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Z:\BoardDesign\Gibraltar\DOC\connectivity\"/>
    </mc:Choice>
  </mc:AlternateContent>
  <xr:revisionPtr revIDLastSave="0" documentId="13_ncr:1_{DB2A4C50-24BB-47C8-9305-6C437E72D4A5}" xr6:coauthVersionLast="36" xr6:coauthVersionMax="36" xr10:uidLastSave="{00000000-0000-0000-0000-000000000000}"/>
  <bookViews>
    <workbookView xWindow="0" yWindow="0" windowWidth="28800" windowHeight="12225" tabRatio="801" xr2:uid="{00000000-000D-0000-FFFF-FFFF00000000}"/>
  </bookViews>
  <sheets>
    <sheet name="Paladin_Connectivity" sheetId="3" r:id="rId1"/>
    <sheet name="Swapping" sheetId="11" r:id="rId2"/>
    <sheet name="IFGs" sheetId="7" r:id="rId3"/>
    <sheet name="All_connections" sheetId="10" r:id="rId4"/>
    <sheet name="Cable" sheetId="2" r:id="rId5"/>
    <sheet name="PKG lenghts" sheetId="8" r:id="rId6"/>
  </sheets>
  <definedNames>
    <definedName name="_xlnm._FilterDatabase" localSheetId="3" hidden="1">All_connections!$A$1:$O$1129</definedName>
    <definedName name="_xlnm._FilterDatabase" localSheetId="0" hidden="1">Paladin_Connectivity!$A$14:$AC$210</definedName>
    <definedName name="_xlnm._FilterDatabase" localSheetId="1" hidden="1">Swapping!$A$2:$E$70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67" i="8" l="1"/>
  <c r="C867" i="8"/>
  <c r="D867" i="8"/>
  <c r="E867" i="8"/>
  <c r="B868" i="8"/>
  <c r="C868" i="8"/>
  <c r="D868" i="8"/>
  <c r="E868" i="8"/>
  <c r="F868" i="8" s="1"/>
  <c r="B869" i="8"/>
  <c r="C869" i="8"/>
  <c r="D869" i="8"/>
  <c r="E869" i="8"/>
  <c r="B870" i="8"/>
  <c r="C870" i="8"/>
  <c r="D870" i="8"/>
  <c r="E870" i="8"/>
  <c r="B871" i="8"/>
  <c r="C871" i="8"/>
  <c r="D871" i="8"/>
  <c r="E871" i="8"/>
  <c r="B872" i="8"/>
  <c r="C872" i="8"/>
  <c r="D872" i="8"/>
  <c r="E872" i="8"/>
  <c r="B873" i="8"/>
  <c r="C873" i="8"/>
  <c r="D873" i="8"/>
  <c r="E873" i="8"/>
  <c r="B874" i="8"/>
  <c r="C874" i="8"/>
  <c r="D874" i="8"/>
  <c r="E874" i="8"/>
  <c r="B875" i="8"/>
  <c r="C875" i="8"/>
  <c r="D875" i="8"/>
  <c r="E875" i="8"/>
  <c r="B876" i="8"/>
  <c r="C876" i="8"/>
  <c r="D876" i="8"/>
  <c r="E876" i="8"/>
  <c r="B877" i="8"/>
  <c r="C877" i="8"/>
  <c r="D877" i="8"/>
  <c r="F877" i="8" s="1"/>
  <c r="E877" i="8"/>
  <c r="B878" i="8"/>
  <c r="C878" i="8"/>
  <c r="D878" i="8"/>
  <c r="E878" i="8"/>
  <c r="B879" i="8"/>
  <c r="F879" i="8" s="1"/>
  <c r="C879" i="8"/>
  <c r="D879" i="8"/>
  <c r="E879" i="8"/>
  <c r="B880" i="8"/>
  <c r="C880" i="8"/>
  <c r="D880" i="8"/>
  <c r="E880" i="8"/>
  <c r="B881" i="8"/>
  <c r="C881" i="8"/>
  <c r="D881" i="8"/>
  <c r="E881" i="8"/>
  <c r="B882" i="8"/>
  <c r="C882" i="8"/>
  <c r="D882" i="8"/>
  <c r="E882" i="8"/>
  <c r="B883" i="8"/>
  <c r="C883" i="8"/>
  <c r="D883" i="8"/>
  <c r="E883" i="8"/>
  <c r="B884" i="8"/>
  <c r="C884" i="8"/>
  <c r="D884" i="8"/>
  <c r="E884" i="8"/>
  <c r="B885" i="8"/>
  <c r="C885" i="8"/>
  <c r="D885" i="8"/>
  <c r="E885" i="8"/>
  <c r="B886" i="8"/>
  <c r="C886" i="8"/>
  <c r="D886" i="8"/>
  <c r="E886" i="8"/>
  <c r="B887" i="8"/>
  <c r="C887" i="8"/>
  <c r="D887" i="8"/>
  <c r="E887" i="8"/>
  <c r="B888" i="8"/>
  <c r="C888" i="8"/>
  <c r="D888" i="8"/>
  <c r="E888" i="8"/>
  <c r="B889" i="8"/>
  <c r="C889" i="8"/>
  <c r="D889" i="8"/>
  <c r="E889" i="8"/>
  <c r="B890" i="8"/>
  <c r="C890" i="8"/>
  <c r="D890" i="8"/>
  <c r="E890" i="8"/>
  <c r="B891" i="8"/>
  <c r="C891" i="8"/>
  <c r="D891" i="8"/>
  <c r="E891" i="8"/>
  <c r="B892" i="8"/>
  <c r="C892" i="8"/>
  <c r="D892" i="8"/>
  <c r="E892" i="8"/>
  <c r="B893" i="8"/>
  <c r="C893" i="8"/>
  <c r="D893" i="8"/>
  <c r="E893" i="8"/>
  <c r="B894" i="8"/>
  <c r="C894" i="8"/>
  <c r="D894" i="8"/>
  <c r="E894" i="8"/>
  <c r="B895" i="8"/>
  <c r="C895" i="8"/>
  <c r="D895" i="8"/>
  <c r="E895" i="8"/>
  <c r="B896" i="8"/>
  <c r="C896" i="8"/>
  <c r="D896" i="8"/>
  <c r="E896" i="8"/>
  <c r="B897" i="8"/>
  <c r="C897" i="8"/>
  <c r="D897" i="8"/>
  <c r="E897" i="8"/>
  <c r="B898" i="8"/>
  <c r="C898" i="8"/>
  <c r="D898" i="8"/>
  <c r="E898" i="8"/>
  <c r="B899" i="8"/>
  <c r="C899" i="8"/>
  <c r="D899" i="8"/>
  <c r="E899" i="8"/>
  <c r="B900" i="8"/>
  <c r="C900" i="8"/>
  <c r="D900" i="8"/>
  <c r="E900" i="8"/>
  <c r="B901" i="8"/>
  <c r="C901" i="8"/>
  <c r="D901" i="8"/>
  <c r="E901" i="8"/>
  <c r="B902" i="8"/>
  <c r="C902" i="8"/>
  <c r="D902" i="8"/>
  <c r="E902" i="8"/>
  <c r="B903" i="8"/>
  <c r="C903" i="8"/>
  <c r="D903" i="8"/>
  <c r="E903" i="8"/>
  <c r="B904" i="8"/>
  <c r="C904" i="8"/>
  <c r="D904" i="8"/>
  <c r="E904" i="8"/>
  <c r="B905" i="8"/>
  <c r="C905" i="8"/>
  <c r="D905" i="8"/>
  <c r="E905" i="8"/>
  <c r="B906" i="8"/>
  <c r="C906" i="8"/>
  <c r="D906" i="8"/>
  <c r="E906" i="8"/>
  <c r="B907" i="8"/>
  <c r="C907" i="8"/>
  <c r="D907" i="8"/>
  <c r="E907" i="8"/>
  <c r="B908" i="8"/>
  <c r="C908" i="8"/>
  <c r="D908" i="8"/>
  <c r="E908" i="8"/>
  <c r="B909" i="8"/>
  <c r="C909" i="8"/>
  <c r="D909" i="8"/>
  <c r="E909" i="8"/>
  <c r="B910" i="8"/>
  <c r="C910" i="8"/>
  <c r="D910" i="8"/>
  <c r="E910" i="8"/>
  <c r="B911" i="8"/>
  <c r="F911" i="8" s="1"/>
  <c r="C911" i="8"/>
  <c r="D911" i="8"/>
  <c r="E911" i="8"/>
  <c r="B912" i="8"/>
  <c r="C912" i="8"/>
  <c r="D912" i="8"/>
  <c r="E912" i="8"/>
  <c r="B913" i="8"/>
  <c r="C913" i="8"/>
  <c r="D913" i="8"/>
  <c r="E913" i="8"/>
  <c r="B914" i="8"/>
  <c r="C914" i="8"/>
  <c r="D914" i="8"/>
  <c r="E914" i="8"/>
  <c r="B915" i="8"/>
  <c r="C915" i="8"/>
  <c r="D915" i="8"/>
  <c r="E915" i="8"/>
  <c r="B916" i="8"/>
  <c r="C916" i="8"/>
  <c r="D916" i="8"/>
  <c r="E916" i="8"/>
  <c r="B917" i="8"/>
  <c r="C917" i="8"/>
  <c r="D917" i="8"/>
  <c r="E917" i="8"/>
  <c r="B918" i="8"/>
  <c r="C918" i="8"/>
  <c r="D918" i="8"/>
  <c r="E918" i="8"/>
  <c r="B919" i="8"/>
  <c r="C919" i="8"/>
  <c r="D919" i="8"/>
  <c r="E919" i="8"/>
  <c r="B920" i="8"/>
  <c r="C920" i="8"/>
  <c r="D920" i="8"/>
  <c r="E920" i="8"/>
  <c r="B921" i="8"/>
  <c r="C921" i="8"/>
  <c r="D921" i="8"/>
  <c r="E921" i="8"/>
  <c r="B922" i="8"/>
  <c r="C922" i="8"/>
  <c r="D922" i="8"/>
  <c r="E922" i="8"/>
  <c r="B923" i="8"/>
  <c r="C923" i="8"/>
  <c r="D923" i="8"/>
  <c r="E923" i="8"/>
  <c r="B924" i="8"/>
  <c r="C924" i="8"/>
  <c r="D924" i="8"/>
  <c r="E924" i="8"/>
  <c r="B925" i="8"/>
  <c r="C925" i="8"/>
  <c r="D925" i="8"/>
  <c r="E925" i="8"/>
  <c r="B926" i="8"/>
  <c r="C926" i="8"/>
  <c r="D926" i="8"/>
  <c r="E926" i="8"/>
  <c r="B927" i="8"/>
  <c r="F927" i="8" s="1"/>
  <c r="C927" i="8"/>
  <c r="D927" i="8"/>
  <c r="E927" i="8"/>
  <c r="B928" i="8"/>
  <c r="C928" i="8"/>
  <c r="D928" i="8"/>
  <c r="E928" i="8"/>
  <c r="B929" i="8"/>
  <c r="F929" i="8" s="1"/>
  <c r="C929" i="8"/>
  <c r="D929" i="8"/>
  <c r="E929" i="8"/>
  <c r="B930" i="8"/>
  <c r="C930" i="8"/>
  <c r="D930" i="8"/>
  <c r="E930" i="8"/>
  <c r="B931" i="8"/>
  <c r="F931" i="8" s="1"/>
  <c r="C931" i="8"/>
  <c r="D931" i="8"/>
  <c r="E931" i="8"/>
  <c r="B932" i="8"/>
  <c r="C932" i="8"/>
  <c r="D932" i="8"/>
  <c r="E932" i="8"/>
  <c r="B933" i="8"/>
  <c r="F933" i="8" s="1"/>
  <c r="C933" i="8"/>
  <c r="D933" i="8"/>
  <c r="E933" i="8"/>
  <c r="B934" i="8"/>
  <c r="C934" i="8"/>
  <c r="D934" i="8"/>
  <c r="E934" i="8"/>
  <c r="B935" i="8"/>
  <c r="F935" i="8" s="1"/>
  <c r="C935" i="8"/>
  <c r="D935" i="8"/>
  <c r="E935" i="8"/>
  <c r="B936" i="8"/>
  <c r="C936" i="8"/>
  <c r="D936" i="8"/>
  <c r="E936" i="8"/>
  <c r="B937" i="8"/>
  <c r="C937" i="8"/>
  <c r="D937" i="8"/>
  <c r="E937" i="8"/>
  <c r="B938" i="8"/>
  <c r="C938" i="8"/>
  <c r="D938" i="8"/>
  <c r="E938" i="8"/>
  <c r="B939" i="8"/>
  <c r="C939" i="8"/>
  <c r="D939" i="8"/>
  <c r="E939" i="8"/>
  <c r="B940" i="8"/>
  <c r="C940" i="8"/>
  <c r="D940" i="8"/>
  <c r="E940" i="8"/>
  <c r="B941" i="8"/>
  <c r="C941" i="8"/>
  <c r="D941" i="8"/>
  <c r="E941" i="8"/>
  <c r="B942" i="8"/>
  <c r="C942" i="8"/>
  <c r="F942" i="8" s="1"/>
  <c r="D942" i="8"/>
  <c r="E942" i="8"/>
  <c r="B943" i="8"/>
  <c r="C943" i="8"/>
  <c r="D943" i="8"/>
  <c r="E943" i="8"/>
  <c r="B944" i="8"/>
  <c r="C944" i="8"/>
  <c r="D944" i="8"/>
  <c r="E944" i="8"/>
  <c r="B945" i="8"/>
  <c r="C945" i="8"/>
  <c r="D945" i="8"/>
  <c r="E945" i="8"/>
  <c r="B946" i="8"/>
  <c r="C946" i="8"/>
  <c r="D946" i="8"/>
  <c r="E946" i="8"/>
  <c r="B947" i="8"/>
  <c r="C947" i="8"/>
  <c r="D947" i="8"/>
  <c r="E947" i="8"/>
  <c r="B948" i="8"/>
  <c r="C948" i="8"/>
  <c r="D948" i="8"/>
  <c r="E948" i="8"/>
  <c r="B949" i="8"/>
  <c r="F949" i="8" s="1"/>
  <c r="C949" i="8"/>
  <c r="D949" i="8"/>
  <c r="E949" i="8"/>
  <c r="B950" i="8"/>
  <c r="C950" i="8"/>
  <c r="D950" i="8"/>
  <c r="E950" i="8"/>
  <c r="B951" i="8"/>
  <c r="C951" i="8"/>
  <c r="D951" i="8"/>
  <c r="E951" i="8"/>
  <c r="B952" i="8"/>
  <c r="C952" i="8"/>
  <c r="D952" i="8"/>
  <c r="E952" i="8"/>
  <c r="B953" i="8"/>
  <c r="C953" i="8"/>
  <c r="D953" i="8"/>
  <c r="E953" i="8"/>
  <c r="B954" i="8"/>
  <c r="C954" i="8"/>
  <c r="D954" i="8"/>
  <c r="E954" i="8"/>
  <c r="B955" i="8"/>
  <c r="C955" i="8"/>
  <c r="D955" i="8"/>
  <c r="E955" i="8"/>
  <c r="B956" i="8"/>
  <c r="C956" i="8"/>
  <c r="D956" i="8"/>
  <c r="E956" i="8"/>
  <c r="B957" i="8"/>
  <c r="F957" i="8" s="1"/>
  <c r="C957" i="8"/>
  <c r="D957" i="8"/>
  <c r="E957" i="8"/>
  <c r="B958" i="8"/>
  <c r="C958" i="8"/>
  <c r="D958" i="8"/>
  <c r="E958" i="8"/>
  <c r="B959" i="8"/>
  <c r="F959" i="8" s="1"/>
  <c r="C959" i="8"/>
  <c r="D959" i="8"/>
  <c r="E959" i="8"/>
  <c r="B960" i="8"/>
  <c r="C960" i="8"/>
  <c r="D960" i="8"/>
  <c r="E960" i="8"/>
  <c r="B961" i="8"/>
  <c r="F961" i="8" s="1"/>
  <c r="C961" i="8"/>
  <c r="D961" i="8"/>
  <c r="E961" i="8"/>
  <c r="B962" i="8"/>
  <c r="C962" i="8"/>
  <c r="D962" i="8"/>
  <c r="E962" i="8"/>
  <c r="B963" i="8"/>
  <c r="F963" i="8" s="1"/>
  <c r="C963" i="8"/>
  <c r="D963" i="8"/>
  <c r="E963" i="8"/>
  <c r="B964" i="8"/>
  <c r="C964" i="8"/>
  <c r="D964" i="8"/>
  <c r="E964" i="8"/>
  <c r="B965" i="8"/>
  <c r="F965" i="8" s="1"/>
  <c r="C965" i="8"/>
  <c r="D965" i="8"/>
  <c r="E965" i="8"/>
  <c r="B966" i="8"/>
  <c r="C966" i="8"/>
  <c r="D966" i="8"/>
  <c r="E966" i="8"/>
  <c r="B967" i="8"/>
  <c r="F967" i="8" s="1"/>
  <c r="C967" i="8"/>
  <c r="D967" i="8"/>
  <c r="E967" i="8"/>
  <c r="B968" i="8"/>
  <c r="C968" i="8"/>
  <c r="D968" i="8"/>
  <c r="E968" i="8"/>
  <c r="B969" i="8"/>
  <c r="C969" i="8"/>
  <c r="D969" i="8"/>
  <c r="E969" i="8"/>
  <c r="B970" i="8"/>
  <c r="C970" i="8"/>
  <c r="D970" i="8"/>
  <c r="E970" i="8"/>
  <c r="B971" i="8"/>
  <c r="C971" i="8"/>
  <c r="D971" i="8"/>
  <c r="E971" i="8"/>
  <c r="B972" i="8"/>
  <c r="C972" i="8"/>
  <c r="D972" i="8"/>
  <c r="E972" i="8"/>
  <c r="B973" i="8"/>
  <c r="C973" i="8"/>
  <c r="D973" i="8"/>
  <c r="E973" i="8"/>
  <c r="B974" i="8"/>
  <c r="C974" i="8"/>
  <c r="D974" i="8"/>
  <c r="E974" i="8"/>
  <c r="B975" i="8"/>
  <c r="C975" i="8"/>
  <c r="D975" i="8"/>
  <c r="E975" i="8"/>
  <c r="B976" i="8"/>
  <c r="F976" i="8" s="1"/>
  <c r="C976" i="8"/>
  <c r="D976" i="8"/>
  <c r="E976" i="8"/>
  <c r="B977" i="8"/>
  <c r="C977" i="8"/>
  <c r="D977" i="8"/>
  <c r="E977" i="8"/>
  <c r="B978" i="8"/>
  <c r="F978" i="8" s="1"/>
  <c r="C978" i="8"/>
  <c r="D978" i="8"/>
  <c r="E978" i="8"/>
  <c r="B979" i="8"/>
  <c r="C979" i="8"/>
  <c r="D979" i="8"/>
  <c r="E979" i="8"/>
  <c r="B980" i="8"/>
  <c r="C980" i="8"/>
  <c r="D980" i="8"/>
  <c r="E980" i="8"/>
  <c r="B981" i="8"/>
  <c r="C981" i="8"/>
  <c r="D981" i="8"/>
  <c r="E981" i="8"/>
  <c r="F981" i="8"/>
  <c r="B982" i="8"/>
  <c r="C982" i="8"/>
  <c r="D982" i="8"/>
  <c r="E982" i="8"/>
  <c r="B983" i="8"/>
  <c r="C983" i="8"/>
  <c r="D983" i="8"/>
  <c r="E983" i="8"/>
  <c r="F983" i="8" s="1"/>
  <c r="B984" i="8"/>
  <c r="C984" i="8"/>
  <c r="D984" i="8"/>
  <c r="E984" i="8"/>
  <c r="B985" i="8"/>
  <c r="C985" i="8"/>
  <c r="D985" i="8"/>
  <c r="E985" i="8"/>
  <c r="B986" i="8"/>
  <c r="C986" i="8"/>
  <c r="D986" i="8"/>
  <c r="E986" i="8"/>
  <c r="B987" i="8"/>
  <c r="C987" i="8"/>
  <c r="D987" i="8"/>
  <c r="E987" i="8"/>
  <c r="B988" i="8"/>
  <c r="C988" i="8"/>
  <c r="D988" i="8"/>
  <c r="E988" i="8"/>
  <c r="B989" i="8"/>
  <c r="C989" i="8"/>
  <c r="D989" i="8"/>
  <c r="E989" i="8"/>
  <c r="B990" i="8"/>
  <c r="C990" i="8"/>
  <c r="D990" i="8"/>
  <c r="E990" i="8"/>
  <c r="B991" i="8"/>
  <c r="C991" i="8"/>
  <c r="D991" i="8"/>
  <c r="E991" i="8"/>
  <c r="B992" i="8"/>
  <c r="C992" i="8"/>
  <c r="D992" i="8"/>
  <c r="E992" i="8"/>
  <c r="B993" i="8"/>
  <c r="C993" i="8"/>
  <c r="D993" i="8"/>
  <c r="E993" i="8"/>
  <c r="B994" i="8"/>
  <c r="C994" i="8"/>
  <c r="D994" i="8"/>
  <c r="E994" i="8"/>
  <c r="B995" i="8"/>
  <c r="C995" i="8"/>
  <c r="D995" i="8"/>
  <c r="E995" i="8"/>
  <c r="B996" i="8"/>
  <c r="C996" i="8"/>
  <c r="D996" i="8"/>
  <c r="E996" i="8"/>
  <c r="B997" i="8"/>
  <c r="C997" i="8"/>
  <c r="D997" i="8"/>
  <c r="E997" i="8"/>
  <c r="B998" i="8"/>
  <c r="C998" i="8"/>
  <c r="D998" i="8"/>
  <c r="E998" i="8"/>
  <c r="B999" i="8"/>
  <c r="C999" i="8"/>
  <c r="D999" i="8"/>
  <c r="E999" i="8"/>
  <c r="B1000" i="8"/>
  <c r="C1000" i="8"/>
  <c r="D1000" i="8"/>
  <c r="E1000" i="8"/>
  <c r="B1001" i="8"/>
  <c r="C1001" i="8"/>
  <c r="D1001" i="8"/>
  <c r="E1001" i="8"/>
  <c r="B1002" i="8"/>
  <c r="C1002" i="8"/>
  <c r="D1002" i="8"/>
  <c r="E1002" i="8"/>
  <c r="B1003" i="8"/>
  <c r="C1003" i="8"/>
  <c r="D1003" i="8"/>
  <c r="E1003" i="8"/>
  <c r="B1004" i="8"/>
  <c r="C1004" i="8"/>
  <c r="D1004" i="8"/>
  <c r="F1004" i="8" s="1"/>
  <c r="E1004" i="8"/>
  <c r="B1005" i="8"/>
  <c r="C1005" i="8"/>
  <c r="D1005" i="8"/>
  <c r="E1005" i="8"/>
  <c r="B1006" i="8"/>
  <c r="C1006" i="8"/>
  <c r="D1006" i="8"/>
  <c r="E1006" i="8"/>
  <c r="B1007" i="8"/>
  <c r="C1007" i="8"/>
  <c r="D1007" i="8"/>
  <c r="E1007" i="8"/>
  <c r="B1008" i="8"/>
  <c r="C1008" i="8"/>
  <c r="D1008" i="8"/>
  <c r="E1008" i="8"/>
  <c r="B1009" i="8"/>
  <c r="C1009" i="8"/>
  <c r="D1009" i="8"/>
  <c r="E1009" i="8"/>
  <c r="B1010" i="8"/>
  <c r="C1010" i="8"/>
  <c r="D1010" i="8"/>
  <c r="E1010" i="8"/>
  <c r="B1011" i="8"/>
  <c r="C1011" i="8"/>
  <c r="D1011" i="8"/>
  <c r="E1011" i="8"/>
  <c r="B1012" i="8"/>
  <c r="C1012" i="8"/>
  <c r="D1012" i="8"/>
  <c r="E1012" i="8"/>
  <c r="B1013" i="8"/>
  <c r="F1013" i="8" s="1"/>
  <c r="C1013" i="8"/>
  <c r="D1013" i="8"/>
  <c r="E1013" i="8"/>
  <c r="B1014" i="8"/>
  <c r="C1014" i="8"/>
  <c r="D1014" i="8"/>
  <c r="E1014" i="8"/>
  <c r="B1015" i="8"/>
  <c r="C1015" i="8"/>
  <c r="D1015" i="8"/>
  <c r="E1015" i="8"/>
  <c r="B1016" i="8"/>
  <c r="C1016" i="8"/>
  <c r="D1016" i="8"/>
  <c r="E1016" i="8"/>
  <c r="B1017" i="8"/>
  <c r="C1017" i="8"/>
  <c r="D1017" i="8"/>
  <c r="E1017" i="8"/>
  <c r="B1018" i="8"/>
  <c r="C1018" i="8"/>
  <c r="D1018" i="8"/>
  <c r="E1018" i="8"/>
  <c r="B1019" i="8"/>
  <c r="C1019" i="8"/>
  <c r="D1019" i="8"/>
  <c r="E1019" i="8"/>
  <c r="B1020" i="8"/>
  <c r="C1020" i="8"/>
  <c r="D1020" i="8"/>
  <c r="E1020" i="8"/>
  <c r="B1021" i="8"/>
  <c r="C1021" i="8"/>
  <c r="D1021" i="8"/>
  <c r="E1021" i="8"/>
  <c r="B1022" i="8"/>
  <c r="C1022" i="8"/>
  <c r="D1022" i="8"/>
  <c r="E1022" i="8"/>
  <c r="B1023" i="8"/>
  <c r="C1023" i="8"/>
  <c r="D1023" i="8"/>
  <c r="E1023" i="8"/>
  <c r="B1024" i="8"/>
  <c r="C1024" i="8"/>
  <c r="D1024" i="8"/>
  <c r="E1024" i="8"/>
  <c r="B1025" i="8"/>
  <c r="C1025" i="8"/>
  <c r="D1025" i="8"/>
  <c r="E1025" i="8"/>
  <c r="B1026" i="8"/>
  <c r="C1026" i="8"/>
  <c r="D1026" i="8"/>
  <c r="E1026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F1007" i="8" l="1"/>
  <c r="F1005" i="8"/>
  <c r="F951" i="8"/>
  <c r="F946" i="8"/>
  <c r="F914" i="8"/>
  <c r="F912" i="8"/>
  <c r="F894" i="8"/>
  <c r="F1025" i="8"/>
  <c r="F1023" i="8"/>
  <c r="F1021" i="8"/>
  <c r="F1015" i="8"/>
  <c r="F975" i="8"/>
  <c r="F973" i="8"/>
  <c r="F917" i="8"/>
  <c r="F882" i="8"/>
  <c r="F880" i="8"/>
  <c r="F999" i="8"/>
  <c r="F997" i="8"/>
  <c r="F995" i="8"/>
  <c r="F993" i="8"/>
  <c r="F991" i="8"/>
  <c r="F989" i="8"/>
  <c r="F943" i="8"/>
  <c r="F941" i="8"/>
  <c r="F925" i="8"/>
  <c r="F919" i="8"/>
  <c r="F885" i="8"/>
  <c r="F909" i="8"/>
  <c r="F887" i="8"/>
  <c r="F1006" i="8"/>
  <c r="F924" i="8"/>
  <c r="F903" i="8"/>
  <c r="F901" i="8"/>
  <c r="F899" i="8"/>
  <c r="F897" i="8"/>
  <c r="F895" i="8"/>
  <c r="F893" i="8"/>
  <c r="F1010" i="8"/>
  <c r="F1008" i="8"/>
  <c r="F974" i="8"/>
  <c r="F900" i="8"/>
  <c r="F871" i="8"/>
  <c r="F869" i="8"/>
  <c r="F867" i="8"/>
  <c r="F932" i="8"/>
  <c r="F906" i="8"/>
  <c r="F904" i="8"/>
  <c r="F902" i="8"/>
  <c r="F891" i="8"/>
  <c r="F889" i="8"/>
  <c r="F874" i="8"/>
  <c r="F872" i="8"/>
  <c r="F870" i="8"/>
  <c r="F1019" i="8"/>
  <c r="F1017" i="8"/>
  <c r="F1002" i="8"/>
  <c r="F1000" i="8"/>
  <c r="F998" i="8"/>
  <c r="F996" i="8"/>
  <c r="F992" i="8"/>
  <c r="F987" i="8"/>
  <c r="F985" i="8"/>
  <c r="F972" i="8"/>
  <c r="F970" i="8"/>
  <c r="F968" i="8"/>
  <c r="F966" i="8"/>
  <c r="F964" i="8"/>
  <c r="F955" i="8"/>
  <c r="F953" i="8"/>
  <c r="F940" i="8"/>
  <c r="F938" i="8"/>
  <c r="F936" i="8"/>
  <c r="F934" i="8"/>
  <c r="F923" i="8"/>
  <c r="F921" i="8"/>
  <c r="F892" i="8"/>
  <c r="F915" i="8"/>
  <c r="F913" i="8"/>
  <c r="F898" i="8"/>
  <c r="F896" i="8"/>
  <c r="F883" i="8"/>
  <c r="F881" i="8"/>
  <c r="F1026" i="8"/>
  <c r="F1024" i="8"/>
  <c r="F1022" i="8"/>
  <c r="F1011" i="8"/>
  <c r="F1009" i="8"/>
  <c r="F994" i="8"/>
  <c r="F990" i="8"/>
  <c r="F984" i="8"/>
  <c r="F979" i="8"/>
  <c r="F977" i="8"/>
  <c r="F962" i="8"/>
  <c r="F960" i="8"/>
  <c r="F958" i="8"/>
  <c r="F956" i="8"/>
  <c r="F947" i="8"/>
  <c r="F945" i="8"/>
  <c r="F930" i="8"/>
  <c r="F928" i="8"/>
  <c r="F926" i="8"/>
  <c r="F916" i="8"/>
  <c r="F884" i="8"/>
  <c r="F918" i="8"/>
  <c r="F907" i="8"/>
  <c r="F905" i="8"/>
  <c r="F890" i="8"/>
  <c r="F888" i="8"/>
  <c r="F886" i="8"/>
  <c r="F875" i="8"/>
  <c r="F873" i="8"/>
  <c r="F1020" i="8"/>
  <c r="F1018" i="8"/>
  <c r="F1016" i="8"/>
  <c r="F1014" i="8"/>
  <c r="F1012" i="8"/>
  <c r="F1003" i="8"/>
  <c r="F1001" i="8"/>
  <c r="F988" i="8"/>
  <c r="F986" i="8"/>
  <c r="F982" i="8"/>
  <c r="F980" i="8"/>
  <c r="F971" i="8"/>
  <c r="F969" i="8"/>
  <c r="F954" i="8"/>
  <c r="F952" i="8"/>
  <c r="F950" i="8"/>
  <c r="F948" i="8"/>
  <c r="F944" i="8"/>
  <c r="F939" i="8"/>
  <c r="F937" i="8"/>
  <c r="F922" i="8"/>
  <c r="F920" i="8"/>
  <c r="F908" i="8"/>
  <c r="F876" i="8"/>
  <c r="F910" i="8"/>
  <c r="F878" i="8"/>
  <c r="A4" i="11" l="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3" i="11"/>
  <c r="H209" i="3"/>
  <c r="H210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111" i="3"/>
  <c r="H112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3" i="3"/>
  <c r="H15" i="3"/>
  <c r="M177" i="3"/>
  <c r="Q177" i="3" s="1"/>
  <c r="M178" i="3"/>
  <c r="T178" i="3" s="1"/>
  <c r="M179" i="3"/>
  <c r="P179" i="3" s="1"/>
  <c r="M180" i="3"/>
  <c r="Q180" i="3" s="1"/>
  <c r="M181" i="3"/>
  <c r="P181" i="3" s="1"/>
  <c r="M182" i="3"/>
  <c r="Q182" i="3" s="1"/>
  <c r="M183" i="3"/>
  <c r="Q183" i="3" s="1"/>
  <c r="M184" i="3"/>
  <c r="T184" i="3" s="1"/>
  <c r="M185" i="3"/>
  <c r="P185" i="3" s="1"/>
  <c r="M186" i="3"/>
  <c r="R186" i="3" s="1"/>
  <c r="M187" i="3"/>
  <c r="Q187" i="3" s="1"/>
  <c r="M188" i="3"/>
  <c r="Q188" i="3" s="1"/>
  <c r="M189" i="3"/>
  <c r="P189" i="3" s="1"/>
  <c r="M190" i="3"/>
  <c r="Q190" i="3" s="1"/>
  <c r="M191" i="3"/>
  <c r="Q191" i="3" s="1"/>
  <c r="M192" i="3"/>
  <c r="T192" i="3" s="1"/>
  <c r="M193" i="3"/>
  <c r="R193" i="3" s="1"/>
  <c r="M194" i="3"/>
  <c r="T194" i="3" s="1"/>
  <c r="M195" i="3"/>
  <c r="Q195" i="3" s="1"/>
  <c r="M196" i="3"/>
  <c r="Q196" i="3" s="1"/>
  <c r="M197" i="3"/>
  <c r="S197" i="3" s="1"/>
  <c r="M198" i="3"/>
  <c r="Q198" i="3" s="1"/>
  <c r="M199" i="3"/>
  <c r="Q199" i="3" s="1"/>
  <c r="M200" i="3"/>
  <c r="T200" i="3" s="1"/>
  <c r="M201" i="3"/>
  <c r="S201" i="3" s="1"/>
  <c r="M202" i="3"/>
  <c r="V202" i="3" s="1"/>
  <c r="M203" i="3"/>
  <c r="S203" i="3" s="1"/>
  <c r="M204" i="3"/>
  <c r="V204" i="3" s="1"/>
  <c r="M205" i="3"/>
  <c r="S205" i="3" s="1"/>
  <c r="M206" i="3"/>
  <c r="V206" i="3" s="1"/>
  <c r="M207" i="3"/>
  <c r="V207" i="3" s="1"/>
  <c r="M208" i="3"/>
  <c r="V208" i="3" s="1"/>
  <c r="M209" i="3"/>
  <c r="V209" i="3" s="1"/>
  <c r="M210" i="3"/>
  <c r="V210" i="3" s="1"/>
  <c r="M141" i="3"/>
  <c r="Q141" i="3" s="1"/>
  <c r="M142" i="3"/>
  <c r="S142" i="3" s="1"/>
  <c r="M143" i="3"/>
  <c r="Q143" i="3" s="1"/>
  <c r="M144" i="3"/>
  <c r="Q144" i="3" s="1"/>
  <c r="M145" i="3"/>
  <c r="T145" i="3" s="1"/>
  <c r="M146" i="3"/>
  <c r="T146" i="3" s="1"/>
  <c r="M147" i="3"/>
  <c r="S147" i="3" s="1"/>
  <c r="M148" i="3"/>
  <c r="Q148" i="3" s="1"/>
  <c r="M149" i="3"/>
  <c r="Q149" i="3" s="1"/>
  <c r="M150" i="3"/>
  <c r="Q150" i="3" s="1"/>
  <c r="M151" i="3"/>
  <c r="Q151" i="3" s="1"/>
  <c r="M152" i="3"/>
  <c r="T152" i="3" s="1"/>
  <c r="M153" i="3"/>
  <c r="S153" i="3" s="1"/>
  <c r="M154" i="3"/>
  <c r="Q154" i="3" s="1"/>
  <c r="M155" i="3"/>
  <c r="T155" i="3" s="1"/>
  <c r="M156" i="3"/>
  <c r="Q156" i="3" s="1"/>
  <c r="M157" i="3"/>
  <c r="V157" i="3" s="1"/>
  <c r="M158" i="3"/>
  <c r="S158" i="3" s="1"/>
  <c r="M159" i="3"/>
  <c r="Q159" i="3" s="1"/>
  <c r="M160" i="3"/>
  <c r="Q160" i="3" s="1"/>
  <c r="M161" i="3"/>
  <c r="T161" i="3" s="1"/>
  <c r="M162" i="3"/>
  <c r="T162" i="3" s="1"/>
  <c r="M163" i="3"/>
  <c r="S163" i="3" s="1"/>
  <c r="M164" i="3"/>
  <c r="T164" i="3" s="1"/>
  <c r="M165" i="3"/>
  <c r="Q165" i="3" s="1"/>
  <c r="M166" i="3"/>
  <c r="Q166" i="3" s="1"/>
  <c r="M167" i="3"/>
  <c r="Q167" i="3" s="1"/>
  <c r="M168" i="3"/>
  <c r="S168" i="3" s="1"/>
  <c r="M169" i="3"/>
  <c r="P169" i="3" s="1"/>
  <c r="M170" i="3"/>
  <c r="T170" i="3" s="1"/>
  <c r="M171" i="3"/>
  <c r="S171" i="3" s="1"/>
  <c r="M172" i="3"/>
  <c r="T172" i="3" s="1"/>
  <c r="M173" i="3"/>
  <c r="Q173" i="3" s="1"/>
  <c r="M174" i="3"/>
  <c r="Q174" i="3" s="1"/>
  <c r="M175" i="3"/>
  <c r="Q175" i="3" s="1"/>
  <c r="M176" i="3"/>
  <c r="S176" i="3" s="1"/>
  <c r="M135" i="3"/>
  <c r="Q135" i="3" s="1"/>
  <c r="M136" i="3"/>
  <c r="T136" i="3" s="1"/>
  <c r="M137" i="3"/>
  <c r="Q137" i="3" s="1"/>
  <c r="M138" i="3"/>
  <c r="Q138" i="3" s="1"/>
  <c r="M139" i="3"/>
  <c r="Q139" i="3" s="1"/>
  <c r="M140" i="3"/>
  <c r="Q140" i="3" s="1"/>
  <c r="M99" i="3"/>
  <c r="Q99" i="3" s="1"/>
  <c r="M100" i="3"/>
  <c r="Q100" i="3" s="1"/>
  <c r="M101" i="3"/>
  <c r="T101" i="3" s="1"/>
  <c r="M102" i="3"/>
  <c r="T102" i="3" s="1"/>
  <c r="M103" i="3"/>
  <c r="Q103" i="3" s="1"/>
  <c r="M104" i="3"/>
  <c r="R104" i="3" s="1"/>
  <c r="M105" i="3"/>
  <c r="T105" i="3" s="1"/>
  <c r="M106" i="3"/>
  <c r="R106" i="3" s="1"/>
  <c r="M107" i="3"/>
  <c r="Q107" i="3" s="1"/>
  <c r="M108" i="3"/>
  <c r="Q108" i="3" s="1"/>
  <c r="M109" i="3"/>
  <c r="T109" i="3" s="1"/>
  <c r="M110" i="3"/>
  <c r="T110" i="3" s="1"/>
  <c r="M111" i="3"/>
  <c r="Q111" i="3" s="1"/>
  <c r="M112" i="3"/>
  <c r="Q112" i="3" s="1"/>
  <c r="M113" i="3"/>
  <c r="S113" i="3" s="1"/>
  <c r="M114" i="3"/>
  <c r="Q114" i="3" s="1"/>
  <c r="M115" i="3"/>
  <c r="Q115" i="3" s="1"/>
  <c r="M116" i="3"/>
  <c r="Q116" i="3" s="1"/>
  <c r="M117" i="3"/>
  <c r="T117" i="3" s="1"/>
  <c r="M118" i="3"/>
  <c r="S118" i="3" s="1"/>
  <c r="M119" i="3"/>
  <c r="Q119" i="3" s="1"/>
  <c r="M120" i="3"/>
  <c r="T120" i="3" s="1"/>
  <c r="M121" i="3"/>
  <c r="V121" i="3" s="1"/>
  <c r="M122" i="3"/>
  <c r="Q122" i="3" s="1"/>
  <c r="M123" i="3"/>
  <c r="T123" i="3" s="1"/>
  <c r="M124" i="3"/>
  <c r="R124" i="3" s="1"/>
  <c r="M125" i="3"/>
  <c r="Q125" i="3" s="1"/>
  <c r="M126" i="3"/>
  <c r="T126" i="3" s="1"/>
  <c r="M127" i="3"/>
  <c r="Q127" i="3" s="1"/>
  <c r="M128" i="3"/>
  <c r="Q128" i="3" s="1"/>
  <c r="M129" i="3"/>
  <c r="S129" i="3" s="1"/>
  <c r="M130" i="3"/>
  <c r="Q130" i="3" s="1"/>
  <c r="M131" i="3"/>
  <c r="Q131" i="3" s="1"/>
  <c r="M132" i="3"/>
  <c r="Q132" i="3" s="1"/>
  <c r="M133" i="3"/>
  <c r="T133" i="3" s="1"/>
  <c r="M134" i="3"/>
  <c r="S134" i="3" s="1"/>
  <c r="M93" i="3"/>
  <c r="V93" i="3" s="1"/>
  <c r="M94" i="3"/>
  <c r="S94" i="3" s="1"/>
  <c r="M95" i="3"/>
  <c r="Q95" i="3" s="1"/>
  <c r="M96" i="3"/>
  <c r="Q96" i="3" s="1"/>
  <c r="M97" i="3"/>
  <c r="V97" i="3" s="1"/>
  <c r="M98" i="3"/>
  <c r="T98" i="3" s="1"/>
  <c r="M57" i="3"/>
  <c r="V57" i="3" s="1"/>
  <c r="M58" i="3"/>
  <c r="T58" i="3" s="1"/>
  <c r="M59" i="3"/>
  <c r="Q59" i="3" s="1"/>
  <c r="M60" i="3"/>
  <c r="S60" i="3" s="1"/>
  <c r="M61" i="3"/>
  <c r="T61" i="3" s="1"/>
  <c r="M62" i="3"/>
  <c r="T62" i="3" s="1"/>
  <c r="M63" i="3"/>
  <c r="Q63" i="3" s="1"/>
  <c r="M64" i="3"/>
  <c r="S64" i="3" s="1"/>
  <c r="M65" i="3"/>
  <c r="T65" i="3" s="1"/>
  <c r="M66" i="3"/>
  <c r="T66" i="3" s="1"/>
  <c r="M67" i="3"/>
  <c r="T67" i="3" s="1"/>
  <c r="M68" i="3"/>
  <c r="T68" i="3" s="1"/>
  <c r="M69" i="3"/>
  <c r="Q69" i="3" s="1"/>
  <c r="M70" i="3"/>
  <c r="T70" i="3" s="1"/>
  <c r="M71" i="3"/>
  <c r="Q71" i="3" s="1"/>
  <c r="M72" i="3"/>
  <c r="T72" i="3" s="1"/>
  <c r="M73" i="3"/>
  <c r="S73" i="3" s="1"/>
  <c r="M74" i="3"/>
  <c r="S74" i="3" s="1"/>
  <c r="M75" i="3"/>
  <c r="Q75" i="3" s="1"/>
  <c r="M76" i="3"/>
  <c r="T76" i="3" s="1"/>
  <c r="M77" i="3"/>
  <c r="V77" i="3" s="1"/>
  <c r="M78" i="3"/>
  <c r="T78" i="3" s="1"/>
  <c r="M79" i="3"/>
  <c r="S79" i="3" s="1"/>
  <c r="M80" i="3"/>
  <c r="S80" i="3" s="1"/>
  <c r="M81" i="3"/>
  <c r="T81" i="3" s="1"/>
  <c r="M82" i="3"/>
  <c r="S82" i="3" s="1"/>
  <c r="M83" i="3"/>
  <c r="V83" i="3" s="1"/>
  <c r="M84" i="3"/>
  <c r="T84" i="3" s="1"/>
  <c r="M85" i="3"/>
  <c r="R85" i="3" s="1"/>
  <c r="M86" i="3"/>
  <c r="R86" i="3" s="1"/>
  <c r="M87" i="3"/>
  <c r="Q87" i="3" s="1"/>
  <c r="M88" i="3"/>
  <c r="Q88" i="3" s="1"/>
  <c r="M89" i="3"/>
  <c r="T89" i="3" s="1"/>
  <c r="M90" i="3"/>
  <c r="T90" i="3" s="1"/>
  <c r="M91" i="3"/>
  <c r="Q91" i="3" s="1"/>
  <c r="M92" i="3"/>
  <c r="R92" i="3" s="1"/>
  <c r="M51" i="3"/>
  <c r="V51" i="3" s="1"/>
  <c r="M52" i="3"/>
  <c r="S52" i="3" s="1"/>
  <c r="M53" i="3"/>
  <c r="V53" i="3" s="1"/>
  <c r="M54" i="3"/>
  <c r="T54" i="3" s="1"/>
  <c r="M55" i="3"/>
  <c r="T55" i="3" s="1"/>
  <c r="M56" i="3"/>
  <c r="T56" i="3" s="1"/>
  <c r="M16" i="3"/>
  <c r="S16" i="3" s="1"/>
  <c r="M17" i="3"/>
  <c r="S17" i="3" s="1"/>
  <c r="M18" i="3"/>
  <c r="T18" i="3" s="1"/>
  <c r="M19" i="3"/>
  <c r="T19" i="3" s="1"/>
  <c r="M20" i="3"/>
  <c r="S20" i="3" s="1"/>
  <c r="M21" i="3"/>
  <c r="Q21" i="3" s="1"/>
  <c r="M22" i="3"/>
  <c r="T22" i="3" s="1"/>
  <c r="M23" i="3"/>
  <c r="T23" i="3" s="1"/>
  <c r="M24" i="3"/>
  <c r="T24" i="3" s="1"/>
  <c r="M25" i="3"/>
  <c r="T25" i="3" s="1"/>
  <c r="M26" i="3"/>
  <c r="S26" i="3" s="1"/>
  <c r="M27" i="3"/>
  <c r="Q27" i="3" s="1"/>
  <c r="M28" i="3"/>
  <c r="S28" i="3" s="1"/>
  <c r="M29" i="3"/>
  <c r="T29" i="3" s="1"/>
  <c r="M30" i="3"/>
  <c r="V30" i="3" s="1"/>
  <c r="M31" i="3"/>
  <c r="S31" i="3" s="1"/>
  <c r="M32" i="3"/>
  <c r="S32" i="3" s="1"/>
  <c r="M33" i="3"/>
  <c r="T33" i="3" s="1"/>
  <c r="M34" i="3"/>
  <c r="T34" i="3" s="1"/>
  <c r="M35" i="3"/>
  <c r="T35" i="3" s="1"/>
  <c r="M36" i="3"/>
  <c r="T36" i="3" s="1"/>
  <c r="M37" i="3"/>
  <c r="T37" i="3" s="1"/>
  <c r="M38" i="3"/>
  <c r="T38" i="3" s="1"/>
  <c r="M39" i="3"/>
  <c r="T39" i="3" s="1"/>
  <c r="M40" i="3"/>
  <c r="T40" i="3" s="1"/>
  <c r="M41" i="3"/>
  <c r="S41" i="3" s="1"/>
  <c r="M42" i="3"/>
  <c r="S42" i="3" s="1"/>
  <c r="M43" i="3"/>
  <c r="Q43" i="3" s="1"/>
  <c r="M44" i="3"/>
  <c r="T44" i="3" s="1"/>
  <c r="M45" i="3"/>
  <c r="T45" i="3" s="1"/>
  <c r="M46" i="3"/>
  <c r="T46" i="3" s="1"/>
  <c r="M47" i="3"/>
  <c r="T47" i="3" s="1"/>
  <c r="M48" i="3"/>
  <c r="V48" i="3" s="1"/>
  <c r="M49" i="3"/>
  <c r="S49" i="3" s="1"/>
  <c r="M50" i="3"/>
  <c r="V50" i="3" s="1"/>
  <c r="M15" i="3"/>
  <c r="Q15" i="3" s="1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G16" i="3"/>
  <c r="G17" i="3"/>
  <c r="G18" i="3"/>
  <c r="I18" i="3" s="1"/>
  <c r="G19" i="3"/>
  <c r="G20" i="3"/>
  <c r="G21" i="3"/>
  <c r="I21" i="3" s="1"/>
  <c r="G22" i="3"/>
  <c r="I22" i="3" s="1"/>
  <c r="G23" i="3"/>
  <c r="G24" i="3"/>
  <c r="G25" i="3"/>
  <c r="G26" i="3"/>
  <c r="I26" i="3" s="1"/>
  <c r="G27" i="3"/>
  <c r="G28" i="3"/>
  <c r="G29" i="3"/>
  <c r="I29" i="3" s="1"/>
  <c r="G30" i="3"/>
  <c r="I30" i="3" s="1"/>
  <c r="G31" i="3"/>
  <c r="G32" i="3"/>
  <c r="G33" i="3"/>
  <c r="G34" i="3"/>
  <c r="I34" i="3" s="1"/>
  <c r="G35" i="3"/>
  <c r="G36" i="3"/>
  <c r="G37" i="3"/>
  <c r="I37" i="3" s="1"/>
  <c r="G38" i="3"/>
  <c r="I38" i="3" s="1"/>
  <c r="G39" i="3"/>
  <c r="G40" i="3"/>
  <c r="G41" i="3"/>
  <c r="G42" i="3"/>
  <c r="I42" i="3" s="1"/>
  <c r="G43" i="3"/>
  <c r="G44" i="3"/>
  <c r="G45" i="3"/>
  <c r="I45" i="3" s="1"/>
  <c r="G46" i="3"/>
  <c r="I46" i="3" s="1"/>
  <c r="G47" i="3"/>
  <c r="G48" i="3"/>
  <c r="G49" i="3"/>
  <c r="G50" i="3"/>
  <c r="I50" i="3" s="1"/>
  <c r="G51" i="3"/>
  <c r="G52" i="3"/>
  <c r="G53" i="3"/>
  <c r="I53" i="3" s="1"/>
  <c r="G54" i="3"/>
  <c r="I54" i="3" s="1"/>
  <c r="G55" i="3"/>
  <c r="G56" i="3"/>
  <c r="G57" i="3"/>
  <c r="G58" i="3"/>
  <c r="I58" i="3" s="1"/>
  <c r="G59" i="3"/>
  <c r="G60" i="3"/>
  <c r="G61" i="3"/>
  <c r="I61" i="3" s="1"/>
  <c r="G62" i="3"/>
  <c r="I62" i="3" s="1"/>
  <c r="G63" i="3"/>
  <c r="G64" i="3"/>
  <c r="G65" i="3"/>
  <c r="G66" i="3"/>
  <c r="I66" i="3" s="1"/>
  <c r="G67" i="3"/>
  <c r="G68" i="3"/>
  <c r="G69" i="3"/>
  <c r="I69" i="3" s="1"/>
  <c r="G70" i="3"/>
  <c r="I70" i="3" s="1"/>
  <c r="G71" i="3"/>
  <c r="G72" i="3"/>
  <c r="G73" i="3"/>
  <c r="G74" i="3"/>
  <c r="I74" i="3" s="1"/>
  <c r="G75" i="3"/>
  <c r="G76" i="3"/>
  <c r="G77" i="3"/>
  <c r="I77" i="3" s="1"/>
  <c r="G78" i="3"/>
  <c r="I78" i="3" s="1"/>
  <c r="G79" i="3"/>
  <c r="G80" i="3"/>
  <c r="G81" i="3"/>
  <c r="G82" i="3"/>
  <c r="I82" i="3" s="1"/>
  <c r="G83" i="3"/>
  <c r="G84" i="3"/>
  <c r="G85" i="3"/>
  <c r="I85" i="3" s="1"/>
  <c r="G86" i="3"/>
  <c r="I86" i="3" s="1"/>
  <c r="G87" i="3"/>
  <c r="G88" i="3"/>
  <c r="G89" i="3"/>
  <c r="G90" i="3"/>
  <c r="I90" i="3" s="1"/>
  <c r="G91" i="3"/>
  <c r="G92" i="3"/>
  <c r="G93" i="3"/>
  <c r="I93" i="3" s="1"/>
  <c r="G94" i="3"/>
  <c r="I94" i="3" s="1"/>
  <c r="G95" i="3"/>
  <c r="G96" i="3"/>
  <c r="G97" i="3"/>
  <c r="G98" i="3"/>
  <c r="I98" i="3" s="1"/>
  <c r="G99" i="3"/>
  <c r="G100" i="3"/>
  <c r="G101" i="3"/>
  <c r="I101" i="3" s="1"/>
  <c r="G102" i="3"/>
  <c r="I102" i="3" s="1"/>
  <c r="G103" i="3"/>
  <c r="G104" i="3"/>
  <c r="G105" i="3"/>
  <c r="G106" i="3"/>
  <c r="I106" i="3" s="1"/>
  <c r="G107" i="3"/>
  <c r="G108" i="3"/>
  <c r="G109" i="3"/>
  <c r="I109" i="3" s="1"/>
  <c r="G110" i="3"/>
  <c r="I110" i="3" s="1"/>
  <c r="G111" i="3"/>
  <c r="I111" i="3" s="1"/>
  <c r="G112" i="3"/>
  <c r="G113" i="3"/>
  <c r="G114" i="3"/>
  <c r="G115" i="3"/>
  <c r="G116" i="3"/>
  <c r="G117" i="3"/>
  <c r="I117" i="3" s="1"/>
  <c r="G118" i="3"/>
  <c r="G119" i="3"/>
  <c r="G120" i="3"/>
  <c r="I120" i="3" s="1"/>
  <c r="G121" i="3"/>
  <c r="I121" i="3" s="1"/>
  <c r="G122" i="3"/>
  <c r="G123" i="3"/>
  <c r="G124" i="3"/>
  <c r="G125" i="3"/>
  <c r="I125" i="3" s="1"/>
  <c r="G126" i="3"/>
  <c r="G127" i="3"/>
  <c r="G128" i="3"/>
  <c r="I128" i="3" s="1"/>
  <c r="G129" i="3"/>
  <c r="I129" i="3" s="1"/>
  <c r="G130" i="3"/>
  <c r="G131" i="3"/>
  <c r="G132" i="3"/>
  <c r="G133" i="3"/>
  <c r="I133" i="3" s="1"/>
  <c r="G134" i="3"/>
  <c r="G135" i="3"/>
  <c r="G136" i="3"/>
  <c r="I136" i="3" s="1"/>
  <c r="G137" i="3"/>
  <c r="I137" i="3" s="1"/>
  <c r="G138" i="3"/>
  <c r="G139" i="3"/>
  <c r="G140" i="3"/>
  <c r="G141" i="3"/>
  <c r="I141" i="3" s="1"/>
  <c r="G142" i="3"/>
  <c r="G143" i="3"/>
  <c r="G144" i="3"/>
  <c r="I144" i="3" s="1"/>
  <c r="G145" i="3"/>
  <c r="I145" i="3" s="1"/>
  <c r="G146" i="3"/>
  <c r="G147" i="3"/>
  <c r="G148" i="3"/>
  <c r="G149" i="3"/>
  <c r="I149" i="3" s="1"/>
  <c r="G150" i="3"/>
  <c r="G151" i="3"/>
  <c r="G152" i="3"/>
  <c r="I152" i="3" s="1"/>
  <c r="G153" i="3"/>
  <c r="I153" i="3" s="1"/>
  <c r="G154" i="3"/>
  <c r="G155" i="3"/>
  <c r="G156" i="3"/>
  <c r="G157" i="3"/>
  <c r="I157" i="3" s="1"/>
  <c r="G158" i="3"/>
  <c r="G159" i="3"/>
  <c r="G160" i="3"/>
  <c r="I160" i="3" s="1"/>
  <c r="G161" i="3"/>
  <c r="I161" i="3" s="1"/>
  <c r="G162" i="3"/>
  <c r="G163" i="3"/>
  <c r="G164" i="3"/>
  <c r="G165" i="3"/>
  <c r="I165" i="3" s="1"/>
  <c r="G166" i="3"/>
  <c r="G167" i="3"/>
  <c r="G168" i="3"/>
  <c r="I168" i="3" s="1"/>
  <c r="G169" i="3"/>
  <c r="I169" i="3" s="1"/>
  <c r="G170" i="3"/>
  <c r="G171" i="3"/>
  <c r="G172" i="3"/>
  <c r="G173" i="3"/>
  <c r="I173" i="3" s="1"/>
  <c r="G174" i="3"/>
  <c r="G175" i="3"/>
  <c r="G176" i="3"/>
  <c r="I176" i="3" s="1"/>
  <c r="G177" i="3"/>
  <c r="I177" i="3" s="1"/>
  <c r="G178" i="3"/>
  <c r="G179" i="3"/>
  <c r="G180" i="3"/>
  <c r="G181" i="3"/>
  <c r="I181" i="3" s="1"/>
  <c r="G182" i="3"/>
  <c r="G183" i="3"/>
  <c r="G184" i="3"/>
  <c r="I184" i="3" s="1"/>
  <c r="G185" i="3"/>
  <c r="I185" i="3" s="1"/>
  <c r="G186" i="3"/>
  <c r="G187" i="3"/>
  <c r="G188" i="3"/>
  <c r="G189" i="3"/>
  <c r="I189" i="3" s="1"/>
  <c r="G190" i="3"/>
  <c r="G191" i="3"/>
  <c r="G192" i="3"/>
  <c r="I192" i="3" s="1"/>
  <c r="G193" i="3"/>
  <c r="I193" i="3" s="1"/>
  <c r="G194" i="3"/>
  <c r="G195" i="3"/>
  <c r="G196" i="3"/>
  <c r="G197" i="3"/>
  <c r="I197" i="3" s="1"/>
  <c r="G198" i="3"/>
  <c r="G199" i="3"/>
  <c r="G200" i="3"/>
  <c r="I200" i="3" s="1"/>
  <c r="G201" i="3"/>
  <c r="I201" i="3" s="1"/>
  <c r="G202" i="3"/>
  <c r="G203" i="3"/>
  <c r="G204" i="3"/>
  <c r="G205" i="3"/>
  <c r="I205" i="3" s="1"/>
  <c r="G206" i="3"/>
  <c r="G207" i="3"/>
  <c r="G208" i="3"/>
  <c r="I208" i="3" s="1"/>
  <c r="G209" i="3"/>
  <c r="I209" i="3" s="1"/>
  <c r="G210" i="3"/>
  <c r="I210" i="3" s="1"/>
  <c r="G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F15" i="3"/>
  <c r="E15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K209" i="3" s="1"/>
  <c r="B210" i="3"/>
  <c r="K210" i="3" s="1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35" i="3"/>
  <c r="B136" i="3"/>
  <c r="B137" i="3"/>
  <c r="B138" i="3"/>
  <c r="B139" i="3"/>
  <c r="B140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K111" i="3" s="1"/>
  <c r="B112" i="3"/>
  <c r="K112" i="3" s="1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93" i="3"/>
  <c r="B94" i="3"/>
  <c r="B95" i="3"/>
  <c r="B96" i="3"/>
  <c r="B97" i="3"/>
  <c r="B98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15" i="3"/>
  <c r="D15" i="3"/>
  <c r="N207" i="3" l="1"/>
  <c r="N143" i="3"/>
  <c r="N79" i="3"/>
  <c r="N199" i="3"/>
  <c r="N135" i="3"/>
  <c r="N71" i="3"/>
  <c r="N191" i="3"/>
  <c r="N127" i="3"/>
  <c r="N63" i="3"/>
  <c r="N183" i="3"/>
  <c r="N119" i="3"/>
  <c r="N55" i="3"/>
  <c r="N175" i="3"/>
  <c r="N111" i="3"/>
  <c r="W111" i="3" s="1"/>
  <c r="Z111" i="3" s="1"/>
  <c r="N47" i="3"/>
  <c r="N167" i="3"/>
  <c r="N103" i="3"/>
  <c r="N39" i="3"/>
  <c r="N159" i="3"/>
  <c r="N95" i="3"/>
  <c r="N31" i="3"/>
  <c r="N151" i="3"/>
  <c r="N87" i="3"/>
  <c r="N23" i="3"/>
  <c r="N206" i="3"/>
  <c r="N198" i="3"/>
  <c r="N190" i="3"/>
  <c r="N182" i="3"/>
  <c r="N174" i="3"/>
  <c r="N166" i="3"/>
  <c r="N158" i="3"/>
  <c r="N150" i="3"/>
  <c r="N142" i="3"/>
  <c r="N134" i="3"/>
  <c r="N126" i="3"/>
  <c r="N118" i="3"/>
  <c r="N110" i="3"/>
  <c r="N102" i="3"/>
  <c r="N94" i="3"/>
  <c r="N86" i="3"/>
  <c r="N78" i="3"/>
  <c r="N70" i="3"/>
  <c r="N62" i="3"/>
  <c r="N54" i="3"/>
  <c r="N46" i="3"/>
  <c r="N38" i="3"/>
  <c r="N30" i="3"/>
  <c r="N22" i="3"/>
  <c r="N205" i="3"/>
  <c r="N197" i="3"/>
  <c r="N189" i="3"/>
  <c r="N181" i="3"/>
  <c r="N173" i="3"/>
  <c r="N165" i="3"/>
  <c r="N157" i="3"/>
  <c r="N149" i="3"/>
  <c r="N141" i="3"/>
  <c r="N133" i="3"/>
  <c r="N125" i="3"/>
  <c r="N117" i="3"/>
  <c r="N109" i="3"/>
  <c r="N101" i="3"/>
  <c r="N93" i="3"/>
  <c r="N85" i="3"/>
  <c r="N77" i="3"/>
  <c r="N69" i="3"/>
  <c r="N61" i="3"/>
  <c r="N53" i="3"/>
  <c r="N45" i="3"/>
  <c r="N37" i="3"/>
  <c r="N29" i="3"/>
  <c r="N21" i="3"/>
  <c r="N204" i="3"/>
  <c r="N196" i="3"/>
  <c r="N188" i="3"/>
  <c r="N180" i="3"/>
  <c r="N172" i="3"/>
  <c r="N164" i="3"/>
  <c r="N156" i="3"/>
  <c r="N148" i="3"/>
  <c r="N140" i="3"/>
  <c r="N132" i="3"/>
  <c r="N124" i="3"/>
  <c r="N116" i="3"/>
  <c r="N108" i="3"/>
  <c r="N100" i="3"/>
  <c r="N92" i="3"/>
  <c r="N84" i="3"/>
  <c r="N76" i="3"/>
  <c r="N68" i="3"/>
  <c r="N60" i="3"/>
  <c r="N52" i="3"/>
  <c r="N44" i="3"/>
  <c r="N36" i="3"/>
  <c r="N28" i="3"/>
  <c r="N20" i="3"/>
  <c r="N15" i="3"/>
  <c r="N203" i="3"/>
  <c r="N195" i="3"/>
  <c r="N187" i="3"/>
  <c r="N179" i="3"/>
  <c r="N171" i="3"/>
  <c r="N163" i="3"/>
  <c r="N155" i="3"/>
  <c r="N147" i="3"/>
  <c r="N139" i="3"/>
  <c r="N131" i="3"/>
  <c r="N123" i="3"/>
  <c r="N115" i="3"/>
  <c r="N107" i="3"/>
  <c r="N99" i="3"/>
  <c r="N91" i="3"/>
  <c r="N83" i="3"/>
  <c r="N75" i="3"/>
  <c r="N67" i="3"/>
  <c r="N59" i="3"/>
  <c r="N51" i="3"/>
  <c r="N43" i="3"/>
  <c r="N35" i="3"/>
  <c r="N27" i="3"/>
  <c r="N19" i="3"/>
  <c r="N210" i="3"/>
  <c r="W210" i="3" s="1"/>
  <c r="Z210" i="3" s="1"/>
  <c r="N202" i="3"/>
  <c r="N194" i="3"/>
  <c r="N186" i="3"/>
  <c r="N178" i="3"/>
  <c r="N170" i="3"/>
  <c r="N162" i="3"/>
  <c r="N154" i="3"/>
  <c r="N146" i="3"/>
  <c r="N138" i="3"/>
  <c r="N130" i="3"/>
  <c r="N122" i="3"/>
  <c r="N114" i="3"/>
  <c r="N106" i="3"/>
  <c r="N98" i="3"/>
  <c r="N90" i="3"/>
  <c r="N82" i="3"/>
  <c r="N74" i="3"/>
  <c r="N66" i="3"/>
  <c r="N58" i="3"/>
  <c r="N50" i="3"/>
  <c r="N42" i="3"/>
  <c r="N34" i="3"/>
  <c r="N26" i="3"/>
  <c r="N18" i="3"/>
  <c r="N209" i="3"/>
  <c r="W209" i="3" s="1"/>
  <c r="Z209" i="3" s="1"/>
  <c r="N201" i="3"/>
  <c r="N193" i="3"/>
  <c r="N185" i="3"/>
  <c r="N177" i="3"/>
  <c r="N169" i="3"/>
  <c r="N161" i="3"/>
  <c r="N153" i="3"/>
  <c r="N145" i="3"/>
  <c r="N137" i="3"/>
  <c r="N129" i="3"/>
  <c r="N121" i="3"/>
  <c r="N113" i="3"/>
  <c r="N105" i="3"/>
  <c r="N97" i="3"/>
  <c r="N89" i="3"/>
  <c r="N81" i="3"/>
  <c r="N73" i="3"/>
  <c r="N65" i="3"/>
  <c r="N57" i="3"/>
  <c r="N49" i="3"/>
  <c r="N41" i="3"/>
  <c r="N33" i="3"/>
  <c r="N25" i="3"/>
  <c r="N17" i="3"/>
  <c r="N208" i="3"/>
  <c r="N200" i="3"/>
  <c r="N192" i="3"/>
  <c r="N184" i="3"/>
  <c r="N176" i="3"/>
  <c r="N168" i="3"/>
  <c r="N160" i="3"/>
  <c r="N152" i="3"/>
  <c r="N144" i="3"/>
  <c r="N136" i="3"/>
  <c r="N128" i="3"/>
  <c r="N120" i="3"/>
  <c r="N112" i="3"/>
  <c r="W112" i="3" s="1"/>
  <c r="Z112" i="3" s="1"/>
  <c r="N104" i="3"/>
  <c r="N96" i="3"/>
  <c r="N88" i="3"/>
  <c r="N80" i="3"/>
  <c r="N72" i="3"/>
  <c r="N64" i="3"/>
  <c r="N56" i="3"/>
  <c r="N48" i="3"/>
  <c r="N40" i="3"/>
  <c r="N32" i="3"/>
  <c r="N24" i="3"/>
  <c r="N16" i="3"/>
  <c r="I202" i="3"/>
  <c r="I194" i="3"/>
  <c r="I186" i="3"/>
  <c r="I178" i="3"/>
  <c r="I170" i="3"/>
  <c r="I162" i="3"/>
  <c r="I154" i="3"/>
  <c r="I146" i="3"/>
  <c r="I138" i="3"/>
  <c r="I130" i="3"/>
  <c r="I122" i="3"/>
  <c r="I114" i="3"/>
  <c r="I113" i="3"/>
  <c r="I112" i="3"/>
  <c r="I103" i="3"/>
  <c r="I95" i="3"/>
  <c r="I87" i="3"/>
  <c r="I79" i="3"/>
  <c r="I71" i="3"/>
  <c r="I63" i="3"/>
  <c r="I55" i="3"/>
  <c r="I47" i="3"/>
  <c r="I39" i="3"/>
  <c r="I31" i="3"/>
  <c r="I23" i="3"/>
  <c r="T107" i="3"/>
  <c r="T147" i="3"/>
  <c r="U147" i="3" s="1"/>
  <c r="T179" i="3"/>
  <c r="T111" i="3"/>
  <c r="T151" i="3"/>
  <c r="T183" i="3"/>
  <c r="T59" i="3"/>
  <c r="T115" i="3"/>
  <c r="T187" i="3"/>
  <c r="T119" i="3"/>
  <c r="T159" i="3"/>
  <c r="T191" i="3"/>
  <c r="T75" i="3"/>
  <c r="T127" i="3"/>
  <c r="T163" i="3"/>
  <c r="U163" i="3" s="1"/>
  <c r="T195" i="3"/>
  <c r="T95" i="3"/>
  <c r="T135" i="3"/>
  <c r="T167" i="3"/>
  <c r="T199" i="3"/>
  <c r="T31" i="3"/>
  <c r="U31" i="3" s="1"/>
  <c r="T99" i="3"/>
  <c r="T139" i="3"/>
  <c r="T171" i="3"/>
  <c r="U171" i="3" s="1"/>
  <c r="T203" i="3"/>
  <c r="U203" i="3" s="1"/>
  <c r="T103" i="3"/>
  <c r="T143" i="3"/>
  <c r="T175" i="3"/>
  <c r="T207" i="3"/>
  <c r="T15" i="3"/>
  <c r="T27" i="3"/>
  <c r="T43" i="3"/>
  <c r="T51" i="3"/>
  <c r="T63" i="3"/>
  <c r="T71" i="3"/>
  <c r="T79" i="3"/>
  <c r="U79" i="3" s="1"/>
  <c r="T83" i="3"/>
  <c r="T87" i="3"/>
  <c r="T91" i="3"/>
  <c r="T131" i="3"/>
  <c r="T16" i="3"/>
  <c r="U16" i="3" s="1"/>
  <c r="T20" i="3"/>
  <c r="U20" i="3" s="1"/>
  <c r="T28" i="3"/>
  <c r="U28" i="3" s="1"/>
  <c r="T32" i="3"/>
  <c r="U32" i="3" s="1"/>
  <c r="T48" i="3"/>
  <c r="T52" i="3"/>
  <c r="U52" i="3" s="1"/>
  <c r="T60" i="3"/>
  <c r="U60" i="3" s="1"/>
  <c r="T64" i="3"/>
  <c r="U64" i="3" s="1"/>
  <c r="T80" i="3"/>
  <c r="U80" i="3" s="1"/>
  <c r="T88" i="3"/>
  <c r="T92" i="3"/>
  <c r="T96" i="3"/>
  <c r="T100" i="3"/>
  <c r="T104" i="3"/>
  <c r="T108" i="3"/>
  <c r="T112" i="3"/>
  <c r="T116" i="3"/>
  <c r="T124" i="3"/>
  <c r="T128" i="3"/>
  <c r="T132" i="3"/>
  <c r="T140" i="3"/>
  <c r="T144" i="3"/>
  <c r="T148" i="3"/>
  <c r="T156" i="3"/>
  <c r="T160" i="3"/>
  <c r="T168" i="3"/>
  <c r="U168" i="3" s="1"/>
  <c r="T176" i="3"/>
  <c r="U176" i="3" s="1"/>
  <c r="T180" i="3"/>
  <c r="T188" i="3"/>
  <c r="T196" i="3"/>
  <c r="T204" i="3"/>
  <c r="T208" i="3"/>
  <c r="T17" i="3"/>
  <c r="U17" i="3" s="1"/>
  <c r="T21" i="3"/>
  <c r="T41" i="3"/>
  <c r="U41" i="3" s="1"/>
  <c r="T49" i="3"/>
  <c r="U49" i="3" s="1"/>
  <c r="T53" i="3"/>
  <c r="T57" i="3"/>
  <c r="T69" i="3"/>
  <c r="T73" i="3"/>
  <c r="U73" i="3" s="1"/>
  <c r="T77" i="3"/>
  <c r="T85" i="3"/>
  <c r="T93" i="3"/>
  <c r="T97" i="3"/>
  <c r="T113" i="3"/>
  <c r="U113" i="3" s="1"/>
  <c r="T121" i="3"/>
  <c r="T125" i="3"/>
  <c r="T129" i="3"/>
  <c r="U129" i="3" s="1"/>
  <c r="T137" i="3"/>
  <c r="T141" i="3"/>
  <c r="T149" i="3"/>
  <c r="T153" i="3"/>
  <c r="U153" i="3" s="1"/>
  <c r="T157" i="3"/>
  <c r="T165" i="3"/>
  <c r="T169" i="3"/>
  <c r="T173" i="3"/>
  <c r="T177" i="3"/>
  <c r="T181" i="3"/>
  <c r="T185" i="3"/>
  <c r="T189" i="3"/>
  <c r="T193" i="3"/>
  <c r="T197" i="3"/>
  <c r="U197" i="3" s="1"/>
  <c r="T201" i="3"/>
  <c r="U201" i="3" s="1"/>
  <c r="T205" i="3"/>
  <c r="U205" i="3" s="1"/>
  <c r="T209" i="3"/>
  <c r="T26" i="3"/>
  <c r="U26" i="3" s="1"/>
  <c r="T30" i="3"/>
  <c r="T42" i="3"/>
  <c r="U42" i="3" s="1"/>
  <c r="T50" i="3"/>
  <c r="T74" i="3"/>
  <c r="U74" i="3" s="1"/>
  <c r="T82" i="3"/>
  <c r="U82" i="3" s="1"/>
  <c r="T86" i="3"/>
  <c r="T94" i="3"/>
  <c r="U94" i="3" s="1"/>
  <c r="T106" i="3"/>
  <c r="T114" i="3"/>
  <c r="T118" i="3"/>
  <c r="U118" i="3" s="1"/>
  <c r="T122" i="3"/>
  <c r="T130" i="3"/>
  <c r="T134" i="3"/>
  <c r="U134" i="3" s="1"/>
  <c r="T138" i="3"/>
  <c r="T142" i="3"/>
  <c r="U142" i="3" s="1"/>
  <c r="T150" i="3"/>
  <c r="T154" i="3"/>
  <c r="T158" i="3"/>
  <c r="U158" i="3" s="1"/>
  <c r="T166" i="3"/>
  <c r="T174" i="3"/>
  <c r="T182" i="3"/>
  <c r="T186" i="3"/>
  <c r="T190" i="3"/>
  <c r="T198" i="3"/>
  <c r="T202" i="3"/>
  <c r="T206" i="3"/>
  <c r="T210" i="3"/>
  <c r="I15" i="3"/>
  <c r="I203" i="3"/>
  <c r="I195" i="3"/>
  <c r="I187" i="3"/>
  <c r="I179" i="3"/>
  <c r="I171" i="3"/>
  <c r="I163" i="3"/>
  <c r="I155" i="3"/>
  <c r="I147" i="3"/>
  <c r="I139" i="3"/>
  <c r="I131" i="3"/>
  <c r="I123" i="3"/>
  <c r="I115" i="3"/>
  <c r="I104" i="3"/>
  <c r="I96" i="3"/>
  <c r="I88" i="3"/>
  <c r="I80" i="3"/>
  <c r="I72" i="3"/>
  <c r="I64" i="3"/>
  <c r="I56" i="3"/>
  <c r="I48" i="3"/>
  <c r="I40" i="3"/>
  <c r="I32" i="3"/>
  <c r="I24" i="3"/>
  <c r="I16" i="3"/>
  <c r="I204" i="3"/>
  <c r="I196" i="3"/>
  <c r="I188" i="3"/>
  <c r="I180" i="3"/>
  <c r="I172" i="3"/>
  <c r="I164" i="3"/>
  <c r="I156" i="3"/>
  <c r="I148" i="3"/>
  <c r="I140" i="3"/>
  <c r="I132" i="3"/>
  <c r="I124" i="3"/>
  <c r="I116" i="3"/>
  <c r="I105" i="3"/>
  <c r="I97" i="3"/>
  <c r="I89" i="3"/>
  <c r="I81" i="3"/>
  <c r="I73" i="3"/>
  <c r="I65" i="3"/>
  <c r="I57" i="3"/>
  <c r="I49" i="3"/>
  <c r="I41" i="3"/>
  <c r="I33" i="3"/>
  <c r="I25" i="3"/>
  <c r="I17" i="3"/>
  <c r="I206" i="3"/>
  <c r="I198" i="3"/>
  <c r="I190" i="3"/>
  <c r="I182" i="3"/>
  <c r="I174" i="3"/>
  <c r="I166" i="3"/>
  <c r="I158" i="3"/>
  <c r="I150" i="3"/>
  <c r="I142" i="3"/>
  <c r="I134" i="3"/>
  <c r="I126" i="3"/>
  <c r="I118" i="3"/>
  <c r="I107" i="3"/>
  <c r="I99" i="3"/>
  <c r="I91" i="3"/>
  <c r="I83" i="3"/>
  <c r="I75" i="3"/>
  <c r="I67" i="3"/>
  <c r="I59" i="3"/>
  <c r="I51" i="3"/>
  <c r="I43" i="3"/>
  <c r="I35" i="3"/>
  <c r="I27" i="3"/>
  <c r="I19" i="3"/>
  <c r="I108" i="3"/>
  <c r="I100" i="3"/>
  <c r="I92" i="3"/>
  <c r="I84" i="3"/>
  <c r="I76" i="3"/>
  <c r="I68" i="3"/>
  <c r="I60" i="3"/>
  <c r="I52" i="3"/>
  <c r="I44" i="3"/>
  <c r="I36" i="3"/>
  <c r="I28" i="3"/>
  <c r="I20" i="3"/>
  <c r="I207" i="3"/>
  <c r="I199" i="3"/>
  <c r="I191" i="3"/>
  <c r="I183" i="3"/>
  <c r="I175" i="3"/>
  <c r="I167" i="3"/>
  <c r="I159" i="3"/>
  <c r="I151" i="3"/>
  <c r="I143" i="3"/>
  <c r="I135" i="3"/>
  <c r="I127" i="3"/>
  <c r="I119" i="3"/>
  <c r="S96" i="3"/>
  <c r="S21" i="3"/>
  <c r="R207" i="3"/>
  <c r="V99" i="3"/>
  <c r="Y99" i="3" s="1"/>
  <c r="S198" i="3"/>
  <c r="S169" i="3"/>
  <c r="R154" i="3"/>
  <c r="Q207" i="3"/>
  <c r="R196" i="3"/>
  <c r="R169" i="3"/>
  <c r="R96" i="3"/>
  <c r="S63" i="3"/>
  <c r="S185" i="3"/>
  <c r="R205" i="3"/>
  <c r="S182" i="3"/>
  <c r="S88" i="3"/>
  <c r="S53" i="3"/>
  <c r="V32" i="3"/>
  <c r="Q205" i="3"/>
  <c r="S193" i="3"/>
  <c r="R180" i="3"/>
  <c r="S166" i="3"/>
  <c r="S150" i="3"/>
  <c r="S131" i="3"/>
  <c r="S115" i="3"/>
  <c r="R88" i="3"/>
  <c r="Q53" i="3"/>
  <c r="R203" i="3"/>
  <c r="S160" i="3"/>
  <c r="S144" i="3"/>
  <c r="S125" i="3"/>
  <c r="S108" i="3"/>
  <c r="Q83" i="3"/>
  <c r="V185" i="3"/>
  <c r="Y185" i="3" s="1"/>
  <c r="R15" i="3"/>
  <c r="Q203" i="3"/>
  <c r="S190" i="3"/>
  <c r="S177" i="3"/>
  <c r="R160" i="3"/>
  <c r="R144" i="3"/>
  <c r="R108" i="3"/>
  <c r="V181" i="3"/>
  <c r="Y181" i="3" s="1"/>
  <c r="S15" i="3"/>
  <c r="R201" i="3"/>
  <c r="R188" i="3"/>
  <c r="S157" i="3"/>
  <c r="S141" i="3"/>
  <c r="R122" i="3"/>
  <c r="S100" i="3"/>
  <c r="V141" i="3"/>
  <c r="Y141" i="3" s="1"/>
  <c r="R209" i="3"/>
  <c r="S174" i="3"/>
  <c r="Q157" i="3"/>
  <c r="R100" i="3"/>
  <c r="V139" i="3"/>
  <c r="Y139" i="3" s="1"/>
  <c r="S112" i="3"/>
  <c r="R47" i="3"/>
  <c r="V47" i="3"/>
  <c r="Y47" i="3" s="1"/>
  <c r="P47" i="3"/>
  <c r="R39" i="3"/>
  <c r="V39" i="3"/>
  <c r="Y39" i="3" s="1"/>
  <c r="P39" i="3"/>
  <c r="S39" i="3"/>
  <c r="U39" i="3" s="1"/>
  <c r="R31" i="3"/>
  <c r="V31" i="3"/>
  <c r="Y31" i="3" s="1"/>
  <c r="P31" i="3"/>
  <c r="R23" i="3"/>
  <c r="V23" i="3"/>
  <c r="Y23" i="3" s="1"/>
  <c r="P23" i="3"/>
  <c r="S23" i="3"/>
  <c r="U23" i="3" s="1"/>
  <c r="P56" i="3"/>
  <c r="Q56" i="3"/>
  <c r="V56" i="3"/>
  <c r="Y56" i="3" s="1"/>
  <c r="R56" i="3"/>
  <c r="S56" i="3"/>
  <c r="U56" i="3" s="1"/>
  <c r="V90" i="3"/>
  <c r="Y90" i="3" s="1"/>
  <c r="P90" i="3"/>
  <c r="P82" i="3"/>
  <c r="Q82" i="3"/>
  <c r="V82" i="3"/>
  <c r="Y82" i="3" s="1"/>
  <c r="P74" i="3"/>
  <c r="Q74" i="3"/>
  <c r="R74" i="3"/>
  <c r="V74" i="3"/>
  <c r="Y74" i="3" s="1"/>
  <c r="P66" i="3"/>
  <c r="Q66" i="3"/>
  <c r="R66" i="3"/>
  <c r="V66" i="3"/>
  <c r="Y66" i="3" s="1"/>
  <c r="S66" i="3"/>
  <c r="U66" i="3" s="1"/>
  <c r="P58" i="3"/>
  <c r="Q58" i="3"/>
  <c r="R58" i="3"/>
  <c r="V58" i="3"/>
  <c r="Y58" i="3" s="1"/>
  <c r="V134" i="3"/>
  <c r="Y134" i="3" s="1"/>
  <c r="P134" i="3"/>
  <c r="V126" i="3"/>
  <c r="Y126" i="3" s="1"/>
  <c r="P126" i="3"/>
  <c r="V118" i="3"/>
  <c r="Y118" i="3" s="1"/>
  <c r="P118" i="3"/>
  <c r="V110" i="3"/>
  <c r="Y110" i="3" s="1"/>
  <c r="P110" i="3"/>
  <c r="V102" i="3"/>
  <c r="Y102" i="3" s="1"/>
  <c r="P102" i="3"/>
  <c r="V136" i="3"/>
  <c r="Y136" i="3" s="1"/>
  <c r="P136" i="3"/>
  <c r="V170" i="3"/>
  <c r="Y170" i="3" s="1"/>
  <c r="P170" i="3"/>
  <c r="V162" i="3"/>
  <c r="Y162" i="3" s="1"/>
  <c r="P162" i="3"/>
  <c r="V154" i="3"/>
  <c r="Y154" i="3" s="1"/>
  <c r="P154" i="3"/>
  <c r="V146" i="3"/>
  <c r="Y146" i="3" s="1"/>
  <c r="P146" i="3"/>
  <c r="V200" i="3"/>
  <c r="Y200" i="3" s="1"/>
  <c r="P200" i="3"/>
  <c r="V192" i="3"/>
  <c r="Y192" i="3" s="1"/>
  <c r="P192" i="3"/>
  <c r="V184" i="3"/>
  <c r="Y184" i="3" s="1"/>
  <c r="P184" i="3"/>
  <c r="V15" i="3"/>
  <c r="P209" i="3"/>
  <c r="P207" i="3"/>
  <c r="P205" i="3"/>
  <c r="O205" i="3" s="1"/>
  <c r="X205" i="3" s="1"/>
  <c r="P203" i="3"/>
  <c r="P201" i="3"/>
  <c r="R198" i="3"/>
  <c r="S195" i="3"/>
  <c r="Q193" i="3"/>
  <c r="R190" i="3"/>
  <c r="S187" i="3"/>
  <c r="Q185" i="3"/>
  <c r="O185" i="3" s="1"/>
  <c r="R182" i="3"/>
  <c r="S179" i="3"/>
  <c r="U179" i="3" s="1"/>
  <c r="R174" i="3"/>
  <c r="Q169" i="3"/>
  <c r="O169" i="3" s="1"/>
  <c r="R166" i="3"/>
  <c r="Q163" i="3"/>
  <c r="S156" i="3"/>
  <c r="R150" i="3"/>
  <c r="Q147" i="3"/>
  <c r="S140" i="3"/>
  <c r="S137" i="3"/>
  <c r="R134" i="3"/>
  <c r="S124" i="3"/>
  <c r="S121" i="3"/>
  <c r="R118" i="3"/>
  <c r="Q104" i="3"/>
  <c r="Q92" i="3"/>
  <c r="R82" i="3"/>
  <c r="Q31" i="3"/>
  <c r="V26" i="3"/>
  <c r="Y26" i="3" s="1"/>
  <c r="V179" i="3"/>
  <c r="Y179" i="3" s="1"/>
  <c r="V137" i="3"/>
  <c r="Y137" i="3" s="1"/>
  <c r="V33" i="3"/>
  <c r="Y33" i="3" s="1"/>
  <c r="R33" i="3"/>
  <c r="P33" i="3"/>
  <c r="Q33" i="3"/>
  <c r="V68" i="3"/>
  <c r="Y68" i="3" s="1"/>
  <c r="P68" i="3"/>
  <c r="Q68" i="3"/>
  <c r="R68" i="3"/>
  <c r="V120" i="3"/>
  <c r="Y120" i="3" s="1"/>
  <c r="P120" i="3"/>
  <c r="V148" i="3"/>
  <c r="Y148" i="3" s="1"/>
  <c r="P148" i="3"/>
  <c r="O148" i="3" s="1"/>
  <c r="S92" i="3"/>
  <c r="P24" i="3"/>
  <c r="Q24" i="3"/>
  <c r="R24" i="3"/>
  <c r="S24" i="3"/>
  <c r="U24" i="3" s="1"/>
  <c r="V24" i="3"/>
  <c r="Y24" i="3" s="1"/>
  <c r="P93" i="3"/>
  <c r="R93" i="3"/>
  <c r="S93" i="3"/>
  <c r="P171" i="3"/>
  <c r="V171" i="3"/>
  <c r="Y171" i="3" s="1"/>
  <c r="P46" i="3"/>
  <c r="Q46" i="3"/>
  <c r="R46" i="3"/>
  <c r="V46" i="3"/>
  <c r="Y46" i="3" s="1"/>
  <c r="S46" i="3"/>
  <c r="U46" i="3" s="1"/>
  <c r="P38" i="3"/>
  <c r="Q38" i="3"/>
  <c r="R38" i="3"/>
  <c r="S38" i="3"/>
  <c r="U38" i="3" s="1"/>
  <c r="P30" i="3"/>
  <c r="Q30" i="3"/>
  <c r="R30" i="3"/>
  <c r="S30" i="3"/>
  <c r="P22" i="3"/>
  <c r="Q22" i="3"/>
  <c r="R22" i="3"/>
  <c r="S22" i="3"/>
  <c r="U22" i="3" s="1"/>
  <c r="V22" i="3"/>
  <c r="Y22" i="3" s="1"/>
  <c r="R55" i="3"/>
  <c r="V55" i="3"/>
  <c r="Y55" i="3" s="1"/>
  <c r="P55" i="3"/>
  <c r="S55" i="3"/>
  <c r="U55" i="3" s="1"/>
  <c r="P89" i="3"/>
  <c r="R89" i="3"/>
  <c r="V89" i="3"/>
  <c r="Y89" i="3" s="1"/>
  <c r="S89" i="3"/>
  <c r="U89" i="3" s="1"/>
  <c r="P81" i="3"/>
  <c r="V81" i="3"/>
  <c r="Y81" i="3" s="1"/>
  <c r="Q81" i="3"/>
  <c r="R81" i="3"/>
  <c r="S81" i="3"/>
  <c r="U81" i="3" s="1"/>
  <c r="R73" i="3"/>
  <c r="P73" i="3"/>
  <c r="Q73" i="3"/>
  <c r="R65" i="3"/>
  <c r="P65" i="3"/>
  <c r="Q65" i="3"/>
  <c r="V65" i="3"/>
  <c r="Y65" i="3" s="1"/>
  <c r="R57" i="3"/>
  <c r="P57" i="3"/>
  <c r="Q57" i="3"/>
  <c r="P133" i="3"/>
  <c r="R133" i="3"/>
  <c r="V133" i="3"/>
  <c r="Y133" i="3" s="1"/>
  <c r="P125" i="3"/>
  <c r="O125" i="3" s="1"/>
  <c r="R125" i="3"/>
  <c r="P117" i="3"/>
  <c r="R117" i="3"/>
  <c r="P109" i="3"/>
  <c r="R109" i="3"/>
  <c r="V109" i="3"/>
  <c r="Y109" i="3" s="1"/>
  <c r="S109" i="3"/>
  <c r="U109" i="3" s="1"/>
  <c r="V101" i="3"/>
  <c r="Y101" i="3" s="1"/>
  <c r="P101" i="3"/>
  <c r="R101" i="3"/>
  <c r="S101" i="3"/>
  <c r="U101" i="3" s="1"/>
  <c r="V135" i="3"/>
  <c r="Y135" i="3" s="1"/>
  <c r="P135" i="3"/>
  <c r="O135" i="3" s="1"/>
  <c r="R135" i="3"/>
  <c r="P161" i="3"/>
  <c r="R161" i="3"/>
  <c r="P153" i="3"/>
  <c r="R153" i="3"/>
  <c r="V153" i="3"/>
  <c r="Y153" i="3" s="1"/>
  <c r="V145" i="3"/>
  <c r="Y145" i="3" s="1"/>
  <c r="P145" i="3"/>
  <c r="R145" i="3"/>
  <c r="V199" i="3"/>
  <c r="Y199" i="3" s="1"/>
  <c r="P199" i="3"/>
  <c r="O199" i="3" s="1"/>
  <c r="V191" i="3"/>
  <c r="Y191" i="3" s="1"/>
  <c r="P191" i="3"/>
  <c r="O191" i="3" s="1"/>
  <c r="V183" i="3"/>
  <c r="Y183" i="3" s="1"/>
  <c r="P183" i="3"/>
  <c r="O183" i="3" s="1"/>
  <c r="S210" i="3"/>
  <c r="S208" i="3"/>
  <c r="S206" i="3"/>
  <c r="S204" i="3"/>
  <c r="S202" i="3"/>
  <c r="S200" i="3"/>
  <c r="U200" i="3" s="1"/>
  <c r="R195" i="3"/>
  <c r="S192" i="3"/>
  <c r="U192" i="3" s="1"/>
  <c r="R187" i="3"/>
  <c r="S184" i="3"/>
  <c r="U184" i="3" s="1"/>
  <c r="R179" i="3"/>
  <c r="R171" i="3"/>
  <c r="S162" i="3"/>
  <c r="U162" i="3" s="1"/>
  <c r="S159" i="3"/>
  <c r="R156" i="3"/>
  <c r="Q153" i="3"/>
  <c r="S146" i="3"/>
  <c r="U146" i="3" s="1"/>
  <c r="S143" i="3"/>
  <c r="R140" i="3"/>
  <c r="Q134" i="3"/>
  <c r="S130" i="3"/>
  <c r="S127" i="3"/>
  <c r="Q121" i="3"/>
  <c r="Q118" i="3"/>
  <c r="S114" i="3"/>
  <c r="Q39" i="3"/>
  <c r="V16" i="3"/>
  <c r="Y16" i="3" s="1"/>
  <c r="V169" i="3"/>
  <c r="Y169" i="3" s="1"/>
  <c r="V125" i="3"/>
  <c r="Y125" i="3" s="1"/>
  <c r="V92" i="3"/>
  <c r="Y92" i="3" s="1"/>
  <c r="P92" i="3"/>
  <c r="V128" i="3"/>
  <c r="Y128" i="3" s="1"/>
  <c r="P128" i="3"/>
  <c r="O128" i="3" s="1"/>
  <c r="V104" i="3"/>
  <c r="Y104" i="3" s="1"/>
  <c r="P104" i="3"/>
  <c r="V172" i="3"/>
  <c r="Y172" i="3" s="1"/>
  <c r="P172" i="3"/>
  <c r="V194" i="3"/>
  <c r="Y194" i="3" s="1"/>
  <c r="P194" i="3"/>
  <c r="S104" i="3"/>
  <c r="P177" i="3"/>
  <c r="O177" i="3" s="1"/>
  <c r="V177" i="3"/>
  <c r="Y177" i="3" s="1"/>
  <c r="R45" i="3"/>
  <c r="V45" i="3"/>
  <c r="Y45" i="3" s="1"/>
  <c r="P45" i="3"/>
  <c r="Q45" i="3"/>
  <c r="S45" i="3"/>
  <c r="U45" i="3" s="1"/>
  <c r="R37" i="3"/>
  <c r="V37" i="3"/>
  <c r="Y37" i="3" s="1"/>
  <c r="P37" i="3"/>
  <c r="R29" i="3"/>
  <c r="V29" i="3"/>
  <c r="Y29" i="3" s="1"/>
  <c r="P29" i="3"/>
  <c r="Q29" i="3"/>
  <c r="S29" i="3"/>
  <c r="U29" i="3" s="1"/>
  <c r="R21" i="3"/>
  <c r="V21" i="3"/>
  <c r="Y21" i="3" s="1"/>
  <c r="P21" i="3"/>
  <c r="O21" i="3" s="1"/>
  <c r="V54" i="3"/>
  <c r="Y54" i="3" s="1"/>
  <c r="P54" i="3"/>
  <c r="Q54" i="3"/>
  <c r="R54" i="3"/>
  <c r="S54" i="3"/>
  <c r="U54" i="3" s="1"/>
  <c r="V88" i="3"/>
  <c r="Y88" i="3" s="1"/>
  <c r="P88" i="3"/>
  <c r="P80" i="3"/>
  <c r="Q80" i="3"/>
  <c r="V80" i="3"/>
  <c r="Y80" i="3" s="1"/>
  <c r="R80" i="3"/>
  <c r="P72" i="3"/>
  <c r="Q72" i="3"/>
  <c r="V72" i="3"/>
  <c r="Y72" i="3" s="1"/>
  <c r="R72" i="3"/>
  <c r="S72" i="3"/>
  <c r="U72" i="3" s="1"/>
  <c r="P64" i="3"/>
  <c r="Q64" i="3"/>
  <c r="V64" i="3"/>
  <c r="Y64" i="3" s="1"/>
  <c r="R64" i="3"/>
  <c r="V98" i="3"/>
  <c r="Y98" i="3" s="1"/>
  <c r="P98" i="3"/>
  <c r="V132" i="3"/>
  <c r="Y132" i="3" s="1"/>
  <c r="P132" i="3"/>
  <c r="O132" i="3" s="1"/>
  <c r="V124" i="3"/>
  <c r="Y124" i="3" s="1"/>
  <c r="P124" i="3"/>
  <c r="V116" i="3"/>
  <c r="Y116" i="3" s="1"/>
  <c r="P116" i="3"/>
  <c r="O116" i="3" s="1"/>
  <c r="V108" i="3"/>
  <c r="Y108" i="3" s="1"/>
  <c r="P108" i="3"/>
  <c r="V100" i="3"/>
  <c r="Y100" i="3" s="1"/>
  <c r="P100" i="3"/>
  <c r="O100" i="3" s="1"/>
  <c r="X100" i="3" s="1"/>
  <c r="V176" i="3"/>
  <c r="Y176" i="3" s="1"/>
  <c r="P176" i="3"/>
  <c r="V168" i="3"/>
  <c r="Y168" i="3" s="1"/>
  <c r="P168" i="3"/>
  <c r="V160" i="3"/>
  <c r="Y160" i="3" s="1"/>
  <c r="P160" i="3"/>
  <c r="V152" i="3"/>
  <c r="Y152" i="3" s="1"/>
  <c r="P152" i="3"/>
  <c r="V144" i="3"/>
  <c r="Y144" i="3" s="1"/>
  <c r="P144" i="3"/>
  <c r="O144" i="3" s="1"/>
  <c r="X144" i="3" s="1"/>
  <c r="V198" i="3"/>
  <c r="Y198" i="3" s="1"/>
  <c r="P198" i="3"/>
  <c r="O198" i="3" s="1"/>
  <c r="X198" i="3" s="1"/>
  <c r="V190" i="3"/>
  <c r="Y190" i="3" s="1"/>
  <c r="P190" i="3"/>
  <c r="V182" i="3"/>
  <c r="Y182" i="3" s="1"/>
  <c r="P182" i="3"/>
  <c r="R210" i="3"/>
  <c r="R208" i="3"/>
  <c r="R206" i="3"/>
  <c r="R204" i="3"/>
  <c r="R202" i="3"/>
  <c r="R200" i="3"/>
  <c r="R192" i="3"/>
  <c r="S189" i="3"/>
  <c r="R184" i="3"/>
  <c r="S181" i="3"/>
  <c r="Q179" i="3"/>
  <c r="O179" i="3" s="1"/>
  <c r="R176" i="3"/>
  <c r="S173" i="3"/>
  <c r="Q171" i="3"/>
  <c r="R168" i="3"/>
  <c r="S165" i="3"/>
  <c r="R162" i="3"/>
  <c r="S152" i="3"/>
  <c r="U152" i="3" s="1"/>
  <c r="S149" i="3"/>
  <c r="R146" i="3"/>
  <c r="S136" i="3"/>
  <c r="U136" i="3" s="1"/>
  <c r="S133" i="3"/>
  <c r="U133" i="3" s="1"/>
  <c r="R130" i="3"/>
  <c r="Q124" i="3"/>
  <c r="S120" i="3"/>
  <c r="U120" i="3" s="1"/>
  <c r="S117" i="3"/>
  <c r="U117" i="3" s="1"/>
  <c r="R114" i="3"/>
  <c r="S110" i="3"/>
  <c r="U110" i="3" s="1"/>
  <c r="S106" i="3"/>
  <c r="S102" i="3"/>
  <c r="U102" i="3" s="1"/>
  <c r="S98" i="3"/>
  <c r="U98" i="3" s="1"/>
  <c r="S90" i="3"/>
  <c r="U90" i="3" s="1"/>
  <c r="S69" i="3"/>
  <c r="S48" i="3"/>
  <c r="S37" i="3"/>
  <c r="U37" i="3" s="1"/>
  <c r="V205" i="3"/>
  <c r="Y205" i="3" s="1"/>
  <c r="V163" i="3"/>
  <c r="Y163" i="3" s="1"/>
  <c r="V49" i="3"/>
  <c r="Y49" i="3" s="1"/>
  <c r="R49" i="3"/>
  <c r="P49" i="3"/>
  <c r="Q49" i="3"/>
  <c r="V25" i="3"/>
  <c r="Y25" i="3" s="1"/>
  <c r="R25" i="3"/>
  <c r="P25" i="3"/>
  <c r="Q25" i="3"/>
  <c r="V84" i="3"/>
  <c r="Y84" i="3" s="1"/>
  <c r="P84" i="3"/>
  <c r="Q84" i="3"/>
  <c r="R84" i="3"/>
  <c r="S84" i="3"/>
  <c r="U84" i="3" s="1"/>
  <c r="V94" i="3"/>
  <c r="Y94" i="3" s="1"/>
  <c r="P94" i="3"/>
  <c r="V112" i="3"/>
  <c r="Y112" i="3" s="1"/>
  <c r="P112" i="3"/>
  <c r="O112" i="3" s="1"/>
  <c r="V164" i="3"/>
  <c r="Y164" i="3" s="1"/>
  <c r="P164" i="3"/>
  <c r="V178" i="3"/>
  <c r="Y178" i="3" s="1"/>
  <c r="P178" i="3"/>
  <c r="S128" i="3"/>
  <c r="P91" i="3"/>
  <c r="O91" i="3" s="1"/>
  <c r="R91" i="3"/>
  <c r="S91" i="3"/>
  <c r="V91" i="3"/>
  <c r="Y91" i="3" s="1"/>
  <c r="R75" i="3"/>
  <c r="P75" i="3"/>
  <c r="O75" i="3" s="1"/>
  <c r="S75" i="3"/>
  <c r="U75" i="3" s="1"/>
  <c r="V127" i="3"/>
  <c r="Y127" i="3" s="1"/>
  <c r="P127" i="3"/>
  <c r="O127" i="3" s="1"/>
  <c r="R127" i="3"/>
  <c r="V103" i="3"/>
  <c r="Y103" i="3" s="1"/>
  <c r="P103" i="3"/>
  <c r="O103" i="3" s="1"/>
  <c r="R103" i="3"/>
  <c r="S103" i="3"/>
  <c r="P155" i="3"/>
  <c r="R155" i="3"/>
  <c r="V155" i="3"/>
  <c r="Y155" i="3" s="1"/>
  <c r="P44" i="3"/>
  <c r="V44" i="3"/>
  <c r="Y44" i="3" s="1"/>
  <c r="Q44" i="3"/>
  <c r="R44" i="3"/>
  <c r="P36" i="3"/>
  <c r="V36" i="3"/>
  <c r="Y36" i="3" s="1"/>
  <c r="Q36" i="3"/>
  <c r="R36" i="3"/>
  <c r="P28" i="3"/>
  <c r="V28" i="3"/>
  <c r="Y28" i="3" s="1"/>
  <c r="Q28" i="3"/>
  <c r="R28" i="3"/>
  <c r="P20" i="3"/>
  <c r="V20" i="3"/>
  <c r="Y20" i="3" s="1"/>
  <c r="Q20" i="3"/>
  <c r="R20" i="3"/>
  <c r="R53" i="3"/>
  <c r="P53" i="3"/>
  <c r="V87" i="3"/>
  <c r="Y87" i="3" s="1"/>
  <c r="P87" i="3"/>
  <c r="O87" i="3" s="1"/>
  <c r="R87" i="3"/>
  <c r="S87" i="3"/>
  <c r="R79" i="3"/>
  <c r="V79" i="3"/>
  <c r="Y79" i="3" s="1"/>
  <c r="P79" i="3"/>
  <c r="R71" i="3"/>
  <c r="V71" i="3"/>
  <c r="Y71" i="3" s="1"/>
  <c r="P71" i="3"/>
  <c r="O71" i="3" s="1"/>
  <c r="S71" i="3"/>
  <c r="R63" i="3"/>
  <c r="V63" i="3"/>
  <c r="Y63" i="3" s="1"/>
  <c r="P63" i="3"/>
  <c r="P97" i="3"/>
  <c r="R97" i="3"/>
  <c r="S97" i="3"/>
  <c r="P131" i="3"/>
  <c r="O131" i="3" s="1"/>
  <c r="R131" i="3"/>
  <c r="V131" i="3"/>
  <c r="Y131" i="3" s="1"/>
  <c r="V123" i="3"/>
  <c r="Y123" i="3" s="1"/>
  <c r="P123" i="3"/>
  <c r="R123" i="3"/>
  <c r="P115" i="3"/>
  <c r="O115" i="3" s="1"/>
  <c r="R115" i="3"/>
  <c r="P107" i="3"/>
  <c r="V107" i="3"/>
  <c r="Y107" i="3" s="1"/>
  <c r="R107" i="3"/>
  <c r="S107" i="3"/>
  <c r="P99" i="3"/>
  <c r="O99" i="3" s="1"/>
  <c r="R99" i="3"/>
  <c r="S99" i="3"/>
  <c r="V175" i="3"/>
  <c r="Y175" i="3" s="1"/>
  <c r="P175" i="3"/>
  <c r="O175" i="3" s="1"/>
  <c r="V167" i="3"/>
  <c r="Y167" i="3" s="1"/>
  <c r="P167" i="3"/>
  <c r="O167" i="3" s="1"/>
  <c r="V159" i="3"/>
  <c r="Y159" i="3" s="1"/>
  <c r="P159" i="3"/>
  <c r="O159" i="3" s="1"/>
  <c r="R159" i="3"/>
  <c r="V151" i="3"/>
  <c r="Y151" i="3" s="1"/>
  <c r="P151" i="3"/>
  <c r="O151" i="3" s="1"/>
  <c r="R151" i="3"/>
  <c r="V143" i="3"/>
  <c r="Y143" i="3" s="1"/>
  <c r="P143" i="3"/>
  <c r="O143" i="3" s="1"/>
  <c r="R143" i="3"/>
  <c r="P197" i="3"/>
  <c r="V197" i="3"/>
  <c r="Y197" i="3" s="1"/>
  <c r="Q210" i="3"/>
  <c r="Q208" i="3"/>
  <c r="Q206" i="3"/>
  <c r="Q204" i="3"/>
  <c r="Q202" i="3"/>
  <c r="Q200" i="3"/>
  <c r="R197" i="3"/>
  <c r="S194" i="3"/>
  <c r="U194" i="3" s="1"/>
  <c r="Q192" i="3"/>
  <c r="R189" i="3"/>
  <c r="S186" i="3"/>
  <c r="Q184" i="3"/>
  <c r="R181" i="3"/>
  <c r="S178" i="3"/>
  <c r="U178" i="3" s="1"/>
  <c r="Q176" i="3"/>
  <c r="R173" i="3"/>
  <c r="S170" i="3"/>
  <c r="U170" i="3" s="1"/>
  <c r="Q168" i="3"/>
  <c r="Q162" i="3"/>
  <c r="S155" i="3"/>
  <c r="U155" i="3" s="1"/>
  <c r="R152" i="3"/>
  <c r="Q146" i="3"/>
  <c r="S139" i="3"/>
  <c r="R136" i="3"/>
  <c r="Q133" i="3"/>
  <c r="S126" i="3"/>
  <c r="U126" i="3" s="1"/>
  <c r="S123" i="3"/>
  <c r="U123" i="3" s="1"/>
  <c r="R120" i="3"/>
  <c r="Q117" i="3"/>
  <c r="R110" i="3"/>
  <c r="R102" i="3"/>
  <c r="R98" i="3"/>
  <c r="R94" i="3"/>
  <c r="R90" i="3"/>
  <c r="S85" i="3"/>
  <c r="Q79" i="3"/>
  <c r="S58" i="3"/>
  <c r="U58" i="3" s="1"/>
  <c r="S47" i="3"/>
  <c r="U47" i="3" s="1"/>
  <c r="Q37" i="3"/>
  <c r="V203" i="3"/>
  <c r="Y203" i="3" s="1"/>
  <c r="V161" i="3"/>
  <c r="Y161" i="3" s="1"/>
  <c r="V117" i="3"/>
  <c r="Y117" i="3" s="1"/>
  <c r="V75" i="3"/>
  <c r="Y75" i="3" s="1"/>
  <c r="Q164" i="3"/>
  <c r="R138" i="3"/>
  <c r="P40" i="3"/>
  <c r="Q40" i="3"/>
  <c r="R40" i="3"/>
  <c r="V40" i="3"/>
  <c r="Y40" i="3" s="1"/>
  <c r="S40" i="3"/>
  <c r="U40" i="3" s="1"/>
  <c r="P83" i="3"/>
  <c r="R83" i="3"/>
  <c r="R59" i="3"/>
  <c r="P59" i="3"/>
  <c r="O59" i="3" s="1"/>
  <c r="V59" i="3"/>
  <c r="Y59" i="3" s="1"/>
  <c r="S59" i="3"/>
  <c r="V111" i="3"/>
  <c r="Y111" i="3" s="1"/>
  <c r="P111" i="3"/>
  <c r="O111" i="3" s="1"/>
  <c r="R111" i="3"/>
  <c r="S111" i="3"/>
  <c r="U111" i="3" s="1"/>
  <c r="P163" i="3"/>
  <c r="R163" i="3"/>
  <c r="Q201" i="3"/>
  <c r="R177" i="3"/>
  <c r="Q172" i="3"/>
  <c r="R128" i="3"/>
  <c r="R112" i="3"/>
  <c r="R43" i="3"/>
  <c r="V43" i="3"/>
  <c r="Y43" i="3" s="1"/>
  <c r="P43" i="3"/>
  <c r="O43" i="3" s="1"/>
  <c r="S43" i="3"/>
  <c r="R35" i="3"/>
  <c r="V35" i="3"/>
  <c r="Y35" i="3" s="1"/>
  <c r="P35" i="3"/>
  <c r="Q35" i="3"/>
  <c r="S35" i="3"/>
  <c r="U35" i="3" s="1"/>
  <c r="R27" i="3"/>
  <c r="V27" i="3"/>
  <c r="Y27" i="3" s="1"/>
  <c r="P27" i="3"/>
  <c r="S27" i="3"/>
  <c r="R19" i="3"/>
  <c r="V19" i="3"/>
  <c r="Y19" i="3" s="1"/>
  <c r="P19" i="3"/>
  <c r="Q19" i="3"/>
  <c r="S19" i="3"/>
  <c r="U19" i="3" s="1"/>
  <c r="V52" i="3"/>
  <c r="Y52" i="3" s="1"/>
  <c r="P52" i="3"/>
  <c r="Q52" i="3"/>
  <c r="R52" i="3"/>
  <c r="V86" i="3"/>
  <c r="Y86" i="3" s="1"/>
  <c r="P86" i="3"/>
  <c r="Q86" i="3"/>
  <c r="S86" i="3"/>
  <c r="V78" i="3"/>
  <c r="Y78" i="3" s="1"/>
  <c r="P78" i="3"/>
  <c r="Q78" i="3"/>
  <c r="R78" i="3"/>
  <c r="V70" i="3"/>
  <c r="Y70" i="3" s="1"/>
  <c r="P70" i="3"/>
  <c r="Q70" i="3"/>
  <c r="R70" i="3"/>
  <c r="S70" i="3"/>
  <c r="U70" i="3" s="1"/>
  <c r="V62" i="3"/>
  <c r="Y62" i="3" s="1"/>
  <c r="P62" i="3"/>
  <c r="Q62" i="3"/>
  <c r="R62" i="3"/>
  <c r="S62" i="3"/>
  <c r="U62" i="3" s="1"/>
  <c r="V96" i="3"/>
  <c r="Y96" i="3" s="1"/>
  <c r="P96" i="3"/>
  <c r="V130" i="3"/>
  <c r="Y130" i="3" s="1"/>
  <c r="P130" i="3"/>
  <c r="O130" i="3" s="1"/>
  <c r="V122" i="3"/>
  <c r="Y122" i="3" s="1"/>
  <c r="P122" i="3"/>
  <c r="O122" i="3" s="1"/>
  <c r="X122" i="3" s="1"/>
  <c r="V114" i="3"/>
  <c r="Y114" i="3" s="1"/>
  <c r="P114" i="3"/>
  <c r="O114" i="3" s="1"/>
  <c r="X114" i="3" s="1"/>
  <c r="V106" i="3"/>
  <c r="Y106" i="3" s="1"/>
  <c r="P106" i="3"/>
  <c r="V140" i="3"/>
  <c r="Y140" i="3" s="1"/>
  <c r="P140" i="3"/>
  <c r="V174" i="3"/>
  <c r="Y174" i="3" s="1"/>
  <c r="P174" i="3"/>
  <c r="O174" i="3" s="1"/>
  <c r="X174" i="3" s="1"/>
  <c r="V166" i="3"/>
  <c r="Y166" i="3" s="1"/>
  <c r="P166" i="3"/>
  <c r="O166" i="3" s="1"/>
  <c r="X166" i="3" s="1"/>
  <c r="V158" i="3"/>
  <c r="Y158" i="3" s="1"/>
  <c r="P158" i="3"/>
  <c r="V150" i="3"/>
  <c r="Y150" i="3" s="1"/>
  <c r="P150" i="3"/>
  <c r="V142" i="3"/>
  <c r="Y142" i="3" s="1"/>
  <c r="P142" i="3"/>
  <c r="V196" i="3"/>
  <c r="Y196" i="3" s="1"/>
  <c r="P196" i="3"/>
  <c r="O196" i="3" s="1"/>
  <c r="X196" i="3" s="1"/>
  <c r="V188" i="3"/>
  <c r="Y188" i="3" s="1"/>
  <c r="P188" i="3"/>
  <c r="V180" i="3"/>
  <c r="Y180" i="3" s="1"/>
  <c r="P180" i="3"/>
  <c r="P15" i="3"/>
  <c r="O15" i="3" s="1"/>
  <c r="X15" i="3" s="1"/>
  <c r="P210" i="3"/>
  <c r="P208" i="3"/>
  <c r="P206" i="3"/>
  <c r="O206" i="3" s="1"/>
  <c r="X206" i="3" s="1"/>
  <c r="P204" i="3"/>
  <c r="O204" i="3" s="1"/>
  <c r="X204" i="3" s="1"/>
  <c r="P202" i="3"/>
  <c r="O202" i="3" s="1"/>
  <c r="X202" i="3" s="1"/>
  <c r="S199" i="3"/>
  <c r="U199" i="3" s="1"/>
  <c r="Q197" i="3"/>
  <c r="R194" i="3"/>
  <c r="S191" i="3"/>
  <c r="U191" i="3" s="1"/>
  <c r="Q189" i="3"/>
  <c r="S183" i="3"/>
  <c r="Q181" i="3"/>
  <c r="R178" i="3"/>
  <c r="S175" i="3"/>
  <c r="U175" i="3" s="1"/>
  <c r="R170" i="3"/>
  <c r="S167" i="3"/>
  <c r="S164" i="3"/>
  <c r="U164" i="3" s="1"/>
  <c r="S161" i="3"/>
  <c r="U161" i="3" s="1"/>
  <c r="R158" i="3"/>
  <c r="Q155" i="3"/>
  <c r="Q152" i="3"/>
  <c r="S148" i="3"/>
  <c r="S145" i="3"/>
  <c r="U145" i="3" s="1"/>
  <c r="R142" i="3"/>
  <c r="Q136" i="3"/>
  <c r="S132" i="3"/>
  <c r="R126" i="3"/>
  <c r="Q123" i="3"/>
  <c r="Q120" i="3"/>
  <c r="S116" i="3"/>
  <c r="Q110" i="3"/>
  <c r="Q106" i="3"/>
  <c r="Q102" i="3"/>
  <c r="Q98" i="3"/>
  <c r="Q94" i="3"/>
  <c r="Q90" i="3"/>
  <c r="S78" i="3"/>
  <c r="U78" i="3" s="1"/>
  <c r="S68" i="3"/>
  <c r="U68" i="3" s="1"/>
  <c r="S57" i="3"/>
  <c r="Q47" i="3"/>
  <c r="S36" i="3"/>
  <c r="U36" i="3" s="1"/>
  <c r="S25" i="3"/>
  <c r="U25" i="3" s="1"/>
  <c r="V201" i="3"/>
  <c r="Y201" i="3" s="1"/>
  <c r="V115" i="3"/>
  <c r="Y115" i="3" s="1"/>
  <c r="V73" i="3"/>
  <c r="Y73" i="3" s="1"/>
  <c r="V41" i="3"/>
  <c r="Y41" i="3" s="1"/>
  <c r="R41" i="3"/>
  <c r="P41" i="3"/>
  <c r="Q41" i="3"/>
  <c r="V17" i="3"/>
  <c r="Y17" i="3" s="1"/>
  <c r="R17" i="3"/>
  <c r="P17" i="3"/>
  <c r="Q17" i="3"/>
  <c r="V76" i="3"/>
  <c r="Y76" i="3" s="1"/>
  <c r="P76" i="3"/>
  <c r="Q76" i="3"/>
  <c r="R76" i="3"/>
  <c r="V60" i="3"/>
  <c r="Y60" i="3" s="1"/>
  <c r="P60" i="3"/>
  <c r="Q60" i="3"/>
  <c r="R60" i="3"/>
  <c r="V138" i="3"/>
  <c r="Y138" i="3" s="1"/>
  <c r="P138" i="3"/>
  <c r="V156" i="3"/>
  <c r="Y156" i="3" s="1"/>
  <c r="P156" i="3"/>
  <c r="O156" i="3" s="1"/>
  <c r="X156" i="3" s="1"/>
  <c r="V186" i="3"/>
  <c r="Y186" i="3" s="1"/>
  <c r="P186" i="3"/>
  <c r="R172" i="3"/>
  <c r="P48" i="3"/>
  <c r="Q48" i="3"/>
  <c r="R48" i="3"/>
  <c r="P32" i="3"/>
  <c r="Q32" i="3"/>
  <c r="R32" i="3"/>
  <c r="P16" i="3"/>
  <c r="Q16" i="3"/>
  <c r="R16" i="3"/>
  <c r="R67" i="3"/>
  <c r="P67" i="3"/>
  <c r="V67" i="3"/>
  <c r="Y67" i="3" s="1"/>
  <c r="Q67" i="3"/>
  <c r="S67" i="3"/>
  <c r="U67" i="3" s="1"/>
  <c r="V119" i="3"/>
  <c r="Y119" i="3" s="1"/>
  <c r="P119" i="3"/>
  <c r="O119" i="3" s="1"/>
  <c r="R119" i="3"/>
  <c r="P137" i="3"/>
  <c r="O137" i="3" s="1"/>
  <c r="R137" i="3"/>
  <c r="P147" i="3"/>
  <c r="R147" i="3"/>
  <c r="P193" i="3"/>
  <c r="V193" i="3"/>
  <c r="Y193" i="3" s="1"/>
  <c r="Q209" i="3"/>
  <c r="R185" i="3"/>
  <c r="P50" i="3"/>
  <c r="Q50" i="3"/>
  <c r="R50" i="3"/>
  <c r="S50" i="3"/>
  <c r="P42" i="3"/>
  <c r="Q42" i="3"/>
  <c r="R42" i="3"/>
  <c r="V42" i="3"/>
  <c r="Y42" i="3" s="1"/>
  <c r="P34" i="3"/>
  <c r="Q34" i="3"/>
  <c r="R34" i="3"/>
  <c r="V34" i="3"/>
  <c r="Y34" i="3" s="1"/>
  <c r="S34" i="3"/>
  <c r="U34" i="3" s="1"/>
  <c r="P26" i="3"/>
  <c r="Q26" i="3"/>
  <c r="R26" i="3"/>
  <c r="P18" i="3"/>
  <c r="Q18" i="3"/>
  <c r="R18" i="3"/>
  <c r="V18" i="3"/>
  <c r="Y18" i="3" s="1"/>
  <c r="S18" i="3"/>
  <c r="U18" i="3" s="1"/>
  <c r="R51" i="3"/>
  <c r="P51" i="3"/>
  <c r="Q51" i="3"/>
  <c r="S51" i="3"/>
  <c r="P85" i="3"/>
  <c r="V85" i="3"/>
  <c r="Y85" i="3" s="1"/>
  <c r="Q85" i="3"/>
  <c r="R77" i="3"/>
  <c r="P77" i="3"/>
  <c r="Q77" i="3"/>
  <c r="S77" i="3"/>
  <c r="R69" i="3"/>
  <c r="P69" i="3"/>
  <c r="O69" i="3" s="1"/>
  <c r="V69" i="3"/>
  <c r="Y69" i="3" s="1"/>
  <c r="R61" i="3"/>
  <c r="P61" i="3"/>
  <c r="Q61" i="3"/>
  <c r="S61" i="3"/>
  <c r="U61" i="3" s="1"/>
  <c r="V95" i="3"/>
  <c r="Y95" i="3" s="1"/>
  <c r="P95" i="3"/>
  <c r="O95" i="3" s="1"/>
  <c r="R95" i="3"/>
  <c r="S95" i="3"/>
  <c r="P129" i="3"/>
  <c r="V129" i="3"/>
  <c r="Y129" i="3" s="1"/>
  <c r="R129" i="3"/>
  <c r="P121" i="3"/>
  <c r="R121" i="3"/>
  <c r="P113" i="3"/>
  <c r="R113" i="3"/>
  <c r="V113" i="3"/>
  <c r="Y113" i="3" s="1"/>
  <c r="P105" i="3"/>
  <c r="R105" i="3"/>
  <c r="S105" i="3"/>
  <c r="U105" i="3" s="1"/>
  <c r="P139" i="3"/>
  <c r="O139" i="3" s="1"/>
  <c r="R139" i="3"/>
  <c r="P173" i="3"/>
  <c r="O173" i="3" s="1"/>
  <c r="X173" i="3" s="1"/>
  <c r="V173" i="3"/>
  <c r="Y173" i="3" s="1"/>
  <c r="V165" i="3"/>
  <c r="Y165" i="3" s="1"/>
  <c r="P165" i="3"/>
  <c r="O165" i="3" s="1"/>
  <c r="R165" i="3"/>
  <c r="P157" i="3"/>
  <c r="R157" i="3"/>
  <c r="P149" i="3"/>
  <c r="O149" i="3" s="1"/>
  <c r="V149" i="3"/>
  <c r="Y149" i="3" s="1"/>
  <c r="R149" i="3"/>
  <c r="P141" i="3"/>
  <c r="O141" i="3" s="1"/>
  <c r="R141" i="3"/>
  <c r="P195" i="3"/>
  <c r="O195" i="3" s="1"/>
  <c r="X195" i="3" s="1"/>
  <c r="V195" i="3"/>
  <c r="Y195" i="3" s="1"/>
  <c r="V187" i="3"/>
  <c r="Y187" i="3" s="1"/>
  <c r="P187" i="3"/>
  <c r="O187" i="3" s="1"/>
  <c r="X187" i="3" s="1"/>
  <c r="S209" i="3"/>
  <c r="S207" i="3"/>
  <c r="U207" i="3" s="1"/>
  <c r="R199" i="3"/>
  <c r="S196" i="3"/>
  <c r="Q194" i="3"/>
  <c r="R191" i="3"/>
  <c r="S188" i="3"/>
  <c r="Q186" i="3"/>
  <c r="R183" i="3"/>
  <c r="S180" i="3"/>
  <c r="Q178" i="3"/>
  <c r="R175" i="3"/>
  <c r="S172" i="3"/>
  <c r="U172" i="3" s="1"/>
  <c r="Q170" i="3"/>
  <c r="R167" i="3"/>
  <c r="R164" i="3"/>
  <c r="Q161" i="3"/>
  <c r="Q158" i="3"/>
  <c r="S154" i="3"/>
  <c r="S151" i="3"/>
  <c r="U151" i="3" s="1"/>
  <c r="R148" i="3"/>
  <c r="Q145" i="3"/>
  <c r="Q142" i="3"/>
  <c r="S138" i="3"/>
  <c r="S135" i="3"/>
  <c r="R132" i="3"/>
  <c r="Q129" i="3"/>
  <c r="Q126" i="3"/>
  <c r="S122" i="3"/>
  <c r="S119" i="3"/>
  <c r="R116" i="3"/>
  <c r="Q113" i="3"/>
  <c r="Q109" i="3"/>
  <c r="Q105" i="3"/>
  <c r="Q101" i="3"/>
  <c r="Q97" i="3"/>
  <c r="Q93" i="3"/>
  <c r="Q89" i="3"/>
  <c r="S83" i="3"/>
  <c r="S76" i="3"/>
  <c r="U76" i="3" s="1"/>
  <c r="S65" i="3"/>
  <c r="U65" i="3" s="1"/>
  <c r="Q55" i="3"/>
  <c r="S44" i="3"/>
  <c r="U44" i="3" s="1"/>
  <c r="S33" i="3"/>
  <c r="U33" i="3" s="1"/>
  <c r="Q23" i="3"/>
  <c r="V38" i="3"/>
  <c r="Y38" i="3" s="1"/>
  <c r="V189" i="3"/>
  <c r="Y189" i="3" s="1"/>
  <c r="V147" i="3"/>
  <c r="Y147" i="3" s="1"/>
  <c r="V105" i="3"/>
  <c r="Y105" i="3" s="1"/>
  <c r="V61" i="3"/>
  <c r="Y61" i="3" s="1"/>
  <c r="Y204" i="3"/>
  <c r="Y48" i="3"/>
  <c r="Y32" i="3"/>
  <c r="Y83" i="3"/>
  <c r="Y51" i="3"/>
  <c r="Y210" i="3"/>
  <c r="Y202" i="3"/>
  <c r="Y30" i="3"/>
  <c r="Y209" i="3"/>
  <c r="Y121" i="3"/>
  <c r="Y97" i="3"/>
  <c r="Y57" i="3"/>
  <c r="Y208" i="3"/>
  <c r="Y207" i="3"/>
  <c r="Y206" i="3"/>
  <c r="Y50" i="3"/>
  <c r="Y157" i="3"/>
  <c r="Y93" i="3"/>
  <c r="Y77" i="3"/>
  <c r="Y53" i="3"/>
  <c r="C207" i="3"/>
  <c r="L207" i="3" s="1"/>
  <c r="C199" i="3"/>
  <c r="L199" i="3" s="1"/>
  <c r="C191" i="3"/>
  <c r="L191" i="3" s="1"/>
  <c r="C183" i="3"/>
  <c r="L183" i="3" s="1"/>
  <c r="C175" i="3"/>
  <c r="L175" i="3" s="1"/>
  <c r="C167" i="3"/>
  <c r="L167" i="3" s="1"/>
  <c r="C159" i="3"/>
  <c r="L159" i="3" s="1"/>
  <c r="C151" i="3"/>
  <c r="L151" i="3" s="1"/>
  <c r="C143" i="3"/>
  <c r="L143" i="3" s="1"/>
  <c r="C135" i="3"/>
  <c r="L135" i="3" s="1"/>
  <c r="C127" i="3"/>
  <c r="L127" i="3" s="1"/>
  <c r="C119" i="3"/>
  <c r="L119" i="3" s="1"/>
  <c r="C111" i="3"/>
  <c r="L111" i="3" s="1"/>
  <c r="C103" i="3"/>
  <c r="L103" i="3" s="1"/>
  <c r="C95" i="3"/>
  <c r="L95" i="3" s="1"/>
  <c r="C87" i="3"/>
  <c r="L87" i="3" s="1"/>
  <c r="C79" i="3"/>
  <c r="L79" i="3" s="1"/>
  <c r="C71" i="3"/>
  <c r="L71" i="3" s="1"/>
  <c r="C63" i="3"/>
  <c r="L63" i="3" s="1"/>
  <c r="C55" i="3"/>
  <c r="L55" i="3" s="1"/>
  <c r="C47" i="3"/>
  <c r="L47" i="3" s="1"/>
  <c r="C39" i="3"/>
  <c r="L39" i="3" s="1"/>
  <c r="C31" i="3"/>
  <c r="L31" i="3" s="1"/>
  <c r="C23" i="3"/>
  <c r="L23" i="3" s="1"/>
  <c r="C206" i="3"/>
  <c r="L206" i="3" s="1"/>
  <c r="C198" i="3"/>
  <c r="L198" i="3" s="1"/>
  <c r="C190" i="3"/>
  <c r="L190" i="3" s="1"/>
  <c r="C182" i="3"/>
  <c r="L182" i="3" s="1"/>
  <c r="C174" i="3"/>
  <c r="L174" i="3" s="1"/>
  <c r="C166" i="3"/>
  <c r="L166" i="3" s="1"/>
  <c r="C158" i="3"/>
  <c r="L158" i="3" s="1"/>
  <c r="C150" i="3"/>
  <c r="L150" i="3" s="1"/>
  <c r="C142" i="3"/>
  <c r="L142" i="3" s="1"/>
  <c r="C134" i="3"/>
  <c r="L134" i="3" s="1"/>
  <c r="C126" i="3"/>
  <c r="L126" i="3" s="1"/>
  <c r="C118" i="3"/>
  <c r="L118" i="3" s="1"/>
  <c r="C110" i="3"/>
  <c r="L110" i="3" s="1"/>
  <c r="C102" i="3"/>
  <c r="L102" i="3" s="1"/>
  <c r="C94" i="3"/>
  <c r="L94" i="3" s="1"/>
  <c r="C86" i="3"/>
  <c r="L86" i="3" s="1"/>
  <c r="C78" i="3"/>
  <c r="L78" i="3" s="1"/>
  <c r="C70" i="3"/>
  <c r="L70" i="3" s="1"/>
  <c r="C62" i="3"/>
  <c r="L62" i="3" s="1"/>
  <c r="C54" i="3"/>
  <c r="L54" i="3" s="1"/>
  <c r="C46" i="3"/>
  <c r="L46" i="3" s="1"/>
  <c r="C38" i="3"/>
  <c r="L38" i="3" s="1"/>
  <c r="C30" i="3"/>
  <c r="L30" i="3" s="1"/>
  <c r="C22" i="3"/>
  <c r="L22" i="3" s="1"/>
  <c r="C205" i="3"/>
  <c r="L205" i="3" s="1"/>
  <c r="C197" i="3"/>
  <c r="L197" i="3" s="1"/>
  <c r="C189" i="3"/>
  <c r="L189" i="3" s="1"/>
  <c r="C181" i="3"/>
  <c r="L181" i="3" s="1"/>
  <c r="C173" i="3"/>
  <c r="L173" i="3" s="1"/>
  <c r="C165" i="3"/>
  <c r="L165" i="3" s="1"/>
  <c r="C157" i="3"/>
  <c r="L157" i="3" s="1"/>
  <c r="C149" i="3"/>
  <c r="L149" i="3" s="1"/>
  <c r="C141" i="3"/>
  <c r="L141" i="3" s="1"/>
  <c r="C133" i="3"/>
  <c r="L133" i="3" s="1"/>
  <c r="C125" i="3"/>
  <c r="L125" i="3" s="1"/>
  <c r="C117" i="3"/>
  <c r="L117" i="3" s="1"/>
  <c r="C109" i="3"/>
  <c r="L109" i="3" s="1"/>
  <c r="C101" i="3"/>
  <c r="L101" i="3" s="1"/>
  <c r="C93" i="3"/>
  <c r="L93" i="3" s="1"/>
  <c r="C85" i="3"/>
  <c r="L85" i="3" s="1"/>
  <c r="C77" i="3"/>
  <c r="L77" i="3" s="1"/>
  <c r="C69" i="3"/>
  <c r="L69" i="3" s="1"/>
  <c r="C61" i="3"/>
  <c r="L61" i="3" s="1"/>
  <c r="C53" i="3"/>
  <c r="L53" i="3" s="1"/>
  <c r="C45" i="3"/>
  <c r="L45" i="3" s="1"/>
  <c r="C37" i="3"/>
  <c r="L37" i="3" s="1"/>
  <c r="C29" i="3"/>
  <c r="L29" i="3" s="1"/>
  <c r="C21" i="3"/>
  <c r="L21" i="3" s="1"/>
  <c r="C204" i="3"/>
  <c r="L204" i="3" s="1"/>
  <c r="C196" i="3"/>
  <c r="L196" i="3" s="1"/>
  <c r="C188" i="3"/>
  <c r="L188" i="3" s="1"/>
  <c r="C180" i="3"/>
  <c r="L180" i="3" s="1"/>
  <c r="C172" i="3"/>
  <c r="L172" i="3" s="1"/>
  <c r="C164" i="3"/>
  <c r="L164" i="3" s="1"/>
  <c r="C156" i="3"/>
  <c r="L156" i="3" s="1"/>
  <c r="C148" i="3"/>
  <c r="L148" i="3" s="1"/>
  <c r="C140" i="3"/>
  <c r="L140" i="3" s="1"/>
  <c r="C132" i="3"/>
  <c r="L132" i="3" s="1"/>
  <c r="C124" i="3"/>
  <c r="L124" i="3" s="1"/>
  <c r="C116" i="3"/>
  <c r="L116" i="3" s="1"/>
  <c r="C108" i="3"/>
  <c r="L108" i="3" s="1"/>
  <c r="C100" i="3"/>
  <c r="L100" i="3" s="1"/>
  <c r="C92" i="3"/>
  <c r="L92" i="3" s="1"/>
  <c r="C84" i="3"/>
  <c r="L84" i="3" s="1"/>
  <c r="C76" i="3"/>
  <c r="L76" i="3" s="1"/>
  <c r="C68" i="3"/>
  <c r="L68" i="3" s="1"/>
  <c r="C60" i="3"/>
  <c r="L60" i="3" s="1"/>
  <c r="C52" i="3"/>
  <c r="L52" i="3" s="1"/>
  <c r="C44" i="3"/>
  <c r="L44" i="3" s="1"/>
  <c r="C36" i="3"/>
  <c r="L36" i="3" s="1"/>
  <c r="C28" i="3"/>
  <c r="L28" i="3" s="1"/>
  <c r="C20" i="3"/>
  <c r="L20" i="3" s="1"/>
  <c r="C203" i="3"/>
  <c r="L203" i="3" s="1"/>
  <c r="C195" i="3"/>
  <c r="L195" i="3" s="1"/>
  <c r="C187" i="3"/>
  <c r="L187" i="3" s="1"/>
  <c r="C179" i="3"/>
  <c r="L179" i="3" s="1"/>
  <c r="C171" i="3"/>
  <c r="L171" i="3" s="1"/>
  <c r="C163" i="3"/>
  <c r="L163" i="3" s="1"/>
  <c r="C155" i="3"/>
  <c r="L155" i="3" s="1"/>
  <c r="C147" i="3"/>
  <c r="L147" i="3" s="1"/>
  <c r="C139" i="3"/>
  <c r="L139" i="3" s="1"/>
  <c r="C131" i="3"/>
  <c r="L131" i="3" s="1"/>
  <c r="C123" i="3"/>
  <c r="L123" i="3" s="1"/>
  <c r="C115" i="3"/>
  <c r="L115" i="3" s="1"/>
  <c r="C107" i="3"/>
  <c r="L107" i="3" s="1"/>
  <c r="C99" i="3"/>
  <c r="L99" i="3" s="1"/>
  <c r="C91" i="3"/>
  <c r="L91" i="3" s="1"/>
  <c r="C83" i="3"/>
  <c r="L83" i="3" s="1"/>
  <c r="C75" i="3"/>
  <c r="L75" i="3" s="1"/>
  <c r="C67" i="3"/>
  <c r="L67" i="3" s="1"/>
  <c r="C59" i="3"/>
  <c r="L59" i="3" s="1"/>
  <c r="C51" i="3"/>
  <c r="L51" i="3" s="1"/>
  <c r="C43" i="3"/>
  <c r="L43" i="3" s="1"/>
  <c r="C35" i="3"/>
  <c r="L35" i="3" s="1"/>
  <c r="C27" i="3"/>
  <c r="L27" i="3" s="1"/>
  <c r="C19" i="3"/>
  <c r="L19" i="3" s="1"/>
  <c r="C210" i="3"/>
  <c r="L210" i="3" s="1"/>
  <c r="C202" i="3"/>
  <c r="L202" i="3" s="1"/>
  <c r="C194" i="3"/>
  <c r="L194" i="3" s="1"/>
  <c r="C186" i="3"/>
  <c r="L186" i="3" s="1"/>
  <c r="C178" i="3"/>
  <c r="L178" i="3" s="1"/>
  <c r="C170" i="3"/>
  <c r="L170" i="3" s="1"/>
  <c r="C162" i="3"/>
  <c r="L162" i="3" s="1"/>
  <c r="C154" i="3"/>
  <c r="L154" i="3" s="1"/>
  <c r="C146" i="3"/>
  <c r="L146" i="3" s="1"/>
  <c r="C138" i="3"/>
  <c r="L138" i="3" s="1"/>
  <c r="C130" i="3"/>
  <c r="L130" i="3" s="1"/>
  <c r="C122" i="3"/>
  <c r="L122" i="3" s="1"/>
  <c r="C114" i="3"/>
  <c r="L114" i="3" s="1"/>
  <c r="C106" i="3"/>
  <c r="L106" i="3" s="1"/>
  <c r="C98" i="3"/>
  <c r="L98" i="3" s="1"/>
  <c r="C90" i="3"/>
  <c r="L90" i="3" s="1"/>
  <c r="C82" i="3"/>
  <c r="L82" i="3" s="1"/>
  <c r="C74" i="3"/>
  <c r="L74" i="3" s="1"/>
  <c r="C66" i="3"/>
  <c r="L66" i="3" s="1"/>
  <c r="C58" i="3"/>
  <c r="L58" i="3" s="1"/>
  <c r="C50" i="3"/>
  <c r="L50" i="3" s="1"/>
  <c r="C42" i="3"/>
  <c r="L42" i="3" s="1"/>
  <c r="C34" i="3"/>
  <c r="L34" i="3" s="1"/>
  <c r="C26" i="3"/>
  <c r="L26" i="3" s="1"/>
  <c r="C18" i="3"/>
  <c r="L18" i="3" s="1"/>
  <c r="C209" i="3"/>
  <c r="L209" i="3" s="1"/>
  <c r="C201" i="3"/>
  <c r="L201" i="3" s="1"/>
  <c r="C193" i="3"/>
  <c r="L193" i="3" s="1"/>
  <c r="C185" i="3"/>
  <c r="L185" i="3" s="1"/>
  <c r="C177" i="3"/>
  <c r="L177" i="3" s="1"/>
  <c r="C169" i="3"/>
  <c r="L169" i="3" s="1"/>
  <c r="C161" i="3"/>
  <c r="L161" i="3" s="1"/>
  <c r="C153" i="3"/>
  <c r="L153" i="3" s="1"/>
  <c r="C145" i="3"/>
  <c r="L145" i="3" s="1"/>
  <c r="C137" i="3"/>
  <c r="L137" i="3" s="1"/>
  <c r="C129" i="3"/>
  <c r="L129" i="3" s="1"/>
  <c r="C121" i="3"/>
  <c r="L121" i="3" s="1"/>
  <c r="C113" i="3"/>
  <c r="L113" i="3" s="1"/>
  <c r="C105" i="3"/>
  <c r="L105" i="3" s="1"/>
  <c r="C97" i="3"/>
  <c r="L97" i="3" s="1"/>
  <c r="C89" i="3"/>
  <c r="L89" i="3" s="1"/>
  <c r="C81" i="3"/>
  <c r="L81" i="3" s="1"/>
  <c r="C73" i="3"/>
  <c r="L73" i="3" s="1"/>
  <c r="C65" i="3"/>
  <c r="L65" i="3" s="1"/>
  <c r="C57" i="3"/>
  <c r="L57" i="3" s="1"/>
  <c r="C49" i="3"/>
  <c r="L49" i="3" s="1"/>
  <c r="C41" i="3"/>
  <c r="L41" i="3" s="1"/>
  <c r="C33" i="3"/>
  <c r="L33" i="3" s="1"/>
  <c r="C25" i="3"/>
  <c r="L25" i="3" s="1"/>
  <c r="C17" i="3"/>
  <c r="L17" i="3" s="1"/>
  <c r="C208" i="3"/>
  <c r="L208" i="3" s="1"/>
  <c r="C200" i="3"/>
  <c r="L200" i="3" s="1"/>
  <c r="C192" i="3"/>
  <c r="L192" i="3" s="1"/>
  <c r="C184" i="3"/>
  <c r="L184" i="3" s="1"/>
  <c r="C176" i="3"/>
  <c r="L176" i="3" s="1"/>
  <c r="C168" i="3"/>
  <c r="L168" i="3" s="1"/>
  <c r="C160" i="3"/>
  <c r="L160" i="3" s="1"/>
  <c r="C152" i="3"/>
  <c r="L152" i="3" s="1"/>
  <c r="C144" i="3"/>
  <c r="L144" i="3" s="1"/>
  <c r="C136" i="3"/>
  <c r="L136" i="3" s="1"/>
  <c r="C128" i="3"/>
  <c r="L128" i="3" s="1"/>
  <c r="C120" i="3"/>
  <c r="L120" i="3" s="1"/>
  <c r="C112" i="3"/>
  <c r="L112" i="3" s="1"/>
  <c r="C104" i="3"/>
  <c r="L104" i="3" s="1"/>
  <c r="C96" i="3"/>
  <c r="L96" i="3" s="1"/>
  <c r="C88" i="3"/>
  <c r="L88" i="3" s="1"/>
  <c r="C80" i="3"/>
  <c r="L80" i="3" s="1"/>
  <c r="C72" i="3"/>
  <c r="L72" i="3" s="1"/>
  <c r="C64" i="3"/>
  <c r="L64" i="3" s="1"/>
  <c r="C56" i="3"/>
  <c r="L56" i="3" s="1"/>
  <c r="C48" i="3"/>
  <c r="L48" i="3" s="1"/>
  <c r="C40" i="3"/>
  <c r="L40" i="3" s="1"/>
  <c r="C32" i="3"/>
  <c r="L32" i="3" s="1"/>
  <c r="C24" i="3"/>
  <c r="L24" i="3" s="1"/>
  <c r="C16" i="3"/>
  <c r="L16" i="3" s="1"/>
  <c r="E866" i="8"/>
  <c r="D866" i="8"/>
  <c r="C866" i="8"/>
  <c r="E865" i="8"/>
  <c r="D865" i="8"/>
  <c r="C865" i="8"/>
  <c r="E864" i="8"/>
  <c r="D864" i="8"/>
  <c r="C864" i="8"/>
  <c r="E863" i="8"/>
  <c r="D863" i="8"/>
  <c r="C863" i="8"/>
  <c r="E862" i="8"/>
  <c r="D862" i="8"/>
  <c r="C862" i="8"/>
  <c r="E861" i="8"/>
  <c r="D861" i="8"/>
  <c r="C861" i="8"/>
  <c r="E860" i="8"/>
  <c r="D860" i="8"/>
  <c r="C860" i="8"/>
  <c r="E859" i="8"/>
  <c r="D859" i="8"/>
  <c r="C859" i="8"/>
  <c r="E858" i="8"/>
  <c r="D858" i="8"/>
  <c r="C858" i="8"/>
  <c r="E857" i="8"/>
  <c r="D857" i="8"/>
  <c r="C857" i="8"/>
  <c r="E856" i="8"/>
  <c r="D856" i="8"/>
  <c r="C856" i="8"/>
  <c r="E855" i="8"/>
  <c r="D855" i="8"/>
  <c r="C855" i="8"/>
  <c r="E854" i="8"/>
  <c r="D854" i="8"/>
  <c r="C854" i="8"/>
  <c r="E853" i="8"/>
  <c r="D853" i="8"/>
  <c r="C853" i="8"/>
  <c r="E852" i="8"/>
  <c r="D852" i="8"/>
  <c r="C852" i="8"/>
  <c r="E851" i="8"/>
  <c r="D851" i="8"/>
  <c r="C851" i="8"/>
  <c r="E850" i="8"/>
  <c r="D850" i="8"/>
  <c r="C850" i="8"/>
  <c r="E849" i="8"/>
  <c r="D849" i="8"/>
  <c r="C849" i="8"/>
  <c r="E848" i="8"/>
  <c r="D848" i="8"/>
  <c r="C848" i="8"/>
  <c r="E847" i="8"/>
  <c r="D847" i="8"/>
  <c r="C847" i="8"/>
  <c r="E846" i="8"/>
  <c r="D846" i="8"/>
  <c r="C846" i="8"/>
  <c r="E845" i="8"/>
  <c r="D845" i="8"/>
  <c r="C845" i="8"/>
  <c r="E844" i="8"/>
  <c r="D844" i="8"/>
  <c r="C844" i="8"/>
  <c r="E843" i="8"/>
  <c r="D843" i="8"/>
  <c r="C843" i="8"/>
  <c r="E842" i="8"/>
  <c r="D842" i="8"/>
  <c r="C842" i="8"/>
  <c r="E841" i="8"/>
  <c r="D841" i="8"/>
  <c r="C841" i="8"/>
  <c r="E840" i="8"/>
  <c r="D840" i="8"/>
  <c r="C840" i="8"/>
  <c r="E839" i="8"/>
  <c r="D839" i="8"/>
  <c r="C839" i="8"/>
  <c r="E838" i="8"/>
  <c r="D838" i="8"/>
  <c r="C838" i="8"/>
  <c r="E837" i="8"/>
  <c r="D837" i="8"/>
  <c r="C837" i="8"/>
  <c r="E836" i="8"/>
  <c r="D836" i="8"/>
  <c r="C836" i="8"/>
  <c r="E835" i="8"/>
  <c r="D835" i="8"/>
  <c r="C835" i="8"/>
  <c r="E834" i="8"/>
  <c r="D834" i="8"/>
  <c r="C834" i="8"/>
  <c r="E833" i="8"/>
  <c r="D833" i="8"/>
  <c r="C833" i="8"/>
  <c r="E832" i="8"/>
  <c r="D832" i="8"/>
  <c r="C832" i="8"/>
  <c r="E831" i="8"/>
  <c r="D831" i="8"/>
  <c r="C831" i="8"/>
  <c r="E830" i="8"/>
  <c r="D830" i="8"/>
  <c r="C830" i="8"/>
  <c r="E829" i="8"/>
  <c r="D829" i="8"/>
  <c r="C829" i="8"/>
  <c r="E828" i="8"/>
  <c r="D828" i="8"/>
  <c r="C828" i="8"/>
  <c r="E827" i="8"/>
  <c r="D827" i="8"/>
  <c r="C827" i="8"/>
  <c r="E826" i="8"/>
  <c r="D826" i="8"/>
  <c r="C826" i="8"/>
  <c r="E825" i="8"/>
  <c r="D825" i="8"/>
  <c r="C825" i="8"/>
  <c r="E824" i="8"/>
  <c r="D824" i="8"/>
  <c r="C824" i="8"/>
  <c r="E823" i="8"/>
  <c r="D823" i="8"/>
  <c r="C823" i="8"/>
  <c r="E822" i="8"/>
  <c r="D822" i="8"/>
  <c r="C822" i="8"/>
  <c r="E821" i="8"/>
  <c r="D821" i="8"/>
  <c r="C821" i="8"/>
  <c r="E820" i="8"/>
  <c r="D820" i="8"/>
  <c r="C820" i="8"/>
  <c r="E819" i="8"/>
  <c r="D819" i="8"/>
  <c r="C819" i="8"/>
  <c r="E818" i="8"/>
  <c r="D818" i="8"/>
  <c r="C818" i="8"/>
  <c r="E817" i="8"/>
  <c r="D817" i="8"/>
  <c r="C817" i="8"/>
  <c r="E816" i="8"/>
  <c r="D816" i="8"/>
  <c r="C816" i="8"/>
  <c r="E815" i="8"/>
  <c r="D815" i="8"/>
  <c r="C815" i="8"/>
  <c r="E814" i="8"/>
  <c r="D814" i="8"/>
  <c r="C814" i="8"/>
  <c r="E813" i="8"/>
  <c r="D813" i="8"/>
  <c r="C813" i="8"/>
  <c r="E812" i="8"/>
  <c r="D812" i="8"/>
  <c r="C812" i="8"/>
  <c r="E811" i="8"/>
  <c r="D811" i="8"/>
  <c r="C811" i="8"/>
  <c r="E810" i="8"/>
  <c r="D810" i="8"/>
  <c r="C810" i="8"/>
  <c r="E809" i="8"/>
  <c r="D809" i="8"/>
  <c r="C809" i="8"/>
  <c r="E808" i="8"/>
  <c r="D808" i="8"/>
  <c r="C808" i="8"/>
  <c r="E807" i="8"/>
  <c r="D807" i="8"/>
  <c r="C807" i="8"/>
  <c r="E806" i="8"/>
  <c r="D806" i="8"/>
  <c r="C806" i="8"/>
  <c r="E805" i="8"/>
  <c r="D805" i="8"/>
  <c r="C805" i="8"/>
  <c r="E804" i="8"/>
  <c r="D804" i="8"/>
  <c r="C804" i="8"/>
  <c r="E803" i="8"/>
  <c r="D803" i="8"/>
  <c r="C803" i="8"/>
  <c r="E802" i="8"/>
  <c r="D802" i="8"/>
  <c r="C802" i="8"/>
  <c r="E801" i="8"/>
  <c r="D801" i="8"/>
  <c r="C801" i="8"/>
  <c r="E800" i="8"/>
  <c r="D800" i="8"/>
  <c r="C800" i="8"/>
  <c r="E799" i="8"/>
  <c r="D799" i="8"/>
  <c r="C799" i="8"/>
  <c r="E798" i="8"/>
  <c r="D798" i="8"/>
  <c r="C798" i="8"/>
  <c r="E797" i="8"/>
  <c r="D797" i="8"/>
  <c r="C797" i="8"/>
  <c r="E796" i="8"/>
  <c r="D796" i="8"/>
  <c r="C796" i="8"/>
  <c r="E795" i="8"/>
  <c r="D795" i="8"/>
  <c r="C795" i="8"/>
  <c r="E794" i="8"/>
  <c r="D794" i="8"/>
  <c r="C794" i="8"/>
  <c r="E793" i="8"/>
  <c r="D793" i="8"/>
  <c r="C793" i="8"/>
  <c r="E792" i="8"/>
  <c r="D792" i="8"/>
  <c r="C792" i="8"/>
  <c r="E791" i="8"/>
  <c r="D791" i="8"/>
  <c r="C791" i="8"/>
  <c r="E790" i="8"/>
  <c r="D790" i="8"/>
  <c r="C790" i="8"/>
  <c r="E789" i="8"/>
  <c r="D789" i="8"/>
  <c r="C789" i="8"/>
  <c r="E788" i="8"/>
  <c r="D788" i="8"/>
  <c r="C788" i="8"/>
  <c r="E787" i="8"/>
  <c r="D787" i="8"/>
  <c r="C787" i="8"/>
  <c r="E786" i="8"/>
  <c r="D786" i="8"/>
  <c r="C786" i="8"/>
  <c r="E785" i="8"/>
  <c r="D785" i="8"/>
  <c r="C785" i="8"/>
  <c r="E784" i="8"/>
  <c r="D784" i="8"/>
  <c r="C784" i="8"/>
  <c r="E783" i="8"/>
  <c r="D783" i="8"/>
  <c r="C783" i="8"/>
  <c r="E782" i="8"/>
  <c r="D782" i="8"/>
  <c r="C782" i="8"/>
  <c r="E781" i="8"/>
  <c r="D781" i="8"/>
  <c r="C781" i="8"/>
  <c r="E780" i="8"/>
  <c r="D780" i="8"/>
  <c r="C780" i="8"/>
  <c r="E779" i="8"/>
  <c r="D779" i="8"/>
  <c r="C779" i="8"/>
  <c r="E778" i="8"/>
  <c r="D778" i="8"/>
  <c r="C778" i="8"/>
  <c r="E777" i="8"/>
  <c r="D777" i="8"/>
  <c r="C777" i="8"/>
  <c r="E776" i="8"/>
  <c r="D776" i="8"/>
  <c r="C776" i="8"/>
  <c r="E775" i="8"/>
  <c r="D775" i="8"/>
  <c r="C775" i="8"/>
  <c r="E774" i="8"/>
  <c r="D774" i="8"/>
  <c r="C774" i="8"/>
  <c r="E773" i="8"/>
  <c r="D773" i="8"/>
  <c r="C773" i="8"/>
  <c r="E772" i="8"/>
  <c r="D772" i="8"/>
  <c r="C772" i="8"/>
  <c r="E771" i="8"/>
  <c r="D771" i="8"/>
  <c r="C771" i="8"/>
  <c r="E770" i="8"/>
  <c r="D770" i="8"/>
  <c r="C770" i="8"/>
  <c r="E769" i="8"/>
  <c r="D769" i="8"/>
  <c r="C769" i="8"/>
  <c r="E768" i="8"/>
  <c r="D768" i="8"/>
  <c r="C768" i="8"/>
  <c r="E767" i="8"/>
  <c r="D767" i="8"/>
  <c r="C767" i="8"/>
  <c r="E766" i="8"/>
  <c r="D766" i="8"/>
  <c r="C766" i="8"/>
  <c r="E765" i="8"/>
  <c r="D765" i="8"/>
  <c r="C765" i="8"/>
  <c r="E764" i="8"/>
  <c r="D764" i="8"/>
  <c r="C764" i="8"/>
  <c r="E763" i="8"/>
  <c r="D763" i="8"/>
  <c r="C763" i="8"/>
  <c r="E762" i="8"/>
  <c r="D762" i="8"/>
  <c r="C762" i="8"/>
  <c r="E761" i="8"/>
  <c r="D761" i="8"/>
  <c r="C761" i="8"/>
  <c r="E760" i="8"/>
  <c r="D760" i="8"/>
  <c r="C760" i="8"/>
  <c r="E759" i="8"/>
  <c r="D759" i="8"/>
  <c r="C759" i="8"/>
  <c r="E758" i="8"/>
  <c r="D758" i="8"/>
  <c r="C758" i="8"/>
  <c r="E757" i="8"/>
  <c r="D757" i="8"/>
  <c r="C757" i="8"/>
  <c r="E756" i="8"/>
  <c r="D756" i="8"/>
  <c r="C756" i="8"/>
  <c r="E755" i="8"/>
  <c r="D755" i="8"/>
  <c r="C755" i="8"/>
  <c r="E754" i="8"/>
  <c r="D754" i="8"/>
  <c r="C754" i="8"/>
  <c r="E753" i="8"/>
  <c r="D753" i="8"/>
  <c r="C753" i="8"/>
  <c r="E752" i="8"/>
  <c r="D752" i="8"/>
  <c r="C752" i="8"/>
  <c r="E751" i="8"/>
  <c r="D751" i="8"/>
  <c r="C751" i="8"/>
  <c r="E750" i="8"/>
  <c r="D750" i="8"/>
  <c r="C750" i="8"/>
  <c r="E749" i="8"/>
  <c r="D749" i="8"/>
  <c r="C749" i="8"/>
  <c r="E748" i="8"/>
  <c r="D748" i="8"/>
  <c r="C748" i="8"/>
  <c r="E747" i="8"/>
  <c r="D747" i="8"/>
  <c r="C747" i="8"/>
  <c r="E746" i="8"/>
  <c r="D746" i="8"/>
  <c r="C746" i="8"/>
  <c r="E745" i="8"/>
  <c r="D745" i="8"/>
  <c r="C745" i="8"/>
  <c r="E744" i="8"/>
  <c r="D744" i="8"/>
  <c r="C744" i="8"/>
  <c r="E743" i="8"/>
  <c r="D743" i="8"/>
  <c r="C743" i="8"/>
  <c r="E742" i="8"/>
  <c r="D742" i="8"/>
  <c r="C742" i="8"/>
  <c r="E741" i="8"/>
  <c r="D741" i="8"/>
  <c r="C741" i="8"/>
  <c r="E740" i="8"/>
  <c r="D740" i="8"/>
  <c r="C740" i="8"/>
  <c r="E739" i="8"/>
  <c r="D739" i="8"/>
  <c r="C739" i="8"/>
  <c r="E738" i="8"/>
  <c r="D738" i="8"/>
  <c r="C738" i="8"/>
  <c r="E737" i="8"/>
  <c r="D737" i="8"/>
  <c r="F737" i="8" s="1"/>
  <c r="C737" i="8"/>
  <c r="E736" i="8"/>
  <c r="D736" i="8"/>
  <c r="C736" i="8"/>
  <c r="E735" i="8"/>
  <c r="D735" i="8"/>
  <c r="C735" i="8"/>
  <c r="F735" i="8" s="1"/>
  <c r="E734" i="8"/>
  <c r="D734" i="8"/>
  <c r="C734" i="8"/>
  <c r="E733" i="8"/>
  <c r="D733" i="8"/>
  <c r="F733" i="8" s="1"/>
  <c r="C733" i="8"/>
  <c r="E732" i="8"/>
  <c r="D732" i="8"/>
  <c r="C732" i="8"/>
  <c r="E731" i="8"/>
  <c r="D731" i="8"/>
  <c r="F731" i="8" s="1"/>
  <c r="C731" i="8"/>
  <c r="E730" i="8"/>
  <c r="D730" i="8"/>
  <c r="C730" i="8"/>
  <c r="E729" i="8"/>
  <c r="D729" i="8"/>
  <c r="C729" i="8"/>
  <c r="E728" i="8"/>
  <c r="D728" i="8"/>
  <c r="C728" i="8"/>
  <c r="E727" i="8"/>
  <c r="D727" i="8"/>
  <c r="C727" i="8"/>
  <c r="E726" i="8"/>
  <c r="D726" i="8"/>
  <c r="C726" i="8"/>
  <c r="E725" i="8"/>
  <c r="D725" i="8"/>
  <c r="F725" i="8" s="1"/>
  <c r="C725" i="8"/>
  <c r="E724" i="8"/>
  <c r="D724" i="8"/>
  <c r="C724" i="8"/>
  <c r="E723" i="8"/>
  <c r="D723" i="8"/>
  <c r="C723" i="8"/>
  <c r="E722" i="8"/>
  <c r="D722" i="8"/>
  <c r="C722" i="8"/>
  <c r="E721" i="8"/>
  <c r="F721" i="8" s="1"/>
  <c r="D721" i="8"/>
  <c r="C721" i="8"/>
  <c r="E720" i="8"/>
  <c r="D720" i="8"/>
  <c r="C720" i="8"/>
  <c r="E719" i="8"/>
  <c r="D719" i="8"/>
  <c r="F719" i="8" s="1"/>
  <c r="C719" i="8"/>
  <c r="E718" i="8"/>
  <c r="D718" i="8"/>
  <c r="C718" i="8"/>
  <c r="E717" i="8"/>
  <c r="D717" i="8"/>
  <c r="C717" i="8"/>
  <c r="F717" i="8"/>
  <c r="E716" i="8"/>
  <c r="D716" i="8"/>
  <c r="C716" i="8"/>
  <c r="E715" i="8"/>
  <c r="D715" i="8"/>
  <c r="F715" i="8" s="1"/>
  <c r="C715" i="8"/>
  <c r="E714" i="8"/>
  <c r="D714" i="8"/>
  <c r="C714" i="8"/>
  <c r="E713" i="8"/>
  <c r="D713" i="8"/>
  <c r="C713" i="8"/>
  <c r="E712" i="8"/>
  <c r="D712" i="8"/>
  <c r="C712" i="8"/>
  <c r="E711" i="8"/>
  <c r="F711" i="8" s="1"/>
  <c r="D711" i="8"/>
  <c r="C711" i="8"/>
  <c r="E710" i="8"/>
  <c r="D710" i="8"/>
  <c r="C710" i="8"/>
  <c r="E709" i="8"/>
  <c r="D709" i="8"/>
  <c r="C709" i="8"/>
  <c r="E708" i="8"/>
  <c r="D708" i="8"/>
  <c r="C708" i="8"/>
  <c r="E707" i="8"/>
  <c r="D707" i="8"/>
  <c r="F707" i="8" s="1"/>
  <c r="C707" i="8"/>
  <c r="E706" i="8"/>
  <c r="D706" i="8"/>
  <c r="C706" i="8"/>
  <c r="E705" i="8"/>
  <c r="D705" i="8"/>
  <c r="C705" i="8"/>
  <c r="F705" i="8"/>
  <c r="E704" i="8"/>
  <c r="D704" i="8"/>
  <c r="C704" i="8"/>
  <c r="E703" i="8"/>
  <c r="D703" i="8"/>
  <c r="C703" i="8"/>
  <c r="E702" i="8"/>
  <c r="D702" i="8"/>
  <c r="C702" i="8"/>
  <c r="E701" i="8"/>
  <c r="D701" i="8"/>
  <c r="F701" i="8" s="1"/>
  <c r="C701" i="8"/>
  <c r="E700" i="8"/>
  <c r="D700" i="8"/>
  <c r="C700" i="8"/>
  <c r="E699" i="8"/>
  <c r="D699" i="8"/>
  <c r="C699" i="8"/>
  <c r="E698" i="8"/>
  <c r="D698" i="8"/>
  <c r="C698" i="8"/>
  <c r="E697" i="8"/>
  <c r="D697" i="8"/>
  <c r="F697" i="8" s="1"/>
  <c r="C697" i="8"/>
  <c r="E696" i="8"/>
  <c r="D696" i="8"/>
  <c r="C696" i="8"/>
  <c r="E695" i="8"/>
  <c r="D695" i="8"/>
  <c r="C695" i="8"/>
  <c r="E694" i="8"/>
  <c r="D694" i="8"/>
  <c r="C694" i="8"/>
  <c r="E693" i="8"/>
  <c r="D693" i="8"/>
  <c r="C693" i="8"/>
  <c r="E692" i="8"/>
  <c r="D692" i="8"/>
  <c r="C692" i="8"/>
  <c r="E691" i="8"/>
  <c r="D691" i="8"/>
  <c r="C691" i="8"/>
  <c r="E690" i="8"/>
  <c r="D690" i="8"/>
  <c r="C690" i="8"/>
  <c r="E689" i="8"/>
  <c r="D689" i="8"/>
  <c r="F689" i="8" s="1"/>
  <c r="C689" i="8"/>
  <c r="E688" i="8"/>
  <c r="D688" i="8"/>
  <c r="C688" i="8"/>
  <c r="E687" i="8"/>
  <c r="D687" i="8"/>
  <c r="C687" i="8"/>
  <c r="E686" i="8"/>
  <c r="D686" i="8"/>
  <c r="C686" i="8"/>
  <c r="E685" i="8"/>
  <c r="D685" i="8"/>
  <c r="C685" i="8"/>
  <c r="F685" i="8"/>
  <c r="E684" i="8"/>
  <c r="D684" i="8"/>
  <c r="C684" i="8"/>
  <c r="E683" i="8"/>
  <c r="D683" i="8"/>
  <c r="C683" i="8"/>
  <c r="E682" i="8"/>
  <c r="D682" i="8"/>
  <c r="C682" i="8"/>
  <c r="E681" i="8"/>
  <c r="D681" i="8"/>
  <c r="C681" i="8"/>
  <c r="E680" i="8"/>
  <c r="D680" i="8"/>
  <c r="C680" i="8"/>
  <c r="E679" i="8"/>
  <c r="D679" i="8"/>
  <c r="C679" i="8"/>
  <c r="E678" i="8"/>
  <c r="D678" i="8"/>
  <c r="C678" i="8"/>
  <c r="E677" i="8"/>
  <c r="D677" i="8"/>
  <c r="C677" i="8"/>
  <c r="E676" i="8"/>
  <c r="D676" i="8"/>
  <c r="C676" i="8"/>
  <c r="E675" i="8"/>
  <c r="D675" i="8"/>
  <c r="C675" i="8"/>
  <c r="E674" i="8"/>
  <c r="D674" i="8"/>
  <c r="C674" i="8"/>
  <c r="E673" i="8"/>
  <c r="D673" i="8"/>
  <c r="F673" i="8" s="1"/>
  <c r="C673" i="8"/>
  <c r="E672" i="8"/>
  <c r="D672" i="8"/>
  <c r="C672" i="8"/>
  <c r="E671" i="8"/>
  <c r="D671" i="8"/>
  <c r="C671" i="8"/>
  <c r="E670" i="8"/>
  <c r="D670" i="8"/>
  <c r="C670" i="8"/>
  <c r="E669" i="8"/>
  <c r="D669" i="8"/>
  <c r="F669" i="8" s="1"/>
  <c r="C669" i="8"/>
  <c r="E668" i="8"/>
  <c r="D668" i="8"/>
  <c r="C668" i="8"/>
  <c r="E667" i="8"/>
  <c r="D667" i="8"/>
  <c r="C667" i="8"/>
  <c r="E666" i="8"/>
  <c r="D666" i="8"/>
  <c r="C666" i="8"/>
  <c r="E665" i="8"/>
  <c r="D665" i="8"/>
  <c r="C665" i="8"/>
  <c r="E664" i="8"/>
  <c r="D664" i="8"/>
  <c r="C664" i="8"/>
  <c r="E663" i="8"/>
  <c r="D663" i="8"/>
  <c r="C663" i="8"/>
  <c r="E662" i="8"/>
  <c r="D662" i="8"/>
  <c r="C662" i="8"/>
  <c r="E661" i="8"/>
  <c r="D661" i="8"/>
  <c r="F661" i="8" s="1"/>
  <c r="C661" i="8"/>
  <c r="E660" i="8"/>
  <c r="D660" i="8"/>
  <c r="C660" i="8"/>
  <c r="E659" i="8"/>
  <c r="D659" i="8"/>
  <c r="C659" i="8"/>
  <c r="E658" i="8"/>
  <c r="D658" i="8"/>
  <c r="C658" i="8"/>
  <c r="E657" i="8"/>
  <c r="D657" i="8"/>
  <c r="F657" i="8" s="1"/>
  <c r="C657" i="8"/>
  <c r="E656" i="8"/>
  <c r="D656" i="8"/>
  <c r="C656" i="8"/>
  <c r="E655" i="8"/>
  <c r="D655" i="8"/>
  <c r="F655" i="8" s="1"/>
  <c r="C655" i="8"/>
  <c r="E654" i="8"/>
  <c r="D654" i="8"/>
  <c r="C654" i="8"/>
  <c r="E653" i="8"/>
  <c r="D653" i="8"/>
  <c r="C653" i="8"/>
  <c r="F653" i="8"/>
  <c r="E652" i="8"/>
  <c r="D652" i="8"/>
  <c r="C652" i="8"/>
  <c r="E651" i="8"/>
  <c r="D651" i="8"/>
  <c r="F651" i="8" s="1"/>
  <c r="C651" i="8"/>
  <c r="E650" i="8"/>
  <c r="D650" i="8"/>
  <c r="C650" i="8"/>
  <c r="E649" i="8"/>
  <c r="D649" i="8"/>
  <c r="F649" i="8" s="1"/>
  <c r="C649" i="8"/>
  <c r="E648" i="8"/>
  <c r="D648" i="8"/>
  <c r="C648" i="8"/>
  <c r="E647" i="8"/>
  <c r="F647" i="8" s="1"/>
  <c r="D647" i="8"/>
  <c r="C647" i="8"/>
  <c r="E646" i="8"/>
  <c r="D646" i="8"/>
  <c r="C646" i="8"/>
  <c r="E645" i="8"/>
  <c r="D645" i="8"/>
  <c r="C645" i="8"/>
  <c r="E644" i="8"/>
  <c r="D644" i="8"/>
  <c r="C644" i="8"/>
  <c r="E643" i="8"/>
  <c r="D643" i="8"/>
  <c r="F643" i="8" s="1"/>
  <c r="C643" i="8"/>
  <c r="E642" i="8"/>
  <c r="D642" i="8"/>
  <c r="C642" i="8"/>
  <c r="E641" i="8"/>
  <c r="D641" i="8"/>
  <c r="C641" i="8"/>
  <c r="F641" i="8"/>
  <c r="E640" i="8"/>
  <c r="D640" i="8"/>
  <c r="C640" i="8"/>
  <c r="E639" i="8"/>
  <c r="D639" i="8"/>
  <c r="C639" i="8"/>
  <c r="E638" i="8"/>
  <c r="D638" i="8"/>
  <c r="C638" i="8"/>
  <c r="E637" i="8"/>
  <c r="D637" i="8"/>
  <c r="F637" i="8" s="1"/>
  <c r="C637" i="8"/>
  <c r="E636" i="8"/>
  <c r="D636" i="8"/>
  <c r="C636" i="8"/>
  <c r="E635" i="8"/>
  <c r="D635" i="8"/>
  <c r="C635" i="8"/>
  <c r="E634" i="8"/>
  <c r="D634" i="8"/>
  <c r="C634" i="8"/>
  <c r="E633" i="8"/>
  <c r="D633" i="8"/>
  <c r="F633" i="8" s="1"/>
  <c r="C633" i="8"/>
  <c r="E632" i="8"/>
  <c r="D632" i="8"/>
  <c r="C632" i="8"/>
  <c r="E631" i="8"/>
  <c r="D631" i="8"/>
  <c r="C631" i="8"/>
  <c r="E630" i="8"/>
  <c r="D630" i="8"/>
  <c r="C630" i="8"/>
  <c r="E629" i="8"/>
  <c r="D629" i="8"/>
  <c r="C629" i="8"/>
  <c r="E628" i="8"/>
  <c r="D628" i="8"/>
  <c r="C628" i="8"/>
  <c r="E627" i="8"/>
  <c r="D627" i="8"/>
  <c r="C627" i="8"/>
  <c r="E626" i="8"/>
  <c r="D626" i="8"/>
  <c r="C626" i="8"/>
  <c r="E625" i="8"/>
  <c r="D625" i="8"/>
  <c r="F625" i="8" s="1"/>
  <c r="C625" i="8"/>
  <c r="E624" i="8"/>
  <c r="D624" i="8"/>
  <c r="C624" i="8"/>
  <c r="E623" i="8"/>
  <c r="D623" i="8"/>
  <c r="C623" i="8"/>
  <c r="E622" i="8"/>
  <c r="D622" i="8"/>
  <c r="C622" i="8"/>
  <c r="E621" i="8"/>
  <c r="D621" i="8"/>
  <c r="F621" i="8" s="1"/>
  <c r="C621" i="8"/>
  <c r="E620" i="8"/>
  <c r="D620" i="8"/>
  <c r="C620" i="8"/>
  <c r="E619" i="8"/>
  <c r="D619" i="8"/>
  <c r="C619" i="8"/>
  <c r="E618" i="8"/>
  <c r="D618" i="8"/>
  <c r="C618" i="8"/>
  <c r="E617" i="8"/>
  <c r="D617" i="8"/>
  <c r="C617" i="8"/>
  <c r="E616" i="8"/>
  <c r="D616" i="8"/>
  <c r="C616" i="8"/>
  <c r="E615" i="8"/>
  <c r="D615" i="8"/>
  <c r="C615" i="8"/>
  <c r="E614" i="8"/>
  <c r="D614" i="8"/>
  <c r="C614" i="8"/>
  <c r="E613" i="8"/>
  <c r="D613" i="8"/>
  <c r="F613" i="8" s="1"/>
  <c r="C613" i="8"/>
  <c r="E612" i="8"/>
  <c r="D612" i="8"/>
  <c r="C612" i="8"/>
  <c r="E611" i="8"/>
  <c r="D611" i="8"/>
  <c r="C611" i="8"/>
  <c r="E610" i="8"/>
  <c r="D610" i="8"/>
  <c r="C610" i="8"/>
  <c r="E609" i="8"/>
  <c r="D609" i="8"/>
  <c r="C609" i="8"/>
  <c r="F609" i="8" s="1"/>
  <c r="E608" i="8"/>
  <c r="D608" i="8"/>
  <c r="C608" i="8"/>
  <c r="E607" i="8"/>
  <c r="D607" i="8"/>
  <c r="C607" i="8"/>
  <c r="E606" i="8"/>
  <c r="D606" i="8"/>
  <c r="C606" i="8"/>
  <c r="E605" i="8"/>
  <c r="D605" i="8"/>
  <c r="F605" i="8" s="1"/>
  <c r="C605" i="8"/>
  <c r="E604" i="8"/>
  <c r="D604" i="8"/>
  <c r="C604" i="8"/>
  <c r="E603" i="8"/>
  <c r="D603" i="8"/>
  <c r="F603" i="8" s="1"/>
  <c r="C603" i="8"/>
  <c r="E602" i="8"/>
  <c r="D602" i="8"/>
  <c r="C602" i="8"/>
  <c r="E601" i="8"/>
  <c r="D601" i="8"/>
  <c r="C601" i="8"/>
  <c r="E600" i="8"/>
  <c r="D600" i="8"/>
  <c r="C600" i="8"/>
  <c r="E599" i="8"/>
  <c r="D599" i="8"/>
  <c r="C599" i="8"/>
  <c r="E598" i="8"/>
  <c r="D598" i="8"/>
  <c r="C598" i="8"/>
  <c r="E597" i="8"/>
  <c r="D597" i="8"/>
  <c r="F597" i="8" s="1"/>
  <c r="C597" i="8"/>
  <c r="E596" i="8"/>
  <c r="D596" i="8"/>
  <c r="C596" i="8"/>
  <c r="E595" i="8"/>
  <c r="D595" i="8"/>
  <c r="C595" i="8"/>
  <c r="E594" i="8"/>
  <c r="D594" i="8"/>
  <c r="C594" i="8"/>
  <c r="E593" i="8"/>
  <c r="F593" i="8" s="1"/>
  <c r="D593" i="8"/>
  <c r="C593" i="8"/>
  <c r="E592" i="8"/>
  <c r="D592" i="8"/>
  <c r="C592" i="8"/>
  <c r="E591" i="8"/>
  <c r="D591" i="8"/>
  <c r="C591" i="8"/>
  <c r="E590" i="8"/>
  <c r="D590" i="8"/>
  <c r="C590" i="8"/>
  <c r="E589" i="8"/>
  <c r="D589" i="8"/>
  <c r="C589" i="8"/>
  <c r="F589" i="8"/>
  <c r="E588" i="8"/>
  <c r="D588" i="8"/>
  <c r="C588" i="8"/>
  <c r="E587" i="8"/>
  <c r="D587" i="8"/>
  <c r="F587" i="8" s="1"/>
  <c r="C587" i="8"/>
  <c r="E586" i="8"/>
  <c r="D586" i="8"/>
  <c r="C586" i="8"/>
  <c r="E585" i="8"/>
  <c r="D585" i="8"/>
  <c r="F585" i="8" s="1"/>
  <c r="C585" i="8"/>
  <c r="E584" i="8"/>
  <c r="D584" i="8"/>
  <c r="C584" i="8"/>
  <c r="E583" i="8"/>
  <c r="D583" i="8"/>
  <c r="C583" i="8"/>
  <c r="E582" i="8"/>
  <c r="D582" i="8"/>
  <c r="C582" i="8"/>
  <c r="E581" i="8"/>
  <c r="D581" i="8"/>
  <c r="C581" i="8"/>
  <c r="E580" i="8"/>
  <c r="D580" i="8"/>
  <c r="C580" i="8"/>
  <c r="E579" i="8"/>
  <c r="D579" i="8"/>
  <c r="F579" i="8" s="1"/>
  <c r="C579" i="8"/>
  <c r="E578" i="8"/>
  <c r="D578" i="8"/>
  <c r="C578" i="8"/>
  <c r="E577" i="8"/>
  <c r="D577" i="8"/>
  <c r="C577" i="8"/>
  <c r="F577" i="8"/>
  <c r="E576" i="8"/>
  <c r="D576" i="8"/>
  <c r="C576" i="8"/>
  <c r="E575" i="8"/>
  <c r="D575" i="8"/>
  <c r="C575" i="8"/>
  <c r="E574" i="8"/>
  <c r="D574" i="8"/>
  <c r="C574" i="8"/>
  <c r="E573" i="8"/>
  <c r="D573" i="8"/>
  <c r="F573" i="8" s="1"/>
  <c r="C573" i="8"/>
  <c r="E572" i="8"/>
  <c r="D572" i="8"/>
  <c r="C572" i="8"/>
  <c r="E571" i="8"/>
  <c r="D571" i="8"/>
  <c r="C571" i="8"/>
  <c r="E570" i="8"/>
  <c r="D570" i="8"/>
  <c r="C570" i="8"/>
  <c r="E569" i="8"/>
  <c r="D569" i="8"/>
  <c r="F569" i="8" s="1"/>
  <c r="C569" i="8"/>
  <c r="E568" i="8"/>
  <c r="D568" i="8"/>
  <c r="C568" i="8"/>
  <c r="E567" i="8"/>
  <c r="D567" i="8"/>
  <c r="F567" i="8" s="1"/>
  <c r="C567" i="8"/>
  <c r="E566" i="8"/>
  <c r="D566" i="8"/>
  <c r="C566" i="8"/>
  <c r="E565" i="8"/>
  <c r="D565" i="8"/>
  <c r="C565" i="8"/>
  <c r="E564" i="8"/>
  <c r="D564" i="8"/>
  <c r="C564" i="8"/>
  <c r="E563" i="8"/>
  <c r="D563" i="8"/>
  <c r="C563" i="8"/>
  <c r="E562" i="8"/>
  <c r="D562" i="8"/>
  <c r="C562" i="8"/>
  <c r="E561" i="8"/>
  <c r="D561" i="8"/>
  <c r="F561" i="8" s="1"/>
  <c r="C561" i="8"/>
  <c r="E560" i="8"/>
  <c r="D560" i="8"/>
  <c r="C560" i="8"/>
  <c r="E559" i="8"/>
  <c r="D559" i="8"/>
  <c r="C559" i="8"/>
  <c r="E558" i="8"/>
  <c r="D558" i="8"/>
  <c r="C558" i="8"/>
  <c r="E557" i="8"/>
  <c r="D557" i="8"/>
  <c r="C557" i="8"/>
  <c r="F557" i="8" s="1"/>
  <c r="E556" i="8"/>
  <c r="D556" i="8"/>
  <c r="C556" i="8"/>
  <c r="E555" i="8"/>
  <c r="D555" i="8"/>
  <c r="C555" i="8"/>
  <c r="E554" i="8"/>
  <c r="D554" i="8"/>
  <c r="C554" i="8"/>
  <c r="E553" i="8"/>
  <c r="D553" i="8"/>
  <c r="C553" i="8"/>
  <c r="E552" i="8"/>
  <c r="D552" i="8"/>
  <c r="C552" i="8"/>
  <c r="E551" i="8"/>
  <c r="D551" i="8"/>
  <c r="F551" i="8" s="1"/>
  <c r="C551" i="8"/>
  <c r="E550" i="8"/>
  <c r="D550" i="8"/>
  <c r="C550" i="8"/>
  <c r="E549" i="8"/>
  <c r="D549" i="8"/>
  <c r="F549" i="8" s="1"/>
  <c r="C549" i="8"/>
  <c r="E548" i="8"/>
  <c r="D548" i="8"/>
  <c r="C548" i="8"/>
  <c r="E547" i="8"/>
  <c r="D547" i="8"/>
  <c r="C547" i="8"/>
  <c r="E546" i="8"/>
  <c r="D546" i="8"/>
  <c r="C546" i="8"/>
  <c r="E545" i="8"/>
  <c r="D545" i="8"/>
  <c r="C545" i="8"/>
  <c r="F545" i="8" s="1"/>
  <c r="E544" i="8"/>
  <c r="D544" i="8"/>
  <c r="C544" i="8"/>
  <c r="E543" i="8"/>
  <c r="D543" i="8"/>
  <c r="C543" i="8"/>
  <c r="E542" i="8"/>
  <c r="D542" i="8"/>
  <c r="C542" i="8"/>
  <c r="E541" i="8"/>
  <c r="D541" i="8"/>
  <c r="F541" i="8" s="1"/>
  <c r="C541" i="8"/>
  <c r="E540" i="8"/>
  <c r="D540" i="8"/>
  <c r="C540" i="8"/>
  <c r="E539" i="8"/>
  <c r="D539" i="8"/>
  <c r="F539" i="8" s="1"/>
  <c r="C539" i="8"/>
  <c r="E538" i="8"/>
  <c r="D538" i="8"/>
  <c r="C538" i="8"/>
  <c r="E537" i="8"/>
  <c r="D537" i="8"/>
  <c r="C537" i="8"/>
  <c r="E536" i="8"/>
  <c r="D536" i="8"/>
  <c r="C536" i="8"/>
  <c r="E535" i="8"/>
  <c r="D535" i="8"/>
  <c r="C535" i="8"/>
  <c r="E534" i="8"/>
  <c r="D534" i="8"/>
  <c r="C534" i="8"/>
  <c r="E533" i="8"/>
  <c r="D533" i="8"/>
  <c r="F533" i="8" s="1"/>
  <c r="C533" i="8"/>
  <c r="E532" i="8"/>
  <c r="D532" i="8"/>
  <c r="C532" i="8"/>
  <c r="E531" i="8"/>
  <c r="D531" i="8"/>
  <c r="C531" i="8"/>
  <c r="E530" i="8"/>
  <c r="D530" i="8"/>
  <c r="C530" i="8"/>
  <c r="E529" i="8"/>
  <c r="F529" i="8" s="1"/>
  <c r="D529" i="8"/>
  <c r="C529" i="8"/>
  <c r="E528" i="8"/>
  <c r="D528" i="8"/>
  <c r="C528" i="8"/>
  <c r="E527" i="8"/>
  <c r="D527" i="8"/>
  <c r="F527" i="8" s="1"/>
  <c r="C527" i="8"/>
  <c r="E526" i="8"/>
  <c r="D526" i="8"/>
  <c r="C526" i="8"/>
  <c r="E525" i="8"/>
  <c r="D525" i="8"/>
  <c r="C525" i="8"/>
  <c r="F525" i="8"/>
  <c r="E524" i="8"/>
  <c r="D524" i="8"/>
  <c r="C524" i="8"/>
  <c r="E523" i="8"/>
  <c r="D523" i="8"/>
  <c r="F523" i="8" s="1"/>
  <c r="C523" i="8"/>
  <c r="E522" i="8"/>
  <c r="D522" i="8"/>
  <c r="C522" i="8"/>
  <c r="E521" i="8"/>
  <c r="D521" i="8"/>
  <c r="C521" i="8"/>
  <c r="E520" i="8"/>
  <c r="D520" i="8"/>
  <c r="C520" i="8"/>
  <c r="E519" i="8"/>
  <c r="D519" i="8"/>
  <c r="C519" i="8"/>
  <c r="E518" i="8"/>
  <c r="D518" i="8"/>
  <c r="C518" i="8"/>
  <c r="E517" i="8"/>
  <c r="D517" i="8"/>
  <c r="F517" i="8" s="1"/>
  <c r="C517" i="8"/>
  <c r="E516" i="8"/>
  <c r="D516" i="8"/>
  <c r="C516" i="8"/>
  <c r="E515" i="8"/>
  <c r="D515" i="8"/>
  <c r="C515" i="8"/>
  <c r="E514" i="8"/>
  <c r="D514" i="8"/>
  <c r="C514" i="8"/>
  <c r="E513" i="8"/>
  <c r="D513" i="8"/>
  <c r="F513" i="8" s="1"/>
  <c r="C513" i="8"/>
  <c r="E512" i="8"/>
  <c r="D512" i="8"/>
  <c r="C512" i="8"/>
  <c r="E511" i="8"/>
  <c r="D511" i="8"/>
  <c r="F511" i="8" s="1"/>
  <c r="C511" i="8"/>
  <c r="E510" i="8"/>
  <c r="D510" i="8"/>
  <c r="C510" i="8"/>
  <c r="E509" i="8"/>
  <c r="F509" i="8" s="1"/>
  <c r="D509" i="8"/>
  <c r="C509" i="8"/>
  <c r="E508" i="8"/>
  <c r="D508" i="8"/>
  <c r="C508" i="8"/>
  <c r="E507" i="8"/>
  <c r="D507" i="8"/>
  <c r="F507" i="8" s="1"/>
  <c r="C507" i="8"/>
  <c r="E506" i="8"/>
  <c r="D506" i="8"/>
  <c r="C506" i="8"/>
  <c r="E505" i="8"/>
  <c r="D505" i="8"/>
  <c r="C505" i="8"/>
  <c r="E504" i="8"/>
  <c r="D504" i="8"/>
  <c r="C504" i="8"/>
  <c r="E503" i="8"/>
  <c r="D503" i="8"/>
  <c r="C503" i="8"/>
  <c r="E502" i="8"/>
  <c r="D502" i="8"/>
  <c r="C502" i="8"/>
  <c r="E501" i="8"/>
  <c r="D501" i="8"/>
  <c r="F501" i="8" s="1"/>
  <c r="C501" i="8"/>
  <c r="E500" i="8"/>
  <c r="D500" i="8"/>
  <c r="C500" i="8"/>
  <c r="E499" i="8"/>
  <c r="D499" i="8"/>
  <c r="C499" i="8"/>
  <c r="E498" i="8"/>
  <c r="D498" i="8"/>
  <c r="C498" i="8"/>
  <c r="E497" i="8"/>
  <c r="D497" i="8"/>
  <c r="F497" i="8" s="1"/>
  <c r="C497" i="8"/>
  <c r="E496" i="8"/>
  <c r="D496" i="8"/>
  <c r="C496" i="8"/>
  <c r="E495" i="8"/>
  <c r="D495" i="8"/>
  <c r="C495" i="8"/>
  <c r="E494" i="8"/>
  <c r="D494" i="8"/>
  <c r="C494" i="8"/>
  <c r="E493" i="8"/>
  <c r="D493" i="8"/>
  <c r="F493" i="8" s="1"/>
  <c r="C493" i="8"/>
  <c r="E492" i="8"/>
  <c r="D492" i="8"/>
  <c r="C492" i="8"/>
  <c r="E491" i="8"/>
  <c r="D491" i="8"/>
  <c r="C491" i="8"/>
  <c r="F491" i="8"/>
  <c r="E490" i="8"/>
  <c r="D490" i="8"/>
  <c r="C490" i="8"/>
  <c r="E489" i="8"/>
  <c r="D489" i="8"/>
  <c r="C489" i="8"/>
  <c r="E488" i="8"/>
  <c r="D488" i="8"/>
  <c r="C488" i="8"/>
  <c r="E487" i="8"/>
  <c r="D487" i="8"/>
  <c r="C487" i="8"/>
  <c r="E486" i="8"/>
  <c r="D486" i="8"/>
  <c r="C486" i="8"/>
  <c r="E485" i="8"/>
  <c r="D485" i="8"/>
  <c r="C485" i="8"/>
  <c r="E484" i="8"/>
  <c r="D484" i="8"/>
  <c r="C484" i="8"/>
  <c r="E483" i="8"/>
  <c r="D483" i="8"/>
  <c r="C483" i="8"/>
  <c r="E482" i="8"/>
  <c r="D482" i="8"/>
  <c r="C482" i="8"/>
  <c r="E481" i="8"/>
  <c r="D481" i="8"/>
  <c r="F481" i="8" s="1"/>
  <c r="C481" i="8"/>
  <c r="E480" i="8"/>
  <c r="D480" i="8"/>
  <c r="C480" i="8"/>
  <c r="E479" i="8"/>
  <c r="D479" i="8"/>
  <c r="C479" i="8"/>
  <c r="E478" i="8"/>
  <c r="D478" i="8"/>
  <c r="C478" i="8"/>
  <c r="E477" i="8"/>
  <c r="D477" i="8"/>
  <c r="F477" i="8" s="1"/>
  <c r="C477" i="8"/>
  <c r="E476" i="8"/>
  <c r="D476" i="8"/>
  <c r="C476" i="8"/>
  <c r="E475" i="8"/>
  <c r="D475" i="8"/>
  <c r="C475" i="8"/>
  <c r="F475" i="8"/>
  <c r="E474" i="8"/>
  <c r="D474" i="8"/>
  <c r="C474" i="8"/>
  <c r="E473" i="8"/>
  <c r="D473" i="8"/>
  <c r="F473" i="8" s="1"/>
  <c r="C473" i="8"/>
  <c r="E472" i="8"/>
  <c r="D472" i="8"/>
  <c r="C472" i="8"/>
  <c r="E471" i="8"/>
  <c r="D471" i="8"/>
  <c r="C471" i="8"/>
  <c r="E470" i="8"/>
  <c r="D470" i="8"/>
  <c r="C470" i="8"/>
  <c r="E469" i="8"/>
  <c r="D469" i="8"/>
  <c r="C469" i="8"/>
  <c r="E468" i="8"/>
  <c r="D468" i="8"/>
  <c r="C468" i="8"/>
  <c r="E467" i="8"/>
  <c r="D467" i="8"/>
  <c r="C467" i="8"/>
  <c r="E466" i="8"/>
  <c r="D466" i="8"/>
  <c r="C466" i="8"/>
  <c r="E465" i="8"/>
  <c r="D465" i="8"/>
  <c r="F465" i="8" s="1"/>
  <c r="C465" i="8"/>
  <c r="E464" i="8"/>
  <c r="D464" i="8"/>
  <c r="C464" i="8"/>
  <c r="E463" i="8"/>
  <c r="D463" i="8"/>
  <c r="C463" i="8"/>
  <c r="E462" i="8"/>
  <c r="D462" i="8"/>
  <c r="C462" i="8"/>
  <c r="E461" i="8"/>
  <c r="D461" i="8"/>
  <c r="F461" i="8" s="1"/>
  <c r="C461" i="8"/>
  <c r="E460" i="8"/>
  <c r="D460" i="8"/>
  <c r="C460" i="8"/>
  <c r="E459" i="8"/>
  <c r="D459" i="8"/>
  <c r="F459" i="8" s="1"/>
  <c r="C459" i="8"/>
  <c r="E458" i="8"/>
  <c r="D458" i="8"/>
  <c r="C458" i="8"/>
  <c r="E457" i="8"/>
  <c r="D457" i="8"/>
  <c r="F457" i="8" s="1"/>
  <c r="C457" i="8"/>
  <c r="E456" i="8"/>
  <c r="D456" i="8"/>
  <c r="C456" i="8"/>
  <c r="E455" i="8"/>
  <c r="F455" i="8" s="1"/>
  <c r="D455" i="8"/>
  <c r="C455" i="8"/>
  <c r="E454" i="8"/>
  <c r="D454" i="8"/>
  <c r="C454" i="8"/>
  <c r="E453" i="8"/>
  <c r="D453" i="8"/>
  <c r="C453" i="8"/>
  <c r="E452" i="8"/>
  <c r="D452" i="8"/>
  <c r="C452" i="8"/>
  <c r="E451" i="8"/>
  <c r="D451" i="8"/>
  <c r="C451" i="8"/>
  <c r="E450" i="8"/>
  <c r="D450" i="8"/>
  <c r="C450" i="8"/>
  <c r="E449" i="8"/>
  <c r="D449" i="8"/>
  <c r="F449" i="8" s="1"/>
  <c r="C449" i="8"/>
  <c r="E448" i="8"/>
  <c r="D448" i="8"/>
  <c r="C448" i="8"/>
  <c r="E447" i="8"/>
  <c r="D447" i="8"/>
  <c r="C447" i="8"/>
  <c r="E446" i="8"/>
  <c r="D446" i="8"/>
  <c r="C446" i="8"/>
  <c r="E445" i="8"/>
  <c r="D445" i="8"/>
  <c r="F445" i="8" s="1"/>
  <c r="C445" i="8"/>
  <c r="E444" i="8"/>
  <c r="D444" i="8"/>
  <c r="C444" i="8"/>
  <c r="E443" i="8"/>
  <c r="D443" i="8"/>
  <c r="C443" i="8"/>
  <c r="F443" i="8" s="1"/>
  <c r="E442" i="8"/>
  <c r="D442" i="8"/>
  <c r="C442" i="8"/>
  <c r="E441" i="8"/>
  <c r="D441" i="8"/>
  <c r="F441" i="8" s="1"/>
  <c r="C441" i="8"/>
  <c r="E440" i="8"/>
  <c r="D440" i="8"/>
  <c r="C440" i="8"/>
  <c r="E439" i="8"/>
  <c r="F439" i="8" s="1"/>
  <c r="D439" i="8"/>
  <c r="C439" i="8"/>
  <c r="E438" i="8"/>
  <c r="D438" i="8"/>
  <c r="C438" i="8"/>
  <c r="E437" i="8"/>
  <c r="D437" i="8"/>
  <c r="C437" i="8"/>
  <c r="E436" i="8"/>
  <c r="D436" i="8"/>
  <c r="C436" i="8"/>
  <c r="E435" i="8"/>
  <c r="D435" i="8"/>
  <c r="F435" i="8" s="1"/>
  <c r="C435" i="8"/>
  <c r="E434" i="8"/>
  <c r="D434" i="8"/>
  <c r="C434" i="8"/>
  <c r="E433" i="8"/>
  <c r="D433" i="8"/>
  <c r="C433" i="8"/>
  <c r="F433" i="8"/>
  <c r="E432" i="8"/>
  <c r="D432" i="8"/>
  <c r="C432" i="8"/>
  <c r="E431" i="8"/>
  <c r="D431" i="8"/>
  <c r="C431" i="8"/>
  <c r="E430" i="8"/>
  <c r="D430" i="8"/>
  <c r="C430" i="8"/>
  <c r="E429" i="8"/>
  <c r="D429" i="8"/>
  <c r="F429" i="8" s="1"/>
  <c r="C429" i="8"/>
  <c r="E428" i="8"/>
  <c r="D428" i="8"/>
  <c r="C428" i="8"/>
  <c r="E427" i="8"/>
  <c r="D427" i="8"/>
  <c r="F427" i="8" s="1"/>
  <c r="C427" i="8"/>
  <c r="E426" i="8"/>
  <c r="D426" i="8"/>
  <c r="C426" i="8"/>
  <c r="E425" i="8"/>
  <c r="D425" i="8"/>
  <c r="C425" i="8"/>
  <c r="E424" i="8"/>
  <c r="D424" i="8"/>
  <c r="C424" i="8"/>
  <c r="E423" i="8"/>
  <c r="D423" i="8"/>
  <c r="C423" i="8"/>
  <c r="E422" i="8"/>
  <c r="D422" i="8"/>
  <c r="C422" i="8"/>
  <c r="E421" i="8"/>
  <c r="D421" i="8"/>
  <c r="C421" i="8"/>
  <c r="E420" i="8"/>
  <c r="D420" i="8"/>
  <c r="C420" i="8"/>
  <c r="E419" i="8"/>
  <c r="D419" i="8"/>
  <c r="C419" i="8"/>
  <c r="E418" i="8"/>
  <c r="D418" i="8"/>
  <c r="C418" i="8"/>
  <c r="E417" i="8"/>
  <c r="D417" i="8"/>
  <c r="C417" i="8"/>
  <c r="F417" i="8"/>
  <c r="E416" i="8"/>
  <c r="D416" i="8"/>
  <c r="C416" i="8"/>
  <c r="E415" i="8"/>
  <c r="D415" i="8"/>
  <c r="F415" i="8" s="1"/>
  <c r="C415" i="8"/>
  <c r="E414" i="8"/>
  <c r="D414" i="8"/>
  <c r="C414" i="8"/>
  <c r="E413" i="8"/>
  <c r="D413" i="8"/>
  <c r="C413" i="8"/>
  <c r="F413" i="8"/>
  <c r="E412" i="8"/>
  <c r="D412" i="8"/>
  <c r="C412" i="8"/>
  <c r="E411" i="8"/>
  <c r="D411" i="8"/>
  <c r="F411" i="8" s="1"/>
  <c r="C411" i="8"/>
  <c r="E410" i="8"/>
  <c r="D410" i="8"/>
  <c r="C410" i="8"/>
  <c r="E409" i="8"/>
  <c r="D409" i="8"/>
  <c r="C409" i="8"/>
  <c r="E408" i="8"/>
  <c r="D408" i="8"/>
  <c r="C408" i="8"/>
  <c r="E407" i="8"/>
  <c r="D407" i="8"/>
  <c r="C407" i="8"/>
  <c r="E406" i="8"/>
  <c r="D406" i="8"/>
  <c r="C406" i="8"/>
  <c r="E405" i="8"/>
  <c r="D405" i="8"/>
  <c r="F405" i="8" s="1"/>
  <c r="C405" i="8"/>
  <c r="E404" i="8"/>
  <c r="D404" i="8"/>
  <c r="C404" i="8"/>
  <c r="E403" i="8"/>
  <c r="D403" i="8"/>
  <c r="C403" i="8"/>
  <c r="E402" i="8"/>
  <c r="D402" i="8"/>
  <c r="C402" i="8"/>
  <c r="E401" i="8"/>
  <c r="D401" i="8"/>
  <c r="F401" i="8" s="1"/>
  <c r="C401" i="8"/>
  <c r="E400" i="8"/>
  <c r="D400" i="8"/>
  <c r="C400" i="8"/>
  <c r="E399" i="8"/>
  <c r="D399" i="8"/>
  <c r="F399" i="8" s="1"/>
  <c r="C399" i="8"/>
  <c r="E398" i="8"/>
  <c r="D398" i="8"/>
  <c r="C398" i="8"/>
  <c r="E397" i="8"/>
  <c r="D397" i="8"/>
  <c r="C397" i="8"/>
  <c r="F397" i="8"/>
  <c r="E396" i="8"/>
  <c r="D396" i="8"/>
  <c r="C396" i="8"/>
  <c r="E395" i="8"/>
  <c r="D395" i="8"/>
  <c r="F395" i="8" s="1"/>
  <c r="C395" i="8"/>
  <c r="E394" i="8"/>
  <c r="D394" i="8"/>
  <c r="C394" i="8"/>
  <c r="E393" i="8"/>
  <c r="D393" i="8"/>
  <c r="C393" i="8"/>
  <c r="E392" i="8"/>
  <c r="D392" i="8"/>
  <c r="C392" i="8"/>
  <c r="E391" i="8"/>
  <c r="D391" i="8"/>
  <c r="C391" i="8"/>
  <c r="E390" i="8"/>
  <c r="D390" i="8"/>
  <c r="C390" i="8"/>
  <c r="E389" i="8"/>
  <c r="D389" i="8"/>
  <c r="F389" i="8" s="1"/>
  <c r="C389" i="8"/>
  <c r="E388" i="8"/>
  <c r="D388" i="8"/>
  <c r="C388" i="8"/>
  <c r="E387" i="8"/>
  <c r="D387" i="8"/>
  <c r="C387" i="8"/>
  <c r="E386" i="8"/>
  <c r="D386" i="8"/>
  <c r="C386" i="8"/>
  <c r="E385" i="8"/>
  <c r="D385" i="8"/>
  <c r="F385" i="8" s="1"/>
  <c r="C385" i="8"/>
  <c r="E384" i="8"/>
  <c r="D384" i="8"/>
  <c r="C384" i="8"/>
  <c r="E383" i="8"/>
  <c r="D383" i="8"/>
  <c r="F383" i="8" s="1"/>
  <c r="C383" i="8"/>
  <c r="E382" i="8"/>
  <c r="D382" i="8"/>
  <c r="C382" i="8"/>
  <c r="E381" i="8"/>
  <c r="F381" i="8" s="1"/>
  <c r="D381" i="8"/>
  <c r="C381" i="8"/>
  <c r="E380" i="8"/>
  <c r="D380" i="8"/>
  <c r="C380" i="8"/>
  <c r="E379" i="8"/>
  <c r="D379" i="8"/>
  <c r="F379" i="8" s="1"/>
  <c r="C379" i="8"/>
  <c r="E378" i="8"/>
  <c r="D378" i="8"/>
  <c r="C378" i="8"/>
  <c r="E377" i="8"/>
  <c r="D377" i="8"/>
  <c r="C377" i="8"/>
  <c r="E376" i="8"/>
  <c r="D376" i="8"/>
  <c r="C376" i="8"/>
  <c r="E375" i="8"/>
  <c r="D375" i="8"/>
  <c r="C375" i="8"/>
  <c r="E374" i="8"/>
  <c r="D374" i="8"/>
  <c r="C374" i="8"/>
  <c r="E373" i="8"/>
  <c r="D373" i="8"/>
  <c r="F373" i="8" s="1"/>
  <c r="C373" i="8"/>
  <c r="E372" i="8"/>
  <c r="D372" i="8"/>
  <c r="C372" i="8"/>
  <c r="E371" i="8"/>
  <c r="D371" i="8"/>
  <c r="C371" i="8"/>
  <c r="E370" i="8"/>
  <c r="D370" i="8"/>
  <c r="C370" i="8"/>
  <c r="E369" i="8"/>
  <c r="D369" i="8"/>
  <c r="F369" i="8" s="1"/>
  <c r="C369" i="8"/>
  <c r="E368" i="8"/>
  <c r="D368" i="8"/>
  <c r="C368" i="8"/>
  <c r="E367" i="8"/>
  <c r="D367" i="8"/>
  <c r="C367" i="8"/>
  <c r="E366" i="8"/>
  <c r="D366" i="8"/>
  <c r="C366" i="8"/>
  <c r="E365" i="8"/>
  <c r="D365" i="8"/>
  <c r="F365" i="8" s="1"/>
  <c r="C365" i="8"/>
  <c r="E364" i="8"/>
  <c r="D364" i="8"/>
  <c r="C364" i="8"/>
  <c r="E363" i="8"/>
  <c r="D363" i="8"/>
  <c r="C363" i="8"/>
  <c r="F363" i="8"/>
  <c r="E362" i="8"/>
  <c r="D362" i="8"/>
  <c r="C362" i="8"/>
  <c r="E361" i="8"/>
  <c r="D361" i="8"/>
  <c r="C361" i="8"/>
  <c r="E360" i="8"/>
  <c r="D360" i="8"/>
  <c r="C360" i="8"/>
  <c r="E359" i="8"/>
  <c r="D359" i="8"/>
  <c r="C359" i="8"/>
  <c r="E358" i="8"/>
  <c r="D358" i="8"/>
  <c r="C358" i="8"/>
  <c r="E357" i="8"/>
  <c r="D357" i="8"/>
  <c r="C357" i="8"/>
  <c r="E356" i="8"/>
  <c r="D356" i="8"/>
  <c r="C356" i="8"/>
  <c r="E355" i="8"/>
  <c r="D355" i="8"/>
  <c r="C355" i="8"/>
  <c r="E354" i="8"/>
  <c r="D354" i="8"/>
  <c r="C354" i="8"/>
  <c r="E353" i="8"/>
  <c r="D353" i="8"/>
  <c r="F353" i="8" s="1"/>
  <c r="C353" i="8"/>
  <c r="E352" i="8"/>
  <c r="D352" i="8"/>
  <c r="C352" i="8"/>
  <c r="E351" i="8"/>
  <c r="D351" i="8"/>
  <c r="C351" i="8"/>
  <c r="E350" i="8"/>
  <c r="D350" i="8"/>
  <c r="C350" i="8"/>
  <c r="E349" i="8"/>
  <c r="D349" i="8"/>
  <c r="C349" i="8"/>
  <c r="F349" i="8" s="1"/>
  <c r="E348" i="8"/>
  <c r="D348" i="8"/>
  <c r="C348" i="8"/>
  <c r="E347" i="8"/>
  <c r="D347" i="8"/>
  <c r="C347" i="8"/>
  <c r="F347" i="8"/>
  <c r="E346" i="8"/>
  <c r="D346" i="8"/>
  <c r="C346" i="8"/>
  <c r="E345" i="8"/>
  <c r="D345" i="8"/>
  <c r="F345" i="8" s="1"/>
  <c r="C345" i="8"/>
  <c r="E344" i="8"/>
  <c r="D344" i="8"/>
  <c r="C344" i="8"/>
  <c r="E343" i="8"/>
  <c r="D343" i="8"/>
  <c r="C343" i="8"/>
  <c r="E342" i="8"/>
  <c r="D342" i="8"/>
  <c r="C342" i="8"/>
  <c r="E341" i="8"/>
  <c r="D341" i="8"/>
  <c r="C341" i="8"/>
  <c r="E340" i="8"/>
  <c r="D340" i="8"/>
  <c r="C340" i="8"/>
  <c r="E339" i="8"/>
  <c r="D339" i="8"/>
  <c r="C339" i="8"/>
  <c r="E338" i="8"/>
  <c r="D338" i="8"/>
  <c r="C338" i="8"/>
  <c r="E337" i="8"/>
  <c r="D337" i="8"/>
  <c r="F337" i="8" s="1"/>
  <c r="C337" i="8"/>
  <c r="E336" i="8"/>
  <c r="D336" i="8"/>
  <c r="C336" i="8"/>
  <c r="E335" i="8"/>
  <c r="D335" i="8"/>
  <c r="C335" i="8"/>
  <c r="E334" i="8"/>
  <c r="D334" i="8"/>
  <c r="C334" i="8"/>
  <c r="E333" i="8"/>
  <c r="D333" i="8"/>
  <c r="C333" i="8"/>
  <c r="F333" i="8"/>
  <c r="E332" i="8"/>
  <c r="D332" i="8"/>
  <c r="C332" i="8"/>
  <c r="E331" i="8"/>
  <c r="D331" i="8"/>
  <c r="F331" i="8" s="1"/>
  <c r="C331" i="8"/>
  <c r="E330" i="8"/>
  <c r="D330" i="8"/>
  <c r="C330" i="8"/>
  <c r="E329" i="8"/>
  <c r="D329" i="8"/>
  <c r="F329" i="8" s="1"/>
  <c r="C329" i="8"/>
  <c r="E328" i="8"/>
  <c r="D328" i="8"/>
  <c r="C328" i="8"/>
  <c r="E327" i="8"/>
  <c r="F327" i="8" s="1"/>
  <c r="D327" i="8"/>
  <c r="C327" i="8"/>
  <c r="E326" i="8"/>
  <c r="D326" i="8"/>
  <c r="C326" i="8"/>
  <c r="E325" i="8"/>
  <c r="D325" i="8"/>
  <c r="C325" i="8"/>
  <c r="E324" i="8"/>
  <c r="D324" i="8"/>
  <c r="C324" i="8"/>
  <c r="E323" i="8"/>
  <c r="D323" i="8"/>
  <c r="C323" i="8"/>
  <c r="E322" i="8"/>
  <c r="D322" i="8"/>
  <c r="C322" i="8"/>
  <c r="E321" i="8"/>
  <c r="D321" i="8"/>
  <c r="F321" i="8" s="1"/>
  <c r="C321" i="8"/>
  <c r="E320" i="8"/>
  <c r="D320" i="8"/>
  <c r="C320" i="8"/>
  <c r="E319" i="8"/>
  <c r="D319" i="8"/>
  <c r="C319" i="8"/>
  <c r="E318" i="8"/>
  <c r="D318" i="8"/>
  <c r="C318" i="8"/>
  <c r="E317" i="8"/>
  <c r="D317" i="8"/>
  <c r="F317" i="8" s="1"/>
  <c r="C317" i="8"/>
  <c r="E316" i="8"/>
  <c r="D316" i="8"/>
  <c r="C316" i="8"/>
  <c r="E315" i="8"/>
  <c r="D315" i="8"/>
  <c r="C315" i="8"/>
  <c r="F315" i="8"/>
  <c r="E314" i="8"/>
  <c r="D314" i="8"/>
  <c r="C314" i="8"/>
  <c r="E313" i="8"/>
  <c r="D313" i="8"/>
  <c r="F313" i="8" s="1"/>
  <c r="C313" i="8"/>
  <c r="E312" i="8"/>
  <c r="D312" i="8"/>
  <c r="C312" i="8"/>
  <c r="E311" i="8"/>
  <c r="D311" i="8"/>
  <c r="C311" i="8"/>
  <c r="E310" i="8"/>
  <c r="D310" i="8"/>
  <c r="C310" i="8"/>
  <c r="E309" i="8"/>
  <c r="D309" i="8"/>
  <c r="C309" i="8"/>
  <c r="E308" i="8"/>
  <c r="D308" i="8"/>
  <c r="C308" i="8"/>
  <c r="E307" i="8"/>
  <c r="D307" i="8"/>
  <c r="C307" i="8"/>
  <c r="E306" i="8"/>
  <c r="D306" i="8"/>
  <c r="C306" i="8"/>
  <c r="E305" i="8"/>
  <c r="D305" i="8"/>
  <c r="F305" i="8" s="1"/>
  <c r="C305" i="8"/>
  <c r="E304" i="8"/>
  <c r="D304" i="8"/>
  <c r="C304" i="8"/>
  <c r="E303" i="8"/>
  <c r="D303" i="8"/>
  <c r="C303" i="8"/>
  <c r="E302" i="8"/>
  <c r="D302" i="8"/>
  <c r="C302" i="8"/>
  <c r="E301" i="8"/>
  <c r="D301" i="8"/>
  <c r="F301" i="8" s="1"/>
  <c r="C301" i="8"/>
  <c r="E300" i="8"/>
  <c r="D300" i="8"/>
  <c r="C300" i="8"/>
  <c r="E299" i="8"/>
  <c r="D299" i="8"/>
  <c r="C299" i="8"/>
  <c r="F299" i="8"/>
  <c r="E298" i="8"/>
  <c r="D298" i="8"/>
  <c r="C298" i="8"/>
  <c r="E297" i="8"/>
  <c r="D297" i="8"/>
  <c r="F297" i="8" s="1"/>
  <c r="C297" i="8"/>
  <c r="E296" i="8"/>
  <c r="D296" i="8"/>
  <c r="C296" i="8"/>
  <c r="E295" i="8"/>
  <c r="F295" i="8" s="1"/>
  <c r="D295" i="8"/>
  <c r="C295" i="8"/>
  <c r="E294" i="8"/>
  <c r="D294" i="8"/>
  <c r="C294" i="8"/>
  <c r="E293" i="8"/>
  <c r="D293" i="8"/>
  <c r="C293" i="8"/>
  <c r="E292" i="8"/>
  <c r="D292" i="8"/>
  <c r="C292" i="8"/>
  <c r="E291" i="8"/>
  <c r="D291" i="8"/>
  <c r="C291" i="8"/>
  <c r="E290" i="8"/>
  <c r="D290" i="8"/>
  <c r="C290" i="8"/>
  <c r="E289" i="8"/>
  <c r="D289" i="8"/>
  <c r="F289" i="8" s="1"/>
  <c r="C289" i="8"/>
  <c r="E288" i="8"/>
  <c r="D288" i="8"/>
  <c r="C288" i="8"/>
  <c r="E287" i="8"/>
  <c r="D287" i="8"/>
  <c r="C287" i="8"/>
  <c r="E286" i="8"/>
  <c r="D286" i="8"/>
  <c r="C286" i="8"/>
  <c r="E285" i="8"/>
  <c r="D285" i="8"/>
  <c r="F285" i="8" s="1"/>
  <c r="C285" i="8"/>
  <c r="E284" i="8"/>
  <c r="D284" i="8"/>
  <c r="C284" i="8"/>
  <c r="E283" i="8"/>
  <c r="D283" i="8"/>
  <c r="F283" i="8" s="1"/>
  <c r="C283" i="8"/>
  <c r="E282" i="8"/>
  <c r="D282" i="8"/>
  <c r="C282" i="8"/>
  <c r="E281" i="8"/>
  <c r="D281" i="8"/>
  <c r="F281" i="8" s="1"/>
  <c r="C281" i="8"/>
  <c r="E280" i="8"/>
  <c r="D280" i="8"/>
  <c r="C280" i="8"/>
  <c r="E279" i="8"/>
  <c r="F279" i="8" s="1"/>
  <c r="D279" i="8"/>
  <c r="C279" i="8"/>
  <c r="E278" i="8"/>
  <c r="D278" i="8"/>
  <c r="C278" i="8"/>
  <c r="E277" i="8"/>
  <c r="D277" i="8"/>
  <c r="C277" i="8"/>
  <c r="E276" i="8"/>
  <c r="D276" i="8"/>
  <c r="C276" i="8"/>
  <c r="E275" i="8"/>
  <c r="D275" i="8"/>
  <c r="C275" i="8"/>
  <c r="E274" i="8"/>
  <c r="D274" i="8"/>
  <c r="C274" i="8"/>
  <c r="E273" i="8"/>
  <c r="D273" i="8"/>
  <c r="F273" i="8" s="1"/>
  <c r="C273" i="8"/>
  <c r="E272" i="8"/>
  <c r="D272" i="8"/>
  <c r="C272" i="8"/>
  <c r="E271" i="8"/>
  <c r="D271" i="8"/>
  <c r="C271" i="8"/>
  <c r="E270" i="8"/>
  <c r="D270" i="8"/>
  <c r="C270" i="8"/>
  <c r="E269" i="8"/>
  <c r="D269" i="8"/>
  <c r="F269" i="8" s="1"/>
  <c r="C269" i="8"/>
  <c r="E268" i="8"/>
  <c r="D268" i="8"/>
  <c r="C268" i="8"/>
  <c r="E267" i="8"/>
  <c r="D267" i="8"/>
  <c r="C267" i="8"/>
  <c r="F267" i="8"/>
  <c r="E266" i="8"/>
  <c r="D266" i="8"/>
  <c r="C266" i="8"/>
  <c r="E265" i="8"/>
  <c r="D265" i="8"/>
  <c r="C265" i="8"/>
  <c r="E264" i="8"/>
  <c r="D264" i="8"/>
  <c r="C264" i="8"/>
  <c r="E263" i="8"/>
  <c r="D263" i="8"/>
  <c r="C263" i="8"/>
  <c r="E262" i="8"/>
  <c r="D262" i="8"/>
  <c r="C262" i="8"/>
  <c r="E261" i="8"/>
  <c r="D261" i="8"/>
  <c r="C261" i="8"/>
  <c r="E260" i="8"/>
  <c r="D260" i="8"/>
  <c r="C260" i="8"/>
  <c r="E259" i="8"/>
  <c r="D259" i="8"/>
  <c r="C259" i="8"/>
  <c r="E258" i="8"/>
  <c r="D258" i="8"/>
  <c r="C258" i="8"/>
  <c r="E257" i="8"/>
  <c r="D257" i="8"/>
  <c r="F257" i="8" s="1"/>
  <c r="C257" i="8"/>
  <c r="E256" i="8"/>
  <c r="D256" i="8"/>
  <c r="C256" i="8"/>
  <c r="E255" i="8"/>
  <c r="D255" i="8"/>
  <c r="C255" i="8"/>
  <c r="E254" i="8"/>
  <c r="D254" i="8"/>
  <c r="C254" i="8"/>
  <c r="E253" i="8"/>
  <c r="D253" i="8"/>
  <c r="C253" i="8"/>
  <c r="F253" i="8"/>
  <c r="E252" i="8"/>
  <c r="D252" i="8"/>
  <c r="C252" i="8"/>
  <c r="E251" i="8"/>
  <c r="D251" i="8"/>
  <c r="F251" i="8" s="1"/>
  <c r="C251" i="8"/>
  <c r="E250" i="8"/>
  <c r="D250" i="8"/>
  <c r="C250" i="8"/>
  <c r="E249" i="8"/>
  <c r="D249" i="8"/>
  <c r="C249" i="8"/>
  <c r="F249" i="8" s="1"/>
  <c r="E248" i="8"/>
  <c r="D248" i="8"/>
  <c r="C248" i="8"/>
  <c r="E247" i="8"/>
  <c r="D247" i="8"/>
  <c r="C247" i="8"/>
  <c r="E246" i="8"/>
  <c r="D246" i="8"/>
  <c r="C246" i="8"/>
  <c r="E245" i="8"/>
  <c r="D245" i="8"/>
  <c r="F245" i="8" s="1"/>
  <c r="C245" i="8"/>
  <c r="E244" i="8"/>
  <c r="D244" i="8"/>
  <c r="C244" i="8"/>
  <c r="E243" i="8"/>
  <c r="D243" i="8"/>
  <c r="C243" i="8"/>
  <c r="E242" i="8"/>
  <c r="D242" i="8"/>
  <c r="C242" i="8"/>
  <c r="E241" i="8"/>
  <c r="D241" i="8"/>
  <c r="C241" i="8"/>
  <c r="F241" i="8" s="1"/>
  <c r="E240" i="8"/>
  <c r="D240" i="8"/>
  <c r="C240" i="8"/>
  <c r="E239" i="8"/>
  <c r="D239" i="8"/>
  <c r="C239" i="8"/>
  <c r="E238" i="8"/>
  <c r="D238" i="8"/>
  <c r="C238" i="8"/>
  <c r="E237" i="8"/>
  <c r="D237" i="8"/>
  <c r="F237" i="8" s="1"/>
  <c r="C237" i="8"/>
  <c r="E236" i="8"/>
  <c r="D236" i="8"/>
  <c r="C236" i="8"/>
  <c r="E235" i="8"/>
  <c r="D235" i="8"/>
  <c r="F235" i="8" s="1"/>
  <c r="C235" i="8"/>
  <c r="E234" i="8"/>
  <c r="D234" i="8"/>
  <c r="C234" i="8"/>
  <c r="E233" i="8"/>
  <c r="D233" i="8"/>
  <c r="C233" i="8"/>
  <c r="F233" i="8" s="1"/>
  <c r="E232" i="8"/>
  <c r="D232" i="8"/>
  <c r="C232" i="8"/>
  <c r="E231" i="8"/>
  <c r="D231" i="8"/>
  <c r="C231" i="8"/>
  <c r="E230" i="8"/>
  <c r="D230" i="8"/>
  <c r="C230" i="8"/>
  <c r="E229" i="8"/>
  <c r="D229" i="8"/>
  <c r="C229" i="8"/>
  <c r="E228" i="8"/>
  <c r="D228" i="8"/>
  <c r="C228" i="8"/>
  <c r="E227" i="8"/>
  <c r="D227" i="8"/>
  <c r="C227" i="8"/>
  <c r="E226" i="8"/>
  <c r="D226" i="8"/>
  <c r="C226" i="8"/>
  <c r="E225" i="8"/>
  <c r="F225" i="8" s="1"/>
  <c r="D225" i="8"/>
  <c r="C225" i="8"/>
  <c r="E224" i="8"/>
  <c r="D224" i="8"/>
  <c r="C224" i="8"/>
  <c r="E223" i="8"/>
  <c r="D223" i="8"/>
  <c r="C223" i="8"/>
  <c r="E222" i="8"/>
  <c r="D222" i="8"/>
  <c r="C222" i="8"/>
  <c r="E221" i="8"/>
  <c r="D221" i="8"/>
  <c r="C221" i="8"/>
  <c r="F221" i="8" s="1"/>
  <c r="E220" i="8"/>
  <c r="D220" i="8"/>
  <c r="C220" i="8"/>
  <c r="E219" i="8"/>
  <c r="D219" i="8"/>
  <c r="C219" i="8"/>
  <c r="F219" i="8"/>
  <c r="E218" i="8"/>
  <c r="D218" i="8"/>
  <c r="C218" i="8"/>
  <c r="E217" i="8"/>
  <c r="D217" i="8"/>
  <c r="C217" i="8"/>
  <c r="E216" i="8"/>
  <c r="D216" i="8"/>
  <c r="C216" i="8"/>
  <c r="E215" i="8"/>
  <c r="D215" i="8"/>
  <c r="C215" i="8"/>
  <c r="E214" i="8"/>
  <c r="D214" i="8"/>
  <c r="C214" i="8"/>
  <c r="E213" i="8"/>
  <c r="D213" i="8"/>
  <c r="C213" i="8"/>
  <c r="E212" i="8"/>
  <c r="D212" i="8"/>
  <c r="C212" i="8"/>
  <c r="E211" i="8"/>
  <c r="D211" i="8"/>
  <c r="C211" i="8"/>
  <c r="E210" i="8"/>
  <c r="D210" i="8"/>
  <c r="C210" i="8"/>
  <c r="E209" i="8"/>
  <c r="D209" i="8"/>
  <c r="F209" i="8" s="1"/>
  <c r="C209" i="8"/>
  <c r="E208" i="8"/>
  <c r="D208" i="8"/>
  <c r="C208" i="8"/>
  <c r="E207" i="8"/>
  <c r="D207" i="8"/>
  <c r="C207" i="8"/>
  <c r="E206" i="8"/>
  <c r="D206" i="8"/>
  <c r="C206" i="8"/>
  <c r="E205" i="8"/>
  <c r="D205" i="8"/>
  <c r="F205" i="8" s="1"/>
  <c r="C205" i="8"/>
  <c r="E204" i="8"/>
  <c r="D204" i="8"/>
  <c r="C204" i="8"/>
  <c r="E203" i="8"/>
  <c r="D203" i="8"/>
  <c r="C203" i="8"/>
  <c r="F203" i="8"/>
  <c r="E202" i="8"/>
  <c r="D202" i="8"/>
  <c r="C202" i="8"/>
  <c r="E201" i="8"/>
  <c r="D201" i="8"/>
  <c r="C201" i="8"/>
  <c r="E200" i="8"/>
  <c r="D200" i="8"/>
  <c r="C200" i="8"/>
  <c r="E199" i="8"/>
  <c r="F199" i="8" s="1"/>
  <c r="D199" i="8"/>
  <c r="C199" i="8"/>
  <c r="E198" i="8"/>
  <c r="D198" i="8"/>
  <c r="C198" i="8"/>
  <c r="E197" i="8"/>
  <c r="D197" i="8"/>
  <c r="C197" i="8"/>
  <c r="E196" i="8"/>
  <c r="D196" i="8"/>
  <c r="C196" i="8"/>
  <c r="E195" i="8"/>
  <c r="D195" i="8"/>
  <c r="C195" i="8"/>
  <c r="E194" i="8"/>
  <c r="D194" i="8"/>
  <c r="C194" i="8"/>
  <c r="E193" i="8"/>
  <c r="D193" i="8"/>
  <c r="F193" i="8" s="1"/>
  <c r="C193" i="8"/>
  <c r="E192" i="8"/>
  <c r="D192" i="8"/>
  <c r="C192" i="8"/>
  <c r="E191" i="8"/>
  <c r="D191" i="8"/>
  <c r="C191" i="8"/>
  <c r="E190" i="8"/>
  <c r="D190" i="8"/>
  <c r="C190" i="8"/>
  <c r="E189" i="8"/>
  <c r="D189" i="8"/>
  <c r="F189" i="8" s="1"/>
  <c r="C189" i="8"/>
  <c r="E188" i="8"/>
  <c r="D188" i="8"/>
  <c r="C188" i="8"/>
  <c r="E187" i="8"/>
  <c r="D187" i="8"/>
  <c r="F187" i="8" s="1"/>
  <c r="C187" i="8"/>
  <c r="E186" i="8"/>
  <c r="D186" i="8"/>
  <c r="C186" i="8"/>
  <c r="E185" i="8"/>
  <c r="D185" i="8"/>
  <c r="C185" i="8"/>
  <c r="E184" i="8"/>
  <c r="D184" i="8"/>
  <c r="C184" i="8"/>
  <c r="E183" i="8"/>
  <c r="D183" i="8"/>
  <c r="C183" i="8"/>
  <c r="E182" i="8"/>
  <c r="D182" i="8"/>
  <c r="C182" i="8"/>
  <c r="E181" i="8"/>
  <c r="D181" i="8"/>
  <c r="C181" i="8"/>
  <c r="E180" i="8"/>
  <c r="D180" i="8"/>
  <c r="C180" i="8"/>
  <c r="E179" i="8"/>
  <c r="D179" i="8"/>
  <c r="C179" i="8"/>
  <c r="E178" i="8"/>
  <c r="D178" i="8"/>
  <c r="C178" i="8"/>
  <c r="E177" i="8"/>
  <c r="D177" i="8"/>
  <c r="C177" i="8"/>
  <c r="E176" i="8"/>
  <c r="D176" i="8"/>
  <c r="C176" i="8"/>
  <c r="E175" i="8"/>
  <c r="D175" i="8"/>
  <c r="C175" i="8"/>
  <c r="E174" i="8"/>
  <c r="D174" i="8"/>
  <c r="C174" i="8"/>
  <c r="E173" i="8"/>
  <c r="D173" i="8"/>
  <c r="C173" i="8"/>
  <c r="E172" i="8"/>
  <c r="D172" i="8"/>
  <c r="C172" i="8"/>
  <c r="E171" i="8"/>
  <c r="D171" i="8"/>
  <c r="F171" i="8" s="1"/>
  <c r="C171" i="8"/>
  <c r="E170" i="8"/>
  <c r="D170" i="8"/>
  <c r="C170" i="8"/>
  <c r="E169" i="8"/>
  <c r="D169" i="8"/>
  <c r="C169" i="8"/>
  <c r="E168" i="8"/>
  <c r="D168" i="8"/>
  <c r="C168" i="8"/>
  <c r="E167" i="8"/>
  <c r="D167" i="8"/>
  <c r="C167" i="8"/>
  <c r="E166" i="8"/>
  <c r="D166" i="8"/>
  <c r="C166" i="8"/>
  <c r="E165" i="8"/>
  <c r="D165" i="8"/>
  <c r="C165" i="8"/>
  <c r="E164" i="8"/>
  <c r="D164" i="8"/>
  <c r="C164" i="8"/>
  <c r="E163" i="8"/>
  <c r="D163" i="8"/>
  <c r="C163" i="8"/>
  <c r="E162" i="8"/>
  <c r="D162" i="8"/>
  <c r="C162" i="8"/>
  <c r="E161" i="8"/>
  <c r="D161" i="8"/>
  <c r="F161" i="8" s="1"/>
  <c r="C161" i="8"/>
  <c r="E160" i="8"/>
  <c r="D160" i="8"/>
  <c r="C160" i="8"/>
  <c r="E159" i="8"/>
  <c r="D159" i="8"/>
  <c r="C159" i="8"/>
  <c r="E158" i="8"/>
  <c r="D158" i="8"/>
  <c r="C158" i="8"/>
  <c r="E157" i="8"/>
  <c r="D157" i="8"/>
  <c r="C157" i="8"/>
  <c r="F157" i="8" s="1"/>
  <c r="E156" i="8"/>
  <c r="D156" i="8"/>
  <c r="C156" i="8"/>
  <c r="E155" i="8"/>
  <c r="D155" i="8"/>
  <c r="C155" i="8"/>
  <c r="E154" i="8"/>
  <c r="D154" i="8"/>
  <c r="C154" i="8"/>
  <c r="E153" i="8"/>
  <c r="D153" i="8"/>
  <c r="F153" i="8" s="1"/>
  <c r="C153" i="8"/>
  <c r="E152" i="8"/>
  <c r="D152" i="8"/>
  <c r="C152" i="8"/>
  <c r="E151" i="8"/>
  <c r="D151" i="8"/>
  <c r="F151" i="8" s="1"/>
  <c r="C151" i="8"/>
  <c r="E150" i="8"/>
  <c r="D150" i="8"/>
  <c r="C150" i="8"/>
  <c r="E149" i="8"/>
  <c r="D149" i="8"/>
  <c r="C149" i="8"/>
  <c r="E148" i="8"/>
  <c r="D148" i="8"/>
  <c r="C148" i="8"/>
  <c r="E147" i="8"/>
  <c r="D147" i="8"/>
  <c r="C147" i="8"/>
  <c r="E146" i="8"/>
  <c r="D146" i="8"/>
  <c r="C146" i="8"/>
  <c r="E145" i="8"/>
  <c r="D145" i="8"/>
  <c r="F145" i="8" s="1"/>
  <c r="C145" i="8"/>
  <c r="E144" i="8"/>
  <c r="D144" i="8"/>
  <c r="C144" i="8"/>
  <c r="E143" i="8"/>
  <c r="D143" i="8"/>
  <c r="F143" i="8" s="1"/>
  <c r="C143" i="8"/>
  <c r="E142" i="8"/>
  <c r="D142" i="8"/>
  <c r="C142" i="8"/>
  <c r="E141" i="8"/>
  <c r="D141" i="8"/>
  <c r="C141" i="8"/>
  <c r="F141" i="8"/>
  <c r="E140" i="8"/>
  <c r="D140" i="8"/>
  <c r="C140" i="8"/>
  <c r="E139" i="8"/>
  <c r="D139" i="8"/>
  <c r="F139" i="8" s="1"/>
  <c r="C139" i="8"/>
  <c r="E138" i="8"/>
  <c r="D138" i="8"/>
  <c r="C138" i="8"/>
  <c r="E137" i="8"/>
  <c r="D137" i="8"/>
  <c r="C137" i="8"/>
  <c r="F137" i="8"/>
  <c r="E136" i="8"/>
  <c r="D136" i="8"/>
  <c r="C136" i="8"/>
  <c r="E135" i="8"/>
  <c r="D135" i="8"/>
  <c r="F135" i="8" s="1"/>
  <c r="C135" i="8"/>
  <c r="E134" i="8"/>
  <c r="D134" i="8"/>
  <c r="C134" i="8"/>
  <c r="E133" i="8"/>
  <c r="D133" i="8"/>
  <c r="F133" i="8" s="1"/>
  <c r="C133" i="8"/>
  <c r="E132" i="8"/>
  <c r="D132" i="8"/>
  <c r="C132" i="8"/>
  <c r="E131" i="8"/>
  <c r="F131" i="8" s="1"/>
  <c r="D131" i="8"/>
  <c r="C131" i="8"/>
  <c r="E130" i="8"/>
  <c r="D130" i="8"/>
  <c r="C130" i="8"/>
  <c r="E129" i="8"/>
  <c r="D129" i="8"/>
  <c r="C129" i="8"/>
  <c r="E128" i="8"/>
  <c r="D128" i="8"/>
  <c r="C128" i="8"/>
  <c r="E127" i="8"/>
  <c r="D127" i="8"/>
  <c r="F127" i="8" s="1"/>
  <c r="C127" i="8"/>
  <c r="E126" i="8"/>
  <c r="D126" i="8"/>
  <c r="C126" i="8"/>
  <c r="E125" i="8"/>
  <c r="D125" i="8"/>
  <c r="F125" i="8" s="1"/>
  <c r="C125" i="8"/>
  <c r="E124" i="8"/>
  <c r="D124" i="8"/>
  <c r="C124" i="8"/>
  <c r="E123" i="8"/>
  <c r="D123" i="8"/>
  <c r="C123" i="8"/>
  <c r="E122" i="8"/>
  <c r="D122" i="8"/>
  <c r="C122" i="8"/>
  <c r="E121" i="8"/>
  <c r="D121" i="8"/>
  <c r="F121" i="8" s="1"/>
  <c r="C121" i="8"/>
  <c r="E120" i="8"/>
  <c r="D120" i="8"/>
  <c r="C120" i="8"/>
  <c r="E119" i="8"/>
  <c r="D119" i="8"/>
  <c r="C119" i="8"/>
  <c r="E118" i="8"/>
  <c r="D118" i="8"/>
  <c r="C118" i="8"/>
  <c r="E117" i="8"/>
  <c r="D117" i="8"/>
  <c r="F117" i="8" s="1"/>
  <c r="C117" i="8"/>
  <c r="E116" i="8"/>
  <c r="D116" i="8"/>
  <c r="C116" i="8"/>
  <c r="E115" i="8"/>
  <c r="D115" i="8"/>
  <c r="C115" i="8"/>
  <c r="E114" i="8"/>
  <c r="D114" i="8"/>
  <c r="C114" i="8"/>
  <c r="E113" i="8"/>
  <c r="D113" i="8"/>
  <c r="C113" i="8"/>
  <c r="E112" i="8"/>
  <c r="D112" i="8"/>
  <c r="C112" i="8"/>
  <c r="E111" i="8"/>
  <c r="D111" i="8"/>
  <c r="C111" i="8"/>
  <c r="E110" i="8"/>
  <c r="D110" i="8"/>
  <c r="C110" i="8"/>
  <c r="E109" i="8"/>
  <c r="D109" i="8"/>
  <c r="F109" i="8" s="1"/>
  <c r="C109" i="8"/>
  <c r="E108" i="8"/>
  <c r="D108" i="8"/>
  <c r="C108" i="8"/>
  <c r="E107" i="8"/>
  <c r="D107" i="8"/>
  <c r="C107" i="8"/>
  <c r="E106" i="8"/>
  <c r="D106" i="8"/>
  <c r="C106" i="8"/>
  <c r="E105" i="8"/>
  <c r="D105" i="8"/>
  <c r="F105" i="8" s="1"/>
  <c r="C105" i="8"/>
  <c r="E104" i="8"/>
  <c r="D104" i="8"/>
  <c r="C104" i="8"/>
  <c r="E103" i="8"/>
  <c r="D103" i="8"/>
  <c r="C103" i="8"/>
  <c r="E102" i="8"/>
  <c r="D102" i="8"/>
  <c r="C102" i="8"/>
  <c r="E101" i="8"/>
  <c r="D101" i="8"/>
  <c r="C101" i="8"/>
  <c r="E100" i="8"/>
  <c r="D100" i="8"/>
  <c r="C100" i="8"/>
  <c r="E99" i="8"/>
  <c r="D99" i="8"/>
  <c r="C99" i="8"/>
  <c r="E98" i="8"/>
  <c r="D98" i="8"/>
  <c r="C98" i="8"/>
  <c r="E97" i="8"/>
  <c r="D97" i="8"/>
  <c r="F97" i="8" s="1"/>
  <c r="C97" i="8"/>
  <c r="E96" i="8"/>
  <c r="D96" i="8"/>
  <c r="C96" i="8"/>
  <c r="E95" i="8"/>
  <c r="D95" i="8"/>
  <c r="C95" i="8"/>
  <c r="E94" i="8"/>
  <c r="D94" i="8"/>
  <c r="C94" i="8"/>
  <c r="E93" i="8"/>
  <c r="D93" i="8"/>
  <c r="C93" i="8"/>
  <c r="F93" i="8" s="1"/>
  <c r="E92" i="8"/>
  <c r="D92" i="8"/>
  <c r="C92" i="8"/>
  <c r="E91" i="8"/>
  <c r="D91" i="8"/>
  <c r="C91" i="8"/>
  <c r="E90" i="8"/>
  <c r="D90" i="8"/>
  <c r="C90" i="8"/>
  <c r="E89" i="8"/>
  <c r="D89" i="8"/>
  <c r="F89" i="8" s="1"/>
  <c r="C89" i="8"/>
  <c r="E88" i="8"/>
  <c r="D88" i="8"/>
  <c r="C88" i="8"/>
  <c r="E87" i="8"/>
  <c r="D87" i="8"/>
  <c r="F87" i="8" s="1"/>
  <c r="C87" i="8"/>
  <c r="E86" i="8"/>
  <c r="D86" i="8"/>
  <c r="C86" i="8"/>
  <c r="E85" i="8"/>
  <c r="D85" i="8"/>
  <c r="C85" i="8"/>
  <c r="E84" i="8"/>
  <c r="D84" i="8"/>
  <c r="C84" i="8"/>
  <c r="E83" i="8"/>
  <c r="D83" i="8"/>
  <c r="C83" i="8"/>
  <c r="E82" i="8"/>
  <c r="D82" i="8"/>
  <c r="C82" i="8"/>
  <c r="E81" i="8"/>
  <c r="D81" i="8"/>
  <c r="F81" i="8" s="1"/>
  <c r="C81" i="8"/>
  <c r="E80" i="8"/>
  <c r="D80" i="8"/>
  <c r="C80" i="8"/>
  <c r="E79" i="8"/>
  <c r="D79" i="8"/>
  <c r="F79" i="8" s="1"/>
  <c r="C79" i="8"/>
  <c r="E78" i="8"/>
  <c r="D78" i="8"/>
  <c r="C78" i="8"/>
  <c r="E77" i="8"/>
  <c r="D77" i="8"/>
  <c r="C77" i="8"/>
  <c r="F77" i="8"/>
  <c r="E76" i="8"/>
  <c r="D76" i="8"/>
  <c r="C76" i="8"/>
  <c r="E75" i="8"/>
  <c r="D75" i="8"/>
  <c r="F75" i="8" s="1"/>
  <c r="C75" i="8"/>
  <c r="E74" i="8"/>
  <c r="D74" i="8"/>
  <c r="C74" i="8"/>
  <c r="E73" i="8"/>
  <c r="D73" i="8"/>
  <c r="C73" i="8"/>
  <c r="F73" i="8"/>
  <c r="E72" i="8"/>
  <c r="D72" i="8"/>
  <c r="C72" i="8"/>
  <c r="E71" i="8"/>
  <c r="D71" i="8"/>
  <c r="F71" i="8" s="1"/>
  <c r="C71" i="8"/>
  <c r="E70" i="8"/>
  <c r="D70" i="8"/>
  <c r="C70" i="8"/>
  <c r="E69" i="8"/>
  <c r="D69" i="8"/>
  <c r="F69" i="8" s="1"/>
  <c r="C69" i="8"/>
  <c r="E68" i="8"/>
  <c r="D68" i="8"/>
  <c r="C68" i="8"/>
  <c r="E67" i="8"/>
  <c r="F67" i="8" s="1"/>
  <c r="D67" i="8"/>
  <c r="C67" i="8"/>
  <c r="E66" i="8"/>
  <c r="D66" i="8"/>
  <c r="C66" i="8"/>
  <c r="E65" i="8"/>
  <c r="D65" i="8"/>
  <c r="C65" i="8"/>
  <c r="E64" i="8"/>
  <c r="D64" i="8"/>
  <c r="C64" i="8"/>
  <c r="E63" i="8"/>
  <c r="D63" i="8"/>
  <c r="F63" i="8" s="1"/>
  <c r="C63" i="8"/>
  <c r="E62" i="8"/>
  <c r="D62" i="8"/>
  <c r="C62" i="8"/>
  <c r="E61" i="8"/>
  <c r="D61" i="8"/>
  <c r="F61" i="8" s="1"/>
  <c r="C61" i="8"/>
  <c r="E60" i="8"/>
  <c r="D60" i="8"/>
  <c r="C60" i="8"/>
  <c r="E59" i="8"/>
  <c r="D59" i="8"/>
  <c r="C59" i="8"/>
  <c r="E58" i="8"/>
  <c r="D58" i="8"/>
  <c r="C58" i="8"/>
  <c r="E57" i="8"/>
  <c r="D57" i="8"/>
  <c r="F57" i="8" s="1"/>
  <c r="C57" i="8"/>
  <c r="E56" i="8"/>
  <c r="D56" i="8"/>
  <c r="C56" i="8"/>
  <c r="E55" i="8"/>
  <c r="D55" i="8"/>
  <c r="C55" i="8"/>
  <c r="E54" i="8"/>
  <c r="D54" i="8"/>
  <c r="C54" i="8"/>
  <c r="E53" i="8"/>
  <c r="D53" i="8"/>
  <c r="F53" i="8" s="1"/>
  <c r="C53" i="8"/>
  <c r="E52" i="8"/>
  <c r="D52" i="8"/>
  <c r="C52" i="8"/>
  <c r="E51" i="8"/>
  <c r="D51" i="8"/>
  <c r="C51" i="8"/>
  <c r="E50" i="8"/>
  <c r="D50" i="8"/>
  <c r="C50" i="8"/>
  <c r="E49" i="8"/>
  <c r="D49" i="8"/>
  <c r="C49" i="8"/>
  <c r="E48" i="8"/>
  <c r="D48" i="8"/>
  <c r="C48" i="8"/>
  <c r="E47" i="8"/>
  <c r="D47" i="8"/>
  <c r="C47" i="8"/>
  <c r="E46" i="8"/>
  <c r="D46" i="8"/>
  <c r="C46" i="8"/>
  <c r="E45" i="8"/>
  <c r="D45" i="8"/>
  <c r="F45" i="8" s="1"/>
  <c r="C45" i="8"/>
  <c r="E44" i="8"/>
  <c r="D44" i="8"/>
  <c r="C44" i="8"/>
  <c r="E43" i="8"/>
  <c r="D43" i="8"/>
  <c r="C43" i="8"/>
  <c r="E42" i="8"/>
  <c r="D42" i="8"/>
  <c r="C42" i="8"/>
  <c r="E41" i="8"/>
  <c r="D41" i="8"/>
  <c r="C41" i="8"/>
  <c r="F41" i="8" s="1"/>
  <c r="E40" i="8"/>
  <c r="D40" i="8"/>
  <c r="C40" i="8"/>
  <c r="E39" i="8"/>
  <c r="D39" i="8"/>
  <c r="C39" i="8"/>
  <c r="E38" i="8"/>
  <c r="D38" i="8"/>
  <c r="C38" i="8"/>
  <c r="E37" i="8"/>
  <c r="D37" i="8"/>
  <c r="C37" i="8"/>
  <c r="E36" i="8"/>
  <c r="D36" i="8"/>
  <c r="C36" i="8"/>
  <c r="E35" i="8"/>
  <c r="D35" i="8"/>
  <c r="C35" i="8"/>
  <c r="E34" i="8"/>
  <c r="D34" i="8"/>
  <c r="C34" i="8"/>
  <c r="E33" i="8"/>
  <c r="D33" i="8"/>
  <c r="F33" i="8" s="1"/>
  <c r="C33" i="8"/>
  <c r="E32" i="8"/>
  <c r="D32" i="8"/>
  <c r="C32" i="8"/>
  <c r="E31" i="8"/>
  <c r="D31" i="8"/>
  <c r="C31" i="8"/>
  <c r="E30" i="8"/>
  <c r="D30" i="8"/>
  <c r="C30" i="8"/>
  <c r="E29" i="8"/>
  <c r="D29" i="8"/>
  <c r="C29" i="8"/>
  <c r="F29" i="8" s="1"/>
  <c r="E28" i="8"/>
  <c r="D28" i="8"/>
  <c r="C28" i="8"/>
  <c r="E27" i="8"/>
  <c r="D27" i="8"/>
  <c r="C27" i="8"/>
  <c r="E26" i="8"/>
  <c r="D26" i="8"/>
  <c r="C26" i="8"/>
  <c r="E25" i="8"/>
  <c r="D25" i="8"/>
  <c r="F25" i="8" s="1"/>
  <c r="C25" i="8"/>
  <c r="E24" i="8"/>
  <c r="D24" i="8"/>
  <c r="C24" i="8"/>
  <c r="E23" i="8"/>
  <c r="D23" i="8"/>
  <c r="F23" i="8" s="1"/>
  <c r="C23" i="8"/>
  <c r="E22" i="8"/>
  <c r="D22" i="8"/>
  <c r="C22" i="8"/>
  <c r="E21" i="8"/>
  <c r="D21" i="8"/>
  <c r="C21" i="8"/>
  <c r="E20" i="8"/>
  <c r="D20" i="8"/>
  <c r="C20" i="8"/>
  <c r="E19" i="8"/>
  <c r="D19" i="8"/>
  <c r="C19" i="8"/>
  <c r="E18" i="8"/>
  <c r="D18" i="8"/>
  <c r="C18" i="8"/>
  <c r="E17" i="8"/>
  <c r="D17" i="8"/>
  <c r="F17" i="8" s="1"/>
  <c r="C17" i="8"/>
  <c r="E16" i="8"/>
  <c r="D16" i="8"/>
  <c r="C16" i="8"/>
  <c r="E15" i="8"/>
  <c r="D15" i="8"/>
  <c r="F15" i="8" s="1"/>
  <c r="C15" i="8"/>
  <c r="E14" i="8"/>
  <c r="D14" i="8"/>
  <c r="C14" i="8"/>
  <c r="E13" i="8"/>
  <c r="D13" i="8"/>
  <c r="C13" i="8"/>
  <c r="F13" i="8"/>
  <c r="E12" i="8"/>
  <c r="D12" i="8"/>
  <c r="C12" i="8"/>
  <c r="E11" i="8"/>
  <c r="D11" i="8"/>
  <c r="F11" i="8" s="1"/>
  <c r="C11" i="8"/>
  <c r="E10" i="8"/>
  <c r="D10" i="8"/>
  <c r="C10" i="8"/>
  <c r="E9" i="8"/>
  <c r="D9" i="8"/>
  <c r="C9" i="8"/>
  <c r="F9" i="8"/>
  <c r="E8" i="8"/>
  <c r="D8" i="8"/>
  <c r="C8" i="8"/>
  <c r="E7" i="8"/>
  <c r="D7" i="8"/>
  <c r="F7" i="8" s="1"/>
  <c r="C7" i="8"/>
  <c r="E6" i="8"/>
  <c r="D6" i="8"/>
  <c r="C6" i="8"/>
  <c r="E5" i="8"/>
  <c r="D5" i="8"/>
  <c r="C5" i="8"/>
  <c r="E4" i="8"/>
  <c r="D4" i="8"/>
  <c r="C4" i="8"/>
  <c r="E3" i="8"/>
  <c r="D3" i="8"/>
  <c r="C3" i="8"/>
  <c r="B3" i="8"/>
  <c r="F35" i="8" l="1"/>
  <c r="F43" i="8"/>
  <c r="F99" i="8"/>
  <c r="F107" i="8"/>
  <c r="F163" i="8"/>
  <c r="F197" i="8"/>
  <c r="F207" i="8"/>
  <c r="F227" i="8"/>
  <c r="F247" i="8"/>
  <c r="F293" i="8"/>
  <c r="F341" i="8"/>
  <c r="F351" i="8"/>
  <c r="F371" i="8"/>
  <c r="F391" i="8"/>
  <c r="F409" i="8"/>
  <c r="F469" i="8"/>
  <c r="F479" i="8"/>
  <c r="F499" i="8"/>
  <c r="F537" i="8"/>
  <c r="F547" i="8"/>
  <c r="F555" i="8"/>
  <c r="F565" i="8"/>
  <c r="F583" i="8"/>
  <c r="F591" i="8"/>
  <c r="F601" i="8"/>
  <c r="F611" i="8"/>
  <c r="F619" i="8"/>
  <c r="F629" i="8"/>
  <c r="F665" i="8"/>
  <c r="F675" i="8"/>
  <c r="F683" i="8"/>
  <c r="F693" i="8"/>
  <c r="F729" i="8"/>
  <c r="F5" i="8"/>
  <c r="F51" i="8"/>
  <c r="F59" i="8"/>
  <c r="F115" i="8"/>
  <c r="F123" i="8"/>
  <c r="F177" i="8"/>
  <c r="F185" i="8"/>
  <c r="F215" i="8"/>
  <c r="F263" i="8"/>
  <c r="F311" i="8"/>
  <c r="F339" i="8"/>
  <c r="F359" i="8"/>
  <c r="F377" i="8"/>
  <c r="F407" i="8"/>
  <c r="F437" i="8"/>
  <c r="F447" i="8"/>
  <c r="F467" i="8"/>
  <c r="F487" i="8"/>
  <c r="F505" i="8"/>
  <c r="F535" i="8"/>
  <c r="F553" i="8"/>
  <c r="F563" i="8"/>
  <c r="F571" i="8"/>
  <c r="F581" i="8"/>
  <c r="F599" i="8"/>
  <c r="F607" i="8"/>
  <c r="F617" i="8"/>
  <c r="F627" i="8"/>
  <c r="F635" i="8"/>
  <c r="F645" i="8"/>
  <c r="F681" i="8"/>
  <c r="F691" i="8"/>
  <c r="F699" i="8"/>
  <c r="F709" i="8"/>
  <c r="F727" i="8"/>
  <c r="F21" i="8"/>
  <c r="F31" i="8"/>
  <c r="F39" i="8"/>
  <c r="F49" i="8"/>
  <c r="F85" i="8"/>
  <c r="F95" i="8"/>
  <c r="F103" i="8"/>
  <c r="F113" i="8"/>
  <c r="F149" i="8"/>
  <c r="F159" i="8"/>
  <c r="F167" i="8"/>
  <c r="F201" i="8"/>
  <c r="F213" i="8"/>
  <c r="F223" i="8"/>
  <c r="F243" i="8"/>
  <c r="F261" i="8"/>
  <c r="F309" i="8"/>
  <c r="F319" i="8"/>
  <c r="F357" i="8"/>
  <c r="F425" i="8"/>
  <c r="F485" i="8"/>
  <c r="F495" i="8"/>
  <c r="F543" i="8"/>
  <c r="F663" i="8"/>
  <c r="F671" i="8"/>
  <c r="F37" i="8"/>
  <c r="F47" i="8"/>
  <c r="F55" i="8"/>
  <c r="F65" i="8"/>
  <c r="F101" i="8"/>
  <c r="F111" i="8"/>
  <c r="F119" i="8"/>
  <c r="F129" i="8"/>
  <c r="F165" i="8"/>
  <c r="F173" i="8"/>
  <c r="F183" i="8"/>
  <c r="F211" i="8"/>
  <c r="F231" i="8"/>
  <c r="F277" i="8"/>
  <c r="F287" i="8"/>
  <c r="F325" i="8"/>
  <c r="F335" i="8"/>
  <c r="F355" i="8"/>
  <c r="F375" i="8"/>
  <c r="F393" i="8"/>
  <c r="F453" i="8"/>
  <c r="F463" i="8"/>
  <c r="F503" i="8"/>
  <c r="F521" i="8"/>
  <c r="F559" i="8"/>
  <c r="F623" i="8"/>
  <c r="F679" i="8"/>
  <c r="F687" i="8"/>
  <c r="F713" i="8"/>
  <c r="F19" i="8"/>
  <c r="F27" i="8"/>
  <c r="F83" i="8"/>
  <c r="F91" i="8"/>
  <c r="F147" i="8"/>
  <c r="F155" i="8"/>
  <c r="F181" i="8"/>
  <c r="F191" i="8"/>
  <c r="F217" i="8"/>
  <c r="F229" i="8"/>
  <c r="F265" i="8"/>
  <c r="F423" i="8"/>
  <c r="F667" i="8"/>
  <c r="F677" i="8"/>
  <c r="F343" i="8"/>
  <c r="F361" i="8"/>
  <c r="F421" i="8"/>
  <c r="F431" i="8"/>
  <c r="F471" i="8"/>
  <c r="F489" i="8"/>
  <c r="F575" i="8"/>
  <c r="F631" i="8"/>
  <c r="F639" i="8"/>
  <c r="F695" i="8"/>
  <c r="F703" i="8"/>
  <c r="F271" i="8"/>
  <c r="F291" i="8"/>
  <c r="F419" i="8"/>
  <c r="F169" i="8"/>
  <c r="F239" i="8"/>
  <c r="F259" i="8"/>
  <c r="F367" i="8"/>
  <c r="F387" i="8"/>
  <c r="F179" i="8"/>
  <c r="F307" i="8"/>
  <c r="F515" i="8"/>
  <c r="F615" i="8"/>
  <c r="F483" i="8"/>
  <c r="F3" i="8"/>
  <c r="F255" i="8"/>
  <c r="F275" i="8"/>
  <c r="F403" i="8"/>
  <c r="F595" i="8"/>
  <c r="F659" i="8"/>
  <c r="F723" i="8"/>
  <c r="F175" i="8"/>
  <c r="F195" i="8"/>
  <c r="F303" i="8"/>
  <c r="F323" i="8"/>
  <c r="F451" i="8"/>
  <c r="F519" i="8"/>
  <c r="F531" i="8"/>
  <c r="AA111" i="3"/>
  <c r="AA209" i="3"/>
  <c r="AA112" i="3"/>
  <c r="AA210" i="3"/>
  <c r="F739" i="8"/>
  <c r="F741" i="8"/>
  <c r="F743" i="8"/>
  <c r="F745" i="8"/>
  <c r="F747" i="8"/>
  <c r="F749" i="8"/>
  <c r="F751" i="8"/>
  <c r="F753" i="8"/>
  <c r="F755" i="8"/>
  <c r="F757" i="8"/>
  <c r="F759" i="8"/>
  <c r="F761" i="8"/>
  <c r="F763" i="8"/>
  <c r="F787" i="8"/>
  <c r="F819" i="8"/>
  <c r="F851" i="8"/>
  <c r="X149" i="3"/>
  <c r="X143" i="3"/>
  <c r="X167" i="3"/>
  <c r="X199" i="3"/>
  <c r="X125" i="3"/>
  <c r="AC125" i="3" s="1"/>
  <c r="X179" i="3"/>
  <c r="AC179" i="3" s="1"/>
  <c r="X148" i="3"/>
  <c r="AC148" i="3" s="1"/>
  <c r="X115" i="3"/>
  <c r="AC115" i="3" s="1"/>
  <c r="X69" i="3"/>
  <c r="X130" i="3"/>
  <c r="AC130" i="3" s="1"/>
  <c r="X159" i="3"/>
  <c r="X99" i="3"/>
  <c r="X127" i="3"/>
  <c r="AC127" i="3" s="1"/>
  <c r="X91" i="3"/>
  <c r="AC91" i="3" s="1"/>
  <c r="X169" i="3"/>
  <c r="AC169" i="3" s="1"/>
  <c r="X165" i="3"/>
  <c r="AC165" i="3" s="1"/>
  <c r="X131" i="3"/>
  <c r="X87" i="3"/>
  <c r="AC87" i="3" s="1"/>
  <c r="X43" i="3"/>
  <c r="X112" i="3"/>
  <c r="X139" i="3"/>
  <c r="AC139" i="3" s="1"/>
  <c r="X119" i="3"/>
  <c r="AC119" i="3" s="1"/>
  <c r="X75" i="3"/>
  <c r="AC75" i="3" s="1"/>
  <c r="X175" i="3"/>
  <c r="AC175" i="3" s="1"/>
  <c r="X71" i="3"/>
  <c r="X132" i="3"/>
  <c r="AC132" i="3" s="1"/>
  <c r="X21" i="3"/>
  <c r="X185" i="3"/>
  <c r="AC185" i="3" s="1"/>
  <c r="X111" i="3"/>
  <c r="AC111" i="3" s="1"/>
  <c r="X151" i="3"/>
  <c r="AC151" i="3" s="1"/>
  <c r="X103" i="3"/>
  <c r="AC103" i="3" s="1"/>
  <c r="X177" i="3"/>
  <c r="AC177" i="3" s="1"/>
  <c r="X128" i="3"/>
  <c r="X135" i="3"/>
  <c r="X183" i="3"/>
  <c r="AC183" i="3" s="1"/>
  <c r="X141" i="3"/>
  <c r="AC141" i="3" s="1"/>
  <c r="X116" i="3"/>
  <c r="AC116" i="3" s="1"/>
  <c r="X191" i="3"/>
  <c r="AC191" i="3" s="1"/>
  <c r="X95" i="3"/>
  <c r="AC95" i="3" s="1"/>
  <c r="X137" i="3"/>
  <c r="AC137" i="3" s="1"/>
  <c r="X59" i="3"/>
  <c r="O53" i="3"/>
  <c r="X53" i="3" s="1"/>
  <c r="U95" i="3"/>
  <c r="U107" i="3"/>
  <c r="O104" i="3"/>
  <c r="X104" i="3" s="1"/>
  <c r="O157" i="3"/>
  <c r="X157" i="3" s="1"/>
  <c r="U143" i="3"/>
  <c r="O105" i="3"/>
  <c r="U167" i="3"/>
  <c r="U159" i="3"/>
  <c r="O22" i="3"/>
  <c r="O38" i="3"/>
  <c r="X38" i="3" s="1"/>
  <c r="U187" i="3"/>
  <c r="O121" i="3"/>
  <c r="X121" i="3" s="1"/>
  <c r="O193" i="3"/>
  <c r="X193" i="3" s="1"/>
  <c r="O29" i="3"/>
  <c r="X29" i="3" s="1"/>
  <c r="O45" i="3"/>
  <c r="O33" i="3"/>
  <c r="X33" i="3" s="1"/>
  <c r="O73" i="3"/>
  <c r="X73" i="3" s="1"/>
  <c r="O207" i="3"/>
  <c r="X207" i="3" s="1"/>
  <c r="O20" i="3"/>
  <c r="X20" i="3" s="1"/>
  <c r="AC20" i="3" s="1"/>
  <c r="O36" i="3"/>
  <c r="X36" i="3" s="1"/>
  <c r="O65" i="3"/>
  <c r="X65" i="3" s="1"/>
  <c r="O81" i="3"/>
  <c r="O32" i="3"/>
  <c r="X32" i="3" s="1"/>
  <c r="O41" i="3"/>
  <c r="X41" i="3" s="1"/>
  <c r="O62" i="3"/>
  <c r="X62" i="3" s="1"/>
  <c r="O28" i="3"/>
  <c r="X28" i="3" s="1"/>
  <c r="O44" i="3"/>
  <c r="X44" i="3" s="1"/>
  <c r="O113" i="3"/>
  <c r="X113" i="3" s="1"/>
  <c r="O18" i="3"/>
  <c r="O34" i="3"/>
  <c r="X34" i="3" s="1"/>
  <c r="O50" i="3"/>
  <c r="X50" i="3" s="1"/>
  <c r="O40" i="3"/>
  <c r="X40" i="3" s="1"/>
  <c r="O82" i="3"/>
  <c r="X82" i="3" s="1"/>
  <c r="O163" i="3"/>
  <c r="X163" i="3" s="1"/>
  <c r="O51" i="3"/>
  <c r="X51" i="3" s="1"/>
  <c r="AC51" i="3" s="1"/>
  <c r="O17" i="3"/>
  <c r="X17" i="3" s="1"/>
  <c r="O64" i="3"/>
  <c r="X64" i="3" s="1"/>
  <c r="O161" i="3"/>
  <c r="X161" i="3" s="1"/>
  <c r="O93" i="3"/>
  <c r="O83" i="3"/>
  <c r="X83" i="3" s="1"/>
  <c r="O77" i="3"/>
  <c r="X77" i="3" s="1"/>
  <c r="O26" i="3"/>
  <c r="X26" i="3" s="1"/>
  <c r="O16" i="3"/>
  <c r="X16" i="3" s="1"/>
  <c r="O186" i="3"/>
  <c r="X186" i="3" s="1"/>
  <c r="O60" i="3"/>
  <c r="X60" i="3" s="1"/>
  <c r="O70" i="3"/>
  <c r="X70" i="3" s="1"/>
  <c r="O86" i="3"/>
  <c r="X86" i="3" s="1"/>
  <c r="O19" i="3"/>
  <c r="X19" i="3" s="1"/>
  <c r="O107" i="3"/>
  <c r="O164" i="3"/>
  <c r="X164" i="3" s="1"/>
  <c r="O49" i="3"/>
  <c r="X49" i="3" s="1"/>
  <c r="AC49" i="3" s="1"/>
  <c r="O182" i="3"/>
  <c r="X182" i="3" s="1"/>
  <c r="O152" i="3"/>
  <c r="X152" i="3" s="1"/>
  <c r="O80" i="3"/>
  <c r="X80" i="3" s="1"/>
  <c r="O37" i="3"/>
  <c r="X37" i="3" s="1"/>
  <c r="O120" i="3"/>
  <c r="X120" i="3" s="1"/>
  <c r="O200" i="3"/>
  <c r="X200" i="3" s="1"/>
  <c r="O170" i="3"/>
  <c r="X170" i="3" s="1"/>
  <c r="O118" i="3"/>
  <c r="X118" i="3" s="1"/>
  <c r="AC118" i="3" s="1"/>
  <c r="O47" i="3"/>
  <c r="X47" i="3" s="1"/>
  <c r="O61" i="3"/>
  <c r="X61" i="3" s="1"/>
  <c r="O42" i="3"/>
  <c r="X42" i="3" s="1"/>
  <c r="O208" i="3"/>
  <c r="X208" i="3" s="1"/>
  <c r="O35" i="3"/>
  <c r="X35" i="3" s="1"/>
  <c r="O84" i="3"/>
  <c r="X84" i="3" s="1"/>
  <c r="O88" i="3"/>
  <c r="X88" i="3" s="1"/>
  <c r="O145" i="3"/>
  <c r="X145" i="3" s="1"/>
  <c r="AC145" i="3" s="1"/>
  <c r="O133" i="3"/>
  <c r="X133" i="3" s="1"/>
  <c r="O30" i="3"/>
  <c r="X30" i="3" s="1"/>
  <c r="O58" i="3"/>
  <c r="X58" i="3" s="1"/>
  <c r="O31" i="3"/>
  <c r="X31" i="3" s="1"/>
  <c r="O203" i="3"/>
  <c r="O129" i="3"/>
  <c r="X129" i="3" s="1"/>
  <c r="O210" i="3"/>
  <c r="X210" i="3" s="1"/>
  <c r="O142" i="3"/>
  <c r="X142" i="3" s="1"/>
  <c r="O190" i="3"/>
  <c r="X190" i="3" s="1"/>
  <c r="O160" i="3"/>
  <c r="O108" i="3"/>
  <c r="X108" i="3" s="1"/>
  <c r="O98" i="3"/>
  <c r="X98" i="3" s="1"/>
  <c r="O109" i="3"/>
  <c r="X109" i="3" s="1"/>
  <c r="O46" i="3"/>
  <c r="X46" i="3" s="1"/>
  <c r="O209" i="3"/>
  <c r="X209" i="3" s="1"/>
  <c r="O146" i="3"/>
  <c r="X146" i="3" s="1"/>
  <c r="O136" i="3"/>
  <c r="X136" i="3" s="1"/>
  <c r="O126" i="3"/>
  <c r="X126" i="3" s="1"/>
  <c r="O74" i="3"/>
  <c r="X74" i="3" s="1"/>
  <c r="O97" i="3"/>
  <c r="X97" i="3" s="1"/>
  <c r="O79" i="3"/>
  <c r="X79" i="3" s="1"/>
  <c r="O194" i="3"/>
  <c r="X194" i="3" s="1"/>
  <c r="O92" i="3"/>
  <c r="X92" i="3" s="1"/>
  <c r="O57" i="3"/>
  <c r="X57" i="3" s="1"/>
  <c r="O85" i="3"/>
  <c r="X85" i="3" s="1"/>
  <c r="O67" i="3"/>
  <c r="O138" i="3"/>
  <c r="X138" i="3" s="1"/>
  <c r="O76" i="3"/>
  <c r="X76" i="3" s="1"/>
  <c r="O180" i="3"/>
  <c r="X180" i="3" s="1"/>
  <c r="O150" i="3"/>
  <c r="X150" i="3" s="1"/>
  <c r="O140" i="3"/>
  <c r="X140" i="3" s="1"/>
  <c r="O78" i="3"/>
  <c r="X78" i="3" s="1"/>
  <c r="O52" i="3"/>
  <c r="X52" i="3" s="1"/>
  <c r="O27" i="3"/>
  <c r="X27" i="3" s="1"/>
  <c r="O197" i="3"/>
  <c r="X197" i="3" s="1"/>
  <c r="O123" i="3"/>
  <c r="X123" i="3" s="1"/>
  <c r="O63" i="3"/>
  <c r="X63" i="3" s="1"/>
  <c r="O94" i="3"/>
  <c r="X94" i="3" s="1"/>
  <c r="O25" i="3"/>
  <c r="X25" i="3" s="1"/>
  <c r="O168" i="3"/>
  <c r="X168" i="3" s="1"/>
  <c r="AC168" i="3" s="1"/>
  <c r="O72" i="3"/>
  <c r="X72" i="3" s="1"/>
  <c r="O117" i="3"/>
  <c r="O89" i="3"/>
  <c r="X89" i="3" s="1"/>
  <c r="O171" i="3"/>
  <c r="X171" i="3" s="1"/>
  <c r="O24" i="3"/>
  <c r="X24" i="3" s="1"/>
  <c r="O68" i="3"/>
  <c r="X68" i="3" s="1"/>
  <c r="O184" i="3"/>
  <c r="X184" i="3" s="1"/>
  <c r="O154" i="3"/>
  <c r="X154" i="3" s="1"/>
  <c r="O102" i="3"/>
  <c r="X102" i="3" s="1"/>
  <c r="O134" i="3"/>
  <c r="X134" i="3" s="1"/>
  <c r="O56" i="3"/>
  <c r="O147" i="3"/>
  <c r="X147" i="3" s="1"/>
  <c r="O172" i="3"/>
  <c r="X172" i="3" s="1"/>
  <c r="O153" i="3"/>
  <c r="X153" i="3" s="1"/>
  <c r="O101" i="3"/>
  <c r="X101" i="3" s="1"/>
  <c r="AC101" i="3" s="1"/>
  <c r="O39" i="3"/>
  <c r="X39" i="3" s="1"/>
  <c r="O189" i="3"/>
  <c r="X189" i="3" s="1"/>
  <c r="O48" i="3"/>
  <c r="X48" i="3" s="1"/>
  <c r="O188" i="3"/>
  <c r="O158" i="3"/>
  <c r="X158" i="3" s="1"/>
  <c r="O106" i="3"/>
  <c r="X106" i="3" s="1"/>
  <c r="O96" i="3"/>
  <c r="O155" i="3"/>
  <c r="X155" i="3" s="1"/>
  <c r="AC155" i="3" s="1"/>
  <c r="O178" i="3"/>
  <c r="X178" i="3" s="1"/>
  <c r="O176" i="3"/>
  <c r="X176" i="3" s="1"/>
  <c r="O124" i="3"/>
  <c r="X124" i="3" s="1"/>
  <c r="O54" i="3"/>
  <c r="O55" i="3"/>
  <c r="X55" i="3" s="1"/>
  <c r="O201" i="3"/>
  <c r="X201" i="3" s="1"/>
  <c r="O192" i="3"/>
  <c r="X192" i="3" s="1"/>
  <c r="O162" i="3"/>
  <c r="X162" i="3" s="1"/>
  <c r="O110" i="3"/>
  <c r="X110" i="3" s="1"/>
  <c r="O66" i="3"/>
  <c r="O90" i="3"/>
  <c r="X90" i="3" s="1"/>
  <c r="O23" i="3"/>
  <c r="X23" i="3" s="1"/>
  <c r="O181" i="3"/>
  <c r="X181" i="3" s="1"/>
  <c r="AC156" i="3"/>
  <c r="AC122" i="3"/>
  <c r="U99" i="3"/>
  <c r="U127" i="3"/>
  <c r="AC173" i="3"/>
  <c r="AC59" i="3"/>
  <c r="AC144" i="3"/>
  <c r="U183" i="3"/>
  <c r="AC166" i="3"/>
  <c r="AC195" i="3"/>
  <c r="U115" i="3"/>
  <c r="AC174" i="3"/>
  <c r="AC198" i="3"/>
  <c r="AC114" i="3"/>
  <c r="AC131" i="3"/>
  <c r="AC100" i="3"/>
  <c r="AC205" i="3"/>
  <c r="AC43" i="3"/>
  <c r="AC112" i="3"/>
  <c r="AC159" i="3"/>
  <c r="AC99" i="3"/>
  <c r="AC187" i="3"/>
  <c r="AC69" i="3"/>
  <c r="U195" i="3"/>
  <c r="AC149" i="3"/>
  <c r="AC143" i="3"/>
  <c r="AC167" i="3"/>
  <c r="AC199" i="3"/>
  <c r="AC196" i="3"/>
  <c r="AC71" i="3"/>
  <c r="AC21" i="3"/>
  <c r="AC128" i="3"/>
  <c r="AC135" i="3"/>
  <c r="U103" i="3"/>
  <c r="U119" i="3"/>
  <c r="U59" i="3"/>
  <c r="U139" i="3"/>
  <c r="U210" i="3"/>
  <c r="U166" i="3"/>
  <c r="U122" i="3"/>
  <c r="U50" i="3"/>
  <c r="U193" i="3"/>
  <c r="U157" i="3"/>
  <c r="U53" i="3"/>
  <c r="U188" i="3"/>
  <c r="U140" i="3"/>
  <c r="U100" i="3"/>
  <c r="U48" i="3"/>
  <c r="U83" i="3"/>
  <c r="U135" i="3"/>
  <c r="U174" i="3"/>
  <c r="U130" i="3"/>
  <c r="U165" i="3"/>
  <c r="U121" i="3"/>
  <c r="U57" i="3"/>
  <c r="U196" i="3"/>
  <c r="U144" i="3"/>
  <c r="U104" i="3"/>
  <c r="U87" i="3"/>
  <c r="U15" i="3"/>
  <c r="U206" i="3"/>
  <c r="U189" i="3"/>
  <c r="U97" i="3"/>
  <c r="U180" i="3"/>
  <c r="U132" i="3"/>
  <c r="U96" i="3"/>
  <c r="U202" i="3"/>
  <c r="U154" i="3"/>
  <c r="U114" i="3"/>
  <c r="U30" i="3"/>
  <c r="U185" i="3"/>
  <c r="U149" i="3"/>
  <c r="U93" i="3"/>
  <c r="U128" i="3"/>
  <c r="U92" i="3"/>
  <c r="U71" i="3"/>
  <c r="U198" i="3"/>
  <c r="U150" i="3"/>
  <c r="U106" i="3"/>
  <c r="U181" i="3"/>
  <c r="U141" i="3"/>
  <c r="U85" i="3"/>
  <c r="U21" i="3"/>
  <c r="U124" i="3"/>
  <c r="U88" i="3"/>
  <c r="U63" i="3"/>
  <c r="U190" i="3"/>
  <c r="U209" i="3"/>
  <c r="U177" i="3"/>
  <c r="U137" i="3"/>
  <c r="U77" i="3"/>
  <c r="U160" i="3"/>
  <c r="U116" i="3"/>
  <c r="U51" i="3"/>
  <c r="U186" i="3"/>
  <c r="U138" i="3"/>
  <c r="U86" i="3"/>
  <c r="U173" i="3"/>
  <c r="U208" i="3"/>
  <c r="U156" i="3"/>
  <c r="U112" i="3"/>
  <c r="U131" i="3"/>
  <c r="U43" i="3"/>
  <c r="U182" i="3"/>
  <c r="U169" i="3"/>
  <c r="U125" i="3"/>
  <c r="U69" i="3"/>
  <c r="U204" i="3"/>
  <c r="U148" i="3"/>
  <c r="U108" i="3"/>
  <c r="U91" i="3"/>
  <c r="U27" i="3"/>
  <c r="AB69" i="3"/>
  <c r="AB148" i="3"/>
  <c r="AB100" i="3"/>
  <c r="AB144" i="3"/>
  <c r="AB141" i="3"/>
  <c r="AB115" i="3"/>
  <c r="AB112" i="3"/>
  <c r="AB183" i="3"/>
  <c r="AB122" i="3"/>
  <c r="AB173" i="3"/>
  <c r="AB95" i="3"/>
  <c r="AB137" i="3"/>
  <c r="AB43" i="3"/>
  <c r="AB185" i="3"/>
  <c r="AB159" i="3"/>
  <c r="AB99" i="3"/>
  <c r="AB127" i="3"/>
  <c r="AB91" i="3"/>
  <c r="AB198" i="3"/>
  <c r="AB116" i="3"/>
  <c r="AB191" i="3"/>
  <c r="AB169" i="3"/>
  <c r="AB128" i="3"/>
  <c r="AB156" i="3"/>
  <c r="AB187" i="3"/>
  <c r="AB149" i="3"/>
  <c r="AB59" i="3"/>
  <c r="AB179" i="3"/>
  <c r="AB130" i="3"/>
  <c r="AB139" i="3"/>
  <c r="AB119" i="3"/>
  <c r="AB143" i="3"/>
  <c r="AB167" i="3"/>
  <c r="AB199" i="3"/>
  <c r="AB125" i="3"/>
  <c r="AB132" i="3"/>
  <c r="AB174" i="3"/>
  <c r="AB196" i="3"/>
  <c r="AB166" i="3"/>
  <c r="AB114" i="3"/>
  <c r="AB75" i="3"/>
  <c r="AB195" i="3"/>
  <c r="AB175" i="3"/>
  <c r="AB131" i="3"/>
  <c r="AB71" i="3"/>
  <c r="AB87" i="3"/>
  <c r="AB21" i="3"/>
  <c r="AB205" i="3"/>
  <c r="AB165" i="3"/>
  <c r="AB111" i="3"/>
  <c r="AB151" i="3"/>
  <c r="AB103" i="3"/>
  <c r="AB177" i="3"/>
  <c r="AB135" i="3"/>
  <c r="AC202" i="3"/>
  <c r="AC206" i="3"/>
  <c r="AC204" i="3"/>
  <c r="F4" i="8"/>
  <c r="F6" i="8"/>
  <c r="F8" i="8"/>
  <c r="F10" i="8"/>
  <c r="F12" i="8"/>
  <c r="F14" i="8"/>
  <c r="F16" i="8"/>
  <c r="F18" i="8"/>
  <c r="F20" i="8"/>
  <c r="F22" i="8"/>
  <c r="F24" i="8"/>
  <c r="F26" i="8"/>
  <c r="F28" i="8"/>
  <c r="F30" i="8"/>
  <c r="F32" i="8"/>
  <c r="F34" i="8"/>
  <c r="F36" i="8"/>
  <c r="F38" i="8"/>
  <c r="F40" i="8"/>
  <c r="F42" i="8"/>
  <c r="F44" i="8"/>
  <c r="F46" i="8"/>
  <c r="F48" i="8"/>
  <c r="F50" i="8"/>
  <c r="F52" i="8"/>
  <c r="F54" i="8"/>
  <c r="F56" i="8"/>
  <c r="F58" i="8"/>
  <c r="F60" i="8"/>
  <c r="F62" i="8"/>
  <c r="F64" i="8"/>
  <c r="F66" i="8"/>
  <c r="F68" i="8"/>
  <c r="F70" i="8"/>
  <c r="F72" i="8"/>
  <c r="F74" i="8"/>
  <c r="F76" i="8"/>
  <c r="F78" i="8"/>
  <c r="F80" i="8"/>
  <c r="F82" i="8"/>
  <c r="F84" i="8"/>
  <c r="F86" i="8"/>
  <c r="F88" i="8"/>
  <c r="F90" i="8"/>
  <c r="F92" i="8"/>
  <c r="F94" i="8"/>
  <c r="F96" i="8"/>
  <c r="F98" i="8"/>
  <c r="F100" i="8"/>
  <c r="F102" i="8"/>
  <c r="F104" i="8"/>
  <c r="F106" i="8"/>
  <c r="F108" i="8"/>
  <c r="F110" i="8"/>
  <c r="F112" i="8"/>
  <c r="F114" i="8"/>
  <c r="F116" i="8"/>
  <c r="F118" i="8"/>
  <c r="F120" i="8"/>
  <c r="F122" i="8"/>
  <c r="F124" i="8"/>
  <c r="F126" i="8"/>
  <c r="F128" i="8"/>
  <c r="F130" i="8"/>
  <c r="F132" i="8"/>
  <c r="F134" i="8"/>
  <c r="F136" i="8"/>
  <c r="F138" i="8"/>
  <c r="F140" i="8"/>
  <c r="F142" i="8"/>
  <c r="F144" i="8"/>
  <c r="F146" i="8"/>
  <c r="F148" i="8"/>
  <c r="F150" i="8"/>
  <c r="F152" i="8"/>
  <c r="F154" i="8"/>
  <c r="F156" i="8"/>
  <c r="F158" i="8"/>
  <c r="F160" i="8"/>
  <c r="F162" i="8"/>
  <c r="F164" i="8"/>
  <c r="F166" i="8"/>
  <c r="F168" i="8"/>
  <c r="F170" i="8"/>
  <c r="F172" i="8"/>
  <c r="F174" i="8"/>
  <c r="F176" i="8"/>
  <c r="F178" i="8"/>
  <c r="F180" i="8"/>
  <c r="F182" i="8"/>
  <c r="F184" i="8"/>
  <c r="F186" i="8"/>
  <c r="F188" i="8"/>
  <c r="F190" i="8"/>
  <c r="F192" i="8"/>
  <c r="F194" i="8"/>
  <c r="F196" i="8"/>
  <c r="F198" i="8"/>
  <c r="F200" i="8"/>
  <c r="F202" i="8"/>
  <c r="F204" i="8"/>
  <c r="F206" i="8"/>
  <c r="F208" i="8"/>
  <c r="F210" i="8"/>
  <c r="F212" i="8"/>
  <c r="F214" i="8"/>
  <c r="F216" i="8"/>
  <c r="F218" i="8"/>
  <c r="F220" i="8"/>
  <c r="F222" i="8"/>
  <c r="F224" i="8"/>
  <c r="F226" i="8"/>
  <c r="F228" i="8"/>
  <c r="F230" i="8"/>
  <c r="F232" i="8"/>
  <c r="F234" i="8"/>
  <c r="F236" i="8"/>
  <c r="F238" i="8"/>
  <c r="F240" i="8"/>
  <c r="F242" i="8"/>
  <c r="F244" i="8"/>
  <c r="F246" i="8"/>
  <c r="F248" i="8"/>
  <c r="F250" i="8"/>
  <c r="F252" i="8"/>
  <c r="F254" i="8"/>
  <c r="F256" i="8"/>
  <c r="F258" i="8"/>
  <c r="F260" i="8"/>
  <c r="F262" i="8"/>
  <c r="F264" i="8"/>
  <c r="F266" i="8"/>
  <c r="F268" i="8"/>
  <c r="F270" i="8"/>
  <c r="F272" i="8"/>
  <c r="F274" i="8"/>
  <c r="F276" i="8"/>
  <c r="F278" i="8"/>
  <c r="F280" i="8"/>
  <c r="F282" i="8"/>
  <c r="F284" i="8"/>
  <c r="F286" i="8"/>
  <c r="F288" i="8"/>
  <c r="F290" i="8"/>
  <c r="F292" i="8"/>
  <c r="F294" i="8"/>
  <c r="F296" i="8"/>
  <c r="F298" i="8"/>
  <c r="F300" i="8"/>
  <c r="F302" i="8"/>
  <c r="F304" i="8"/>
  <c r="F306" i="8"/>
  <c r="F308" i="8"/>
  <c r="F310" i="8"/>
  <c r="F312" i="8"/>
  <c r="F314" i="8"/>
  <c r="F316" i="8"/>
  <c r="F318" i="8"/>
  <c r="F320" i="8"/>
  <c r="F322" i="8"/>
  <c r="F324" i="8"/>
  <c r="F326" i="8"/>
  <c r="F328" i="8"/>
  <c r="F330" i="8"/>
  <c r="F332" i="8"/>
  <c r="F334" i="8"/>
  <c r="F336" i="8"/>
  <c r="F338" i="8"/>
  <c r="F340" i="8"/>
  <c r="F342" i="8"/>
  <c r="F344" i="8"/>
  <c r="F346" i="8"/>
  <c r="F348" i="8"/>
  <c r="F350" i="8"/>
  <c r="F352" i="8"/>
  <c r="F354" i="8"/>
  <c r="F356" i="8"/>
  <c r="F358" i="8"/>
  <c r="F360" i="8"/>
  <c r="F362" i="8"/>
  <c r="F364" i="8"/>
  <c r="F366" i="8"/>
  <c r="F368" i="8"/>
  <c r="F370" i="8"/>
  <c r="F372" i="8"/>
  <c r="F374" i="8"/>
  <c r="F376" i="8"/>
  <c r="F378" i="8"/>
  <c r="F380" i="8"/>
  <c r="F382" i="8"/>
  <c r="F384" i="8"/>
  <c r="F386" i="8"/>
  <c r="F388" i="8"/>
  <c r="F390" i="8"/>
  <c r="F392" i="8"/>
  <c r="F394" i="8"/>
  <c r="F396" i="8"/>
  <c r="F398" i="8"/>
  <c r="F400" i="8"/>
  <c r="F402" i="8"/>
  <c r="F404" i="8"/>
  <c r="F406" i="8"/>
  <c r="F408" i="8"/>
  <c r="F410" i="8"/>
  <c r="F412" i="8"/>
  <c r="F414" i="8"/>
  <c r="F416" i="8"/>
  <c r="F418" i="8"/>
  <c r="F420" i="8"/>
  <c r="F422" i="8"/>
  <c r="F424" i="8"/>
  <c r="F426" i="8"/>
  <c r="F428" i="8"/>
  <c r="F430" i="8"/>
  <c r="F432" i="8"/>
  <c r="F434" i="8"/>
  <c r="F436" i="8"/>
  <c r="F438" i="8"/>
  <c r="F440" i="8"/>
  <c r="F442" i="8"/>
  <c r="F444" i="8"/>
  <c r="F446" i="8"/>
  <c r="F448" i="8"/>
  <c r="F450" i="8"/>
  <c r="F452" i="8"/>
  <c r="F454" i="8"/>
  <c r="F456" i="8"/>
  <c r="F458" i="8"/>
  <c r="F460" i="8"/>
  <c r="F462" i="8"/>
  <c r="F464" i="8"/>
  <c r="F466" i="8"/>
  <c r="F468" i="8"/>
  <c r="F470" i="8"/>
  <c r="F472" i="8"/>
  <c r="F474" i="8"/>
  <c r="F476" i="8"/>
  <c r="F478" i="8"/>
  <c r="F480" i="8"/>
  <c r="F482" i="8"/>
  <c r="F484" i="8"/>
  <c r="F486" i="8"/>
  <c r="F488" i="8"/>
  <c r="F490" i="8"/>
  <c r="F492" i="8"/>
  <c r="F494" i="8"/>
  <c r="F496" i="8"/>
  <c r="F498" i="8"/>
  <c r="F500" i="8"/>
  <c r="F502" i="8"/>
  <c r="F504" i="8"/>
  <c r="F506" i="8"/>
  <c r="F508" i="8"/>
  <c r="F510" i="8"/>
  <c r="F512" i="8"/>
  <c r="F514" i="8"/>
  <c r="F516" i="8"/>
  <c r="F518" i="8"/>
  <c r="F520" i="8"/>
  <c r="F522" i="8"/>
  <c r="F524" i="8"/>
  <c r="F526" i="8"/>
  <c r="F528" i="8"/>
  <c r="F530" i="8"/>
  <c r="F532" i="8"/>
  <c r="F534" i="8"/>
  <c r="F536" i="8"/>
  <c r="F538" i="8"/>
  <c r="F540" i="8"/>
  <c r="F542" i="8"/>
  <c r="F544" i="8"/>
  <c r="F546" i="8"/>
  <c r="F548" i="8"/>
  <c r="F550" i="8"/>
  <c r="F552" i="8"/>
  <c r="F554" i="8"/>
  <c r="F556" i="8"/>
  <c r="F558" i="8"/>
  <c r="F560" i="8"/>
  <c r="F562" i="8"/>
  <c r="F564" i="8"/>
  <c r="F566" i="8"/>
  <c r="F568" i="8"/>
  <c r="F570" i="8"/>
  <c r="F572" i="8"/>
  <c r="F574" i="8"/>
  <c r="F576" i="8"/>
  <c r="F578" i="8"/>
  <c r="F580" i="8"/>
  <c r="F582" i="8"/>
  <c r="F584" i="8"/>
  <c r="F586" i="8"/>
  <c r="F588" i="8"/>
  <c r="F590" i="8"/>
  <c r="F592" i="8"/>
  <c r="F594" i="8"/>
  <c r="F596" i="8"/>
  <c r="F598" i="8"/>
  <c r="F600" i="8"/>
  <c r="F602" i="8"/>
  <c r="F604" i="8"/>
  <c r="F606" i="8"/>
  <c r="F608" i="8"/>
  <c r="F610" i="8"/>
  <c r="F612" i="8"/>
  <c r="F614" i="8"/>
  <c r="F616" i="8"/>
  <c r="F618" i="8"/>
  <c r="F620" i="8"/>
  <c r="F622" i="8"/>
  <c r="F624" i="8"/>
  <c r="F626" i="8"/>
  <c r="F628" i="8"/>
  <c r="F630" i="8"/>
  <c r="F632" i="8"/>
  <c r="F634" i="8"/>
  <c r="F636" i="8"/>
  <c r="F638" i="8"/>
  <c r="F640" i="8"/>
  <c r="F642" i="8"/>
  <c r="F644" i="8"/>
  <c r="F646" i="8"/>
  <c r="F648" i="8"/>
  <c r="F650" i="8"/>
  <c r="F652" i="8"/>
  <c r="F654" i="8"/>
  <c r="F656" i="8"/>
  <c r="F658" i="8"/>
  <c r="F660" i="8"/>
  <c r="F662" i="8"/>
  <c r="F664" i="8"/>
  <c r="F666" i="8"/>
  <c r="F668" i="8"/>
  <c r="F670" i="8"/>
  <c r="F672" i="8"/>
  <c r="F674" i="8"/>
  <c r="F676" i="8"/>
  <c r="F678" i="8"/>
  <c r="F680" i="8"/>
  <c r="F682" i="8"/>
  <c r="F684" i="8"/>
  <c r="F686" i="8"/>
  <c r="F688" i="8"/>
  <c r="F690" i="8"/>
  <c r="F692" i="8"/>
  <c r="F694" i="8"/>
  <c r="F696" i="8"/>
  <c r="F698" i="8"/>
  <c r="F700" i="8"/>
  <c r="F702" i="8"/>
  <c r="F704" i="8"/>
  <c r="F706" i="8"/>
  <c r="F708" i="8"/>
  <c r="F710" i="8"/>
  <c r="F712" i="8"/>
  <c r="F714" i="8"/>
  <c r="F716" i="8"/>
  <c r="F718" i="8"/>
  <c r="F720" i="8"/>
  <c r="F722" i="8"/>
  <c r="F754" i="8"/>
  <c r="F724" i="8"/>
  <c r="F726" i="8"/>
  <c r="F728" i="8"/>
  <c r="F730" i="8"/>
  <c r="F732" i="8"/>
  <c r="F734" i="8"/>
  <c r="F736" i="8"/>
  <c r="F738" i="8"/>
  <c r="F740" i="8"/>
  <c r="F742" i="8"/>
  <c r="F744" i="8"/>
  <c r="F746" i="8"/>
  <c r="F748" i="8"/>
  <c r="F750" i="8"/>
  <c r="F752" i="8"/>
  <c r="F756" i="8"/>
  <c r="F758" i="8"/>
  <c r="F760" i="8"/>
  <c r="F762" i="8"/>
  <c r="F764" i="8"/>
  <c r="F766" i="8"/>
  <c r="F768" i="8"/>
  <c r="F770" i="8"/>
  <c r="F772" i="8"/>
  <c r="F774" i="8"/>
  <c r="F776" i="8"/>
  <c r="F778" i="8"/>
  <c r="F780" i="8"/>
  <c r="F782" i="8"/>
  <c r="F784" i="8"/>
  <c r="F786" i="8"/>
  <c r="F788" i="8"/>
  <c r="F790" i="8"/>
  <c r="F792" i="8"/>
  <c r="F794" i="8"/>
  <c r="F796" i="8"/>
  <c r="F798" i="8"/>
  <c r="F800" i="8"/>
  <c r="F802" i="8"/>
  <c r="F804" i="8"/>
  <c r="F806" i="8"/>
  <c r="F808" i="8"/>
  <c r="F810" i="8"/>
  <c r="F812" i="8"/>
  <c r="F814" i="8"/>
  <c r="F816" i="8"/>
  <c r="F818" i="8"/>
  <c r="F820" i="8"/>
  <c r="F822" i="8"/>
  <c r="F824" i="8"/>
  <c r="F826" i="8"/>
  <c r="F828" i="8"/>
  <c r="F830" i="8"/>
  <c r="F832" i="8"/>
  <c r="F834" i="8"/>
  <c r="F836" i="8"/>
  <c r="F838" i="8"/>
  <c r="F840" i="8"/>
  <c r="F842" i="8"/>
  <c r="F844" i="8"/>
  <c r="F846" i="8"/>
  <c r="F848" i="8"/>
  <c r="F850" i="8"/>
  <c r="F852" i="8"/>
  <c r="F854" i="8"/>
  <c r="F856" i="8"/>
  <c r="F858" i="8"/>
  <c r="F860" i="8"/>
  <c r="F862" i="8"/>
  <c r="F864" i="8"/>
  <c r="F866" i="8"/>
  <c r="F765" i="8"/>
  <c r="F767" i="8"/>
  <c r="F769" i="8"/>
  <c r="F771" i="8"/>
  <c r="F773" i="8"/>
  <c r="F775" i="8"/>
  <c r="F777" i="8"/>
  <c r="F779" i="8"/>
  <c r="F781" i="8"/>
  <c r="F783" i="8"/>
  <c r="F785" i="8"/>
  <c r="F789" i="8"/>
  <c r="F791" i="8"/>
  <c r="F793" i="8"/>
  <c r="F795" i="8"/>
  <c r="F797" i="8"/>
  <c r="F799" i="8"/>
  <c r="F801" i="8"/>
  <c r="F803" i="8"/>
  <c r="F805" i="8"/>
  <c r="F807" i="8"/>
  <c r="F809" i="8"/>
  <c r="F811" i="8"/>
  <c r="F813" i="8"/>
  <c r="F815" i="8"/>
  <c r="F817" i="8"/>
  <c r="F821" i="8"/>
  <c r="F823" i="8"/>
  <c r="F825" i="8"/>
  <c r="F827" i="8"/>
  <c r="F829" i="8"/>
  <c r="F831" i="8"/>
  <c r="F833" i="8"/>
  <c r="F835" i="8"/>
  <c r="F837" i="8"/>
  <c r="F839" i="8"/>
  <c r="F841" i="8"/>
  <c r="F843" i="8"/>
  <c r="F845" i="8"/>
  <c r="F847" i="8"/>
  <c r="F849" i="8"/>
  <c r="F853" i="8"/>
  <c r="F855" i="8"/>
  <c r="F857" i="8"/>
  <c r="F859" i="8"/>
  <c r="F861" i="8"/>
  <c r="F863" i="8"/>
  <c r="F865" i="8"/>
  <c r="C2" i="3"/>
  <c r="C1" i="3"/>
  <c r="W42" i="3" l="1"/>
  <c r="W34" i="3"/>
  <c r="W206" i="3"/>
  <c r="W76" i="3"/>
  <c r="W161" i="3"/>
  <c r="W39" i="3"/>
  <c r="W132" i="3"/>
  <c r="W153" i="3"/>
  <c r="W159" i="3"/>
  <c r="W124" i="3"/>
  <c r="W145" i="3"/>
  <c r="W95" i="3"/>
  <c r="W116" i="3"/>
  <c r="W201" i="3"/>
  <c r="W175" i="3"/>
  <c r="W172" i="3"/>
  <c r="W58" i="3"/>
  <c r="W151" i="3"/>
  <c r="W100" i="3"/>
  <c r="W185" i="3"/>
  <c r="W87" i="3"/>
  <c r="W92" i="3"/>
  <c r="W177" i="3"/>
  <c r="W85" i="3"/>
  <c r="W162" i="3"/>
  <c r="W142" i="3"/>
  <c r="W15" i="3"/>
  <c r="W97" i="3"/>
  <c r="W198" i="3"/>
  <c r="W68" i="3"/>
  <c r="W89" i="3"/>
  <c r="W190" i="3"/>
  <c r="W60" i="3"/>
  <c r="W81" i="3"/>
  <c r="W182" i="3"/>
  <c r="W52" i="3"/>
  <c r="W137" i="3"/>
  <c r="W31" i="3"/>
  <c r="W108" i="3"/>
  <c r="W193" i="3"/>
  <c r="W166" i="3"/>
  <c r="W36" i="3"/>
  <c r="W121" i="3"/>
  <c r="W158" i="3"/>
  <c r="W28" i="3"/>
  <c r="W113" i="3"/>
  <c r="W127" i="3"/>
  <c r="W21" i="3"/>
  <c r="W98" i="3"/>
  <c r="W78" i="3"/>
  <c r="W147" i="3"/>
  <c r="W33" i="3"/>
  <c r="W134" i="3"/>
  <c r="W203" i="3"/>
  <c r="W25" i="3"/>
  <c r="W126" i="3"/>
  <c r="W195" i="3"/>
  <c r="W17" i="3"/>
  <c r="W118" i="3"/>
  <c r="W187" i="3"/>
  <c r="W73" i="3"/>
  <c r="W174" i="3"/>
  <c r="W44" i="3"/>
  <c r="W129" i="3"/>
  <c r="W102" i="3"/>
  <c r="W171" i="3"/>
  <c r="W57" i="3"/>
  <c r="W94" i="3"/>
  <c r="W163" i="3"/>
  <c r="W49" i="3"/>
  <c r="W167" i="3"/>
  <c r="W148" i="3"/>
  <c r="W205" i="3"/>
  <c r="W83" i="3"/>
  <c r="W168" i="3"/>
  <c r="W70" i="3"/>
  <c r="W139" i="3"/>
  <c r="W160" i="3"/>
  <c r="W62" i="3"/>
  <c r="W131" i="3"/>
  <c r="W152" i="3"/>
  <c r="W54" i="3"/>
  <c r="W123" i="3"/>
  <c r="W208" i="3"/>
  <c r="W110" i="3"/>
  <c r="W179" i="3"/>
  <c r="W65" i="3"/>
  <c r="W38" i="3"/>
  <c r="W107" i="3"/>
  <c r="W192" i="3"/>
  <c r="W30" i="3"/>
  <c r="W99" i="3"/>
  <c r="W184" i="3"/>
  <c r="K57" i="3"/>
  <c r="K133" i="3"/>
  <c r="K153" i="3"/>
  <c r="K102" i="3"/>
  <c r="K55" i="3"/>
  <c r="K116" i="3"/>
  <c r="K206" i="3"/>
  <c r="K86" i="3"/>
  <c r="K22" i="3"/>
  <c r="K167" i="3"/>
  <c r="K41" i="3"/>
  <c r="K53" i="3"/>
  <c r="K114" i="3"/>
  <c r="K204" i="3"/>
  <c r="K88" i="3"/>
  <c r="K36" i="3"/>
  <c r="K139" i="3"/>
  <c r="K187" i="3"/>
  <c r="K75" i="3"/>
  <c r="K94" i="3"/>
  <c r="K148" i="3"/>
  <c r="K208" i="3"/>
  <c r="K34" i="3"/>
  <c r="Z34" i="3" s="1"/>
  <c r="AA34" i="3" s="1"/>
  <c r="K171" i="3"/>
  <c r="K162" i="3"/>
  <c r="K125" i="3"/>
  <c r="K145" i="3"/>
  <c r="K154" i="3"/>
  <c r="K47" i="3"/>
  <c r="K108" i="3"/>
  <c r="K198" i="3"/>
  <c r="K78" i="3"/>
  <c r="K97" i="3"/>
  <c r="K159" i="3"/>
  <c r="K110" i="3"/>
  <c r="K45" i="3"/>
  <c r="K106" i="3"/>
  <c r="K196" i="3"/>
  <c r="K92" i="3"/>
  <c r="K28" i="3"/>
  <c r="K173" i="3"/>
  <c r="K179" i="3"/>
  <c r="K67" i="3"/>
  <c r="K128" i="3"/>
  <c r="K202" i="3"/>
  <c r="K90" i="3"/>
  <c r="K26" i="3"/>
  <c r="K163" i="3"/>
  <c r="K56" i="3"/>
  <c r="K117" i="3"/>
  <c r="K207" i="3"/>
  <c r="K80" i="3"/>
  <c r="K39" i="3"/>
  <c r="K100" i="3"/>
  <c r="K190" i="3"/>
  <c r="K70" i="3"/>
  <c r="K131" i="3"/>
  <c r="K151" i="3"/>
  <c r="K200" i="3"/>
  <c r="K37" i="3"/>
  <c r="K140" i="3"/>
  <c r="K188" i="3"/>
  <c r="K84" i="3"/>
  <c r="K20" i="3"/>
  <c r="K165" i="3"/>
  <c r="K81" i="3"/>
  <c r="K59" i="3"/>
  <c r="K120" i="3"/>
  <c r="K194" i="3"/>
  <c r="K82" i="3"/>
  <c r="K18" i="3"/>
  <c r="K155" i="3"/>
  <c r="K48" i="3"/>
  <c r="K109" i="3"/>
  <c r="K199" i="3"/>
  <c r="K64" i="3"/>
  <c r="K31" i="3"/>
  <c r="K176" i="3"/>
  <c r="K182" i="3"/>
  <c r="K62" i="3"/>
  <c r="K123" i="3"/>
  <c r="K143" i="3"/>
  <c r="K15" i="3"/>
  <c r="K29" i="3"/>
  <c r="K174" i="3"/>
  <c r="K180" i="3"/>
  <c r="K76" i="3"/>
  <c r="K95" i="3"/>
  <c r="K157" i="3"/>
  <c r="K33" i="3"/>
  <c r="K51" i="3"/>
  <c r="K104" i="3"/>
  <c r="K186" i="3"/>
  <c r="K74" i="3"/>
  <c r="K93" i="3"/>
  <c r="K147" i="3"/>
  <c r="K40" i="3"/>
  <c r="K101" i="3"/>
  <c r="K191" i="3"/>
  <c r="K87" i="3"/>
  <c r="K23" i="3"/>
  <c r="K168" i="3"/>
  <c r="K25" i="3"/>
  <c r="K54" i="3"/>
  <c r="K115" i="3"/>
  <c r="K205" i="3"/>
  <c r="K85" i="3"/>
  <c r="K21" i="3"/>
  <c r="K166" i="3"/>
  <c r="K89" i="3"/>
  <c r="K68" i="3"/>
  <c r="K129" i="3"/>
  <c r="K149" i="3"/>
  <c r="K118" i="3"/>
  <c r="K43" i="3"/>
  <c r="K138" i="3"/>
  <c r="K178" i="3"/>
  <c r="K66" i="3"/>
  <c r="K127" i="3"/>
  <c r="K201" i="3"/>
  <c r="K32" i="3"/>
  <c r="K135" i="3"/>
  <c r="K183" i="3"/>
  <c r="K79" i="3"/>
  <c r="K98" i="3"/>
  <c r="K160" i="3"/>
  <c r="K170" i="3"/>
  <c r="K46" i="3"/>
  <c r="K107" i="3"/>
  <c r="K197" i="3"/>
  <c r="K77" i="3"/>
  <c r="K96" i="3"/>
  <c r="K158" i="3"/>
  <c r="K49" i="3"/>
  <c r="K60" i="3"/>
  <c r="K121" i="3"/>
  <c r="K141" i="3"/>
  <c r="K146" i="3"/>
  <c r="K35" i="3"/>
  <c r="K172" i="3"/>
  <c r="K73" i="3"/>
  <c r="K58" i="3"/>
  <c r="K119" i="3"/>
  <c r="K193" i="3"/>
  <c r="K24" i="3"/>
  <c r="K169" i="3"/>
  <c r="K65" i="3"/>
  <c r="K71" i="3"/>
  <c r="K132" i="3"/>
  <c r="K152" i="3"/>
  <c r="K184" i="3"/>
  <c r="K38" i="3"/>
  <c r="K99" i="3"/>
  <c r="K189" i="3"/>
  <c r="K69" i="3"/>
  <c r="K130" i="3"/>
  <c r="K150" i="3"/>
  <c r="K126" i="3"/>
  <c r="K52" i="3"/>
  <c r="K113" i="3"/>
  <c r="K203" i="3"/>
  <c r="K91" i="3"/>
  <c r="K27" i="3"/>
  <c r="K164" i="3"/>
  <c r="K17" i="3"/>
  <c r="K50" i="3"/>
  <c r="K103" i="3"/>
  <c r="K185" i="3"/>
  <c r="K16" i="3"/>
  <c r="K175" i="3"/>
  <c r="K195" i="3"/>
  <c r="K161" i="3"/>
  <c r="K181" i="3"/>
  <c r="K83" i="3"/>
  <c r="K134" i="3"/>
  <c r="K61" i="3"/>
  <c r="K19" i="3"/>
  <c r="K63" i="3"/>
  <c r="K122" i="3"/>
  <c r="K156" i="3"/>
  <c r="K124" i="3"/>
  <c r="K142" i="3"/>
  <c r="K136" i="3"/>
  <c r="K144" i="3"/>
  <c r="K192" i="3"/>
  <c r="K42" i="3"/>
  <c r="Z42" i="3" s="1"/>
  <c r="AA42" i="3" s="1"/>
  <c r="K72" i="3"/>
  <c r="K44" i="3"/>
  <c r="K137" i="3"/>
  <c r="K30" i="3"/>
  <c r="K105" i="3"/>
  <c r="K177" i="3"/>
  <c r="W23" i="3"/>
  <c r="Z23" i="3" s="1"/>
  <c r="AA23" i="3" s="1"/>
  <c r="W84" i="3"/>
  <c r="Z84" i="3" s="1"/>
  <c r="AA84" i="3" s="1"/>
  <c r="W169" i="3"/>
  <c r="Z169" i="3" s="1"/>
  <c r="AA169" i="3" s="1"/>
  <c r="W141" i="3"/>
  <c r="Z141" i="3" s="1"/>
  <c r="AA141" i="3" s="1"/>
  <c r="W19" i="3"/>
  <c r="W104" i="3"/>
  <c r="Z104" i="3" s="1"/>
  <c r="AA104" i="3" s="1"/>
  <c r="W197" i="3"/>
  <c r="Z197" i="3" s="1"/>
  <c r="AA197" i="3" s="1"/>
  <c r="W75" i="3"/>
  <c r="Z75" i="3" s="1"/>
  <c r="AA75" i="3" s="1"/>
  <c r="W96" i="3"/>
  <c r="W189" i="3"/>
  <c r="Z189" i="3" s="1"/>
  <c r="AA189" i="3" s="1"/>
  <c r="W67" i="3"/>
  <c r="Z67" i="3" s="1"/>
  <c r="AA67" i="3" s="1"/>
  <c r="W88" i="3"/>
  <c r="Z88" i="3" s="1"/>
  <c r="AA88" i="3" s="1"/>
  <c r="W181" i="3"/>
  <c r="Z181" i="3" s="1"/>
  <c r="AA181" i="3" s="1"/>
  <c r="W59" i="3"/>
  <c r="Z59" i="3" s="1"/>
  <c r="AA59" i="3" s="1"/>
  <c r="W144" i="3"/>
  <c r="W46" i="3"/>
  <c r="Z46" i="3" s="1"/>
  <c r="AA46" i="3" s="1"/>
  <c r="W115" i="3"/>
  <c r="Z115" i="3" s="1"/>
  <c r="AA115" i="3" s="1"/>
  <c r="W200" i="3"/>
  <c r="Z200" i="3" s="1"/>
  <c r="AA200" i="3" s="1"/>
  <c r="W165" i="3"/>
  <c r="Z165" i="3" s="1"/>
  <c r="AA165" i="3" s="1"/>
  <c r="W43" i="3"/>
  <c r="Z43" i="3" s="1"/>
  <c r="AA43" i="3" s="1"/>
  <c r="W128" i="3"/>
  <c r="Z128" i="3" s="1"/>
  <c r="AA128" i="3" s="1"/>
  <c r="W157" i="3"/>
  <c r="Z157" i="3" s="1"/>
  <c r="AA157" i="3" s="1"/>
  <c r="W35" i="3"/>
  <c r="Z35" i="3" s="1"/>
  <c r="AA35" i="3" s="1"/>
  <c r="W120" i="3"/>
  <c r="Z120" i="3" s="1"/>
  <c r="AA120" i="3" s="1"/>
  <c r="W150" i="3"/>
  <c r="Z150" i="3" s="1"/>
  <c r="AA150" i="3" s="1"/>
  <c r="W20" i="3"/>
  <c r="Z20" i="3" s="1"/>
  <c r="AA20" i="3" s="1"/>
  <c r="W105" i="3"/>
  <c r="W207" i="3"/>
  <c r="Z207" i="3" s="1"/>
  <c r="AA207" i="3" s="1"/>
  <c r="W77" i="3"/>
  <c r="Z77" i="3" s="1"/>
  <c r="AA77" i="3" s="1"/>
  <c r="W154" i="3"/>
  <c r="Z154" i="3" s="1"/>
  <c r="AA154" i="3" s="1"/>
  <c r="W40" i="3"/>
  <c r="Z40" i="3" s="1"/>
  <c r="AA40" i="3" s="1"/>
  <c r="W133" i="3"/>
  <c r="Z133" i="3" s="1"/>
  <c r="AA133" i="3" s="1"/>
  <c r="W146" i="3"/>
  <c r="Z146" i="3" s="1"/>
  <c r="AA146" i="3" s="1"/>
  <c r="W32" i="3"/>
  <c r="Z32" i="3" s="1"/>
  <c r="AA32" i="3" s="1"/>
  <c r="W125" i="3"/>
  <c r="Z125" i="3" s="1"/>
  <c r="AA125" i="3" s="1"/>
  <c r="W202" i="3"/>
  <c r="Z202" i="3" s="1"/>
  <c r="AA202" i="3" s="1"/>
  <c r="W24" i="3"/>
  <c r="Z24" i="3" s="1"/>
  <c r="AA24" i="3" s="1"/>
  <c r="W117" i="3"/>
  <c r="Z117" i="3" s="1"/>
  <c r="AA117" i="3" s="1"/>
  <c r="W194" i="3"/>
  <c r="Z194" i="3" s="1"/>
  <c r="AA194" i="3" s="1"/>
  <c r="W80" i="3"/>
  <c r="Z80" i="3" s="1"/>
  <c r="AA80" i="3" s="1"/>
  <c r="W173" i="3"/>
  <c r="Z173" i="3" s="1"/>
  <c r="AA173" i="3" s="1"/>
  <c r="W51" i="3"/>
  <c r="Z51" i="3" s="1"/>
  <c r="AA51" i="3" s="1"/>
  <c r="W136" i="3"/>
  <c r="W101" i="3"/>
  <c r="Z101" i="3" s="1"/>
  <c r="AA101" i="3" s="1"/>
  <c r="W178" i="3"/>
  <c r="Z178" i="3" s="1"/>
  <c r="AA178" i="3" s="1"/>
  <c r="W64" i="3"/>
  <c r="Z64" i="3" s="1"/>
  <c r="AA64" i="3" s="1"/>
  <c r="W93" i="3"/>
  <c r="Z93" i="3" s="1"/>
  <c r="AA93" i="3" s="1"/>
  <c r="W170" i="3"/>
  <c r="Z170" i="3" s="1"/>
  <c r="AA170" i="3" s="1"/>
  <c r="W56" i="3"/>
  <c r="Z56" i="3" s="1"/>
  <c r="AA56" i="3" s="1"/>
  <c r="W86" i="3"/>
  <c r="Z86" i="3" s="1"/>
  <c r="AA86" i="3" s="1"/>
  <c r="W155" i="3"/>
  <c r="Z155" i="3" s="1"/>
  <c r="AA155" i="3" s="1"/>
  <c r="W41" i="3"/>
  <c r="Z41" i="3" s="1"/>
  <c r="AA41" i="3" s="1"/>
  <c r="W63" i="3"/>
  <c r="Z63" i="3" s="1"/>
  <c r="AA63" i="3" s="1"/>
  <c r="W204" i="3"/>
  <c r="Z204" i="3" s="1"/>
  <c r="AA204" i="3" s="1"/>
  <c r="W90" i="3"/>
  <c r="Z90" i="3" s="1"/>
  <c r="AA90" i="3" s="1"/>
  <c r="W143" i="3"/>
  <c r="Z143" i="3" s="1"/>
  <c r="AA143" i="3" s="1"/>
  <c r="W69" i="3"/>
  <c r="Z69" i="3" s="1"/>
  <c r="AA69" i="3" s="1"/>
  <c r="W82" i="3"/>
  <c r="Z82" i="3" s="1"/>
  <c r="AA82" i="3" s="1"/>
  <c r="W79" i="3"/>
  <c r="Z79" i="3" s="1"/>
  <c r="AA79" i="3" s="1"/>
  <c r="W61" i="3"/>
  <c r="Z61" i="3" s="1"/>
  <c r="AA61" i="3" s="1"/>
  <c r="W138" i="3"/>
  <c r="Z138" i="3" s="1"/>
  <c r="AA138" i="3" s="1"/>
  <c r="W199" i="3"/>
  <c r="Z199" i="3" s="1"/>
  <c r="AA199" i="3" s="1"/>
  <c r="W53" i="3"/>
  <c r="Z53" i="3" s="1"/>
  <c r="AA53" i="3" s="1"/>
  <c r="W130" i="3"/>
  <c r="Z130" i="3" s="1"/>
  <c r="AA130" i="3" s="1"/>
  <c r="W16" i="3"/>
  <c r="Z16" i="3" s="1"/>
  <c r="AA16" i="3" s="1"/>
  <c r="W109" i="3"/>
  <c r="Z109" i="3" s="1"/>
  <c r="AA109" i="3" s="1"/>
  <c r="W186" i="3"/>
  <c r="Z186" i="3" s="1"/>
  <c r="AA186" i="3" s="1"/>
  <c r="W72" i="3"/>
  <c r="W37" i="3"/>
  <c r="Z37" i="3" s="1"/>
  <c r="AA37" i="3" s="1"/>
  <c r="W114" i="3"/>
  <c r="Z114" i="3" s="1"/>
  <c r="AA114" i="3" s="1"/>
  <c r="W191" i="3"/>
  <c r="Z191" i="3" s="1"/>
  <c r="AA191" i="3" s="1"/>
  <c r="W29" i="3"/>
  <c r="Z29" i="3" s="1"/>
  <c r="AA29" i="3" s="1"/>
  <c r="W106" i="3"/>
  <c r="Z106" i="3" s="1"/>
  <c r="AA106" i="3" s="1"/>
  <c r="W22" i="3"/>
  <c r="Z22" i="3" s="1"/>
  <c r="AA22" i="3" s="1"/>
  <c r="W91" i="3"/>
  <c r="Z91" i="3" s="1"/>
  <c r="AA91" i="3" s="1"/>
  <c r="W176" i="3"/>
  <c r="Z176" i="3" s="1"/>
  <c r="AA176" i="3" s="1"/>
  <c r="W103" i="3"/>
  <c r="W140" i="3"/>
  <c r="Z140" i="3" s="1"/>
  <c r="AA140" i="3" s="1"/>
  <c r="W26" i="3"/>
  <c r="Z26" i="3" s="1"/>
  <c r="AA26" i="3" s="1"/>
  <c r="W183" i="3"/>
  <c r="Z183" i="3" s="1"/>
  <c r="AA183" i="3" s="1"/>
  <c r="W196" i="3"/>
  <c r="Z196" i="3" s="1"/>
  <c r="AA196" i="3" s="1"/>
  <c r="W18" i="3"/>
  <c r="Z18" i="3" s="1"/>
  <c r="AA18" i="3" s="1"/>
  <c r="W119" i="3"/>
  <c r="Z119" i="3" s="1"/>
  <c r="AA119" i="3" s="1"/>
  <c r="W188" i="3"/>
  <c r="Z188" i="3" s="1"/>
  <c r="AA188" i="3" s="1"/>
  <c r="W74" i="3"/>
  <c r="Z74" i="3" s="1"/>
  <c r="AA74" i="3" s="1"/>
  <c r="W55" i="3"/>
  <c r="Z55" i="3" s="1"/>
  <c r="AA55" i="3" s="1"/>
  <c r="W180" i="3"/>
  <c r="Z180" i="3" s="1"/>
  <c r="AA180" i="3" s="1"/>
  <c r="W66" i="3"/>
  <c r="Z66" i="3" s="1"/>
  <c r="AA66" i="3" s="1"/>
  <c r="W135" i="3"/>
  <c r="Z135" i="3" s="1"/>
  <c r="AA135" i="3" s="1"/>
  <c r="W45" i="3"/>
  <c r="Z45" i="3" s="1"/>
  <c r="AA45" i="3" s="1"/>
  <c r="W122" i="3"/>
  <c r="Z122" i="3" s="1"/>
  <c r="AA122" i="3" s="1"/>
  <c r="W71" i="3"/>
  <c r="Z71" i="3" s="1"/>
  <c r="AA71" i="3" s="1"/>
  <c r="W164" i="3"/>
  <c r="Z164" i="3" s="1"/>
  <c r="AA164" i="3" s="1"/>
  <c r="W50" i="3"/>
  <c r="Z50" i="3" s="1"/>
  <c r="AA50" i="3" s="1"/>
  <c r="W47" i="3"/>
  <c r="Z47" i="3" s="1"/>
  <c r="AA47" i="3" s="1"/>
  <c r="W156" i="3"/>
  <c r="Z156" i="3" s="1"/>
  <c r="AA156" i="3" s="1"/>
  <c r="W149" i="3"/>
  <c r="Z149" i="3" s="1"/>
  <c r="AA149" i="3" s="1"/>
  <c r="W27" i="3"/>
  <c r="W48" i="3"/>
  <c r="Z48" i="3" s="1"/>
  <c r="AA48" i="3" s="1"/>
  <c r="AB189" i="3"/>
  <c r="AB107" i="3"/>
  <c r="X107" i="3"/>
  <c r="AC107" i="3" s="1"/>
  <c r="X22" i="3"/>
  <c r="AC22" i="3" s="1"/>
  <c r="AB203" i="3"/>
  <c r="X203" i="3"/>
  <c r="AC203" i="3" s="1"/>
  <c r="X54" i="3"/>
  <c r="AC54" i="3" s="1"/>
  <c r="AB188" i="3"/>
  <c r="X188" i="3"/>
  <c r="AC188" i="3" s="1"/>
  <c r="X93" i="3"/>
  <c r="AC93" i="3" s="1"/>
  <c r="X45" i="3"/>
  <c r="AC45" i="3" s="1"/>
  <c r="X56" i="3"/>
  <c r="AC56" i="3" s="1"/>
  <c r="X81" i="3"/>
  <c r="AC81" i="3" s="1"/>
  <c r="X105" i="3"/>
  <c r="AC105" i="3" s="1"/>
  <c r="X66" i="3"/>
  <c r="AC66" i="3" s="1"/>
  <c r="X117" i="3"/>
  <c r="AC117" i="3" s="1"/>
  <c r="X67" i="3"/>
  <c r="AC67" i="3" s="1"/>
  <c r="AB160" i="3"/>
  <c r="X160" i="3"/>
  <c r="AC160" i="3" s="1"/>
  <c r="X18" i="3"/>
  <c r="AC18" i="3" s="1"/>
  <c r="AB96" i="3"/>
  <c r="X96" i="3"/>
  <c r="AC96" i="3" s="1"/>
  <c r="AC106" i="3"/>
  <c r="AC23" i="3"/>
  <c r="AC40" i="3"/>
  <c r="AC38" i="3"/>
  <c r="AC76" i="3"/>
  <c r="AC147" i="3"/>
  <c r="AC171" i="3"/>
  <c r="AC97" i="3"/>
  <c r="AC32" i="3"/>
  <c r="AC33" i="3"/>
  <c r="AC41" i="3"/>
  <c r="AC35" i="3"/>
  <c r="AC36" i="3"/>
  <c r="AC186" i="3"/>
  <c r="AC113" i="3"/>
  <c r="AC29" i="3"/>
  <c r="AC92" i="3"/>
  <c r="AC209" i="3"/>
  <c r="AC172" i="3"/>
  <c r="AC82" i="3"/>
  <c r="AC94" i="3"/>
  <c r="AC73" i="3"/>
  <c r="AC129" i="3"/>
  <c r="AC68" i="3"/>
  <c r="AC201" i="3"/>
  <c r="AC39" i="3"/>
  <c r="AC85" i="3"/>
  <c r="AC61" i="3"/>
  <c r="AB154" i="3"/>
  <c r="AC57" i="3"/>
  <c r="AC190" i="3"/>
  <c r="AC133" i="3"/>
  <c r="AC47" i="3"/>
  <c r="AC182" i="3"/>
  <c r="AC17" i="3"/>
  <c r="AC178" i="3"/>
  <c r="AC102" i="3"/>
  <c r="AC65" i="3"/>
  <c r="AB190" i="3"/>
  <c r="AC153" i="3"/>
  <c r="AC184" i="3"/>
  <c r="AC25" i="3"/>
  <c r="AC140" i="3"/>
  <c r="AC150" i="3"/>
  <c r="AC210" i="3"/>
  <c r="AC88" i="3"/>
  <c r="AC64" i="3"/>
  <c r="AC181" i="3"/>
  <c r="AC55" i="3"/>
  <c r="AC158" i="3"/>
  <c r="AC24" i="3"/>
  <c r="AC63" i="3"/>
  <c r="AB180" i="3"/>
  <c r="AC79" i="3"/>
  <c r="AC109" i="3"/>
  <c r="AC60" i="3"/>
  <c r="AC123" i="3"/>
  <c r="AC19" i="3"/>
  <c r="AC124" i="3"/>
  <c r="AC48" i="3"/>
  <c r="AC89" i="3"/>
  <c r="AC197" i="3"/>
  <c r="AC138" i="3"/>
  <c r="AC108" i="3"/>
  <c r="AC31" i="3"/>
  <c r="AC208" i="3"/>
  <c r="AC37" i="3"/>
  <c r="AC86" i="3"/>
  <c r="AC189" i="3"/>
  <c r="AC134" i="3"/>
  <c r="AB27" i="3"/>
  <c r="AC126" i="3"/>
  <c r="AC42" i="3"/>
  <c r="AC80" i="3"/>
  <c r="AC70" i="3"/>
  <c r="AC161" i="3"/>
  <c r="AB208" i="3"/>
  <c r="AB108" i="3"/>
  <c r="AB138" i="3"/>
  <c r="AB210" i="3"/>
  <c r="AB88" i="3"/>
  <c r="AB182" i="3"/>
  <c r="AB140" i="3"/>
  <c r="AB63" i="3"/>
  <c r="AB181" i="3"/>
  <c r="AC154" i="3"/>
  <c r="AC27" i="3"/>
  <c r="AC180" i="3"/>
  <c r="AB150" i="3"/>
  <c r="AB104" i="3"/>
  <c r="AC104" i="3"/>
  <c r="AB53" i="3"/>
  <c r="AC53" i="3"/>
  <c r="AB46" i="3"/>
  <c r="AC46" i="3"/>
  <c r="AB90" i="3"/>
  <c r="AC90" i="3"/>
  <c r="AB207" i="3"/>
  <c r="AC207" i="3"/>
  <c r="AB98" i="3"/>
  <c r="AC98" i="3"/>
  <c r="AB72" i="3"/>
  <c r="AC72" i="3"/>
  <c r="AB200" i="3"/>
  <c r="AC200" i="3"/>
  <c r="AB193" i="3"/>
  <c r="AC193" i="3"/>
  <c r="AB30" i="3"/>
  <c r="AC30" i="3"/>
  <c r="AB176" i="3"/>
  <c r="AC176" i="3"/>
  <c r="AB16" i="3"/>
  <c r="AC16" i="3"/>
  <c r="AB163" i="3"/>
  <c r="AC163" i="3"/>
  <c r="AB152" i="3"/>
  <c r="AC152" i="3"/>
  <c r="AB194" i="3"/>
  <c r="AC194" i="3"/>
  <c r="AB84" i="3"/>
  <c r="AC84" i="3"/>
  <c r="AB164" i="3"/>
  <c r="AC164" i="3"/>
  <c r="AB83" i="3"/>
  <c r="AC83" i="3"/>
  <c r="AB170" i="3"/>
  <c r="AC170" i="3"/>
  <c r="AB26" i="3"/>
  <c r="AC26" i="3"/>
  <c r="AB50" i="3"/>
  <c r="AC50" i="3"/>
  <c r="AB178" i="3"/>
  <c r="AB120" i="3"/>
  <c r="AC120" i="3"/>
  <c r="AB142" i="3"/>
  <c r="AC142" i="3"/>
  <c r="AB121" i="3"/>
  <c r="AC121" i="3"/>
  <c r="AB110" i="3"/>
  <c r="AC110" i="3"/>
  <c r="AB77" i="3"/>
  <c r="AC77" i="3"/>
  <c r="AB34" i="3"/>
  <c r="AC34" i="3"/>
  <c r="AB136" i="3"/>
  <c r="AC136" i="3"/>
  <c r="AB52" i="3"/>
  <c r="AC52" i="3"/>
  <c r="AB192" i="3"/>
  <c r="AC192" i="3"/>
  <c r="AB58" i="3"/>
  <c r="AC58" i="3"/>
  <c r="AB146" i="3"/>
  <c r="AC146" i="3"/>
  <c r="AB78" i="3"/>
  <c r="AC78" i="3"/>
  <c r="AB157" i="3"/>
  <c r="AC157" i="3"/>
  <c r="AB44" i="3"/>
  <c r="AC44" i="3"/>
  <c r="AB74" i="3"/>
  <c r="AC74" i="3"/>
  <c r="AB62" i="3"/>
  <c r="AC62" i="3"/>
  <c r="AB162" i="3"/>
  <c r="AC162" i="3"/>
  <c r="AB28" i="3"/>
  <c r="AC28" i="3"/>
  <c r="AB118" i="3"/>
  <c r="AB145" i="3"/>
  <c r="AB23" i="3"/>
  <c r="AB41" i="3"/>
  <c r="AB89" i="3"/>
  <c r="AB81" i="3"/>
  <c r="AB197" i="3"/>
  <c r="AB31" i="3"/>
  <c r="AB201" i="3"/>
  <c r="AB76" i="3"/>
  <c r="AB82" i="3"/>
  <c r="AB117" i="3"/>
  <c r="AB93" i="3"/>
  <c r="AB123" i="3"/>
  <c r="AB42" i="3"/>
  <c r="AB56" i="3"/>
  <c r="AB186" i="3"/>
  <c r="AB158" i="3"/>
  <c r="AB60" i="3"/>
  <c r="AB209" i="3"/>
  <c r="AB133" i="3"/>
  <c r="AB55" i="3"/>
  <c r="AB147" i="3"/>
  <c r="AB54" i="3"/>
  <c r="AB134" i="3"/>
  <c r="AB25" i="3"/>
  <c r="AB73" i="3"/>
  <c r="AB113" i="3"/>
  <c r="AB161" i="3"/>
  <c r="AB124" i="3"/>
  <c r="AB102" i="3"/>
  <c r="AB92" i="3"/>
  <c r="AB38" i="3"/>
  <c r="AB67" i="3"/>
  <c r="AB39" i="3"/>
  <c r="AB109" i="3"/>
  <c r="AB129" i="3"/>
  <c r="AB155" i="3"/>
  <c r="AB101" i="3"/>
  <c r="AB184" i="3"/>
  <c r="AB80" i="3"/>
  <c r="AB22" i="3"/>
  <c r="AB85" i="3"/>
  <c r="AB64" i="3"/>
  <c r="AB168" i="3"/>
  <c r="AB79" i="3"/>
  <c r="AB47" i="3"/>
  <c r="AB61" i="3"/>
  <c r="AB105" i="3"/>
  <c r="AB51" i="3"/>
  <c r="AB172" i="3"/>
  <c r="AB68" i="3"/>
  <c r="AB204" i="3"/>
  <c r="AB153" i="3"/>
  <c r="AB32" i="3"/>
  <c r="AB19" i="3"/>
  <c r="AB17" i="3"/>
  <c r="AB40" i="3"/>
  <c r="AB33" i="3"/>
  <c r="AB97" i="3"/>
  <c r="AB35" i="3"/>
  <c r="AB36" i="3"/>
  <c r="AB24" i="3"/>
  <c r="AB206" i="3"/>
  <c r="AB45" i="3"/>
  <c r="AB86" i="3"/>
  <c r="AB126" i="3"/>
  <c r="AB48" i="3"/>
  <c r="AB65" i="3"/>
  <c r="AB66" i="3"/>
  <c r="AB57" i="3"/>
  <c r="AB37" i="3"/>
  <c r="AB106" i="3"/>
  <c r="AB49" i="3"/>
  <c r="AB20" i="3"/>
  <c r="AB171" i="3"/>
  <c r="AB18" i="3"/>
  <c r="AB94" i="3"/>
  <c r="AB29" i="3"/>
  <c r="AB70" i="3"/>
  <c r="AB202" i="3"/>
  <c r="Z136" i="3" l="1"/>
  <c r="AA136" i="3" s="1"/>
  <c r="Z105" i="3"/>
  <c r="AA105" i="3" s="1"/>
  <c r="Z27" i="3"/>
  <c r="AA27" i="3" s="1"/>
  <c r="Z103" i="3"/>
  <c r="AA103" i="3" s="1"/>
  <c r="Z19" i="3"/>
  <c r="AA19" i="3" s="1"/>
  <c r="Z72" i="3"/>
  <c r="AA72" i="3" s="1"/>
  <c r="Z96" i="3"/>
  <c r="AA96" i="3" s="1"/>
  <c r="Z144" i="3"/>
  <c r="AA144" i="3" s="1"/>
  <c r="Z38" i="3"/>
  <c r="AA38" i="3" s="1"/>
  <c r="Z131" i="3"/>
  <c r="AA131" i="3" s="1"/>
  <c r="Z148" i="3"/>
  <c r="AA148" i="3" s="1"/>
  <c r="Z129" i="3"/>
  <c r="AA129" i="3" s="1"/>
  <c r="Z126" i="3"/>
  <c r="AA126" i="3" s="1"/>
  <c r="Z21" i="3"/>
  <c r="AA21" i="3" s="1"/>
  <c r="Z193" i="3"/>
  <c r="AA193" i="3" s="1"/>
  <c r="Z190" i="3"/>
  <c r="AA190" i="3" s="1"/>
  <c r="Z85" i="3"/>
  <c r="AA85" i="3" s="1"/>
  <c r="Z172" i="3"/>
  <c r="AA172" i="3" s="1"/>
  <c r="Z153" i="3"/>
  <c r="AA153" i="3" s="1"/>
  <c r="Z65" i="3"/>
  <c r="AA65" i="3" s="1"/>
  <c r="Z62" i="3"/>
  <c r="AA62" i="3" s="1"/>
  <c r="Z167" i="3"/>
  <c r="AA167" i="3" s="1"/>
  <c r="Z44" i="3"/>
  <c r="AA44" i="3" s="1"/>
  <c r="Z25" i="3"/>
  <c r="AA25" i="3" s="1"/>
  <c r="Z127" i="3"/>
  <c r="AA127" i="3" s="1"/>
  <c r="Z108" i="3"/>
  <c r="AA108" i="3" s="1"/>
  <c r="Z89" i="3"/>
  <c r="AA89" i="3" s="1"/>
  <c r="Z177" i="3"/>
  <c r="AA177" i="3" s="1"/>
  <c r="Z175" i="3"/>
  <c r="AA175" i="3" s="1"/>
  <c r="Z132" i="3"/>
  <c r="AA132" i="3" s="1"/>
  <c r="Z179" i="3"/>
  <c r="AA179" i="3" s="1"/>
  <c r="Z160" i="3"/>
  <c r="AA160" i="3" s="1"/>
  <c r="Z49" i="3"/>
  <c r="AA49" i="3" s="1"/>
  <c r="Z174" i="3"/>
  <c r="AA174" i="3" s="1"/>
  <c r="Z203" i="3"/>
  <c r="AA203" i="3" s="1"/>
  <c r="Z113" i="3"/>
  <c r="AA113" i="3" s="1"/>
  <c r="Z31" i="3"/>
  <c r="AA31" i="3" s="1"/>
  <c r="Z68" i="3"/>
  <c r="AA68" i="3" s="1"/>
  <c r="Z92" i="3"/>
  <c r="AA92" i="3" s="1"/>
  <c r="Z201" i="3"/>
  <c r="AA201" i="3" s="1"/>
  <c r="Z39" i="3"/>
  <c r="AA39" i="3" s="1"/>
  <c r="Z184" i="3"/>
  <c r="AA184" i="3" s="1"/>
  <c r="Z110" i="3"/>
  <c r="AA110" i="3" s="1"/>
  <c r="Z139" i="3"/>
  <c r="AA139" i="3" s="1"/>
  <c r="Z163" i="3"/>
  <c r="AA163" i="3" s="1"/>
  <c r="Z73" i="3"/>
  <c r="AA73" i="3" s="1"/>
  <c r="Z134" i="3"/>
  <c r="AA134" i="3" s="1"/>
  <c r="Z28" i="3"/>
  <c r="AA28" i="3" s="1"/>
  <c r="Z137" i="3"/>
  <c r="AA137" i="3" s="1"/>
  <c r="Z198" i="3"/>
  <c r="AA198" i="3" s="1"/>
  <c r="Z87" i="3"/>
  <c r="AA87" i="3" s="1"/>
  <c r="Z116" i="3"/>
  <c r="AA116" i="3" s="1"/>
  <c r="Z161" i="3"/>
  <c r="AA161" i="3" s="1"/>
  <c r="Z99" i="3"/>
  <c r="AA99" i="3" s="1"/>
  <c r="Z208" i="3"/>
  <c r="AA208" i="3" s="1"/>
  <c r="Z70" i="3"/>
  <c r="AA70" i="3" s="1"/>
  <c r="Z94" i="3"/>
  <c r="AA94" i="3" s="1"/>
  <c r="Z187" i="3"/>
  <c r="AA187" i="3" s="1"/>
  <c r="Z33" i="3"/>
  <c r="AA33" i="3" s="1"/>
  <c r="Z158" i="3"/>
  <c r="AA158" i="3" s="1"/>
  <c r="Z52" i="3"/>
  <c r="AA52" i="3" s="1"/>
  <c r="Z97" i="3"/>
  <c r="AA97" i="3" s="1"/>
  <c r="Z185" i="3"/>
  <c r="AA185" i="3" s="1"/>
  <c r="Z95" i="3"/>
  <c r="AA95" i="3" s="1"/>
  <c r="Z76" i="3"/>
  <c r="AA76" i="3" s="1"/>
  <c r="Z30" i="3"/>
  <c r="AA30" i="3" s="1"/>
  <c r="Z123" i="3"/>
  <c r="AA123" i="3" s="1"/>
  <c r="Z168" i="3"/>
  <c r="AA168" i="3" s="1"/>
  <c r="Z57" i="3"/>
  <c r="AA57" i="3" s="1"/>
  <c r="Z118" i="3"/>
  <c r="AA118" i="3" s="1"/>
  <c r="Z147" i="3"/>
  <c r="AA147" i="3" s="1"/>
  <c r="Z121" i="3"/>
  <c r="AA121" i="3" s="1"/>
  <c r="Z182" i="3"/>
  <c r="AA182" i="3" s="1"/>
  <c r="Z100" i="3"/>
  <c r="AA100" i="3" s="1"/>
  <c r="Z145" i="3"/>
  <c r="AA145" i="3" s="1"/>
  <c r="Z206" i="3"/>
  <c r="AA206" i="3" s="1"/>
  <c r="Z192" i="3"/>
  <c r="AA192" i="3" s="1"/>
  <c r="Z54" i="3"/>
  <c r="AA54" i="3" s="1"/>
  <c r="Z83" i="3"/>
  <c r="AA83" i="3" s="1"/>
  <c r="Z171" i="3"/>
  <c r="AA171" i="3" s="1"/>
  <c r="Z17" i="3"/>
  <c r="AA17" i="3" s="1"/>
  <c r="Z78" i="3"/>
  <c r="AA78" i="3" s="1"/>
  <c r="Z36" i="3"/>
  <c r="AA36" i="3" s="1"/>
  <c r="Z81" i="3"/>
  <c r="AA81" i="3" s="1"/>
  <c r="Z142" i="3"/>
  <c r="AA142" i="3" s="1"/>
  <c r="Z151" i="3"/>
  <c r="AA151" i="3" s="1"/>
  <c r="Z124" i="3"/>
  <c r="AA124" i="3" s="1"/>
  <c r="Z107" i="3"/>
  <c r="AA107" i="3" s="1"/>
  <c r="Z152" i="3"/>
  <c r="AA152" i="3" s="1"/>
  <c r="Z205" i="3"/>
  <c r="AA205" i="3" s="1"/>
  <c r="Z102" i="3"/>
  <c r="AA102" i="3" s="1"/>
  <c r="Z195" i="3"/>
  <c r="AA195" i="3" s="1"/>
  <c r="Z98" i="3"/>
  <c r="AA98" i="3" s="1"/>
  <c r="Z166" i="3"/>
  <c r="AA166" i="3" s="1"/>
  <c r="Z60" i="3"/>
  <c r="AA60" i="3" s="1"/>
  <c r="Z162" i="3"/>
  <c r="AA162" i="3" s="1"/>
  <c r="Z58" i="3"/>
  <c r="AA58" i="3" s="1"/>
  <c r="Z159" i="3"/>
  <c r="AA159" i="3" s="1"/>
  <c r="Y15" i="3"/>
  <c r="Z15" i="3"/>
  <c r="Z11" i="3" l="1"/>
  <c r="Z10" i="3"/>
  <c r="C15" i="3"/>
  <c r="L15" i="3" s="1"/>
  <c r="AA15" i="3"/>
  <c r="AC15" i="3" l="1"/>
  <c r="AB15" i="3"/>
  <c r="B12" i="3" s="1"/>
  <c r="Y11" i="3"/>
  <c r="Y10" i="3"/>
  <c r="AA10" i="3"/>
  <c r="AA11" i="3"/>
</calcChain>
</file>

<file path=xl/sharedStrings.xml><?xml version="1.0" encoding="utf-8"?>
<sst xmlns="http://schemas.openxmlformats.org/spreadsheetml/2006/main" count="8694" uniqueCount="4351">
  <si>
    <t>A1</t>
  </si>
  <si>
    <t>IFG_11_RX_P&lt;2&gt;</t>
  </si>
  <si>
    <t>A2</t>
  </si>
  <si>
    <t>IFG_11_RX_P&lt;5&gt;</t>
  </si>
  <si>
    <t>A3</t>
  </si>
  <si>
    <t>IFG_11_RX_P&lt;8&gt;</t>
  </si>
  <si>
    <t>A4</t>
  </si>
  <si>
    <t>IFG_11_RX_P&lt;11&gt;</t>
  </si>
  <si>
    <t>A5</t>
  </si>
  <si>
    <t>IFG_11_RX_P&lt;14&gt;</t>
  </si>
  <si>
    <t>A6</t>
  </si>
  <si>
    <t>IFG_11_RX_P&lt;17&gt;</t>
  </si>
  <si>
    <t>A8</t>
  </si>
  <si>
    <t>IFG_10_RX_P&lt;2&gt;</t>
  </si>
  <si>
    <t>A9</t>
  </si>
  <si>
    <t>IFG_10_RX_P&lt;5&gt;</t>
  </si>
  <si>
    <t>A10</t>
  </si>
  <si>
    <t>IFG_10_RX_P&lt;8&gt;</t>
  </si>
  <si>
    <t>A11</t>
  </si>
  <si>
    <t>IFG_10_RX_P&lt;11&gt;</t>
  </si>
  <si>
    <t>A12</t>
  </si>
  <si>
    <t>IFG_10_RX_P&lt;14&gt;</t>
  </si>
  <si>
    <t>A13</t>
  </si>
  <si>
    <t>IFG_10_RX_P&lt;17&gt;</t>
  </si>
  <si>
    <t>B1</t>
  </si>
  <si>
    <t>IFG_11_RX_N&lt;2&gt;</t>
  </si>
  <si>
    <t>B2</t>
  </si>
  <si>
    <t>IFG_11_RX_N&lt;5&gt;</t>
  </si>
  <si>
    <t>B3</t>
  </si>
  <si>
    <t>IFG_11_RX_N&lt;8&gt;</t>
  </si>
  <si>
    <t>B4</t>
  </si>
  <si>
    <t>IFG_11_RX_N&lt;11&gt;</t>
  </si>
  <si>
    <t>B5</t>
  </si>
  <si>
    <t>IFG_11_RX_N&lt;14&gt;</t>
  </si>
  <si>
    <t>B6</t>
  </si>
  <si>
    <t>IFG_11_RX_N&lt;17&gt;</t>
  </si>
  <si>
    <t>B8</t>
  </si>
  <si>
    <t>IFG_10_RX_N&lt;2&gt;</t>
  </si>
  <si>
    <t>B9</t>
  </si>
  <si>
    <t>IFG_10_RX_N&lt;5&gt;</t>
  </si>
  <si>
    <t>B10</t>
  </si>
  <si>
    <t>IFG_10_RX_N&lt;8&gt;</t>
  </si>
  <si>
    <t>B11</t>
  </si>
  <si>
    <t>IFG_10_RX_N&lt;11&gt;</t>
  </si>
  <si>
    <t>B12</t>
  </si>
  <si>
    <t>IFG_10_RX_N&lt;14&gt;</t>
  </si>
  <si>
    <t>B13</t>
  </si>
  <si>
    <t>IFG_10_RX_N&lt;17&gt;</t>
  </si>
  <si>
    <t>C1</t>
  </si>
  <si>
    <t>IFG_11_RX_P&lt;1&gt;</t>
  </si>
  <si>
    <t>C2</t>
  </si>
  <si>
    <t>IFG_11_RX_P&lt;4&gt;</t>
  </si>
  <si>
    <t>C3</t>
  </si>
  <si>
    <t>IFG_11_RX_P&lt;7&gt;</t>
  </si>
  <si>
    <t>C4</t>
  </si>
  <si>
    <t>IFG_11_RX_P&lt;10&gt;</t>
  </si>
  <si>
    <t>C5</t>
  </si>
  <si>
    <t>IFG_11_RX_P&lt;13&gt;</t>
  </si>
  <si>
    <t>C6</t>
  </si>
  <si>
    <t>IFG_11_RX_P&lt;16&gt;</t>
  </si>
  <si>
    <t>C8</t>
  </si>
  <si>
    <t>IFG_10_RX_P&lt;1&gt;</t>
  </si>
  <si>
    <t>C9</t>
  </si>
  <si>
    <t>IFG_10_RX_P&lt;4&gt;</t>
  </si>
  <si>
    <t>C10</t>
  </si>
  <si>
    <t>IFG_10_RX_P&lt;7&gt;</t>
  </si>
  <si>
    <t>C11</t>
  </si>
  <si>
    <t>IFG_10_RX_P&lt;10&gt;</t>
  </si>
  <si>
    <t>C12</t>
  </si>
  <si>
    <t>IFG_10_RX_P&lt;13&gt;</t>
  </si>
  <si>
    <t>C13</t>
  </si>
  <si>
    <t>IFG_10_RX_P&lt;16&gt;</t>
  </si>
  <si>
    <t>D1</t>
  </si>
  <si>
    <t>IFG_11_RX_N&lt;1&gt;</t>
  </si>
  <si>
    <t>D2</t>
  </si>
  <si>
    <t>IFG_11_RX_N&lt;4&gt;</t>
  </si>
  <si>
    <t>D3</t>
  </si>
  <si>
    <t>IFG_11_RX_N&lt;7&gt;</t>
  </si>
  <si>
    <t>D4</t>
  </si>
  <si>
    <t>IFG_11_RX_N&lt;10&gt;</t>
  </si>
  <si>
    <t>D5</t>
  </si>
  <si>
    <t>IFG_11_RX_N&lt;13&gt;</t>
  </si>
  <si>
    <t>D6</t>
  </si>
  <si>
    <t>IFG_11_RX_N&lt;16&gt;</t>
  </si>
  <si>
    <t>D8</t>
  </si>
  <si>
    <t>IFG_10_RX_N&lt;1&gt;</t>
  </si>
  <si>
    <t>D9</t>
  </si>
  <si>
    <t>IFG_10_RX_N&lt;4&gt;</t>
  </si>
  <si>
    <t>D10</t>
  </si>
  <si>
    <t>IFG_10_RX_N&lt;7&gt;</t>
  </si>
  <si>
    <t>D11</t>
  </si>
  <si>
    <t>IFG_10_RX_N&lt;10&gt;</t>
  </si>
  <si>
    <t>D12</t>
  </si>
  <si>
    <t>IFG_10_RX_N&lt;13&gt;</t>
  </si>
  <si>
    <t>D13</t>
  </si>
  <si>
    <t>IFG_10_RX_N&lt;16&gt;</t>
  </si>
  <si>
    <t>E1</t>
  </si>
  <si>
    <t>IFG_11_RX_P&lt;0&gt;</t>
  </si>
  <si>
    <t>E2</t>
  </si>
  <si>
    <t>IFG_11_RX_P&lt;3&gt;</t>
  </si>
  <si>
    <t>E3</t>
  </si>
  <si>
    <t>IFG_11_RX_P&lt;6&gt;</t>
  </si>
  <si>
    <t>E4</t>
  </si>
  <si>
    <t>IFG_11_RX_P&lt;9&gt;</t>
  </si>
  <si>
    <t>E5</t>
  </si>
  <si>
    <t>IFG_11_RX_P&lt;12&gt;</t>
  </si>
  <si>
    <t>E6</t>
  </si>
  <si>
    <t>IFG_11_RX_P&lt;15&gt;</t>
  </si>
  <si>
    <t>E8</t>
  </si>
  <si>
    <t>IFG_10_RX_P&lt;0&gt;</t>
  </si>
  <si>
    <t>E9</t>
  </si>
  <si>
    <t>IFG_10_RX_P&lt;3&gt;</t>
  </si>
  <si>
    <t>E10</t>
  </si>
  <si>
    <t>IFG_10_RX_P&lt;6&gt;</t>
  </si>
  <si>
    <t>E11</t>
  </si>
  <si>
    <t>IFG_10_RX_P&lt;9&gt;</t>
  </si>
  <si>
    <t>E12</t>
  </si>
  <si>
    <t>IFG_10_RX_P&lt;12&gt;</t>
  </si>
  <si>
    <t>E13</t>
  </si>
  <si>
    <t>IFG_10_RX_P&lt;15&gt;</t>
  </si>
  <si>
    <t>F1</t>
  </si>
  <si>
    <t>IFG_11_RX_N&lt;0&gt;</t>
  </si>
  <si>
    <t>F2</t>
  </si>
  <si>
    <t>IFG_11_RX_N&lt;3&gt;</t>
  </si>
  <si>
    <t>F3</t>
  </si>
  <si>
    <t>IFG_11_RX_N&lt;6&gt;</t>
  </si>
  <si>
    <t>F4</t>
  </si>
  <si>
    <t>IFG_11_RX_N&lt;9&gt;</t>
  </si>
  <si>
    <t>F5</t>
  </si>
  <si>
    <t>IFG_11_RX_N&lt;12&gt;</t>
  </si>
  <si>
    <t>F6</t>
  </si>
  <si>
    <t>IFG_11_RX_N&lt;15&gt;</t>
  </si>
  <si>
    <t>F8</t>
  </si>
  <si>
    <t>IFG_10_RX_N&lt;0&gt;</t>
  </si>
  <si>
    <t>F9</t>
  </si>
  <si>
    <t>IFG_10_RX_N&lt;3&gt;</t>
  </si>
  <si>
    <t>F10</t>
  </si>
  <si>
    <t>IFG_10_RX_N&lt;6&gt;</t>
  </si>
  <si>
    <t>F11</t>
  </si>
  <si>
    <t>IFG_10_RX_N&lt;9&gt;</t>
  </si>
  <si>
    <t>F12</t>
  </si>
  <si>
    <t>IFG_10_RX_N&lt;12&gt;</t>
  </si>
  <si>
    <t>F13</t>
  </si>
  <si>
    <t>IFG_10_RX_N&lt;15&gt;</t>
  </si>
  <si>
    <t>G1</t>
  </si>
  <si>
    <t>IFG_11_TX_P&lt;2&gt;</t>
  </si>
  <si>
    <t>G2</t>
  </si>
  <si>
    <t>IFG_11_TX_P&lt;5&gt;</t>
  </si>
  <si>
    <t>G3</t>
  </si>
  <si>
    <t>IFG_11_TX_P&lt;8&gt;</t>
  </si>
  <si>
    <t>G4</t>
  </si>
  <si>
    <t>IFG_11_TX_P&lt;11&gt;</t>
  </si>
  <si>
    <t>G5</t>
  </si>
  <si>
    <t>IFG_11_TX_P&lt;14&gt;</t>
  </si>
  <si>
    <t>G6</t>
  </si>
  <si>
    <t>IFG_11_TX_P&lt;17&gt;</t>
  </si>
  <si>
    <t>G8</t>
  </si>
  <si>
    <t>IFG_10_TX_P&lt;2&gt;</t>
  </si>
  <si>
    <t>G9</t>
  </si>
  <si>
    <t>IFG_10_TX_P&lt;5&gt;</t>
  </si>
  <si>
    <t>G10</t>
  </si>
  <si>
    <t>IFG_10_TX_P&lt;8&gt;</t>
  </si>
  <si>
    <t>G11</t>
  </si>
  <si>
    <t>IFG_10_TX_P&lt;11&gt;</t>
  </si>
  <si>
    <t>G12</t>
  </si>
  <si>
    <t>IFG_10_TX_P&lt;14&gt;</t>
  </si>
  <si>
    <t>G13</t>
  </si>
  <si>
    <t>IFG_10_TX_P&lt;17&gt;</t>
  </si>
  <si>
    <t>H1</t>
  </si>
  <si>
    <t>IFG_11_TX_N&lt;2&gt;</t>
  </si>
  <si>
    <t>H2</t>
  </si>
  <si>
    <t>IFG_11_TX_N&lt;5&gt;</t>
  </si>
  <si>
    <t>H3</t>
  </si>
  <si>
    <t>IFG_11_TX_N&lt;8&gt;</t>
  </si>
  <si>
    <t>H4</t>
  </si>
  <si>
    <t>IFG_11_TX_N&lt;11&gt;</t>
  </si>
  <si>
    <t>H5</t>
  </si>
  <si>
    <t>IFG_11_TX_N&lt;14&gt;</t>
  </si>
  <si>
    <t>H6</t>
  </si>
  <si>
    <t>IFG_11_TX_N&lt;17&gt;</t>
  </si>
  <si>
    <t>H8</t>
  </si>
  <si>
    <t>IFG_10_TX_N&lt;2&gt;</t>
  </si>
  <si>
    <t>H9</t>
  </si>
  <si>
    <t>IFG_10_TX_N&lt;5&gt;</t>
  </si>
  <si>
    <t>H10</t>
  </si>
  <si>
    <t>IFG_10_TX_N&lt;8&gt;</t>
  </si>
  <si>
    <t>H11</t>
  </si>
  <si>
    <t>IFG_10_TX_N&lt;11&gt;</t>
  </si>
  <si>
    <t>H12</t>
  </si>
  <si>
    <t>IFG_10_TX_N&lt;14&gt;</t>
  </si>
  <si>
    <t>H13</t>
  </si>
  <si>
    <t>IFG_10_TX_N&lt;17&gt;</t>
  </si>
  <si>
    <t>J1</t>
  </si>
  <si>
    <t>IFG_11_TX_P&lt;1&gt;</t>
  </si>
  <si>
    <t>J2</t>
  </si>
  <si>
    <t>IFG_11_TX_P&lt;4&gt;</t>
  </si>
  <si>
    <t>J3</t>
  </si>
  <si>
    <t>IFG_11_TX_P&lt;7&gt;</t>
  </si>
  <si>
    <t>J4</t>
  </si>
  <si>
    <t>IFG_11_TX_P&lt;10&gt;</t>
  </si>
  <si>
    <t>J5</t>
  </si>
  <si>
    <t>IFG_11_TX_P&lt;13&gt;</t>
  </si>
  <si>
    <t>J6</t>
  </si>
  <si>
    <t>IFG_11_TX_P&lt;16&gt;</t>
  </si>
  <si>
    <t>J8</t>
  </si>
  <si>
    <t>IFG_10_TX_P&lt;1&gt;</t>
  </si>
  <si>
    <t>J9</t>
  </si>
  <si>
    <t>IFG_10_TX_P&lt;4&gt;</t>
  </si>
  <si>
    <t>J10</t>
  </si>
  <si>
    <t>IFG_10_TX_P&lt;7&gt;</t>
  </si>
  <si>
    <t>J11</t>
  </si>
  <si>
    <t>IFG_10_TX_P&lt;10&gt;</t>
  </si>
  <si>
    <t>J12</t>
  </si>
  <si>
    <t>IFG_10_TX_P&lt;13&gt;</t>
  </si>
  <si>
    <t>J13</t>
  </si>
  <si>
    <t>IFG_10_TX_P&lt;16&gt;</t>
  </si>
  <si>
    <t>K1</t>
  </si>
  <si>
    <t>IFG_11_TX_N&lt;1&gt;</t>
  </si>
  <si>
    <t>K2</t>
  </si>
  <si>
    <t>IFG_11_TX_N&lt;4&gt;</t>
  </si>
  <si>
    <t>K3</t>
  </si>
  <si>
    <t>IFG_11_TX_N&lt;7&gt;</t>
  </si>
  <si>
    <t>K4</t>
  </si>
  <si>
    <t>IFG_11_TX_N&lt;10&gt;</t>
  </si>
  <si>
    <t>K5</t>
  </si>
  <si>
    <t>IFG_11_TX_N&lt;13&gt;</t>
  </si>
  <si>
    <t>K6</t>
  </si>
  <si>
    <t>IFG_11_TX_N&lt;16&gt;</t>
  </si>
  <si>
    <t>K8</t>
  </si>
  <si>
    <t>IFG_10_TX_N&lt;1&gt;</t>
  </si>
  <si>
    <t>K9</t>
  </si>
  <si>
    <t>IFG_10_TX_N&lt;4&gt;</t>
  </si>
  <si>
    <t>K10</t>
  </si>
  <si>
    <t>IFG_10_TX_N&lt;7&gt;</t>
  </si>
  <si>
    <t>K11</t>
  </si>
  <si>
    <t>IFG_10_TX_N&lt;10&gt;</t>
  </si>
  <si>
    <t>K12</t>
  </si>
  <si>
    <t>IFG_10_TX_N&lt;13&gt;</t>
  </si>
  <si>
    <t>K13</t>
  </si>
  <si>
    <t>IFG_10_TX_N&lt;16&gt;</t>
  </si>
  <si>
    <t>L1</t>
  </si>
  <si>
    <t>IFG_11_TX_P&lt;0&gt;</t>
  </si>
  <si>
    <t>L2</t>
  </si>
  <si>
    <t>IFG_11_TX_P&lt;3&gt;</t>
  </si>
  <si>
    <t>L3</t>
  </si>
  <si>
    <t>IFG_11_TX_P&lt;6&gt;</t>
  </si>
  <si>
    <t>L4</t>
  </si>
  <si>
    <t>IFG_11_TX_P&lt;9&gt;</t>
  </si>
  <si>
    <t>L5</t>
  </si>
  <si>
    <t>IFG_11_TX_P&lt;12&gt;</t>
  </si>
  <si>
    <t>L6</t>
  </si>
  <si>
    <t>IFG_11_TX_P&lt;15&gt;</t>
  </si>
  <si>
    <t>L8</t>
  </si>
  <si>
    <t>IFG_10_TX_P&lt;0&gt;</t>
  </si>
  <si>
    <t>L9</t>
  </si>
  <si>
    <t>IFG_10_TX_P&lt;3&gt;</t>
  </si>
  <si>
    <t>L10</t>
  </si>
  <si>
    <t>IFG_10_TX_P&lt;6&gt;</t>
  </si>
  <si>
    <t>L11</t>
  </si>
  <si>
    <t>IFG_10_TX_P&lt;9&gt;</t>
  </si>
  <si>
    <t>L12</t>
  </si>
  <si>
    <t>IFG_10_TX_P&lt;12&gt;</t>
  </si>
  <si>
    <t>L13</t>
  </si>
  <si>
    <t>IFG_10_TX_P&lt;15&gt;</t>
  </si>
  <si>
    <t>M1</t>
  </si>
  <si>
    <t>IFG_11_TX_N&lt;0&gt;</t>
  </si>
  <si>
    <t>M2</t>
  </si>
  <si>
    <t>IFG_11_TX_N&lt;3&gt;</t>
  </si>
  <si>
    <t>M3</t>
  </si>
  <si>
    <t>IFG_11_TX_N&lt;6&gt;</t>
  </si>
  <si>
    <t>M4</t>
  </si>
  <si>
    <t>IFG_11_TX_N&lt;9&gt;</t>
  </si>
  <si>
    <t>M5</t>
  </si>
  <si>
    <t>IFG_11_TX_N&lt;12&gt;</t>
  </si>
  <si>
    <t>M6</t>
  </si>
  <si>
    <t>IFG_11_TX_N&lt;15&gt;</t>
  </si>
  <si>
    <t>M8</t>
  </si>
  <si>
    <t>IFG_10_TX_N&lt;0&gt;</t>
  </si>
  <si>
    <t>M9</t>
  </si>
  <si>
    <t>IFG_10_TX_N&lt;3&gt;</t>
  </si>
  <si>
    <t>M10</t>
  </si>
  <si>
    <t>IFG_10_TX_N&lt;6&gt;</t>
  </si>
  <si>
    <t>M11</t>
  </si>
  <si>
    <t>IFG_10_TX_N&lt;9&gt;</t>
  </si>
  <si>
    <t>M12</t>
  </si>
  <si>
    <t>IFG_10_TX_N&lt;12&gt;</t>
  </si>
  <si>
    <t>M13</t>
  </si>
  <si>
    <t>IFG_10_TX_N&lt;15&gt;</t>
  </si>
  <si>
    <t>J7</t>
  </si>
  <si>
    <t>J14</t>
  </si>
  <si>
    <t>IFG_09_RX_P&lt;13&gt;</t>
  </si>
  <si>
    <t>IFG_09_RX_P&lt;10&gt;</t>
  </si>
  <si>
    <t>IFG_09_RX_P&lt;7&gt;</t>
  </si>
  <si>
    <t>IFG_09_RX_P&lt;4&gt;</t>
  </si>
  <si>
    <t>IFG_09_RX_P&lt;1&gt;</t>
  </si>
  <si>
    <t>IFG_09_RX_P&lt;17&gt;</t>
  </si>
  <si>
    <t>IFG_08_RX_P&lt;13&gt;</t>
  </si>
  <si>
    <t>IFG_08_RX_P&lt;10&gt;</t>
  </si>
  <si>
    <t>IFG_08_RX_P&lt;7&gt;</t>
  </si>
  <si>
    <t>IFG_08_RX_P&lt;4&gt;</t>
  </si>
  <si>
    <t>IFG_08_RX_P&lt;1&gt;</t>
  </si>
  <si>
    <t>IFG_09_RX_N&lt;13&gt;</t>
  </si>
  <si>
    <t>IFG_09_RX_N&lt;10&gt;</t>
  </si>
  <si>
    <t>IFG_09_RX_N&lt;7&gt;</t>
  </si>
  <si>
    <t>IFG_09_RX_N&lt;4&gt;</t>
  </si>
  <si>
    <t>IFG_09_RX_N&lt;1&gt;</t>
  </si>
  <si>
    <t>IFG_09_RX_N&lt;17&gt;</t>
  </si>
  <si>
    <t>IFG_08_RX_N&lt;13&gt;</t>
  </si>
  <si>
    <t>IFG_08_RX_N&lt;10&gt;</t>
  </si>
  <si>
    <t>IFG_08_RX_N&lt;7&gt;</t>
  </si>
  <si>
    <t>IFG_08_RX_N&lt;4&gt;</t>
  </si>
  <si>
    <t>IFG_08_RX_N&lt;1&gt;</t>
  </si>
  <si>
    <t>IFG_09_RX_P&lt;14&gt;</t>
  </si>
  <si>
    <t>IFG_09_RX_P&lt;11&gt;</t>
  </si>
  <si>
    <t>IFG_09_RX_P&lt;8&gt;</t>
  </si>
  <si>
    <t>IFG_09_RX_P&lt;5&gt;</t>
  </si>
  <si>
    <t>IFG_09_RX_P&lt;2&gt;</t>
  </si>
  <si>
    <t>IFG_09_RX_P&lt;16&gt;</t>
  </si>
  <si>
    <t>IFG_08_RX_P&lt;14&gt;</t>
  </si>
  <si>
    <t>IFG_08_RX_P&lt;11&gt;</t>
  </si>
  <si>
    <t>IFG_08_RX_P&lt;8&gt;</t>
  </si>
  <si>
    <t>IFG_08_RX_P&lt;5&gt;</t>
  </si>
  <si>
    <t>IFG_08_RX_P&lt;2&gt;</t>
  </si>
  <si>
    <t>IFG_09_RX_N&lt;14&gt;</t>
  </si>
  <si>
    <t>IFG_09_RX_N&lt;11&gt;</t>
  </si>
  <si>
    <t>IFG_09_RX_N&lt;8&gt;</t>
  </si>
  <si>
    <t>IFG_09_RX_N&lt;5&gt;</t>
  </si>
  <si>
    <t>IFG_09_RX_N&lt;2&gt;</t>
  </si>
  <si>
    <t>IFG_09_RX_N&lt;16&gt;</t>
  </si>
  <si>
    <t>IFG_08_RX_N&lt;14&gt;</t>
  </si>
  <si>
    <t>IFG_08_RX_N&lt;11&gt;</t>
  </si>
  <si>
    <t>IFG_08_RX_N&lt;8&gt;</t>
  </si>
  <si>
    <t>IFG_08_RX_N&lt;5&gt;</t>
  </si>
  <si>
    <t>IFG_08_RX_N&lt;2&gt;</t>
  </si>
  <si>
    <t>IFG_09_RX_P&lt;15&gt;</t>
  </si>
  <si>
    <t>IFG_09_RX_P&lt;12&gt;</t>
  </si>
  <si>
    <t>IFG_09_RX_P&lt;9&gt;</t>
  </si>
  <si>
    <t>IFG_09_RX_P&lt;6&gt;</t>
  </si>
  <si>
    <t>IFG_09_RX_P&lt;3&gt;</t>
  </si>
  <si>
    <t>IFG_09_RX_P&lt;0&gt;</t>
  </si>
  <si>
    <t>IFG_08_RX_P&lt;15&gt;</t>
  </si>
  <si>
    <t>IFG_08_RX_P&lt;12&gt;</t>
  </si>
  <si>
    <t>IFG_08_RX_P&lt;9&gt;</t>
  </si>
  <si>
    <t>IFG_08_RX_P&lt;6&gt;</t>
  </si>
  <si>
    <t>IFG_08_RX_P&lt;3&gt;</t>
  </si>
  <si>
    <t>IFG_08_RX_P&lt;0&gt;</t>
  </si>
  <si>
    <t>IFG_09_RX_N&lt;15&gt;</t>
  </si>
  <si>
    <t>IFG_09_RX_N&lt;12&gt;</t>
  </si>
  <si>
    <t>IFG_09_RX_N&lt;9&gt;</t>
  </si>
  <si>
    <t>IFG_09_RX_N&lt;6&gt;</t>
  </si>
  <si>
    <t>IFG_09_RX_N&lt;3&gt;</t>
  </si>
  <si>
    <t>IFG_09_RX_N&lt;0&gt;</t>
  </si>
  <si>
    <t>IFG_08_RX_N&lt;15&gt;</t>
  </si>
  <si>
    <t>IFG_08_RX_N&lt;12&gt;</t>
  </si>
  <si>
    <t>IFG_08_RX_N&lt;9&gt;</t>
  </si>
  <si>
    <t>IFG_08_RX_N&lt;6&gt;</t>
  </si>
  <si>
    <t>IFG_08_RX_N&lt;3&gt;</t>
  </si>
  <si>
    <t>IFG_08_RX_N&lt;0&gt;</t>
  </si>
  <si>
    <t>IFG_09_TX_P&lt;13&gt;</t>
  </si>
  <si>
    <t>IFG_09_TX_P&lt;10&gt;</t>
  </si>
  <si>
    <t>IFG_09_TX_P&lt;7&gt;</t>
  </si>
  <si>
    <t>IFG_09_TX_P&lt;4&gt;</t>
  </si>
  <si>
    <t>IFG_09_TX_P&lt;1&gt;</t>
  </si>
  <si>
    <t>IFG_09_TX_P&lt;17&gt;</t>
  </si>
  <si>
    <t>IFG_08_TX_P&lt;13&gt;</t>
  </si>
  <si>
    <t>IFG_08_TX_P&lt;10&gt;</t>
  </si>
  <si>
    <t>IFG_08_TX_P&lt;7&gt;</t>
  </si>
  <si>
    <t>IFG_08_TX_P&lt;4&gt;</t>
  </si>
  <si>
    <t>IFG_08_TX_P&lt;1&gt;</t>
  </si>
  <si>
    <t>IFG_09_TX_N&lt;13&gt;</t>
  </si>
  <si>
    <t>IFG_09_TX_N&lt;10&gt;</t>
  </si>
  <si>
    <t>IFG_09_TX_N&lt;7&gt;</t>
  </si>
  <si>
    <t>IFG_09_TX_N&lt;4&gt;</t>
  </si>
  <si>
    <t>IFG_09_TX_N&lt;1&gt;</t>
  </si>
  <si>
    <t>IFG_09_TX_N&lt;17&gt;</t>
  </si>
  <si>
    <t>IFG_08_TX_N&lt;13&gt;</t>
  </si>
  <si>
    <t>IFG_08_TX_N&lt;10&gt;</t>
  </si>
  <si>
    <t>IFG_08_TX_N&lt;7&gt;</t>
  </si>
  <si>
    <t>IFG_08_TX_N&lt;4&gt;</t>
  </si>
  <si>
    <t>IFG_08_TX_N&lt;1&gt;</t>
  </si>
  <si>
    <t>IFG_09_TX_P&lt;14&gt;</t>
  </si>
  <si>
    <t>IFG_09_TX_P&lt;11&gt;</t>
  </si>
  <si>
    <t>IFG_09_TX_P&lt;8&gt;</t>
  </si>
  <si>
    <t>IFG_09_TX_P&lt;5&gt;</t>
  </si>
  <si>
    <t>IFG_09_TX_P&lt;2&gt;</t>
  </si>
  <si>
    <t>IFG_09_TX_P&lt;16&gt;</t>
  </si>
  <si>
    <t>IFG_08_TX_P&lt;14&gt;</t>
  </si>
  <si>
    <t>IFG_08_TX_P&lt;11&gt;</t>
  </si>
  <si>
    <t>IFG_08_TX_P&lt;8&gt;</t>
  </si>
  <si>
    <t>IFG_08_TX_P&lt;5&gt;</t>
  </si>
  <si>
    <t>IFG_08_TX_P&lt;2&gt;</t>
  </si>
  <si>
    <t>IFG_09_TX_N&lt;14&gt;</t>
  </si>
  <si>
    <t>IFG_09_TX_N&lt;11&gt;</t>
  </si>
  <si>
    <t>IFG_09_TX_N&lt;8&gt;</t>
  </si>
  <si>
    <t>IFG_09_TX_N&lt;5&gt;</t>
  </si>
  <si>
    <t>IFG_09_TX_N&lt;2&gt;</t>
  </si>
  <si>
    <t>IFG_09_TX_N&lt;16&gt;</t>
  </si>
  <si>
    <t>IFG_08_TX_N&lt;14&gt;</t>
  </si>
  <si>
    <t>IFG_08_TX_N&lt;11&gt;</t>
  </si>
  <si>
    <t>IFG_08_TX_N&lt;8&gt;</t>
  </si>
  <si>
    <t>IFG_08_TX_N&lt;5&gt;</t>
  </si>
  <si>
    <t>IFG_08_TX_N&lt;2&gt;</t>
  </si>
  <si>
    <t>IFG_09_TX_P&lt;15&gt;</t>
  </si>
  <si>
    <t>IFG_09_TX_P&lt;12&gt;</t>
  </si>
  <si>
    <t>IFG_09_TX_P&lt;9&gt;</t>
  </si>
  <si>
    <t>IFG_09_TX_P&lt;6&gt;</t>
  </si>
  <si>
    <t>IFG_09_TX_P&lt;3&gt;</t>
  </si>
  <si>
    <t>IFG_09_TX_P&lt;0&gt;</t>
  </si>
  <si>
    <t>IFG_08_TX_P&lt;15&gt;</t>
  </si>
  <si>
    <t>IFG_08_TX_P&lt;12&gt;</t>
  </si>
  <si>
    <t>IFG_08_TX_P&lt;9&gt;</t>
  </si>
  <si>
    <t>IFG_08_TX_P&lt;6&gt;</t>
  </si>
  <si>
    <t>IFG_08_TX_P&lt;3&gt;</t>
  </si>
  <si>
    <t>IFG_08_TX_P&lt;0&gt;</t>
  </si>
  <si>
    <t>IFG_09_TX_N&lt;15&gt;</t>
  </si>
  <si>
    <t>IFG_09_TX_N&lt;12&gt;</t>
  </si>
  <si>
    <t>IFG_09_TX_N&lt;9&gt;</t>
  </si>
  <si>
    <t>IFG_09_TX_N&lt;6&gt;</t>
  </si>
  <si>
    <t>IFG_09_TX_N&lt;3&gt;</t>
  </si>
  <si>
    <t>IFG_09_TX_N&lt;0&gt;</t>
  </si>
  <si>
    <t>IFG_08_TX_N&lt;15&gt;</t>
  </si>
  <si>
    <t>IFG_08_TX_N&lt;12&gt;</t>
  </si>
  <si>
    <t>IFG_08_TX_N&lt;9&gt;</t>
  </si>
  <si>
    <t>IFG_08_TX_N&lt;6&gt;</t>
  </si>
  <si>
    <t>IFG_08_TX_N&lt;3&gt;</t>
  </si>
  <si>
    <t>IFG_08_TX_N&lt;0&gt;</t>
  </si>
  <si>
    <t>IFG_07_RX_P&lt;5&gt;</t>
  </si>
  <si>
    <t>IFG_07_RX_P&lt;2&gt;</t>
  </si>
  <si>
    <t>IFG_07_RX_P&lt;8&gt;</t>
  </si>
  <si>
    <t>IFG_07_RX_P&lt;11&gt;</t>
  </si>
  <si>
    <t>IFG_07_RX_P&lt;14&gt;</t>
  </si>
  <si>
    <t>IFG_06_RX_P&lt;10&gt;</t>
  </si>
  <si>
    <t>IFG_06_RX_P&lt;13&gt;</t>
  </si>
  <si>
    <t>IFG_06_RX_P&lt;0&gt;</t>
  </si>
  <si>
    <t>IFG_06_RX_P&lt;3&gt;</t>
  </si>
  <si>
    <t>IFG_06_RX_P&lt;6&gt;</t>
  </si>
  <si>
    <t>IFG_06_RX_P&lt;17&gt;</t>
  </si>
  <si>
    <t>IFG_07_RX_N&lt;5&gt;</t>
  </si>
  <si>
    <t>IFG_07_RX_N&lt;2&gt;</t>
  </si>
  <si>
    <t>IFG_07_RX_N&lt;8&gt;</t>
  </si>
  <si>
    <t>IFG_07_RX_N&lt;11&gt;</t>
  </si>
  <si>
    <t>IFG_07_RX_N&lt;14&gt;</t>
  </si>
  <si>
    <t>IFG_06_RX_N&lt;10&gt;</t>
  </si>
  <si>
    <t>IFG_06_RX_N&lt;13&gt;</t>
  </si>
  <si>
    <t>IFG_06_RX_N&lt;0&gt;</t>
  </si>
  <si>
    <t>IFG_06_RX_N&lt;3&gt;</t>
  </si>
  <si>
    <t>IFG_06_RX_N&lt;6&gt;</t>
  </si>
  <si>
    <t>IFG_06_RX_N&lt;17&gt;</t>
  </si>
  <si>
    <t>IFG_07_RX_P&lt;6&gt;</t>
  </si>
  <si>
    <t>IFG_07_RX_P&lt;3&gt;</t>
  </si>
  <si>
    <t>IFG_07_RX_P&lt;0&gt;</t>
  </si>
  <si>
    <t>IFG_07_RX_P&lt;10&gt;</t>
  </si>
  <si>
    <t>IFG_07_RX_P&lt;13&gt;</t>
  </si>
  <si>
    <t>IFG_06_RX_P&lt;9&gt;</t>
  </si>
  <si>
    <t>IFG_06_RX_P&lt;12&gt;</t>
  </si>
  <si>
    <t>IFG_06_RX_P&lt;15&gt;</t>
  </si>
  <si>
    <t>IFG_06_RX_P&lt;2&gt;</t>
  </si>
  <si>
    <t>IFG_06_RX_P&lt;5&gt;</t>
  </si>
  <si>
    <t>IFG_06_RX_P&lt;16&gt;</t>
  </si>
  <si>
    <t>IFG_07_RX_N&lt;6&gt;</t>
  </si>
  <si>
    <t>IFG_07_RX_N&lt;3&gt;</t>
  </si>
  <si>
    <t>IFG_07_RX_N&lt;0&gt;</t>
  </si>
  <si>
    <t>IFG_07_RX_N&lt;10&gt;</t>
  </si>
  <si>
    <t>IFG_07_RX_N&lt;13&gt;</t>
  </si>
  <si>
    <t>IFG_06_RX_N&lt;9&gt;</t>
  </si>
  <si>
    <t>IFG_06_RX_N&lt;12&gt;</t>
  </si>
  <si>
    <t>IFG_06_RX_N&lt;15&gt;</t>
  </si>
  <si>
    <t>IFG_06_RX_N&lt;2&gt;</t>
  </si>
  <si>
    <t>IFG_06_RX_N&lt;5&gt;</t>
  </si>
  <si>
    <t>IFG_06_RX_N&lt;16&gt;</t>
  </si>
  <si>
    <t>IFG_07_RX_P&lt;7&gt;</t>
  </si>
  <si>
    <t>IFG_07_RX_P&lt;4&gt;</t>
  </si>
  <si>
    <t>IFG_07_RX_P&lt;1&gt;</t>
  </si>
  <si>
    <t>IFG_07_RX_P&lt;9&gt;</t>
  </si>
  <si>
    <t>IFG_07_RX_P&lt;12&gt;</t>
  </si>
  <si>
    <t>IFG_07_RX_P&lt;15&gt;</t>
  </si>
  <si>
    <t>IFG_06_RX_P&lt;8&gt;</t>
  </si>
  <si>
    <t>IFG_06_RX_P&lt;11&gt;</t>
  </si>
  <si>
    <t>IFG_06_RX_P&lt;14&gt;</t>
  </si>
  <si>
    <t>IFG_06_RX_P&lt;1&gt;</t>
  </si>
  <si>
    <t>IFG_06_RX_P&lt;4&gt;</t>
  </si>
  <si>
    <t>IFG_06_RX_P&lt;7&gt;</t>
  </si>
  <si>
    <t>IFG_07_RX_N&lt;7&gt;</t>
  </si>
  <si>
    <t>IFG_07_RX_N&lt;4&gt;</t>
  </si>
  <si>
    <t>IFG_07_RX_N&lt;1&gt;</t>
  </si>
  <si>
    <t>IFG_07_RX_N&lt;9&gt;</t>
  </si>
  <si>
    <t>IFG_07_RX_N&lt;12&gt;</t>
  </si>
  <si>
    <t>IFG_07_RX_N&lt;15&gt;</t>
  </si>
  <si>
    <t>IFG_06_RX_N&lt;8&gt;</t>
  </si>
  <si>
    <t>IFG_06_RX_N&lt;11&gt;</t>
  </si>
  <si>
    <t>IFG_06_RX_N&lt;14&gt;</t>
  </si>
  <si>
    <t>IFG_06_RX_N&lt;1&gt;</t>
  </si>
  <si>
    <t>IFG_06_RX_N&lt;4&gt;</t>
  </si>
  <si>
    <t>IFG_06_RX_N&lt;7&gt;</t>
  </si>
  <si>
    <t>IFG_07_TX_P&lt;5&gt;</t>
  </si>
  <si>
    <t>IFG_07_TX_P&lt;2&gt;</t>
  </si>
  <si>
    <t>IFG_07_TX_P&lt;8&gt;</t>
  </si>
  <si>
    <t>IFG_07_TX_P&lt;11&gt;</t>
  </si>
  <si>
    <t>IFG_07_TX_P&lt;14&gt;</t>
  </si>
  <si>
    <t>IFG_06_TX_P&lt;10&gt;</t>
  </si>
  <si>
    <t>IFG_06_TX_P&lt;13&gt;</t>
  </si>
  <si>
    <t>IFG_06_TX_P&lt;0&gt;</t>
  </si>
  <si>
    <t>IFG_06_TX_P&lt;3&gt;</t>
  </si>
  <si>
    <t>IFG_06_TX_P&lt;6&gt;</t>
  </si>
  <si>
    <t>IFG_06_TX_P&lt;17&gt;</t>
  </si>
  <si>
    <t>IFG_07_TX_N&lt;5&gt;</t>
  </si>
  <si>
    <t>IFG_07_TX_N&lt;2&gt;</t>
  </si>
  <si>
    <t>IFG_07_TX_N&lt;8&gt;</t>
  </si>
  <si>
    <t>IFG_07_TX_N&lt;11&gt;</t>
  </si>
  <si>
    <t>IFG_07_TX_N&lt;14&gt;</t>
  </si>
  <si>
    <t>IFG_06_TX_N&lt;10&gt;</t>
  </si>
  <si>
    <t>IFG_06_TX_N&lt;13&gt;</t>
  </si>
  <si>
    <t>IFG_06_TX_N&lt;0&gt;</t>
  </si>
  <si>
    <t>IFG_06_TX_N&lt;3&gt;</t>
  </si>
  <si>
    <t>IFG_06_TX_N&lt;6&gt;</t>
  </si>
  <si>
    <t>IFG_06_TX_N&lt;17&gt;</t>
  </si>
  <si>
    <t>IFG_07_TX_P&lt;6&gt;</t>
  </si>
  <si>
    <t>IFG_07_TX_P&lt;3&gt;</t>
  </si>
  <si>
    <t>IFG_07_TX_P&lt;0&gt;</t>
  </si>
  <si>
    <t>IFG_07_TX_P&lt;10&gt;</t>
  </si>
  <si>
    <t>IFG_07_TX_P&lt;13&gt;</t>
  </si>
  <si>
    <t>IFG_06_TX_P&lt;9&gt;</t>
  </si>
  <si>
    <t>IFG_06_TX_P&lt;12&gt;</t>
  </si>
  <si>
    <t>IFG_06_TX_P&lt;15&gt;</t>
  </si>
  <si>
    <t>IFG_06_TX_P&lt;2&gt;</t>
  </si>
  <si>
    <t>IFG_06_TX_P&lt;5&gt;</t>
  </si>
  <si>
    <t>IFG_06_TX_P&lt;16&gt;</t>
  </si>
  <si>
    <t>IFG_07_TX_N&lt;6&gt;</t>
  </si>
  <si>
    <t>IFG_07_TX_N&lt;3&gt;</t>
  </si>
  <si>
    <t>IFG_07_TX_N&lt;0&gt;</t>
  </si>
  <si>
    <t>IFG_07_TX_N&lt;10&gt;</t>
  </si>
  <si>
    <t>IFG_07_TX_N&lt;13&gt;</t>
  </si>
  <si>
    <t>IFG_06_TX_N&lt;9&gt;</t>
  </si>
  <si>
    <t>IFG_06_TX_N&lt;12&gt;</t>
  </si>
  <si>
    <t>IFG_06_TX_N&lt;15&gt;</t>
  </si>
  <si>
    <t>IFG_06_TX_N&lt;2&gt;</t>
  </si>
  <si>
    <t>IFG_06_TX_N&lt;5&gt;</t>
  </si>
  <si>
    <t>IFG_06_TX_N&lt;16&gt;</t>
  </si>
  <si>
    <t>IFG_07_TX_P&lt;7&gt;</t>
  </si>
  <si>
    <t>IFG_07_TX_P&lt;4&gt;</t>
  </si>
  <si>
    <t>IFG_07_TX_P&lt;1&gt;</t>
  </si>
  <si>
    <t>IFG_07_TX_P&lt;9&gt;</t>
  </si>
  <si>
    <t>IFG_07_TX_P&lt;12&gt;</t>
  </si>
  <si>
    <t>IFG_07_TX_P&lt;15&gt;</t>
  </si>
  <si>
    <t>IFG_06_TX_P&lt;8&gt;</t>
  </si>
  <si>
    <t>IFG_06_TX_P&lt;11&gt;</t>
  </si>
  <si>
    <t>IFG_06_TX_P&lt;14&gt;</t>
  </si>
  <si>
    <t>IFG_06_TX_P&lt;1&gt;</t>
  </si>
  <si>
    <t>IFG_06_TX_P&lt;4&gt;</t>
  </si>
  <si>
    <t>IFG_06_TX_P&lt;7&gt;</t>
  </si>
  <si>
    <t>IFG_07_TX_N&lt;7&gt;</t>
  </si>
  <si>
    <t>IFG_07_TX_N&lt;4&gt;</t>
  </si>
  <si>
    <t>IFG_07_TX_N&lt;1&gt;</t>
  </si>
  <si>
    <t>IFG_07_TX_N&lt;9&gt;</t>
  </si>
  <si>
    <t>IFG_07_TX_N&lt;12&gt;</t>
  </si>
  <si>
    <t>IFG_07_TX_N&lt;15&gt;</t>
  </si>
  <si>
    <t>IFG_06_TX_N&lt;8&gt;</t>
  </si>
  <si>
    <t>IFG_06_TX_N&lt;11&gt;</t>
  </si>
  <si>
    <t>IFG_06_TX_N&lt;14&gt;</t>
  </si>
  <si>
    <t>IFG_06_TX_N&lt;1&gt;</t>
  </si>
  <si>
    <t>IFG_06_TX_N&lt;4&gt;</t>
  </si>
  <si>
    <t>IFG_06_TX_N&lt;7&gt;</t>
  </si>
  <si>
    <t>IFG_03_RX_P&lt;2&gt;</t>
  </si>
  <si>
    <t>IFG_03_RX_P&lt;5&gt;</t>
  </si>
  <si>
    <t>IFG_03_RX_P&lt;8&gt;</t>
  </si>
  <si>
    <t>IFG_03_RX_P&lt;11&gt;</t>
  </si>
  <si>
    <t>IFG_03_RX_P&lt;14&gt;</t>
  </si>
  <si>
    <t>IFG_02_RX_P&lt;2&gt;</t>
  </si>
  <si>
    <t>IFG_02_RX_P&lt;5&gt;</t>
  </si>
  <si>
    <t>IFG_02_RX_P&lt;8&gt;</t>
  </si>
  <si>
    <t>IFG_02_RX_P&lt;11&gt;</t>
  </si>
  <si>
    <t>IFG_02_RX_P&lt;14&gt;</t>
  </si>
  <si>
    <t>IFG_02_RX_P&lt;17&gt;</t>
  </si>
  <si>
    <t>IFG_03_RX_N&lt;2&gt;</t>
  </si>
  <si>
    <t>IFG_03_RX_N&lt;5&gt;</t>
  </si>
  <si>
    <t>IFG_03_RX_N&lt;8&gt;</t>
  </si>
  <si>
    <t>IFG_03_RX_N&lt;11&gt;</t>
  </si>
  <si>
    <t>IFG_03_RX_N&lt;14&gt;</t>
  </si>
  <si>
    <t>IFG_02_RX_N&lt;2&gt;</t>
  </si>
  <si>
    <t>IFG_02_RX_N&lt;5&gt;</t>
  </si>
  <si>
    <t>IFG_02_RX_N&lt;8&gt;</t>
  </si>
  <si>
    <t>IFG_02_RX_N&lt;11&gt;</t>
  </si>
  <si>
    <t>IFG_02_RX_N&lt;14&gt;</t>
  </si>
  <si>
    <t>IFG_02_RX_N&lt;17&gt;</t>
  </si>
  <si>
    <t>IFG_03_RX_P&lt;1&gt;</t>
  </si>
  <si>
    <t>IFG_03_RX_P&lt;4&gt;</t>
  </si>
  <si>
    <t>IFG_03_RX_P&lt;7&gt;</t>
  </si>
  <si>
    <t>IFG_03_RX_P&lt;10&gt;</t>
  </si>
  <si>
    <t>IFG_03_RX_P&lt;13&gt;</t>
  </si>
  <si>
    <t>IFG_02_RX_P&lt;1&gt;</t>
  </si>
  <si>
    <t>IFG_02_RX_P&lt;4&gt;</t>
  </si>
  <si>
    <t>IFG_02_RX_P&lt;7&gt;</t>
  </si>
  <si>
    <t>IFG_02_RX_P&lt;10&gt;</t>
  </si>
  <si>
    <t>IFG_02_RX_P&lt;13&gt;</t>
  </si>
  <si>
    <t>IFG_02_RX_P&lt;16&gt;</t>
  </si>
  <si>
    <t>IFG_03_RX_N&lt;1&gt;</t>
  </si>
  <si>
    <t>IFG_03_RX_N&lt;4&gt;</t>
  </si>
  <si>
    <t>IFG_03_RX_N&lt;7&gt;</t>
  </si>
  <si>
    <t>IFG_03_RX_N&lt;10&gt;</t>
  </si>
  <si>
    <t>IFG_03_RX_N&lt;13&gt;</t>
  </si>
  <si>
    <t>IFG_02_RX_N&lt;1&gt;</t>
  </si>
  <si>
    <t>IFG_02_RX_N&lt;4&gt;</t>
  </si>
  <si>
    <t>IFG_02_RX_N&lt;7&gt;</t>
  </si>
  <si>
    <t>IFG_02_RX_N&lt;10&gt;</t>
  </si>
  <si>
    <t>IFG_02_RX_N&lt;13&gt;</t>
  </si>
  <si>
    <t>IFG_02_RX_N&lt;16&gt;</t>
  </si>
  <si>
    <t>IFG_03_RX_P&lt;0&gt;</t>
  </si>
  <si>
    <t>IFG_03_RX_P&lt;3&gt;</t>
  </si>
  <si>
    <t>IFG_03_RX_P&lt;6&gt;</t>
  </si>
  <si>
    <t>IFG_03_RX_P&lt;9&gt;</t>
  </si>
  <si>
    <t>IFG_03_RX_P&lt;12&gt;</t>
  </si>
  <si>
    <t>IFG_03_RX_P&lt;15&gt;</t>
  </si>
  <si>
    <t>IFG_02_RX_P&lt;0&gt;</t>
  </si>
  <si>
    <t>IFG_02_RX_P&lt;3&gt;</t>
  </si>
  <si>
    <t>IFG_02_RX_P&lt;6&gt;</t>
  </si>
  <si>
    <t>IFG_02_RX_P&lt;9&gt;</t>
  </si>
  <si>
    <t>IFG_02_RX_P&lt;12&gt;</t>
  </si>
  <si>
    <t>IFG_02_RX_P&lt;15&gt;</t>
  </si>
  <si>
    <t>IFG_03_RX_N&lt;0&gt;</t>
  </si>
  <si>
    <t>IFG_03_RX_N&lt;3&gt;</t>
  </si>
  <si>
    <t>IFG_03_RX_N&lt;6&gt;</t>
  </si>
  <si>
    <t>IFG_03_RX_N&lt;9&gt;</t>
  </si>
  <si>
    <t>IFG_03_RX_N&lt;12&gt;</t>
  </si>
  <si>
    <t>IFG_03_RX_N&lt;15&gt;</t>
  </si>
  <si>
    <t>IFG_02_RX_N&lt;0&gt;</t>
  </si>
  <si>
    <t>IFG_02_RX_N&lt;3&gt;</t>
  </si>
  <si>
    <t>IFG_02_RX_N&lt;6&gt;</t>
  </si>
  <si>
    <t>IFG_02_RX_N&lt;9&gt;</t>
  </si>
  <si>
    <t>IFG_02_RX_N&lt;12&gt;</t>
  </si>
  <si>
    <t>IFG_02_RX_N&lt;15&gt;</t>
  </si>
  <si>
    <t>IFG_03_TX_P&lt;2&gt;</t>
  </si>
  <si>
    <t>IFG_03_TX_P&lt;5&gt;</t>
  </si>
  <si>
    <t>IFG_03_TX_P&lt;8&gt;</t>
  </si>
  <si>
    <t>IFG_03_TX_P&lt;11&gt;</t>
  </si>
  <si>
    <t>IFG_03_TX_P&lt;14&gt;</t>
  </si>
  <si>
    <t>IFG_02_TX_P&lt;2&gt;</t>
  </si>
  <si>
    <t>IFG_02_TX_P&lt;5&gt;</t>
  </si>
  <si>
    <t>IFG_02_TX_P&lt;8&gt;</t>
  </si>
  <si>
    <t>IFG_02_TX_P&lt;11&gt;</t>
  </si>
  <si>
    <t>IFG_02_TX_P&lt;14&gt;</t>
  </si>
  <si>
    <t>IFG_02_TX_P&lt;17&gt;</t>
  </si>
  <si>
    <t>IFG_03_TX_N&lt;2&gt;</t>
  </si>
  <si>
    <t>IFG_03_TX_N&lt;5&gt;</t>
  </si>
  <si>
    <t>IFG_03_TX_N&lt;8&gt;</t>
  </si>
  <si>
    <t>IFG_03_TX_N&lt;11&gt;</t>
  </si>
  <si>
    <t>IFG_03_TX_N&lt;14&gt;</t>
  </si>
  <si>
    <t>IFG_02_TX_N&lt;2&gt;</t>
  </si>
  <si>
    <t>IFG_02_TX_N&lt;5&gt;</t>
  </si>
  <si>
    <t>IFG_02_TX_N&lt;8&gt;</t>
  </si>
  <si>
    <t>IFG_02_TX_N&lt;11&gt;</t>
  </si>
  <si>
    <t>IFG_02_TX_N&lt;14&gt;</t>
  </si>
  <si>
    <t>IFG_02_TX_N&lt;17&gt;</t>
  </si>
  <si>
    <t>IFG_03_TX_P&lt;1&gt;</t>
  </si>
  <si>
    <t>IFG_03_TX_P&lt;4&gt;</t>
  </si>
  <si>
    <t>IFG_03_TX_P&lt;7&gt;</t>
  </si>
  <si>
    <t>IFG_03_TX_P&lt;10&gt;</t>
  </si>
  <si>
    <t>IFG_03_TX_P&lt;13&gt;</t>
  </si>
  <si>
    <t>IFG_02_TX_P&lt;1&gt;</t>
  </si>
  <si>
    <t>IFG_02_TX_P&lt;4&gt;</t>
  </si>
  <si>
    <t>IFG_02_TX_P&lt;7&gt;</t>
  </si>
  <si>
    <t>IFG_02_TX_P&lt;10&gt;</t>
  </si>
  <si>
    <t>IFG_02_TX_P&lt;13&gt;</t>
  </si>
  <si>
    <t>IFG_02_TX_P&lt;16&gt;</t>
  </si>
  <si>
    <t>IFG_03_TX_N&lt;1&gt;</t>
  </si>
  <si>
    <t>IFG_03_TX_N&lt;4&gt;</t>
  </si>
  <si>
    <t>IFG_03_TX_N&lt;7&gt;</t>
  </si>
  <si>
    <t>IFG_03_TX_N&lt;10&gt;</t>
  </si>
  <si>
    <t>IFG_03_TX_N&lt;13&gt;</t>
  </si>
  <si>
    <t>IFG_02_TX_N&lt;1&gt;</t>
  </si>
  <si>
    <t>IFG_02_TX_N&lt;4&gt;</t>
  </si>
  <si>
    <t>IFG_02_TX_N&lt;7&gt;</t>
  </si>
  <si>
    <t>IFG_02_TX_N&lt;10&gt;</t>
  </si>
  <si>
    <t>IFG_02_TX_N&lt;13&gt;</t>
  </si>
  <si>
    <t>IFG_02_TX_N&lt;16&gt;</t>
  </si>
  <si>
    <t>IFG_03_TX_P&lt;0&gt;</t>
  </si>
  <si>
    <t>IFG_03_TX_P&lt;3&gt;</t>
  </si>
  <si>
    <t>IFG_03_TX_P&lt;6&gt;</t>
  </si>
  <si>
    <t>IFG_03_TX_P&lt;9&gt;</t>
  </si>
  <si>
    <t>IFG_03_TX_P&lt;12&gt;</t>
  </si>
  <si>
    <t>IFG_03_TX_P&lt;15&gt;</t>
  </si>
  <si>
    <t>IFG_02_TX_P&lt;0&gt;</t>
  </si>
  <si>
    <t>IFG_02_TX_P&lt;3&gt;</t>
  </si>
  <si>
    <t>IFG_02_TX_P&lt;6&gt;</t>
  </si>
  <si>
    <t>IFG_02_TX_P&lt;9&gt;</t>
  </si>
  <si>
    <t>IFG_02_TX_P&lt;12&gt;</t>
  </si>
  <si>
    <t>IFG_02_TX_P&lt;15&gt;</t>
  </si>
  <si>
    <t>IFG_03_TX_N&lt;0&gt;</t>
  </si>
  <si>
    <t>IFG_03_TX_N&lt;3&gt;</t>
  </si>
  <si>
    <t>IFG_03_TX_N&lt;6&gt;</t>
  </si>
  <si>
    <t>IFG_03_TX_N&lt;9&gt;</t>
  </si>
  <si>
    <t>IFG_03_TX_N&lt;12&gt;</t>
  </si>
  <si>
    <t>IFG_03_TX_N&lt;15&gt;</t>
  </si>
  <si>
    <t>IFG_02_TX_N&lt;0&gt;</t>
  </si>
  <si>
    <t>IFG_02_TX_N&lt;3&gt;</t>
  </si>
  <si>
    <t>IFG_02_TX_N&lt;6&gt;</t>
  </si>
  <si>
    <t>IFG_02_TX_N&lt;9&gt;</t>
  </si>
  <si>
    <t>IFG_02_TX_N&lt;12&gt;</t>
  </si>
  <si>
    <t>IFG_02_TX_N&lt;15&gt;</t>
  </si>
  <si>
    <t>IFG_01_RX_P&lt;13&gt;</t>
  </si>
  <si>
    <t>IFG_01_RX_P&lt;10&gt;</t>
  </si>
  <si>
    <t>IFG_01_RX_P&lt;7&gt;</t>
  </si>
  <si>
    <t>IFG_01_RX_P&lt;4&gt;</t>
  </si>
  <si>
    <t>IFG_01_RX_P&lt;1&gt;</t>
  </si>
  <si>
    <t>IFG_01_RX_P&lt;17&gt;</t>
  </si>
  <si>
    <t>IFG_00_RX_P&lt;13&gt;</t>
  </si>
  <si>
    <t>IFG_00_RX_P&lt;10&gt;</t>
  </si>
  <si>
    <t>IFG_00_RX_P&lt;7&gt;</t>
  </si>
  <si>
    <t>IFG_00_RX_P&lt;4&gt;</t>
  </si>
  <si>
    <t>IFG_00_RX_P&lt;1&gt;</t>
  </si>
  <si>
    <t>IFG_00_RX_P&lt;17&gt;</t>
  </si>
  <si>
    <t>IFG_01_RX_N&lt;13&gt;</t>
  </si>
  <si>
    <t>IFG_01_RX_N&lt;10&gt;</t>
  </si>
  <si>
    <t>IFG_01_RX_N&lt;7&gt;</t>
  </si>
  <si>
    <t>IFG_01_RX_N&lt;4&gt;</t>
  </si>
  <si>
    <t>IFG_01_RX_N&lt;1&gt;</t>
  </si>
  <si>
    <t>IFG_01_RX_N&lt;17&gt;</t>
  </si>
  <si>
    <t>IFG_00_RX_N&lt;13&gt;</t>
  </si>
  <si>
    <t>IFG_00_RX_N&lt;10&gt;</t>
  </si>
  <si>
    <t>IFG_00_RX_N&lt;7&gt;</t>
  </si>
  <si>
    <t>IFG_00_RX_N&lt;4&gt;</t>
  </si>
  <si>
    <t>IFG_00_RX_N&lt;1&gt;</t>
  </si>
  <si>
    <t>IFG_00_RX_N&lt;17&gt;</t>
  </si>
  <si>
    <t>IFG_01_RX_P&lt;14&gt;</t>
  </si>
  <si>
    <t>IFG_01_RX_P&lt;11&gt;</t>
  </si>
  <si>
    <t>IFG_01_RX_P&lt;8&gt;</t>
  </si>
  <si>
    <t>IFG_01_RX_P&lt;5&gt;</t>
  </si>
  <si>
    <t>IFG_01_RX_P&lt;2&gt;</t>
  </si>
  <si>
    <t>IFG_01_RX_P&lt;16&gt;</t>
  </si>
  <si>
    <t>IFG_00_RX_P&lt;14&gt;</t>
  </si>
  <si>
    <t>IFG_00_RX_P&lt;11&gt;</t>
  </si>
  <si>
    <t>IFG_00_RX_P&lt;8&gt;</t>
  </si>
  <si>
    <t>IFG_00_RX_P&lt;5&gt;</t>
  </si>
  <si>
    <t>IFG_00_RX_P&lt;2&gt;</t>
  </si>
  <si>
    <t>IFG_00_RX_P&lt;16&gt;</t>
  </si>
  <si>
    <t>IFG_01_RX_N&lt;14&gt;</t>
  </si>
  <si>
    <t>IFG_01_RX_N&lt;11&gt;</t>
  </si>
  <si>
    <t>IFG_01_RX_N&lt;8&gt;</t>
  </si>
  <si>
    <t>IFG_01_RX_N&lt;5&gt;</t>
  </si>
  <si>
    <t>IFG_01_RX_N&lt;2&gt;</t>
  </si>
  <si>
    <t>IFG_01_RX_N&lt;16&gt;</t>
  </si>
  <si>
    <t>IFG_00_RX_N&lt;14&gt;</t>
  </si>
  <si>
    <t>IFG_00_RX_N&lt;11&gt;</t>
  </si>
  <si>
    <t>IFG_00_RX_N&lt;8&gt;</t>
  </si>
  <si>
    <t>IFG_00_RX_N&lt;5&gt;</t>
  </si>
  <si>
    <t>IFG_00_RX_N&lt;2&gt;</t>
  </si>
  <si>
    <t>IFG_00_RX_N&lt;16&gt;</t>
  </si>
  <si>
    <t>IFG_01_RX_P&lt;15&gt;</t>
  </si>
  <si>
    <t>IFG_01_RX_P&lt;12&gt;</t>
  </si>
  <si>
    <t>IFG_01_RX_P&lt;9&gt;</t>
  </si>
  <si>
    <t>IFG_01_RX_P&lt;6&gt;</t>
  </si>
  <si>
    <t>IFG_01_RX_P&lt;3&gt;</t>
  </si>
  <si>
    <t>IFG_01_RX_P&lt;0&gt;</t>
  </si>
  <si>
    <t>IFG_00_RX_P&lt;15&gt;</t>
  </si>
  <si>
    <t>IFG_00_RX_P&lt;12&gt;</t>
  </si>
  <si>
    <t>IFG_00_RX_P&lt;9&gt;</t>
  </si>
  <si>
    <t>IFG_00_RX_P&lt;6&gt;</t>
  </si>
  <si>
    <t>IFG_00_RX_P&lt;3&gt;</t>
  </si>
  <si>
    <t>IFG_00_RX_P&lt;0&gt;</t>
  </si>
  <si>
    <t>IFG_01_RX_N&lt;15&gt;</t>
  </si>
  <si>
    <t>IFG_01_RX_N&lt;12&gt;</t>
  </si>
  <si>
    <t>IFG_01_RX_N&lt;9&gt;</t>
  </si>
  <si>
    <t>IFG_01_RX_N&lt;6&gt;</t>
  </si>
  <si>
    <t>IFG_01_RX_N&lt;3&gt;</t>
  </si>
  <si>
    <t>IFG_01_RX_N&lt;0&gt;</t>
  </si>
  <si>
    <t>IFG_00_RX_N&lt;15&gt;</t>
  </si>
  <si>
    <t>IFG_00_RX_N&lt;12&gt;</t>
  </si>
  <si>
    <t>IFG_00_RX_N&lt;9&gt;</t>
  </si>
  <si>
    <t>IFG_00_RX_N&lt;6&gt;</t>
  </si>
  <si>
    <t>IFG_00_RX_N&lt;3&gt;</t>
  </si>
  <si>
    <t>IFG_00_RX_N&lt;0&gt;</t>
  </si>
  <si>
    <t>IFG_01_TX_P&lt;13&gt;</t>
  </si>
  <si>
    <t>IFG_01_TX_P&lt;10&gt;</t>
  </si>
  <si>
    <t>IFG_01_TX_P&lt;7&gt;</t>
  </si>
  <si>
    <t>IFG_01_TX_P&lt;4&gt;</t>
  </si>
  <si>
    <t>IFG_01_TX_P&lt;1&gt;</t>
  </si>
  <si>
    <t>IFG_01_TX_P&lt;17&gt;</t>
  </si>
  <si>
    <t>IFG_00_TX_P&lt;13&gt;</t>
  </si>
  <si>
    <t>IFG_00_TX_P&lt;10&gt;</t>
  </si>
  <si>
    <t>IFG_00_TX_P&lt;7&gt;</t>
  </si>
  <si>
    <t>IFG_00_TX_P&lt;4&gt;</t>
  </si>
  <si>
    <t>IFG_00_TX_P&lt;1&gt;</t>
  </si>
  <si>
    <t>IFG_00_TX_P&lt;17&gt;</t>
  </si>
  <si>
    <t>IFG_01_TX_N&lt;13&gt;</t>
  </si>
  <si>
    <t>IFG_01_TX_N&lt;10&gt;</t>
  </si>
  <si>
    <t>IFG_01_TX_N&lt;7&gt;</t>
  </si>
  <si>
    <t>IFG_01_TX_N&lt;4&gt;</t>
  </si>
  <si>
    <t>IFG_01_TX_N&lt;1&gt;</t>
  </si>
  <si>
    <t>IFG_01_TX_N&lt;17&gt;</t>
  </si>
  <si>
    <t>IFG_00_TX_N&lt;13&gt;</t>
  </si>
  <si>
    <t>IFG_00_TX_N&lt;10&gt;</t>
  </si>
  <si>
    <t>IFG_00_TX_N&lt;7&gt;</t>
  </si>
  <si>
    <t>IFG_00_TX_N&lt;4&gt;</t>
  </si>
  <si>
    <t>IFG_00_TX_N&lt;1&gt;</t>
  </si>
  <si>
    <t>IFG_00_TX_N&lt;17&gt;</t>
  </si>
  <si>
    <t>IFG_01_TX_P&lt;14&gt;</t>
  </si>
  <si>
    <t>IFG_01_TX_P&lt;11&gt;</t>
  </si>
  <si>
    <t>IFG_01_TX_P&lt;8&gt;</t>
  </si>
  <si>
    <t>IFG_01_TX_P&lt;5&gt;</t>
  </si>
  <si>
    <t>IFG_01_TX_P&lt;2&gt;</t>
  </si>
  <si>
    <t>IFG_01_TX_P&lt;16&gt;</t>
  </si>
  <si>
    <t>IFG_00_TX_P&lt;14&gt;</t>
  </si>
  <si>
    <t>IFG_00_TX_P&lt;11&gt;</t>
  </si>
  <si>
    <t>IFG_00_TX_P&lt;8&gt;</t>
  </si>
  <si>
    <t>IFG_00_TX_P&lt;5&gt;</t>
  </si>
  <si>
    <t>IFG_00_TX_P&lt;2&gt;</t>
  </si>
  <si>
    <t>IFG_00_TX_P&lt;16&gt;</t>
  </si>
  <si>
    <t>IFG_01_TX_N&lt;14&gt;</t>
  </si>
  <si>
    <t>IFG_01_TX_N&lt;11&gt;</t>
  </si>
  <si>
    <t>IFG_01_TX_N&lt;8&gt;</t>
  </si>
  <si>
    <t>IFG_01_TX_N&lt;5&gt;</t>
  </si>
  <si>
    <t>IFG_01_TX_N&lt;2&gt;</t>
  </si>
  <si>
    <t>IFG_01_TX_N&lt;16&gt;</t>
  </si>
  <si>
    <t>IFG_00_TX_N&lt;14&gt;</t>
  </si>
  <si>
    <t>IFG_00_TX_N&lt;11&gt;</t>
  </si>
  <si>
    <t>IFG_00_TX_N&lt;8&gt;</t>
  </si>
  <si>
    <t>IFG_00_TX_N&lt;5&gt;</t>
  </si>
  <si>
    <t>IFG_00_TX_N&lt;2&gt;</t>
  </si>
  <si>
    <t>IFG_00_TX_N&lt;16&gt;</t>
  </si>
  <si>
    <t>IFG_01_TX_P&lt;15&gt;</t>
  </si>
  <si>
    <t>IFG_01_TX_P&lt;12&gt;</t>
  </si>
  <si>
    <t>IFG_01_TX_P&lt;9&gt;</t>
  </si>
  <si>
    <t>IFG_01_TX_P&lt;6&gt;</t>
  </si>
  <si>
    <t>IFG_01_TX_P&lt;3&gt;</t>
  </si>
  <si>
    <t>IFG_01_TX_P&lt;0&gt;</t>
  </si>
  <si>
    <t>IFG_00_TX_P&lt;15&gt;</t>
  </si>
  <si>
    <t>IFG_00_TX_P&lt;12&gt;</t>
  </si>
  <si>
    <t>IFG_00_TX_P&lt;9&gt;</t>
  </si>
  <si>
    <t>IFG_00_TX_P&lt;6&gt;</t>
  </si>
  <si>
    <t>IFG_00_TX_P&lt;3&gt;</t>
  </si>
  <si>
    <t>IFG_00_TX_P&lt;0&gt;</t>
  </si>
  <si>
    <t>IFG_01_TX_N&lt;15&gt;</t>
  </si>
  <si>
    <t>IFG_01_TX_N&lt;12&gt;</t>
  </si>
  <si>
    <t>IFG_01_TX_N&lt;9&gt;</t>
  </si>
  <si>
    <t>IFG_01_TX_N&lt;6&gt;</t>
  </si>
  <si>
    <t>IFG_01_TX_N&lt;3&gt;</t>
  </si>
  <si>
    <t>IFG_01_TX_N&lt;0&gt;</t>
  </si>
  <si>
    <t>IFG_00_TX_N&lt;15&gt;</t>
  </si>
  <si>
    <t>IFG_00_TX_N&lt;12&gt;</t>
  </si>
  <si>
    <t>IFG_00_TX_N&lt;9&gt;</t>
  </si>
  <si>
    <t>IFG_00_TX_N&lt;6&gt;</t>
  </si>
  <si>
    <t>IFG_00_TX_N&lt;3&gt;</t>
  </si>
  <si>
    <t>IFG_00_TX_N&lt;0&gt;</t>
  </si>
  <si>
    <t>Connector</t>
  </si>
  <si>
    <t>Pin #</t>
  </si>
  <si>
    <t>netname</t>
  </si>
  <si>
    <t>Pair #</t>
  </si>
  <si>
    <t>Connector 1- Pin #</t>
  </si>
  <si>
    <t>Connector 2 - Pin #</t>
  </si>
  <si>
    <t>A7</t>
  </si>
  <si>
    <t>G7</t>
  </si>
  <si>
    <t>B7</t>
  </si>
  <si>
    <t>H7</t>
  </si>
  <si>
    <t>C7</t>
  </si>
  <si>
    <t>D7</t>
  </si>
  <si>
    <t>K7</t>
  </si>
  <si>
    <t>E7</t>
  </si>
  <si>
    <t>L7</t>
  </si>
  <si>
    <t>F7</t>
  </si>
  <si>
    <t>M7</t>
  </si>
  <si>
    <t>A14</t>
  </si>
  <si>
    <t>G14</t>
  </si>
  <si>
    <t>B14</t>
  </si>
  <si>
    <t>H14</t>
  </si>
  <si>
    <t>C14</t>
  </si>
  <si>
    <t>D14</t>
  </si>
  <si>
    <t>K14</t>
  </si>
  <si>
    <t>E14</t>
  </si>
  <si>
    <t>L14</t>
  </si>
  <si>
    <t>F14</t>
  </si>
  <si>
    <t>M14</t>
  </si>
  <si>
    <t>Connector 1</t>
  </si>
  <si>
    <t>Connector 2</t>
  </si>
  <si>
    <t>Netname</t>
  </si>
  <si>
    <t>IFG #</t>
  </si>
  <si>
    <t>SRD #</t>
  </si>
  <si>
    <t>Direction</t>
  </si>
  <si>
    <t>Pin # (same connector)</t>
  </si>
  <si>
    <t>IFG_05_RX_P&lt;17&gt;</t>
  </si>
  <si>
    <t>IFG_05_RX_N&lt;17&gt;</t>
  </si>
  <si>
    <t>IFG_05_TX_P&lt;17&gt;</t>
  </si>
  <si>
    <t>IFG_05_TX_N&lt;17&gt;</t>
  </si>
  <si>
    <t>IFG_05_RX_P&lt;16&gt;</t>
  </si>
  <si>
    <t>IFG_05_RX_N&lt;16&gt;</t>
  </si>
  <si>
    <t>IFG_05_TX_P&lt;16&gt;</t>
  </si>
  <si>
    <t>IFG_05_TX_N&lt;16&gt;</t>
  </si>
  <si>
    <t>IFG_05_TX_P&lt;9&gt;</t>
  </si>
  <si>
    <t>IFG_05_TX_P&lt;8&gt;</t>
  </si>
  <si>
    <t>IFG_05_TX_P&lt;7&gt;</t>
  </si>
  <si>
    <t>IFG_05_TX_P&lt;6&gt;</t>
  </si>
  <si>
    <t>IFG_05_TX_P&lt;5&gt;</t>
  </si>
  <si>
    <t>IFG_05_TX_P&lt;4&gt;</t>
  </si>
  <si>
    <t>IFG_05_TX_P&lt;3&gt;</t>
  </si>
  <si>
    <t>IFG_05_TX_P&lt;2&gt;</t>
  </si>
  <si>
    <t>IFG_05_TX_P&lt;1&gt;</t>
  </si>
  <si>
    <t>IFG_05_TX_P&lt;15&gt;</t>
  </si>
  <si>
    <t>IFG_05_TX_P&lt;14&gt;</t>
  </si>
  <si>
    <t>IFG_05_TX_P&lt;13&gt;</t>
  </si>
  <si>
    <t>IFG_05_TX_P&lt;12&gt;</t>
  </si>
  <si>
    <t>IFG_05_TX_P&lt;11&gt;</t>
  </si>
  <si>
    <t>IFG_05_TX_P&lt;10&gt;</t>
  </si>
  <si>
    <t>IFG_05_TX_P&lt;0&gt;</t>
  </si>
  <si>
    <t>IFG_05_TX_N&lt;9&gt;</t>
  </si>
  <si>
    <t>IFG_05_TX_N&lt;8&gt;</t>
  </si>
  <si>
    <t>IFG_05_TX_N&lt;7&gt;</t>
  </si>
  <si>
    <t>IFG_05_TX_N&lt;6&gt;</t>
  </si>
  <si>
    <t>IFG_05_TX_N&lt;5&gt;</t>
  </si>
  <si>
    <t>IFG_05_TX_N&lt;4&gt;</t>
  </si>
  <si>
    <t>IFG_05_TX_N&lt;3&gt;</t>
  </si>
  <si>
    <t>IFG_05_TX_N&lt;2&gt;</t>
  </si>
  <si>
    <t>IFG_05_TX_N&lt;1&gt;</t>
  </si>
  <si>
    <t>IFG_05_TX_N&lt;15&gt;</t>
  </si>
  <si>
    <t>IFG_05_TX_N&lt;14&gt;</t>
  </si>
  <si>
    <t>IFG_05_TX_N&lt;13&gt;</t>
  </si>
  <si>
    <t>IFG_05_TX_N&lt;12&gt;</t>
  </si>
  <si>
    <t>IFG_05_TX_N&lt;11&gt;</t>
  </si>
  <si>
    <t>IFG_05_TX_N&lt;10&gt;</t>
  </si>
  <si>
    <t>IFG_05_TX_N&lt;0&gt;</t>
  </si>
  <si>
    <t>IFG_05_RX_P&lt;9&gt;</t>
  </si>
  <si>
    <t>IFG_05_RX_P&lt;8&gt;</t>
  </si>
  <si>
    <t>IFG_05_RX_P&lt;7&gt;</t>
  </si>
  <si>
    <t>IFG_05_RX_P&lt;6&gt;</t>
  </si>
  <si>
    <t>IFG_05_RX_P&lt;5&gt;</t>
  </si>
  <si>
    <t>IFG_05_RX_P&lt;4&gt;</t>
  </si>
  <si>
    <t>IFG_05_RX_P&lt;3&gt;</t>
  </si>
  <si>
    <t>IFG_05_RX_P&lt;2&gt;</t>
  </si>
  <si>
    <t>IFG_05_RX_P&lt;1&gt;</t>
  </si>
  <si>
    <t>IFG_05_RX_P&lt;15&gt;</t>
  </si>
  <si>
    <t>IFG_05_RX_P&lt;14&gt;</t>
  </si>
  <si>
    <t>IFG_05_RX_P&lt;13&gt;</t>
  </si>
  <si>
    <t>IFG_05_RX_P&lt;12&gt;</t>
  </si>
  <si>
    <t>IFG_05_RX_P&lt;11&gt;</t>
  </si>
  <si>
    <t>IFG_05_RX_P&lt;10&gt;</t>
  </si>
  <si>
    <t>IFG_05_RX_P&lt;0&gt;</t>
  </si>
  <si>
    <t>IFG_05_RX_N&lt;9&gt;</t>
  </si>
  <si>
    <t>IFG_05_RX_N&lt;8&gt;</t>
  </si>
  <si>
    <t>IFG_05_RX_N&lt;7&gt;</t>
  </si>
  <si>
    <t>IFG_05_RX_N&lt;6&gt;</t>
  </si>
  <si>
    <t>IFG_05_RX_N&lt;5&gt;</t>
  </si>
  <si>
    <t>IFG_05_RX_N&lt;4&gt;</t>
  </si>
  <si>
    <t>IFG_05_RX_N&lt;3&gt;</t>
  </si>
  <si>
    <t>IFG_05_RX_N&lt;2&gt;</t>
  </si>
  <si>
    <t>IFG_05_RX_N&lt;1&gt;</t>
  </si>
  <si>
    <t>IFG_05_RX_N&lt;15&gt;</t>
  </si>
  <si>
    <t>IFG_05_RX_N&lt;14&gt;</t>
  </si>
  <si>
    <t>IFG_05_RX_N&lt;13&gt;</t>
  </si>
  <si>
    <t>IFG_05_RX_N&lt;12&gt;</t>
  </si>
  <si>
    <t>IFG_05_RX_N&lt;11&gt;</t>
  </si>
  <si>
    <t>IFG_05_RX_N&lt;10&gt;</t>
  </si>
  <si>
    <t>IFG_05_RX_N&lt;0&gt;</t>
  </si>
  <si>
    <t>IFG_04_TX_P&lt;9&gt;</t>
  </si>
  <si>
    <t>IFG_04_TX_P&lt;8&gt;</t>
  </si>
  <si>
    <t>IFG_04_TX_P&lt;7&gt;</t>
  </si>
  <si>
    <t>IFG_04_TX_P&lt;6&gt;</t>
  </si>
  <si>
    <t>IFG_04_TX_P&lt;5&gt;</t>
  </si>
  <si>
    <t>IFG_04_TX_P&lt;4&gt;</t>
  </si>
  <si>
    <t>IFG_04_TX_P&lt;3&gt;</t>
  </si>
  <si>
    <t>IFG_04_TX_P&lt;2&gt;</t>
  </si>
  <si>
    <t>IFG_04_TX_P&lt;1&gt;</t>
  </si>
  <si>
    <t>IFG_04_TX_P&lt;15&gt;</t>
  </si>
  <si>
    <t>IFG_04_TX_P&lt;14&gt;</t>
  </si>
  <si>
    <t>IFG_04_TX_P&lt;13&gt;</t>
  </si>
  <si>
    <t>IFG_04_TX_P&lt;12&gt;</t>
  </si>
  <si>
    <t>IFG_04_TX_P&lt;11&gt;</t>
  </si>
  <si>
    <t>IFG_04_TX_P&lt;10&gt;</t>
  </si>
  <si>
    <t>IFG_04_TX_P&lt;0&gt;</t>
  </si>
  <si>
    <t>IFG_04_TX_N&lt;9&gt;</t>
  </si>
  <si>
    <t>IFG_04_TX_N&lt;8&gt;</t>
  </si>
  <si>
    <t>IFG_04_TX_N&lt;7&gt;</t>
  </si>
  <si>
    <t>IFG_04_TX_N&lt;6&gt;</t>
  </si>
  <si>
    <t>IFG_04_TX_N&lt;5&gt;</t>
  </si>
  <si>
    <t>IFG_04_TX_N&lt;4&gt;</t>
  </si>
  <si>
    <t>IFG_04_TX_N&lt;3&gt;</t>
  </si>
  <si>
    <t>IFG_04_TX_N&lt;2&gt;</t>
  </si>
  <si>
    <t>IFG_04_TX_N&lt;1&gt;</t>
  </si>
  <si>
    <t>IFG_04_TX_N&lt;15&gt;</t>
  </si>
  <si>
    <t>IFG_04_TX_N&lt;14&gt;</t>
  </si>
  <si>
    <t>IFG_04_TX_N&lt;13&gt;</t>
  </si>
  <si>
    <t>IFG_04_TX_N&lt;12&gt;</t>
  </si>
  <si>
    <t>IFG_04_TX_N&lt;11&gt;</t>
  </si>
  <si>
    <t>IFG_04_TX_N&lt;10&gt;</t>
  </si>
  <si>
    <t>IFG_04_TX_N&lt;0&gt;</t>
  </si>
  <si>
    <t>IFG_04_RX_P&lt;9&gt;</t>
  </si>
  <si>
    <t>IFG_04_RX_P&lt;8&gt;</t>
  </si>
  <si>
    <t>IFG_04_RX_P&lt;7&gt;</t>
  </si>
  <si>
    <t>IFG_04_RX_P&lt;6&gt;</t>
  </si>
  <si>
    <t>IFG_04_RX_P&lt;5&gt;</t>
  </si>
  <si>
    <t>IFG_04_RX_P&lt;4&gt;</t>
  </si>
  <si>
    <t>IFG_04_RX_P&lt;3&gt;</t>
  </si>
  <si>
    <t>IFG_04_RX_P&lt;2&gt;</t>
  </si>
  <si>
    <t>IFG_04_RX_P&lt;1&gt;</t>
  </si>
  <si>
    <t>IFG_04_RX_P&lt;15&gt;</t>
  </si>
  <si>
    <t>IFG_04_RX_P&lt;14&gt;</t>
  </si>
  <si>
    <t>IFG_04_RX_P&lt;13&gt;</t>
  </si>
  <si>
    <t>IFG_04_RX_P&lt;12&gt;</t>
  </si>
  <si>
    <t>IFG_04_RX_P&lt;11&gt;</t>
  </si>
  <si>
    <t>IFG_04_RX_P&lt;10&gt;</t>
  </si>
  <si>
    <t>IFG_04_RX_P&lt;0&gt;</t>
  </si>
  <si>
    <t>IFG_04_RX_N&lt;9&gt;</t>
  </si>
  <si>
    <t>IFG_04_RX_N&lt;8&gt;</t>
  </si>
  <si>
    <t>IFG_04_RX_N&lt;7&gt;</t>
  </si>
  <si>
    <t>IFG_04_RX_N&lt;6&gt;</t>
  </si>
  <si>
    <t>IFG_04_RX_N&lt;5&gt;</t>
  </si>
  <si>
    <t>IFG_04_RX_N&lt;4&gt;</t>
  </si>
  <si>
    <t>IFG_04_RX_N&lt;3&gt;</t>
  </si>
  <si>
    <t>IFG_04_RX_N&lt;2&gt;</t>
  </si>
  <si>
    <t>IFG_04_RX_N&lt;1&gt;</t>
  </si>
  <si>
    <t>IFG_04_RX_N&lt;15&gt;</t>
  </si>
  <si>
    <t>IFG_04_RX_N&lt;14&gt;</t>
  </si>
  <si>
    <t>IFG_04_RX_N&lt;13&gt;</t>
  </si>
  <si>
    <t>IFG_04_RX_N&lt;12&gt;</t>
  </si>
  <si>
    <t>IFG_04_RX_N&lt;11&gt;</t>
  </si>
  <si>
    <t>IFG_04_RX_N&lt;10&gt;</t>
  </si>
  <si>
    <t>IFG_04_RX_N&lt;0&gt;</t>
  </si>
  <si>
    <t>Trace length [mil]</t>
  </si>
  <si>
    <t>IFG</t>
  </si>
  <si>
    <t>Paladin cable IL</t>
  </si>
  <si>
    <t>Paladin LB cable IL</t>
  </si>
  <si>
    <t>dB</t>
  </si>
  <si>
    <t>dB/inch</t>
  </si>
  <si>
    <t>Optical conn + cable IL</t>
  </si>
  <si>
    <t>1=Yes, 0=No</t>
  </si>
  <si>
    <t>IFG00_00_RX_P</t>
  </si>
  <si>
    <t>IFG00_00_RX_N</t>
  </si>
  <si>
    <t>IFG00_00_TX_P</t>
  </si>
  <si>
    <t>IFG00_00_TX_N</t>
  </si>
  <si>
    <t>IFG00_01_RX_P</t>
  </si>
  <si>
    <t>IFG00_01_RX_N</t>
  </si>
  <si>
    <t>IFG00_01_TX_P</t>
  </si>
  <si>
    <t>IFG00_01_TX_N</t>
  </si>
  <si>
    <t>IFG00_02_RX_P</t>
  </si>
  <si>
    <t>IFG00_02_RX_N</t>
  </si>
  <si>
    <t>IFG00_02_TX_P</t>
  </si>
  <si>
    <t>IFG00_02_TX_N</t>
  </si>
  <si>
    <t>IFG00_03_RX_P</t>
  </si>
  <si>
    <t>IFG00_03_RX_N</t>
  </si>
  <si>
    <t>IFG00_03_TX_P</t>
  </si>
  <si>
    <t>IFG00_03_TX_N</t>
  </si>
  <si>
    <t>IFG00_04_RX_P</t>
  </si>
  <si>
    <t>IFG00_04_RX_N</t>
  </si>
  <si>
    <t>IFG00_04_TX_P</t>
  </si>
  <si>
    <t>IFG00_04_TX_N</t>
  </si>
  <si>
    <t>IFG00_05_RX_P</t>
  </si>
  <si>
    <t>IFG00_05_RX_N</t>
  </si>
  <si>
    <t>IFG00_05_TX_P</t>
  </si>
  <si>
    <t>IFG00_05_TX_N</t>
  </si>
  <si>
    <t>IFG00_06_RX_P</t>
  </si>
  <si>
    <t>IFG00_06_RX_N</t>
  </si>
  <si>
    <t>IFG00_06_TX_P</t>
  </si>
  <si>
    <t>IFG00_06_TX_N</t>
  </si>
  <si>
    <t>IFG00_07_RX_P</t>
  </si>
  <si>
    <t>IFG00_07_RX_N</t>
  </si>
  <si>
    <t>IFG00_07_TX_P</t>
  </si>
  <si>
    <t>IFG00_07_TX_N</t>
  </si>
  <si>
    <t>IFG00_08_RX_P</t>
  </si>
  <si>
    <t>IFG00_08_RX_N</t>
  </si>
  <si>
    <t>IFG00_08_TX_P</t>
  </si>
  <si>
    <t>IFG00_08_TX_N</t>
  </si>
  <si>
    <t>IFG00_09_RX_P</t>
  </si>
  <si>
    <t>IFG00_09_RX_N</t>
  </si>
  <si>
    <t>IFG00_09_TX_P</t>
  </si>
  <si>
    <t>IFG00_09_TX_N</t>
  </si>
  <si>
    <t>IFG00_10_RX_P</t>
  </si>
  <si>
    <t>IFG00_10_RX_N</t>
  </si>
  <si>
    <t>IFG00_10_TX_P</t>
  </si>
  <si>
    <t>IFG00_10_TX_N</t>
  </si>
  <si>
    <t>IFG00_11_RX_P</t>
  </si>
  <si>
    <t>IFG00_11_RX_N</t>
  </si>
  <si>
    <t>IFG00_11_TX_P</t>
  </si>
  <si>
    <t>IFG00_11_TX_N</t>
  </si>
  <si>
    <t>IFG00_12_RX_P</t>
  </si>
  <si>
    <t>IFG00_12_RX_N</t>
  </si>
  <si>
    <t>IFG00_12_TX_P</t>
  </si>
  <si>
    <t>IFG00_12_TX_N</t>
  </si>
  <si>
    <t>IFG00_13_RX_P</t>
  </si>
  <si>
    <t>IFG00_13_RX_N</t>
  </si>
  <si>
    <t>IFG00_13_TX_P</t>
  </si>
  <si>
    <t>IFG00_13_TX_N</t>
  </si>
  <si>
    <t>IFG00_14_RX_P</t>
  </si>
  <si>
    <t>IFG00_14_RX_N</t>
  </si>
  <si>
    <t>IFG00_14_TX_P</t>
  </si>
  <si>
    <t>IFG00_14_TX_N</t>
  </si>
  <si>
    <t>IFG00_15_RX_P</t>
  </si>
  <si>
    <t>IFG00_15_RX_N</t>
  </si>
  <si>
    <t>IFG00_15_TX_P</t>
  </si>
  <si>
    <t>IFG00_15_TX_N</t>
  </si>
  <si>
    <t>IFG00_16_RX_P</t>
  </si>
  <si>
    <t>IFG00_16_RX_N</t>
  </si>
  <si>
    <t>IFG00_16_TX_P</t>
  </si>
  <si>
    <t>IFG00_16_TX_N</t>
  </si>
  <si>
    <t>IFG00_17_RX_P</t>
  </si>
  <si>
    <t>IFG00_17_RX_N</t>
  </si>
  <si>
    <t>IFG00_17_TX_P</t>
  </si>
  <si>
    <t>IFG00_17_TX_N</t>
  </si>
  <si>
    <t>IFG01_00_RX_P</t>
  </si>
  <si>
    <t>IFG01_00_RX_N</t>
  </si>
  <si>
    <t>IFG01_00_TX_P</t>
  </si>
  <si>
    <t>IFG01_00_TX_N</t>
  </si>
  <si>
    <t>IFG01_01_RX_P</t>
  </si>
  <si>
    <t>IFG01_01_RX_N</t>
  </si>
  <si>
    <t>IFG01_01_TX_P</t>
  </si>
  <si>
    <t>IFG01_01_TX_N</t>
  </si>
  <si>
    <t>IFG01_02_RX_P</t>
  </si>
  <si>
    <t>IFG01_02_RX_N</t>
  </si>
  <si>
    <t>IFG01_02_TX_P</t>
  </si>
  <si>
    <t>IFG01_02_TX_N</t>
  </si>
  <si>
    <t>IFG01_03_RX_P</t>
  </si>
  <si>
    <t>IFG01_03_RX_N</t>
  </si>
  <si>
    <t>IFG01_03_TX_P</t>
  </si>
  <si>
    <t>IFG01_03_TX_N</t>
  </si>
  <si>
    <t>IFG01_04_RX_P</t>
  </si>
  <si>
    <t>IFG01_04_RX_N</t>
  </si>
  <si>
    <t>IFG01_04_TX_P</t>
  </si>
  <si>
    <t>IFG01_04_TX_N</t>
  </si>
  <si>
    <t>IFG01_05_RX_P</t>
  </si>
  <si>
    <t>IFG01_05_RX_N</t>
  </si>
  <si>
    <t>IFG01_05_TX_P</t>
  </si>
  <si>
    <t>IFG01_05_TX_N</t>
  </si>
  <si>
    <t>IFG01_06_RX_P</t>
  </si>
  <si>
    <t>IFG01_06_RX_N</t>
  </si>
  <si>
    <t>IFG01_06_TX_P</t>
  </si>
  <si>
    <t>IFG01_06_TX_N</t>
  </si>
  <si>
    <t>IFG01_07_RX_P</t>
  </si>
  <si>
    <t>IFG01_07_RX_N</t>
  </si>
  <si>
    <t>IFG01_07_TX_P</t>
  </si>
  <si>
    <t>IFG01_07_TX_N</t>
  </si>
  <si>
    <t>IFG01_08_RX_P</t>
  </si>
  <si>
    <t>IFG01_08_RX_N</t>
  </si>
  <si>
    <t>IFG01_08_TX_P</t>
  </si>
  <si>
    <t>IFG01_08_TX_N</t>
  </si>
  <si>
    <t>IFG01_09_RX_P</t>
  </si>
  <si>
    <t>IFG01_09_RX_N</t>
  </si>
  <si>
    <t>IFG01_09_TX_P</t>
  </si>
  <si>
    <t>IFG01_09_TX_N</t>
  </si>
  <si>
    <t>IFG01_10_RX_P</t>
  </si>
  <si>
    <t>IFG01_10_RX_N</t>
  </si>
  <si>
    <t>IFG01_10_TX_P</t>
  </si>
  <si>
    <t>IFG01_10_TX_N</t>
  </si>
  <si>
    <t>IFG01_11_RX_P</t>
  </si>
  <si>
    <t>IFG01_11_RX_N</t>
  </si>
  <si>
    <t>IFG01_11_TX_P</t>
  </si>
  <si>
    <t>IFG01_11_TX_N</t>
  </si>
  <si>
    <t>IFG01_12_RX_P</t>
  </si>
  <si>
    <t>IFG01_12_RX_N</t>
  </si>
  <si>
    <t>IFG01_12_TX_P</t>
  </si>
  <si>
    <t>IFG01_12_TX_N</t>
  </si>
  <si>
    <t>IFG01_13_RX_P</t>
  </si>
  <si>
    <t>IFG01_13_RX_N</t>
  </si>
  <si>
    <t>IFG01_13_TX_P</t>
  </si>
  <si>
    <t>IFG01_13_TX_N</t>
  </si>
  <si>
    <t>IFG01_14_RX_P</t>
  </si>
  <si>
    <t>IFG01_14_RX_N</t>
  </si>
  <si>
    <t>IFG01_14_TX_P</t>
  </si>
  <si>
    <t>IFG01_14_TX_N</t>
  </si>
  <si>
    <t>IFG01_15_RX_P</t>
  </si>
  <si>
    <t>IFG01_15_RX_N</t>
  </si>
  <si>
    <t>IFG01_15_TX_P</t>
  </si>
  <si>
    <t>IFG01_15_TX_N</t>
  </si>
  <si>
    <t>IFG01_16_RX_P</t>
  </si>
  <si>
    <t>IFG01_16_RX_N</t>
  </si>
  <si>
    <t>IFG01_16_TX_P</t>
  </si>
  <si>
    <t>IFG01_16_TX_N</t>
  </si>
  <si>
    <t>IFG01_17_RX_P</t>
  </si>
  <si>
    <t>IFG01_17_RX_N</t>
  </si>
  <si>
    <t>IFG01_17_TX_P</t>
  </si>
  <si>
    <t>IFG01_17_TX_N</t>
  </si>
  <si>
    <t>IFG02_00_RX_P</t>
  </si>
  <si>
    <t>IFG02_00_RX_N</t>
  </si>
  <si>
    <t>IFG02_00_TX_P</t>
  </si>
  <si>
    <t>IFG02_00_TX_N</t>
  </si>
  <si>
    <t>IFG02_01_RX_P</t>
  </si>
  <si>
    <t>IFG02_01_RX_N</t>
  </si>
  <si>
    <t>IFG02_01_TX_P</t>
  </si>
  <si>
    <t>IFG02_01_TX_N</t>
  </si>
  <si>
    <t>IFG02_02_RX_P</t>
  </si>
  <si>
    <t>IFG02_02_RX_N</t>
  </si>
  <si>
    <t>IFG02_02_TX_P</t>
  </si>
  <si>
    <t>IFG02_02_TX_N</t>
  </si>
  <si>
    <t>IFG02_03_RX_P</t>
  </si>
  <si>
    <t>IFG02_03_RX_N</t>
  </si>
  <si>
    <t>IFG02_03_TX_P</t>
  </si>
  <si>
    <t>IFG02_03_TX_N</t>
  </si>
  <si>
    <t>IFG02_04_RX_P</t>
  </si>
  <si>
    <t>IFG02_04_RX_N</t>
  </si>
  <si>
    <t>IFG02_04_TX_P</t>
  </si>
  <si>
    <t>IFG02_04_TX_N</t>
  </si>
  <si>
    <t>IFG02_05_RX_P</t>
  </si>
  <si>
    <t>IFG02_05_RX_N</t>
  </si>
  <si>
    <t>IFG02_05_TX_P</t>
  </si>
  <si>
    <t>IFG02_05_TX_N</t>
  </si>
  <si>
    <t>IFG02_06_RX_P</t>
  </si>
  <si>
    <t>IFG02_06_RX_N</t>
  </si>
  <si>
    <t>IFG02_06_TX_P</t>
  </si>
  <si>
    <t>IFG02_06_TX_N</t>
  </si>
  <si>
    <t>IFG02_07_RX_P</t>
  </si>
  <si>
    <t>IFG02_07_RX_N</t>
  </si>
  <si>
    <t>IFG02_07_TX_P</t>
  </si>
  <si>
    <t>IFG02_07_TX_N</t>
  </si>
  <si>
    <t>IFG02_08_RX_P</t>
  </si>
  <si>
    <t>IFG02_08_RX_N</t>
  </si>
  <si>
    <t>IFG02_08_TX_P</t>
  </si>
  <si>
    <t>IFG02_08_TX_N</t>
  </si>
  <si>
    <t>IFG02_09_RX_P</t>
  </si>
  <si>
    <t>IFG02_09_RX_N</t>
  </si>
  <si>
    <t>IFG02_09_TX_P</t>
  </si>
  <si>
    <t>IFG02_09_TX_N</t>
  </si>
  <si>
    <t>IFG02_10_RX_P</t>
  </si>
  <si>
    <t>IFG02_10_RX_N</t>
  </si>
  <si>
    <t>IFG02_10_TX_P</t>
  </si>
  <si>
    <t>IFG02_10_TX_N</t>
  </si>
  <si>
    <t>IFG02_11_RX_P</t>
  </si>
  <si>
    <t>IFG02_11_RX_N</t>
  </si>
  <si>
    <t>IFG02_11_TX_P</t>
  </si>
  <si>
    <t>IFG02_11_TX_N</t>
  </si>
  <si>
    <t>IFG02_12_RX_P</t>
  </si>
  <si>
    <t>IFG02_12_RX_N</t>
  </si>
  <si>
    <t>IFG02_12_TX_P</t>
  </si>
  <si>
    <t>IFG02_12_TX_N</t>
  </si>
  <si>
    <t>IFG02_13_RX_P</t>
  </si>
  <si>
    <t>IFG02_13_RX_N</t>
  </si>
  <si>
    <t>IFG02_13_TX_P</t>
  </si>
  <si>
    <t>IFG02_13_TX_N</t>
  </si>
  <si>
    <t>IFG02_14_RX_P</t>
  </si>
  <si>
    <t>IFG02_14_RX_N</t>
  </si>
  <si>
    <t>IFG02_14_TX_P</t>
  </si>
  <si>
    <t>IFG02_14_TX_N</t>
  </si>
  <si>
    <t>IFG02_15_RX_P</t>
  </si>
  <si>
    <t>IFG02_15_RX_N</t>
  </si>
  <si>
    <t>IFG02_15_TX_P</t>
  </si>
  <si>
    <t>IFG02_15_TX_N</t>
  </si>
  <si>
    <t>IFG02_16_RX_P</t>
  </si>
  <si>
    <t>IFG02_16_RX_N</t>
  </si>
  <si>
    <t>IFG02_16_TX_P</t>
  </si>
  <si>
    <t>IFG02_16_TX_N</t>
  </si>
  <si>
    <t>IFG02_17_RX_P</t>
  </si>
  <si>
    <t>IFG02_17_RX_N</t>
  </si>
  <si>
    <t>IFG02_17_TX_P</t>
  </si>
  <si>
    <t>IFG02_17_TX_N</t>
  </si>
  <si>
    <t>IFG03_00_RX_P</t>
  </si>
  <si>
    <t>IFG03_00_RX_N</t>
  </si>
  <si>
    <t>IFG03_00_TX_P</t>
  </si>
  <si>
    <t>IFG03_00_TX_N</t>
  </si>
  <si>
    <t>IFG03_01_RX_P</t>
  </si>
  <si>
    <t>IFG03_01_RX_N</t>
  </si>
  <si>
    <t>IFG03_01_TX_P</t>
  </si>
  <si>
    <t>IFG03_01_TX_N</t>
  </si>
  <si>
    <t>IFG03_02_RX_P</t>
  </si>
  <si>
    <t>IFG03_02_RX_N</t>
  </si>
  <si>
    <t>IFG03_02_TX_P</t>
  </si>
  <si>
    <t>IFG03_02_TX_N</t>
  </si>
  <si>
    <t>IFG03_03_RX_P</t>
  </si>
  <si>
    <t>IFG03_03_RX_N</t>
  </si>
  <si>
    <t>IFG03_03_TX_P</t>
  </si>
  <si>
    <t>IFG03_03_TX_N</t>
  </si>
  <si>
    <t>IFG03_04_RX_P</t>
  </si>
  <si>
    <t>IFG03_04_RX_N</t>
  </si>
  <si>
    <t>IFG03_04_TX_P</t>
  </si>
  <si>
    <t>IFG03_04_TX_N</t>
  </si>
  <si>
    <t>IFG03_05_RX_P</t>
  </si>
  <si>
    <t>IFG03_05_RX_N</t>
  </si>
  <si>
    <t>IFG03_05_TX_P</t>
  </si>
  <si>
    <t>IFG03_05_TX_N</t>
  </si>
  <si>
    <t>IFG03_06_RX_P</t>
  </si>
  <si>
    <t>IFG03_06_RX_N</t>
  </si>
  <si>
    <t>IFG03_06_TX_P</t>
  </si>
  <si>
    <t>IFG03_06_TX_N</t>
  </si>
  <si>
    <t>IFG03_07_RX_P</t>
  </si>
  <si>
    <t>IFG03_07_RX_N</t>
  </si>
  <si>
    <t>IFG03_07_TX_P</t>
  </si>
  <si>
    <t>IFG03_07_TX_N</t>
  </si>
  <si>
    <t>IFG03_08_RX_P</t>
  </si>
  <si>
    <t>IFG03_08_RX_N</t>
  </si>
  <si>
    <t>IFG03_08_TX_P</t>
  </si>
  <si>
    <t>IFG03_08_TX_N</t>
  </si>
  <si>
    <t>IFG03_09_RX_P</t>
  </si>
  <si>
    <t>IFG03_09_RX_N</t>
  </si>
  <si>
    <t>IFG03_09_TX_P</t>
  </si>
  <si>
    <t>IFG03_09_TX_N</t>
  </si>
  <si>
    <t>IFG03_10_RX_P</t>
  </si>
  <si>
    <t>IFG03_10_RX_N</t>
  </si>
  <si>
    <t>IFG03_10_TX_P</t>
  </si>
  <si>
    <t>IFG03_10_TX_N</t>
  </si>
  <si>
    <t>IFG03_11_RX_P</t>
  </si>
  <si>
    <t>IFG03_11_RX_N</t>
  </si>
  <si>
    <t>IFG03_11_TX_P</t>
  </si>
  <si>
    <t>IFG03_11_TX_N</t>
  </si>
  <si>
    <t>IFG03_12_RX_P</t>
  </si>
  <si>
    <t>IFG03_12_RX_N</t>
  </si>
  <si>
    <t>IFG03_12_TX_P</t>
  </si>
  <si>
    <t>IFG03_12_TX_N</t>
  </si>
  <si>
    <t>IFG03_13_RX_P</t>
  </si>
  <si>
    <t>IFG03_13_RX_N</t>
  </si>
  <si>
    <t>IFG03_13_TX_P</t>
  </si>
  <si>
    <t>IFG03_13_TX_N</t>
  </si>
  <si>
    <t>IFG03_14_RX_P</t>
  </si>
  <si>
    <t>IFG03_14_RX_N</t>
  </si>
  <si>
    <t>IFG03_14_TX_P</t>
  </si>
  <si>
    <t>IFG03_14_TX_N</t>
  </si>
  <si>
    <t>IFG03_15_RX_P</t>
  </si>
  <si>
    <t>IFG03_15_RX_N</t>
  </si>
  <si>
    <t>IFG03_15_TX_P</t>
  </si>
  <si>
    <t>IFG03_15_TX_N</t>
  </si>
  <si>
    <t>IFG04_00_RX_P</t>
  </si>
  <si>
    <t>IFG04_00_RX_N</t>
  </si>
  <si>
    <t>IFG04_00_TX_P</t>
  </si>
  <si>
    <t>IFG04_00_TX_N</t>
  </si>
  <si>
    <t>IFG04_01_RX_P</t>
  </si>
  <si>
    <t>IFG04_01_RX_N</t>
  </si>
  <si>
    <t>IFG04_01_TX_P</t>
  </si>
  <si>
    <t>IFG04_01_TX_N</t>
  </si>
  <si>
    <t>IFG04_02_RX_P</t>
  </si>
  <si>
    <t>IFG04_02_RX_N</t>
  </si>
  <si>
    <t>IFG04_02_TX_P</t>
  </si>
  <si>
    <t>IFG04_02_TX_N</t>
  </si>
  <si>
    <t>IFG04_03_RX_P</t>
  </si>
  <si>
    <t>IFG04_03_RX_N</t>
  </si>
  <si>
    <t>IFG04_03_TX_P</t>
  </si>
  <si>
    <t>IFG04_03_TX_N</t>
  </si>
  <si>
    <t>IFG04_04_RX_P</t>
  </si>
  <si>
    <t>IFG04_04_RX_N</t>
  </si>
  <si>
    <t>IFG04_04_TX_P</t>
  </si>
  <si>
    <t>IFG04_04_TX_N</t>
  </si>
  <si>
    <t>IFG04_05_RX_P</t>
  </si>
  <si>
    <t>IFG04_05_RX_N</t>
  </si>
  <si>
    <t>IFG04_05_TX_P</t>
  </si>
  <si>
    <t>IFG04_05_TX_N</t>
  </si>
  <si>
    <t>IFG04_06_RX_P</t>
  </si>
  <si>
    <t>IFG04_06_RX_N</t>
  </si>
  <si>
    <t>IFG04_06_TX_P</t>
  </si>
  <si>
    <t>IFG04_06_TX_N</t>
  </si>
  <si>
    <t>IFG04_07_RX_P</t>
  </si>
  <si>
    <t>IFG04_07_RX_N</t>
  </si>
  <si>
    <t>IFG04_07_TX_P</t>
  </si>
  <si>
    <t>IFG04_07_TX_N</t>
  </si>
  <si>
    <t>IFG04_08_RX_P</t>
  </si>
  <si>
    <t>IFG04_08_RX_N</t>
  </si>
  <si>
    <t>IFG04_08_TX_P</t>
  </si>
  <si>
    <t>IFG04_08_TX_N</t>
  </si>
  <si>
    <t>IFG04_09_RX_P</t>
  </si>
  <si>
    <t>IFG04_09_RX_N</t>
  </si>
  <si>
    <t>IFG04_09_TX_P</t>
  </si>
  <si>
    <t>IFG04_09_TX_N</t>
  </si>
  <si>
    <t>IFG04_10_RX_P</t>
  </si>
  <si>
    <t>IFG04_10_RX_N</t>
  </si>
  <si>
    <t>IFG04_10_TX_P</t>
  </si>
  <si>
    <t>IFG04_10_TX_N</t>
  </si>
  <si>
    <t>IFG04_11_RX_P</t>
  </si>
  <si>
    <t>IFG04_11_RX_N</t>
  </si>
  <si>
    <t>IFG04_11_TX_P</t>
  </si>
  <si>
    <t>IFG04_11_TX_N</t>
  </si>
  <si>
    <t>IFG04_12_RX_P</t>
  </si>
  <si>
    <t>IFG04_12_RX_N</t>
  </si>
  <si>
    <t>IFG04_12_TX_P</t>
  </si>
  <si>
    <t>IFG04_12_TX_N</t>
  </si>
  <si>
    <t>IFG04_13_RX_P</t>
  </si>
  <si>
    <t>IFG04_13_RX_N</t>
  </si>
  <si>
    <t>IFG04_13_TX_P</t>
  </si>
  <si>
    <t>IFG04_13_TX_N</t>
  </si>
  <si>
    <t>IFG04_14_RX_P</t>
  </si>
  <si>
    <t>IFG04_14_RX_N</t>
  </si>
  <si>
    <t>IFG04_14_TX_P</t>
  </si>
  <si>
    <t>IFG04_14_TX_N</t>
  </si>
  <si>
    <t>IFG04_15_RX_P</t>
  </si>
  <si>
    <t>IFG04_15_RX_N</t>
  </si>
  <si>
    <t>IFG04_15_TX_P</t>
  </si>
  <si>
    <t>IFG04_15_TX_N</t>
  </si>
  <si>
    <t>IFG05_00_RX_P</t>
  </si>
  <si>
    <t>IFG05_00_RX_N</t>
  </si>
  <si>
    <t>IFG05_00_TX_P</t>
  </si>
  <si>
    <t>IFG05_00_TX_N</t>
  </si>
  <si>
    <t>IFG05_01_RX_P</t>
  </si>
  <si>
    <t>IFG05_01_RX_N</t>
  </si>
  <si>
    <t>IFG05_01_TX_P</t>
  </si>
  <si>
    <t>IFG05_01_TX_N</t>
  </si>
  <si>
    <t>IFG05_02_RX_P</t>
  </si>
  <si>
    <t>IFG05_02_RX_N</t>
  </si>
  <si>
    <t>IFG05_02_TX_P</t>
  </si>
  <si>
    <t>IFG05_02_TX_N</t>
  </si>
  <si>
    <t>IFG05_03_RX_P</t>
  </si>
  <si>
    <t>IFG05_03_RX_N</t>
  </si>
  <si>
    <t>IFG05_03_TX_P</t>
  </si>
  <si>
    <t>IFG05_03_TX_N</t>
  </si>
  <si>
    <t>IFG05_04_RX_P</t>
  </si>
  <si>
    <t>IFG05_04_RX_N</t>
  </si>
  <si>
    <t>IFG05_04_TX_P</t>
  </si>
  <si>
    <t>IFG05_04_TX_N</t>
  </si>
  <si>
    <t>IFG05_05_RX_P</t>
  </si>
  <si>
    <t>IFG05_05_RX_N</t>
  </si>
  <si>
    <t>IFG05_05_TX_P</t>
  </si>
  <si>
    <t>IFG05_05_TX_N</t>
  </si>
  <si>
    <t>IFG05_06_RX_P</t>
  </si>
  <si>
    <t>IFG05_06_RX_N</t>
  </si>
  <si>
    <t>IFG05_06_TX_P</t>
  </si>
  <si>
    <t>IFG05_06_TX_N</t>
  </si>
  <si>
    <t>IFG05_07_RX_P</t>
  </si>
  <si>
    <t>IFG05_07_RX_N</t>
  </si>
  <si>
    <t>IFG05_07_TX_P</t>
  </si>
  <si>
    <t>IFG05_07_TX_N</t>
  </si>
  <si>
    <t>IFG05_08_RX_P</t>
  </si>
  <si>
    <t>IFG05_08_RX_N</t>
  </si>
  <si>
    <t>IFG05_08_TX_P</t>
  </si>
  <si>
    <t>IFG05_08_TX_N</t>
  </si>
  <si>
    <t>IFG05_09_RX_P</t>
  </si>
  <si>
    <t>IFG05_09_RX_N</t>
  </si>
  <si>
    <t>IFG05_09_TX_P</t>
  </si>
  <si>
    <t>IFG05_09_TX_N</t>
  </si>
  <si>
    <t>IFG05_10_RX_P</t>
  </si>
  <si>
    <t>IFG05_10_RX_N</t>
  </si>
  <si>
    <t>IFG05_10_TX_P</t>
  </si>
  <si>
    <t>IFG05_10_TX_N</t>
  </si>
  <si>
    <t>IFG05_11_RX_P</t>
  </si>
  <si>
    <t>IFG05_11_RX_N</t>
  </si>
  <si>
    <t>IFG05_11_TX_P</t>
  </si>
  <si>
    <t>IFG05_11_TX_N</t>
  </si>
  <si>
    <t>IFG05_12_RX_P</t>
  </si>
  <si>
    <t>IFG05_12_RX_N</t>
  </si>
  <si>
    <t>IFG05_12_TX_P</t>
  </si>
  <si>
    <t>IFG05_12_TX_N</t>
  </si>
  <si>
    <t>IFG05_13_RX_P</t>
  </si>
  <si>
    <t>IFG05_13_RX_N</t>
  </si>
  <si>
    <t>IFG05_13_TX_P</t>
  </si>
  <si>
    <t>IFG05_13_TX_N</t>
  </si>
  <si>
    <t>IFG05_14_RX_P</t>
  </si>
  <si>
    <t>IFG05_14_RX_N</t>
  </si>
  <si>
    <t>IFG05_14_TX_P</t>
  </si>
  <si>
    <t>IFG05_14_TX_N</t>
  </si>
  <si>
    <t>IFG05_15_RX_P</t>
  </si>
  <si>
    <t>IFG05_15_RX_N</t>
  </si>
  <si>
    <t>IFG05_15_TX_P</t>
  </si>
  <si>
    <t>IFG05_15_TX_N</t>
  </si>
  <si>
    <t>IFG05_16_RX_P</t>
  </si>
  <si>
    <t>IFG05_16_RX_N</t>
  </si>
  <si>
    <t>IFG05_16_TX_P</t>
  </si>
  <si>
    <t>IFG05_16_TX_N</t>
  </si>
  <si>
    <t>IFG05_17_RX_P</t>
  </si>
  <si>
    <t>IFG05_17_RX_N</t>
  </si>
  <si>
    <t>IFG05_17_TX_P</t>
  </si>
  <si>
    <t>IFG05_17_TX_N</t>
  </si>
  <si>
    <t>IFG06_00_RX_P</t>
  </si>
  <si>
    <t>IFG06_00_RX_N</t>
  </si>
  <si>
    <t>IFG06_00_TX_P</t>
  </si>
  <si>
    <t>IFG06_00_TX_N</t>
  </si>
  <si>
    <t>IFG06_01_RX_P</t>
  </si>
  <si>
    <t>IFG06_01_RX_N</t>
  </si>
  <si>
    <t>IFG06_01_TX_P</t>
  </si>
  <si>
    <t>IFG06_01_TX_N</t>
  </si>
  <si>
    <t>IFG06_02_RX_P</t>
  </si>
  <si>
    <t>IFG06_02_RX_N</t>
  </si>
  <si>
    <t>IFG06_02_TX_P</t>
  </si>
  <si>
    <t>IFG06_02_TX_N</t>
  </si>
  <si>
    <t>IFG06_03_RX_P</t>
  </si>
  <si>
    <t>IFG06_03_RX_N</t>
  </si>
  <si>
    <t>IFG06_03_TX_P</t>
  </si>
  <si>
    <t>IFG06_03_TX_N</t>
  </si>
  <si>
    <t>IFG06_04_RX_P</t>
  </si>
  <si>
    <t>IFG06_04_RX_N</t>
  </si>
  <si>
    <t>IFG06_04_TX_P</t>
  </si>
  <si>
    <t>IFG06_04_TX_N</t>
  </si>
  <si>
    <t>IFG06_05_RX_P</t>
  </si>
  <si>
    <t>IFG06_05_RX_N</t>
  </si>
  <si>
    <t>IFG06_05_TX_P</t>
  </si>
  <si>
    <t>IFG06_05_TX_N</t>
  </si>
  <si>
    <t>IFG06_06_RX_P</t>
  </si>
  <si>
    <t>IFG06_06_RX_N</t>
  </si>
  <si>
    <t>IFG06_06_TX_P</t>
  </si>
  <si>
    <t>IFG06_06_TX_N</t>
  </si>
  <si>
    <t>IFG06_07_RX_P</t>
  </si>
  <si>
    <t>IFG06_07_RX_N</t>
  </si>
  <si>
    <t>IFG06_07_TX_P</t>
  </si>
  <si>
    <t>IFG06_07_TX_N</t>
  </si>
  <si>
    <t>IFG06_08_RX_P</t>
  </si>
  <si>
    <t>IFG06_08_RX_N</t>
  </si>
  <si>
    <t>IFG06_08_TX_P</t>
  </si>
  <si>
    <t>IFG06_08_TX_N</t>
  </si>
  <si>
    <t>IFG06_09_RX_P</t>
  </si>
  <si>
    <t>IFG06_09_RX_N</t>
  </si>
  <si>
    <t>IFG06_09_TX_P</t>
  </si>
  <si>
    <t>IFG06_09_TX_N</t>
  </si>
  <si>
    <t>IFG06_10_RX_P</t>
  </si>
  <si>
    <t>IFG06_10_RX_N</t>
  </si>
  <si>
    <t>IFG06_10_TX_P</t>
  </si>
  <si>
    <t>IFG06_10_TX_N</t>
  </si>
  <si>
    <t>IFG06_11_RX_P</t>
  </si>
  <si>
    <t>IFG06_11_RX_N</t>
  </si>
  <si>
    <t>IFG06_11_TX_P</t>
  </si>
  <si>
    <t>IFG06_11_TX_N</t>
  </si>
  <si>
    <t>IFG06_12_RX_P</t>
  </si>
  <si>
    <t>IFG06_12_RX_N</t>
  </si>
  <si>
    <t>IFG06_12_TX_P</t>
  </si>
  <si>
    <t>IFG06_12_TX_N</t>
  </si>
  <si>
    <t>IFG06_13_RX_P</t>
  </si>
  <si>
    <t>IFG06_13_RX_N</t>
  </si>
  <si>
    <t>IFG06_13_TX_P</t>
  </si>
  <si>
    <t>IFG06_13_TX_N</t>
  </si>
  <si>
    <t>IFG06_14_RX_P</t>
  </si>
  <si>
    <t>IFG06_14_RX_N</t>
  </si>
  <si>
    <t>IFG06_14_TX_P</t>
  </si>
  <si>
    <t>IFG06_14_TX_N</t>
  </si>
  <si>
    <t>IFG06_15_RX_P</t>
  </si>
  <si>
    <t>IFG06_15_RX_N</t>
  </si>
  <si>
    <t>IFG06_15_TX_P</t>
  </si>
  <si>
    <t>IFG06_15_TX_N</t>
  </si>
  <si>
    <t>IFG06_16_RX_P</t>
  </si>
  <si>
    <t>IFG06_16_RX_N</t>
  </si>
  <si>
    <t>IFG06_16_TX_P</t>
  </si>
  <si>
    <t>IFG06_16_TX_N</t>
  </si>
  <si>
    <t>IFG06_17_RX_P</t>
  </si>
  <si>
    <t>IFG06_17_RX_N</t>
  </si>
  <si>
    <t>IFG06_17_TX_P</t>
  </si>
  <si>
    <t>IFG06_17_TX_N</t>
  </si>
  <si>
    <t>IFG07_00_RX_P</t>
  </si>
  <si>
    <t>IFG07_00_RX_N</t>
  </si>
  <si>
    <t>IFG07_00_TX_P</t>
  </si>
  <si>
    <t>IFG07_00_TX_N</t>
  </si>
  <si>
    <t>IFG07_01_RX_P</t>
  </si>
  <si>
    <t>IFG07_01_RX_N</t>
  </si>
  <si>
    <t>IFG07_01_TX_P</t>
  </si>
  <si>
    <t>IFG07_01_TX_N</t>
  </si>
  <si>
    <t>IFG07_02_RX_P</t>
  </si>
  <si>
    <t>IFG07_02_RX_N</t>
  </si>
  <si>
    <t>IFG07_02_TX_P</t>
  </si>
  <si>
    <t>IFG07_02_TX_N</t>
  </si>
  <si>
    <t>IFG07_03_RX_P</t>
  </si>
  <si>
    <t>IFG07_03_RX_N</t>
  </si>
  <si>
    <t>IFG07_03_TX_P</t>
  </si>
  <si>
    <t>IFG07_03_TX_N</t>
  </si>
  <si>
    <t>IFG07_04_RX_P</t>
  </si>
  <si>
    <t>IFG07_04_RX_N</t>
  </si>
  <si>
    <t>IFG07_04_TX_P</t>
  </si>
  <si>
    <t>IFG07_04_TX_N</t>
  </si>
  <si>
    <t>IFG07_05_RX_P</t>
  </si>
  <si>
    <t>IFG07_05_RX_N</t>
  </si>
  <si>
    <t>IFG07_05_TX_P</t>
  </si>
  <si>
    <t>IFG07_05_TX_N</t>
  </si>
  <si>
    <t>IFG07_06_RX_P</t>
  </si>
  <si>
    <t>IFG07_06_RX_N</t>
  </si>
  <si>
    <t>IFG07_06_TX_P</t>
  </si>
  <si>
    <t>IFG07_06_TX_N</t>
  </si>
  <si>
    <t>IFG07_07_RX_P</t>
  </si>
  <si>
    <t>IFG07_07_RX_N</t>
  </si>
  <si>
    <t>IFG07_07_TX_P</t>
  </si>
  <si>
    <t>IFG07_07_TX_N</t>
  </si>
  <si>
    <t>IFG07_08_RX_P</t>
  </si>
  <si>
    <t>IFG07_08_RX_N</t>
  </si>
  <si>
    <t>IFG07_08_TX_P</t>
  </si>
  <si>
    <t>IFG07_08_TX_N</t>
  </si>
  <si>
    <t>IFG07_09_RX_P</t>
  </si>
  <si>
    <t>IFG07_09_RX_N</t>
  </si>
  <si>
    <t>IFG07_09_TX_P</t>
  </si>
  <si>
    <t>IFG07_09_TX_N</t>
  </si>
  <si>
    <t>IFG07_10_RX_P</t>
  </si>
  <si>
    <t>IFG07_10_RX_N</t>
  </si>
  <si>
    <t>IFG07_10_TX_P</t>
  </si>
  <si>
    <t>IFG07_10_TX_N</t>
  </si>
  <si>
    <t>IFG07_11_RX_P</t>
  </si>
  <si>
    <t>IFG07_11_RX_N</t>
  </si>
  <si>
    <t>IFG07_11_TX_P</t>
  </si>
  <si>
    <t>IFG07_11_TX_N</t>
  </si>
  <si>
    <t>IFG07_12_RX_P</t>
  </si>
  <si>
    <t>IFG07_12_RX_N</t>
  </si>
  <si>
    <t>IFG07_12_TX_P</t>
  </si>
  <si>
    <t>IFG07_12_TX_N</t>
  </si>
  <si>
    <t>IFG07_13_RX_P</t>
  </si>
  <si>
    <t>IFG07_13_RX_N</t>
  </si>
  <si>
    <t>IFG07_13_TX_P</t>
  </si>
  <si>
    <t>IFG07_13_TX_N</t>
  </si>
  <si>
    <t>IFG07_14_RX_P</t>
  </si>
  <si>
    <t>IFG07_14_RX_N</t>
  </si>
  <si>
    <t>IFG07_14_TX_P</t>
  </si>
  <si>
    <t>IFG07_14_TX_N</t>
  </si>
  <si>
    <t>IFG07_15_RX_P</t>
  </si>
  <si>
    <t>IFG07_15_RX_N</t>
  </si>
  <si>
    <t>IFG07_15_TX_P</t>
  </si>
  <si>
    <t>IFG07_15_TX_N</t>
  </si>
  <si>
    <t>IFG08_00_RX_P</t>
  </si>
  <si>
    <t>IFG08_00_RX_N</t>
  </si>
  <si>
    <t>IFG08_00_TX_P</t>
  </si>
  <si>
    <t>IFG08_00_TX_N</t>
  </si>
  <si>
    <t>IFG08_01_RX_P</t>
  </si>
  <si>
    <t>IFG08_01_RX_N</t>
  </si>
  <si>
    <t>IFG08_01_TX_P</t>
  </si>
  <si>
    <t>IFG08_01_TX_N</t>
  </si>
  <si>
    <t>IFG08_02_RX_P</t>
  </si>
  <si>
    <t>IFG08_02_RX_N</t>
  </si>
  <si>
    <t>IFG08_02_TX_P</t>
  </si>
  <si>
    <t>IFG08_02_TX_N</t>
  </si>
  <si>
    <t>IFG08_03_RX_P</t>
  </si>
  <si>
    <t>IFG08_03_RX_N</t>
  </si>
  <si>
    <t>IFG08_03_TX_P</t>
  </si>
  <si>
    <t>IFG08_03_TX_N</t>
  </si>
  <si>
    <t>IFG08_04_RX_P</t>
  </si>
  <si>
    <t>IFG08_04_RX_N</t>
  </si>
  <si>
    <t>IFG08_04_TX_P</t>
  </si>
  <si>
    <t>IFG08_04_TX_N</t>
  </si>
  <si>
    <t>IFG08_05_RX_P</t>
  </si>
  <si>
    <t>IFG08_05_RX_N</t>
  </si>
  <si>
    <t>IFG08_05_TX_P</t>
  </si>
  <si>
    <t>IFG08_05_TX_N</t>
  </si>
  <si>
    <t>IFG08_06_RX_P</t>
  </si>
  <si>
    <t>IFG08_06_RX_N</t>
  </si>
  <si>
    <t>IFG08_06_TX_P</t>
  </si>
  <si>
    <t>IFG08_06_TX_N</t>
  </si>
  <si>
    <t>IFG08_07_RX_P</t>
  </si>
  <si>
    <t>IFG08_07_RX_N</t>
  </si>
  <si>
    <t>IFG08_07_TX_P</t>
  </si>
  <si>
    <t>IFG08_07_TX_N</t>
  </si>
  <si>
    <t>IFG08_08_RX_P</t>
  </si>
  <si>
    <t>IFG08_08_RX_N</t>
  </si>
  <si>
    <t>IFG08_08_TX_P</t>
  </si>
  <si>
    <t>IFG08_08_TX_N</t>
  </si>
  <si>
    <t>IFG08_09_RX_P</t>
  </si>
  <si>
    <t>IFG08_09_RX_N</t>
  </si>
  <si>
    <t>IFG08_09_TX_P</t>
  </si>
  <si>
    <t>IFG08_09_TX_N</t>
  </si>
  <si>
    <t>IFG08_10_RX_P</t>
  </si>
  <si>
    <t>IFG08_10_RX_N</t>
  </si>
  <si>
    <t>IFG08_10_TX_P</t>
  </si>
  <si>
    <t>IFG08_10_TX_N</t>
  </si>
  <si>
    <t>IFG08_11_RX_P</t>
  </si>
  <si>
    <t>IFG08_11_RX_N</t>
  </si>
  <si>
    <t>IFG08_11_TX_P</t>
  </si>
  <si>
    <t>IFG08_11_TX_N</t>
  </si>
  <si>
    <t>IFG08_12_RX_P</t>
  </si>
  <si>
    <t>IFG08_12_RX_N</t>
  </si>
  <si>
    <t>IFG08_12_TX_P</t>
  </si>
  <si>
    <t>IFG08_12_TX_N</t>
  </si>
  <si>
    <t>IFG08_13_RX_P</t>
  </si>
  <si>
    <t>IFG08_13_RX_N</t>
  </si>
  <si>
    <t>IFG08_13_TX_P</t>
  </si>
  <si>
    <t>IFG08_13_TX_N</t>
  </si>
  <si>
    <t>IFG08_14_RX_P</t>
  </si>
  <si>
    <t>IFG08_14_RX_N</t>
  </si>
  <si>
    <t>IFG08_14_TX_P</t>
  </si>
  <si>
    <t>IFG08_14_TX_N</t>
  </si>
  <si>
    <t>IFG08_15_RX_P</t>
  </si>
  <si>
    <t>IFG08_15_RX_N</t>
  </si>
  <si>
    <t>IFG08_15_TX_P</t>
  </si>
  <si>
    <t>IFG08_15_TX_N</t>
  </si>
  <si>
    <t>IFG09_00_RX_P</t>
  </si>
  <si>
    <t>IFG09_00_RX_N</t>
  </si>
  <si>
    <t>IFG09_00_TX_P</t>
  </si>
  <si>
    <t>IFG09_00_TX_N</t>
  </si>
  <si>
    <t>IFG09_01_RX_P</t>
  </si>
  <si>
    <t>IFG09_01_RX_N</t>
  </si>
  <si>
    <t>IFG09_01_TX_P</t>
  </si>
  <si>
    <t>IFG09_01_TX_N</t>
  </si>
  <si>
    <t>IFG09_02_RX_P</t>
  </si>
  <si>
    <t>IFG09_02_RX_N</t>
  </si>
  <si>
    <t>IFG09_02_TX_P</t>
  </si>
  <si>
    <t>IFG09_02_TX_N</t>
  </si>
  <si>
    <t>IFG09_03_RX_P</t>
  </si>
  <si>
    <t>IFG09_03_RX_N</t>
  </si>
  <si>
    <t>IFG09_03_TX_P</t>
  </si>
  <si>
    <t>IFG09_03_TX_N</t>
  </si>
  <si>
    <t>IFG09_04_RX_P</t>
  </si>
  <si>
    <t>IFG09_04_RX_N</t>
  </si>
  <si>
    <t>IFG09_04_TX_P</t>
  </si>
  <si>
    <t>IFG09_04_TX_N</t>
  </si>
  <si>
    <t>IFG09_05_RX_P</t>
  </si>
  <si>
    <t>IFG09_05_RX_N</t>
  </si>
  <si>
    <t>IFG09_05_TX_P</t>
  </si>
  <si>
    <t>IFG09_05_TX_N</t>
  </si>
  <si>
    <t>IFG09_06_RX_P</t>
  </si>
  <si>
    <t>IFG09_06_RX_N</t>
  </si>
  <si>
    <t>IFG09_06_TX_P</t>
  </si>
  <si>
    <t>IFG09_06_TX_N</t>
  </si>
  <si>
    <t>IFG09_07_RX_P</t>
  </si>
  <si>
    <t>IFG09_07_RX_N</t>
  </si>
  <si>
    <t>IFG09_07_TX_P</t>
  </si>
  <si>
    <t>IFG09_07_TX_N</t>
  </si>
  <si>
    <t>IFG09_08_RX_P</t>
  </si>
  <si>
    <t>IFG09_08_RX_N</t>
  </si>
  <si>
    <t>IFG09_08_TX_P</t>
  </si>
  <si>
    <t>IFG09_08_TX_N</t>
  </si>
  <si>
    <t>IFG09_09_RX_P</t>
  </si>
  <si>
    <t>IFG09_09_RX_N</t>
  </si>
  <si>
    <t>IFG09_09_TX_P</t>
  </si>
  <si>
    <t>IFG09_09_TX_N</t>
  </si>
  <si>
    <t>IFG09_10_RX_P</t>
  </si>
  <si>
    <t>IFG09_10_RX_N</t>
  </si>
  <si>
    <t>IFG09_10_TX_P</t>
  </si>
  <si>
    <t>IFG09_10_TX_N</t>
  </si>
  <si>
    <t>IFG09_11_RX_P</t>
  </si>
  <si>
    <t>IFG09_11_RX_N</t>
  </si>
  <si>
    <t>IFG09_11_TX_P</t>
  </si>
  <si>
    <t>IFG09_11_TX_N</t>
  </si>
  <si>
    <t>IFG09_12_RX_P</t>
  </si>
  <si>
    <t>IFG09_12_RX_N</t>
  </si>
  <si>
    <t>IFG09_12_TX_P</t>
  </si>
  <si>
    <t>IFG09_12_TX_N</t>
  </si>
  <si>
    <t>IFG09_13_RX_P</t>
  </si>
  <si>
    <t>IFG09_13_RX_N</t>
  </si>
  <si>
    <t>IFG09_13_TX_P</t>
  </si>
  <si>
    <t>IFG09_13_TX_N</t>
  </si>
  <si>
    <t>IFG09_14_RX_P</t>
  </si>
  <si>
    <t>IFG09_14_RX_N</t>
  </si>
  <si>
    <t>IFG09_14_TX_P</t>
  </si>
  <si>
    <t>IFG09_14_TX_N</t>
  </si>
  <si>
    <t>IFG09_15_RX_P</t>
  </si>
  <si>
    <t>IFG09_15_RX_N</t>
  </si>
  <si>
    <t>IFG09_15_TX_P</t>
  </si>
  <si>
    <t>IFG09_15_TX_N</t>
  </si>
  <si>
    <t>IFG09_16_RX_P</t>
  </si>
  <si>
    <t>IFG09_16_RX_N</t>
  </si>
  <si>
    <t>IFG09_16_TX_P</t>
  </si>
  <si>
    <t>IFG09_16_TX_N</t>
  </si>
  <si>
    <t>IFG09_17_RX_P</t>
  </si>
  <si>
    <t>IFG09_17_RX_N</t>
  </si>
  <si>
    <t>IFG09_17_TX_P</t>
  </si>
  <si>
    <t>IFG09_17_TX_N</t>
  </si>
  <si>
    <t>IFG10_00_RX_P</t>
  </si>
  <si>
    <t>IFG10_00_RX_N</t>
  </si>
  <si>
    <t>IFG10_00_TX_P</t>
  </si>
  <si>
    <t>IFG10_00_TX_N</t>
  </si>
  <si>
    <t>IFG10_01_RX_P</t>
  </si>
  <si>
    <t>IFG10_01_RX_N</t>
  </si>
  <si>
    <t>IFG10_01_TX_P</t>
  </si>
  <si>
    <t>IFG10_01_TX_N</t>
  </si>
  <si>
    <t>IFG10_02_RX_P</t>
  </si>
  <si>
    <t>IFG10_02_RX_N</t>
  </si>
  <si>
    <t>IFG10_02_TX_P</t>
  </si>
  <si>
    <t>IFG10_02_TX_N</t>
  </si>
  <si>
    <t>IFG10_03_RX_P</t>
  </si>
  <si>
    <t>IFG10_03_RX_N</t>
  </si>
  <si>
    <t>IFG10_03_TX_P</t>
  </si>
  <si>
    <t>IFG10_03_TX_N</t>
  </si>
  <si>
    <t>IFG10_04_RX_P</t>
  </si>
  <si>
    <t>IFG10_04_RX_N</t>
  </si>
  <si>
    <t>IFG10_04_TX_P</t>
  </si>
  <si>
    <t>IFG10_04_TX_N</t>
  </si>
  <si>
    <t>IFG10_05_RX_P</t>
  </si>
  <si>
    <t>IFG10_05_RX_N</t>
  </si>
  <si>
    <t>IFG10_05_TX_P</t>
  </si>
  <si>
    <t>IFG10_05_TX_N</t>
  </si>
  <si>
    <t>IFG10_06_RX_P</t>
  </si>
  <si>
    <t>IFG10_06_RX_N</t>
  </si>
  <si>
    <t>IFG10_06_TX_P</t>
  </si>
  <si>
    <t>IFG10_06_TX_N</t>
  </si>
  <si>
    <t>IFG10_07_RX_P</t>
  </si>
  <si>
    <t>IFG10_07_RX_N</t>
  </si>
  <si>
    <t>IFG10_07_TX_P</t>
  </si>
  <si>
    <t>IFG10_07_TX_N</t>
  </si>
  <si>
    <t>IFG10_08_RX_P</t>
  </si>
  <si>
    <t>IFG10_08_RX_N</t>
  </si>
  <si>
    <t>IFG10_08_TX_P</t>
  </si>
  <si>
    <t>IFG10_08_TX_N</t>
  </si>
  <si>
    <t>IFG10_09_RX_P</t>
  </si>
  <si>
    <t>IFG10_09_RX_N</t>
  </si>
  <si>
    <t>IFG10_09_TX_P</t>
  </si>
  <si>
    <t>IFG10_09_TX_N</t>
  </si>
  <si>
    <t>IFG10_10_RX_P</t>
  </si>
  <si>
    <t>IFG10_10_RX_N</t>
  </si>
  <si>
    <t>IFG10_10_TX_P</t>
  </si>
  <si>
    <t>IFG10_10_TX_N</t>
  </si>
  <si>
    <t>IFG10_11_RX_P</t>
  </si>
  <si>
    <t>IFG10_11_RX_N</t>
  </si>
  <si>
    <t>IFG10_11_TX_P</t>
  </si>
  <si>
    <t>IFG10_11_TX_N</t>
  </si>
  <si>
    <t>IFG10_12_RX_P</t>
  </si>
  <si>
    <t>IFG10_12_RX_N</t>
  </si>
  <si>
    <t>IFG10_12_TX_P</t>
  </si>
  <si>
    <t>IFG10_12_TX_N</t>
  </si>
  <si>
    <t>IFG10_13_RX_P</t>
  </si>
  <si>
    <t>IFG10_13_RX_N</t>
  </si>
  <si>
    <t>IFG10_13_TX_P</t>
  </si>
  <si>
    <t>IFG10_13_TX_N</t>
  </si>
  <si>
    <t>IFG10_14_RX_P</t>
  </si>
  <si>
    <t>IFG10_14_RX_N</t>
  </si>
  <si>
    <t>IFG10_14_TX_P</t>
  </si>
  <si>
    <t>IFG10_14_TX_N</t>
  </si>
  <si>
    <t>IFG10_15_RX_P</t>
  </si>
  <si>
    <t>IFG10_15_RX_N</t>
  </si>
  <si>
    <t>IFG10_15_TX_P</t>
  </si>
  <si>
    <t>IFG10_15_TX_N</t>
  </si>
  <si>
    <t>IFG10_16_RX_P</t>
  </si>
  <si>
    <t>IFG10_16_RX_N</t>
  </si>
  <si>
    <t>IFG10_16_TX_P</t>
  </si>
  <si>
    <t>IFG10_16_TX_N</t>
  </si>
  <si>
    <t>IFG10_17_RX_P</t>
  </si>
  <si>
    <t>IFG10_17_RX_N</t>
  </si>
  <si>
    <t>IFG10_17_TX_P</t>
  </si>
  <si>
    <t>IFG10_17_TX_N</t>
  </si>
  <si>
    <t>IFG11_00_RX_P</t>
  </si>
  <si>
    <t>IFG11_00_RX_N</t>
  </si>
  <si>
    <t>IFG11_00_TX_P</t>
  </si>
  <si>
    <t>IFG11_00_TX_N</t>
  </si>
  <si>
    <t>IFG11_01_RX_P</t>
  </si>
  <si>
    <t>IFG11_01_RX_N</t>
  </si>
  <si>
    <t>IFG11_01_TX_P</t>
  </si>
  <si>
    <t>IFG11_01_TX_N</t>
  </si>
  <si>
    <t>IFG11_02_RX_P</t>
  </si>
  <si>
    <t>IFG11_02_RX_N</t>
  </si>
  <si>
    <t>IFG11_02_TX_P</t>
  </si>
  <si>
    <t>IFG11_02_TX_N</t>
  </si>
  <si>
    <t>IFG11_03_RX_P</t>
  </si>
  <si>
    <t>IFG11_03_RX_N</t>
  </si>
  <si>
    <t>IFG11_03_TX_P</t>
  </si>
  <si>
    <t>IFG11_03_TX_N</t>
  </si>
  <si>
    <t>IFG11_04_RX_P</t>
  </si>
  <si>
    <t>IFG11_04_RX_N</t>
  </si>
  <si>
    <t>IFG11_04_TX_P</t>
  </si>
  <si>
    <t>IFG11_04_TX_N</t>
  </si>
  <si>
    <t>IFG11_05_RX_P</t>
  </si>
  <si>
    <t>IFG11_05_RX_N</t>
  </si>
  <si>
    <t>IFG11_05_TX_P</t>
  </si>
  <si>
    <t>IFG11_05_TX_N</t>
  </si>
  <si>
    <t>IFG11_06_RX_P</t>
  </si>
  <si>
    <t>IFG11_06_RX_N</t>
  </si>
  <si>
    <t>IFG11_06_TX_P</t>
  </si>
  <si>
    <t>IFG11_06_TX_N</t>
  </si>
  <si>
    <t>IFG11_07_RX_P</t>
  </si>
  <si>
    <t>IFG11_07_RX_N</t>
  </si>
  <si>
    <t>IFG11_07_TX_P</t>
  </si>
  <si>
    <t>IFG11_07_TX_N</t>
  </si>
  <si>
    <t>IFG11_08_RX_P</t>
  </si>
  <si>
    <t>IFG11_08_RX_N</t>
  </si>
  <si>
    <t>IFG11_08_TX_P</t>
  </si>
  <si>
    <t>IFG11_08_TX_N</t>
  </si>
  <si>
    <t>IFG11_09_RX_P</t>
  </si>
  <si>
    <t>IFG11_09_RX_N</t>
  </si>
  <si>
    <t>IFG11_09_TX_P</t>
  </si>
  <si>
    <t>IFG11_09_TX_N</t>
  </si>
  <si>
    <t>IFG11_10_RX_P</t>
  </si>
  <si>
    <t>IFG11_10_RX_N</t>
  </si>
  <si>
    <t>IFG11_10_TX_P</t>
  </si>
  <si>
    <t>IFG11_10_TX_N</t>
  </si>
  <si>
    <t>IFG11_11_RX_P</t>
  </si>
  <si>
    <t>IFG11_11_RX_N</t>
  </si>
  <si>
    <t>IFG11_11_TX_P</t>
  </si>
  <si>
    <t>IFG11_11_TX_N</t>
  </si>
  <si>
    <t>IFG11_12_RX_P</t>
  </si>
  <si>
    <t>IFG11_12_RX_N</t>
  </si>
  <si>
    <t>IFG11_12_TX_P</t>
  </si>
  <si>
    <t>IFG11_12_TX_N</t>
  </si>
  <si>
    <t>IFG11_13_RX_P</t>
  </si>
  <si>
    <t>IFG11_13_RX_N</t>
  </si>
  <si>
    <t>IFG11_13_TX_P</t>
  </si>
  <si>
    <t>IFG11_13_TX_N</t>
  </si>
  <si>
    <t>IFG11_14_RX_P</t>
  </si>
  <si>
    <t>IFG11_14_RX_N</t>
  </si>
  <si>
    <t>IFG11_14_TX_P</t>
  </si>
  <si>
    <t>IFG11_14_TX_N</t>
  </si>
  <si>
    <t>IFG11_15_RX_P</t>
  </si>
  <si>
    <t>IFG11_15_RX_N</t>
  </si>
  <si>
    <t>IFG11_15_TX_P</t>
  </si>
  <si>
    <t>IFG11_15_TX_N</t>
  </si>
  <si>
    <t>IFG11_16_RX_P</t>
  </si>
  <si>
    <t>IFG11_16_RX_N</t>
  </si>
  <si>
    <t>IFG11_16_TX_P</t>
  </si>
  <si>
    <t>IFG11_16_TX_N</t>
  </si>
  <si>
    <t>IFG11_17_RX_P</t>
  </si>
  <si>
    <t>IFG11_17_RX_N</t>
  </si>
  <si>
    <t>IFG11_17_TX_P</t>
  </si>
  <si>
    <t>IFG11_17_TX_N</t>
  </si>
  <si>
    <t>SerDes</t>
  </si>
  <si>
    <t>Polarity</t>
  </si>
  <si>
    <t>Net name</t>
  </si>
  <si>
    <t>Length (um)</t>
  </si>
  <si>
    <t>PKG Trace length[um]</t>
  </si>
  <si>
    <t>Monolitic/2.5D</t>
  </si>
  <si>
    <t>dB/mm</t>
  </si>
  <si>
    <t>PCB IL [dB]</t>
  </si>
  <si>
    <t>PKG IL [dB]</t>
  </si>
  <si>
    <t>Total IL [dB]</t>
  </si>
  <si>
    <t>PKG IL @14GHz</t>
  </si>
  <si>
    <t>PCB IL @14GHz</t>
  </si>
  <si>
    <t>slice-ifg-srd</t>
  </si>
  <si>
    <t>Include pkg trace?</t>
  </si>
  <si>
    <t>Max IL</t>
  </si>
  <si>
    <t>Min IL</t>
  </si>
  <si>
    <t>0=monolitic, 1=2.5D</t>
  </si>
  <si>
    <t>IFG11,IFG10</t>
  </si>
  <si>
    <t>IFG9,IFG8</t>
  </si>
  <si>
    <t>IFG7,IFG6</t>
  </si>
  <si>
    <t>IFG3,IFG2</t>
  </si>
  <si>
    <t>IFG0,IFG1</t>
  </si>
  <si>
    <t>IFG_00_RX_N&lt;18&gt;</t>
  </si>
  <si>
    <t>IFG_00_RX_N&lt;19&gt;</t>
  </si>
  <si>
    <t>IFG_00_RX_N&lt;20&gt;</t>
  </si>
  <si>
    <t>IFG_00_RX_N&lt;21&gt;</t>
  </si>
  <si>
    <t>IFG_00_RX_N&lt;22&gt;</t>
  </si>
  <si>
    <t>IFG_00_RX_N&lt;23&gt;</t>
  </si>
  <si>
    <t>IFG_00_RX_P&lt;18&gt;</t>
  </si>
  <si>
    <t>IFG_00_RX_P&lt;19&gt;</t>
  </si>
  <si>
    <t>IFG_00_RX_P&lt;20&gt;</t>
  </si>
  <si>
    <t>IFG_00_RX_P&lt;21&gt;</t>
  </si>
  <si>
    <t>IFG_00_RX_P&lt;22&gt;</t>
  </si>
  <si>
    <t>IFG_00_RX_P&lt;23&gt;</t>
  </si>
  <si>
    <t>IFG_01_RX_N&lt;18&gt;</t>
  </si>
  <si>
    <t>IFG_01_RX_N&lt;19&gt;</t>
  </si>
  <si>
    <t>IFG_01_RX_N&lt;20&gt;</t>
  </si>
  <si>
    <t>IFG_01_RX_N&lt;21&gt;</t>
  </si>
  <si>
    <t>IFG_01_RX_N&lt;22&gt;</t>
  </si>
  <si>
    <t>IFG_01_RX_N&lt;23&gt;</t>
  </si>
  <si>
    <t>IFG_01_RX_P&lt;18&gt;</t>
  </si>
  <si>
    <t>IFG_01_RX_P&lt;19&gt;</t>
  </si>
  <si>
    <t>IFG_01_RX_P&lt;20&gt;</t>
  </si>
  <si>
    <t>IFG_01_RX_P&lt;21&gt;</t>
  </si>
  <si>
    <t>IFG_01_RX_P&lt;22&gt;</t>
  </si>
  <si>
    <t>IFG_01_RX_P&lt;23&gt;</t>
  </si>
  <si>
    <t>IFG_02_RX_N&lt;18&gt;</t>
  </si>
  <si>
    <t>IFG_02_RX_N&lt;19&gt;</t>
  </si>
  <si>
    <t>IFG_02_RX_N&lt;20&gt;</t>
  </si>
  <si>
    <t>IFG_02_RX_N&lt;21&gt;</t>
  </si>
  <si>
    <t>IFG_02_RX_N&lt;22&gt;</t>
  </si>
  <si>
    <t>IFG_02_RX_N&lt;23&gt;</t>
  </si>
  <si>
    <t>IFG_02_RX_P&lt;18&gt;</t>
  </si>
  <si>
    <t>IFG_02_RX_P&lt;19&gt;</t>
  </si>
  <si>
    <t>IFG_02_RX_P&lt;20&gt;</t>
  </si>
  <si>
    <t>IFG_02_RX_P&lt;21&gt;</t>
  </si>
  <si>
    <t>IFG_02_RX_P&lt;22&gt;</t>
  </si>
  <si>
    <t>IFG_02_RX_P&lt;23&gt;</t>
  </si>
  <si>
    <t>IFG_05_RX_N&lt;18&gt;</t>
  </si>
  <si>
    <t>IFG_05_RX_N&lt;19&gt;</t>
  </si>
  <si>
    <t>IFG_05_RX_N&lt;20&gt;</t>
  </si>
  <si>
    <t>IFG_05_RX_N&lt;21&gt;</t>
  </si>
  <si>
    <t>IFG_05_RX_N&lt;22&gt;</t>
  </si>
  <si>
    <t>IFG_05_RX_N&lt;23&gt;</t>
  </si>
  <si>
    <t>IFG_05_RX_P&lt;18&gt;</t>
  </si>
  <si>
    <t>IFG_05_RX_P&lt;19&gt;</t>
  </si>
  <si>
    <t>IFG_05_RX_P&lt;20&gt;</t>
  </si>
  <si>
    <t>IFG_05_RX_P&lt;21&gt;</t>
  </si>
  <si>
    <t>IFG_05_RX_P&lt;22&gt;</t>
  </si>
  <si>
    <t>IFG_05_RX_P&lt;23&gt;</t>
  </si>
  <si>
    <t>IFG_06_RX_N&lt;18&gt;</t>
  </si>
  <si>
    <t>IFG_06_RX_N&lt;19&gt;</t>
  </si>
  <si>
    <t>IFG_06_RX_N&lt;20&gt;</t>
  </si>
  <si>
    <t>IFG_06_RX_N&lt;21&gt;</t>
  </si>
  <si>
    <t>IFG_06_RX_N&lt;22&gt;</t>
  </si>
  <si>
    <t>IFG_06_RX_N&lt;23&gt;</t>
  </si>
  <si>
    <t>IFG_06_RX_P&lt;18&gt;</t>
  </si>
  <si>
    <t>IFG_06_RX_P&lt;19&gt;</t>
  </si>
  <si>
    <t>IFG_06_RX_P&lt;20&gt;</t>
  </si>
  <si>
    <t>IFG_06_RX_P&lt;21&gt;</t>
  </si>
  <si>
    <t>IFG_06_RX_P&lt;22&gt;</t>
  </si>
  <si>
    <t>IFG_06_RX_P&lt;23&gt;</t>
  </si>
  <si>
    <t>IFG_09_RX_N&lt;18&gt;</t>
  </si>
  <si>
    <t>IFG_09_RX_N&lt;19&gt;</t>
  </si>
  <si>
    <t>IFG_09_RX_N&lt;20&gt;</t>
  </si>
  <si>
    <t>IFG_09_RX_N&lt;21&gt;</t>
  </si>
  <si>
    <t>IFG_09_RX_N&lt;22&gt;</t>
  </si>
  <si>
    <t>IFG_09_RX_N&lt;23&gt;</t>
  </si>
  <si>
    <t>IFG_09_RX_P&lt;18&gt;</t>
  </si>
  <si>
    <t>IFG_09_RX_P&lt;19&gt;</t>
  </si>
  <si>
    <t>IFG_09_RX_P&lt;20&gt;</t>
  </si>
  <si>
    <t>IFG_09_RX_P&lt;21&gt;</t>
  </si>
  <si>
    <t>IFG_09_RX_P&lt;22&gt;</t>
  </si>
  <si>
    <t>IFG_09_RX_P&lt;23&gt;</t>
  </si>
  <si>
    <t>IFG_10_RX_N&lt;18&gt;</t>
  </si>
  <si>
    <t>IFG_10_RX_N&lt;19&gt;</t>
  </si>
  <si>
    <t>IFG_10_RX_N&lt;20&gt;</t>
  </si>
  <si>
    <t>IFG_10_RX_N&lt;21&gt;</t>
  </si>
  <si>
    <t>IFG_10_RX_N&lt;22&gt;</t>
  </si>
  <si>
    <t>IFG_10_RX_N&lt;23&gt;</t>
  </si>
  <si>
    <t>IFG_10_RX_P&lt;18&gt;</t>
  </si>
  <si>
    <t>IFG_10_RX_P&lt;19&gt;</t>
  </si>
  <si>
    <t>IFG_10_RX_P&lt;20&gt;</t>
  </si>
  <si>
    <t>IFG_10_RX_P&lt;21&gt;</t>
  </si>
  <si>
    <t>IFG_10_RX_P&lt;22&gt;</t>
  </si>
  <si>
    <t>IFG_10_RX_P&lt;23&gt;</t>
  </si>
  <si>
    <t>IFG_11_RX_N&lt;18&gt;</t>
  </si>
  <si>
    <t>IFG_11_RX_N&lt;19&gt;</t>
  </si>
  <si>
    <t>IFG_11_RX_N&lt;20&gt;</t>
  </si>
  <si>
    <t>IFG_11_RX_N&lt;21&gt;</t>
  </si>
  <si>
    <t>IFG_11_RX_N&lt;22&gt;</t>
  </si>
  <si>
    <t>IFG_11_RX_N&lt;23&gt;</t>
  </si>
  <si>
    <t>IFG_11_RX_P&lt;18&gt;</t>
  </si>
  <si>
    <t>IFG_11_RX_P&lt;19&gt;</t>
  </si>
  <si>
    <t>IFG_11_RX_P&lt;20&gt;</t>
  </si>
  <si>
    <t>IFG_11_RX_P&lt;21&gt;</t>
  </si>
  <si>
    <t>IFG_11_RX_P&lt;22&gt;</t>
  </si>
  <si>
    <t>IFG_11_RX_P&lt;23&gt;</t>
  </si>
  <si>
    <t>IFG_00_TX_N&lt;18&gt;</t>
  </si>
  <si>
    <t>IFG_00_TX_N&lt;19&gt;</t>
  </si>
  <si>
    <t>IFG_00_TX_N&lt;20&gt;</t>
  </si>
  <si>
    <t>IFG_00_TX_N&lt;21&gt;</t>
  </si>
  <si>
    <t>IFG_00_TX_N&lt;22&gt;</t>
  </si>
  <si>
    <t>IFG_00_TX_N&lt;23&gt;</t>
  </si>
  <si>
    <t>IFG_00_TX_P&lt;18&gt;</t>
  </si>
  <si>
    <t>IFG_00_TX_P&lt;19&gt;</t>
  </si>
  <si>
    <t>IFG_00_TX_P&lt;20&gt;</t>
  </si>
  <si>
    <t>IFG_00_TX_P&lt;21&gt;</t>
  </si>
  <si>
    <t>IFG_00_TX_P&lt;22&gt;</t>
  </si>
  <si>
    <t>IFG_00_TX_P&lt;23&gt;</t>
  </si>
  <si>
    <t>IFG_01_TX_N&lt;18&gt;</t>
  </si>
  <si>
    <t>IFG_01_TX_N&lt;19&gt;</t>
  </si>
  <si>
    <t>IFG_01_TX_N&lt;20&gt;</t>
  </si>
  <si>
    <t>IFG_01_TX_N&lt;21&gt;</t>
  </si>
  <si>
    <t>IFG_01_TX_N&lt;22&gt;</t>
  </si>
  <si>
    <t>IFG_01_TX_N&lt;23&gt;</t>
  </si>
  <si>
    <t>IFG_01_TX_P&lt;18&gt;</t>
  </si>
  <si>
    <t>IFG_01_TX_P&lt;19&gt;</t>
  </si>
  <si>
    <t>IFG_01_TX_P&lt;20&gt;</t>
  </si>
  <si>
    <t>IFG_01_TX_P&lt;21&gt;</t>
  </si>
  <si>
    <t>IFG_01_TX_P&lt;22&gt;</t>
  </si>
  <si>
    <t>IFG_01_TX_P&lt;23&gt;</t>
  </si>
  <si>
    <t>IFG_02_TX_N&lt;18&gt;</t>
  </si>
  <si>
    <t>IFG_02_TX_N&lt;19&gt;</t>
  </si>
  <si>
    <t>IFG_02_TX_N&lt;20&gt;</t>
  </si>
  <si>
    <t>IFG_02_TX_N&lt;21&gt;</t>
  </si>
  <si>
    <t>IFG_02_TX_N&lt;22&gt;</t>
  </si>
  <si>
    <t>IFG_02_TX_N&lt;23&gt;</t>
  </si>
  <si>
    <t>IFG_02_TX_P&lt;18&gt;</t>
  </si>
  <si>
    <t>IFG_02_TX_P&lt;19&gt;</t>
  </si>
  <si>
    <t>IFG_02_TX_P&lt;20&gt;</t>
  </si>
  <si>
    <t>IFG_02_TX_P&lt;21&gt;</t>
  </si>
  <si>
    <t>IFG_02_TX_P&lt;22&gt;</t>
  </si>
  <si>
    <t>IFG_02_TX_P&lt;23&gt;</t>
  </si>
  <si>
    <t>IFG_05_TX_N&lt;18&gt;</t>
  </si>
  <si>
    <t>IFG_05_TX_N&lt;19&gt;</t>
  </si>
  <si>
    <t>IFG_05_TX_N&lt;20&gt;</t>
  </si>
  <si>
    <t>IFG_05_TX_N&lt;21&gt;</t>
  </si>
  <si>
    <t>IFG_05_TX_N&lt;22&gt;</t>
  </si>
  <si>
    <t>IFG_05_TX_N&lt;23&gt;</t>
  </si>
  <si>
    <t>IFG_05_TX_P&lt;18&gt;</t>
  </si>
  <si>
    <t>IFG_05_TX_P&lt;19&gt;</t>
  </si>
  <si>
    <t>IFG_05_TX_P&lt;20&gt;</t>
  </si>
  <si>
    <t>IFG_05_TX_P&lt;21&gt;</t>
  </si>
  <si>
    <t>IFG_05_TX_P&lt;22&gt;</t>
  </si>
  <si>
    <t>IFG_05_TX_P&lt;23&gt;</t>
  </si>
  <si>
    <t>IFG_06_TX_N&lt;18&gt;</t>
  </si>
  <si>
    <t>IFG_06_TX_N&lt;19&gt;</t>
  </si>
  <si>
    <t>IFG_06_TX_N&lt;20&gt;</t>
  </si>
  <si>
    <t>IFG_06_TX_N&lt;21&gt;</t>
  </si>
  <si>
    <t>IFG_06_TX_N&lt;22&gt;</t>
  </si>
  <si>
    <t>IFG_06_TX_N&lt;23&gt;</t>
  </si>
  <si>
    <t>IFG_06_TX_P&lt;18&gt;</t>
  </si>
  <si>
    <t>IFG_06_TX_P&lt;19&gt;</t>
  </si>
  <si>
    <t>IFG_06_TX_P&lt;20&gt;</t>
  </si>
  <si>
    <t>IFG_06_TX_P&lt;21&gt;</t>
  </si>
  <si>
    <t>IFG_06_TX_P&lt;22&gt;</t>
  </si>
  <si>
    <t>IFG_06_TX_P&lt;23&gt;</t>
  </si>
  <si>
    <t>IFG_09_TX_N&lt;18&gt;</t>
  </si>
  <si>
    <t>IFG_09_TX_N&lt;19&gt;</t>
  </si>
  <si>
    <t>IFG_09_TX_N&lt;20&gt;</t>
  </si>
  <si>
    <t>IFG_09_TX_N&lt;21&gt;</t>
  </si>
  <si>
    <t>IFG_09_TX_N&lt;22&gt;</t>
  </si>
  <si>
    <t>IFG_09_TX_N&lt;23&gt;</t>
  </si>
  <si>
    <t>IFG_09_TX_P&lt;18&gt;</t>
  </si>
  <si>
    <t>IFG_09_TX_P&lt;19&gt;</t>
  </si>
  <si>
    <t>IFG_09_TX_P&lt;20&gt;</t>
  </si>
  <si>
    <t>IFG_09_TX_P&lt;21&gt;</t>
  </si>
  <si>
    <t>IFG_09_TX_P&lt;22&gt;</t>
  </si>
  <si>
    <t>IFG_09_TX_P&lt;23&gt;</t>
  </si>
  <si>
    <t>IFG_10_TX_N&lt;18&gt;</t>
  </si>
  <si>
    <t>IFG_10_TX_N&lt;19&gt;</t>
  </si>
  <si>
    <t>IFG_10_TX_N&lt;20&gt;</t>
  </si>
  <si>
    <t>IFG_10_TX_N&lt;21&gt;</t>
  </si>
  <si>
    <t>IFG_10_TX_N&lt;22&gt;</t>
  </si>
  <si>
    <t>IFG_10_TX_N&lt;23&gt;</t>
  </si>
  <si>
    <t>IFG_10_TX_P&lt;18&gt;</t>
  </si>
  <si>
    <t>IFG_10_TX_P&lt;19&gt;</t>
  </si>
  <si>
    <t>IFG_10_TX_P&lt;20&gt;</t>
  </si>
  <si>
    <t>IFG_10_TX_P&lt;21&gt;</t>
  </si>
  <si>
    <t>IFG_10_TX_P&lt;22&gt;</t>
  </si>
  <si>
    <t>IFG_10_TX_P&lt;23&gt;</t>
  </si>
  <si>
    <t>IFG_11_TX_N&lt;18&gt;</t>
  </si>
  <si>
    <t>IFG_11_TX_N&lt;19&gt;</t>
  </si>
  <si>
    <t>IFG_11_TX_N&lt;20&gt;</t>
  </si>
  <si>
    <t>IFG_11_TX_N&lt;21&gt;</t>
  </si>
  <si>
    <t>IFG_11_TX_N&lt;22&gt;</t>
  </si>
  <si>
    <t>IFG_11_TX_N&lt;23&gt;</t>
  </si>
  <si>
    <t>IFG_11_TX_P&lt;18&gt;</t>
  </si>
  <si>
    <t>IFG_11_TX_P&lt;19&gt;</t>
  </si>
  <si>
    <t>IFG_11_TX_P&lt;20&gt;</t>
  </si>
  <si>
    <t>IFG_11_TX_P&lt;21&gt;</t>
  </si>
  <si>
    <t>IFG_11_TX_P&lt;22&gt;</t>
  </si>
  <si>
    <t>IFG_11_TX_P&lt;23&gt;</t>
  </si>
  <si>
    <t>AB8</t>
  </si>
  <si>
    <t>T11</t>
  </si>
  <si>
    <t>T14</t>
  </si>
  <si>
    <t>P8</t>
  </si>
  <si>
    <t>P11</t>
  </si>
  <si>
    <t>P14</t>
  </si>
  <si>
    <t>AB5</t>
  </si>
  <si>
    <t>Y5</t>
  </si>
  <si>
    <t>Y8</t>
  </si>
  <si>
    <t>V8</t>
  </si>
  <si>
    <t>V5</t>
  </si>
  <si>
    <t>V14</t>
  </si>
  <si>
    <t>V11</t>
  </si>
  <si>
    <t>T5</t>
  </si>
  <si>
    <t>T8</t>
  </si>
  <si>
    <t>AB7</t>
  </si>
  <si>
    <t>T10</t>
  </si>
  <si>
    <t>T13</t>
  </si>
  <si>
    <t>P7</t>
  </si>
  <si>
    <t>P10</t>
  </si>
  <si>
    <t>P13</t>
  </si>
  <si>
    <t>AB4</t>
  </si>
  <si>
    <t>Y4</t>
  </si>
  <si>
    <t>Y7</t>
  </si>
  <si>
    <t>V7</t>
  </si>
  <si>
    <t>V4</t>
  </si>
  <si>
    <t>V13</t>
  </si>
  <si>
    <t>V10</t>
  </si>
  <si>
    <t>T4</t>
  </si>
  <si>
    <t>T7</t>
  </si>
  <si>
    <t>U16</t>
  </si>
  <si>
    <t>L20</t>
  </si>
  <si>
    <t>H20</t>
  </si>
  <si>
    <t>U22</t>
  </si>
  <si>
    <t>P22</t>
  </si>
  <si>
    <t>L22</t>
  </si>
  <si>
    <t>H22</t>
  </si>
  <si>
    <t>U24</t>
  </si>
  <si>
    <t>P24</t>
  </si>
  <si>
    <t>L24</t>
  </si>
  <si>
    <t>H24</t>
  </si>
  <si>
    <t>P16</t>
  </si>
  <si>
    <t>U26</t>
  </si>
  <si>
    <t>P26</t>
  </si>
  <si>
    <t>L26</t>
  </si>
  <si>
    <t>H26</t>
  </si>
  <si>
    <t>L16</t>
  </si>
  <si>
    <t>H16</t>
  </si>
  <si>
    <t>U18</t>
  </si>
  <si>
    <t>P18</t>
  </si>
  <si>
    <t>L18</t>
  </si>
  <si>
    <t>H18</t>
  </si>
  <si>
    <t>U20</t>
  </si>
  <si>
    <t>P20</t>
  </si>
  <si>
    <t>V16</t>
  </si>
  <si>
    <t>M20</t>
  </si>
  <si>
    <t>J20</t>
  </si>
  <si>
    <t>V22</t>
  </si>
  <si>
    <t>R22</t>
  </si>
  <si>
    <t>M22</t>
  </si>
  <si>
    <t>J22</t>
  </si>
  <si>
    <t>V24</t>
  </si>
  <si>
    <t>R24</t>
  </si>
  <si>
    <t>M24</t>
  </si>
  <si>
    <t>J24</t>
  </si>
  <si>
    <t>R16</t>
  </si>
  <si>
    <t>V26</t>
  </si>
  <si>
    <t>R26</t>
  </si>
  <si>
    <t>M26</t>
  </si>
  <si>
    <t>J26</t>
  </si>
  <si>
    <t>M16</t>
  </si>
  <si>
    <t>J16</t>
  </si>
  <si>
    <t>V18</t>
  </si>
  <si>
    <t>R18</t>
  </si>
  <si>
    <t>M18</t>
  </si>
  <si>
    <t>J18</t>
  </si>
  <si>
    <t>V20</t>
  </si>
  <si>
    <t>R20</t>
  </si>
  <si>
    <t>U28</t>
  </si>
  <si>
    <t>L32</t>
  </si>
  <si>
    <t>H32</t>
  </si>
  <si>
    <t>U34</t>
  </si>
  <si>
    <t>P34</t>
  </si>
  <si>
    <t>L34</t>
  </si>
  <si>
    <t>H34</t>
  </si>
  <si>
    <t>U36</t>
  </si>
  <si>
    <t>P36</t>
  </si>
  <si>
    <t>L36</t>
  </si>
  <si>
    <t>H36</t>
  </si>
  <si>
    <t>P28</t>
  </si>
  <si>
    <t>U38</t>
  </si>
  <si>
    <t>P38</t>
  </si>
  <si>
    <t>L38</t>
  </si>
  <si>
    <t>H38</t>
  </si>
  <si>
    <t>L28</t>
  </si>
  <si>
    <t>H28</t>
  </si>
  <si>
    <t>U30</t>
  </si>
  <si>
    <t>P30</t>
  </si>
  <si>
    <t>L30</t>
  </si>
  <si>
    <t>H30</t>
  </si>
  <si>
    <t>U32</t>
  </si>
  <si>
    <t>P32</t>
  </si>
  <si>
    <t>V28</t>
  </si>
  <si>
    <t>M32</t>
  </si>
  <si>
    <t>J32</t>
  </si>
  <si>
    <t>V34</t>
  </si>
  <si>
    <t>R34</t>
  </si>
  <si>
    <t>M34</t>
  </si>
  <si>
    <t>J34</t>
  </si>
  <si>
    <t>V36</t>
  </si>
  <si>
    <t>R36</t>
  </si>
  <si>
    <t>M36</t>
  </si>
  <si>
    <t>J36</t>
  </si>
  <si>
    <t>R28</t>
  </si>
  <si>
    <t>V38</t>
  </si>
  <si>
    <t>R38</t>
  </si>
  <si>
    <t>M38</t>
  </si>
  <si>
    <t>J38</t>
  </si>
  <si>
    <t>M28</t>
  </si>
  <si>
    <t>J28</t>
  </si>
  <si>
    <t>V30</t>
  </si>
  <si>
    <t>R30</t>
  </si>
  <si>
    <t>M30</t>
  </si>
  <si>
    <t>J30</t>
  </si>
  <si>
    <t>V32</t>
  </si>
  <si>
    <t>R32</t>
  </si>
  <si>
    <t>U46</t>
  </si>
  <si>
    <t>L42</t>
  </si>
  <si>
    <t>H42</t>
  </si>
  <si>
    <t>U40</t>
  </si>
  <si>
    <t>P40</t>
  </si>
  <si>
    <t>L40</t>
  </si>
  <si>
    <t>H40</t>
  </si>
  <si>
    <t>P46</t>
  </si>
  <si>
    <t>L46</t>
  </si>
  <si>
    <t>H46</t>
  </si>
  <si>
    <t>U44</t>
  </si>
  <si>
    <t>P44</t>
  </si>
  <si>
    <t>L44</t>
  </si>
  <si>
    <t>H44</t>
  </si>
  <si>
    <t>U42</t>
  </si>
  <si>
    <t>P42</t>
  </si>
  <si>
    <t>V46</t>
  </si>
  <si>
    <t>M42</t>
  </si>
  <si>
    <t>J42</t>
  </si>
  <si>
    <t>V40</t>
  </si>
  <si>
    <t>R40</t>
  </si>
  <si>
    <t>M40</t>
  </si>
  <si>
    <t>J40</t>
  </si>
  <si>
    <t>R46</t>
  </si>
  <si>
    <t>M46</t>
  </si>
  <si>
    <t>J46</t>
  </si>
  <si>
    <t>V44</t>
  </si>
  <si>
    <t>R44</t>
  </si>
  <si>
    <t>M44</t>
  </si>
  <si>
    <t>J44</t>
  </si>
  <si>
    <t>V42</t>
  </si>
  <si>
    <t>R42</t>
  </si>
  <si>
    <t>U48</t>
  </si>
  <si>
    <t>L52</t>
  </si>
  <si>
    <t>H52</t>
  </si>
  <si>
    <t>P54</t>
  </si>
  <si>
    <t>M54</t>
  </si>
  <si>
    <t>K54</t>
  </si>
  <si>
    <t>H54</t>
  </si>
  <si>
    <t>P48</t>
  </si>
  <si>
    <t>L48</t>
  </si>
  <si>
    <t>H48</t>
  </si>
  <si>
    <t>U50</t>
  </si>
  <si>
    <t>P50</t>
  </si>
  <si>
    <t>L50</t>
  </si>
  <si>
    <t>H50</t>
  </si>
  <si>
    <t>P52</t>
  </si>
  <si>
    <t>U52</t>
  </si>
  <si>
    <t>V48</t>
  </si>
  <si>
    <t>M52</t>
  </si>
  <si>
    <t>J52</t>
  </si>
  <si>
    <t>P55</t>
  </si>
  <si>
    <t>M55</t>
  </si>
  <si>
    <t>K55</t>
  </si>
  <si>
    <t>H55</t>
  </si>
  <si>
    <t>R48</t>
  </si>
  <si>
    <t>M48</t>
  </si>
  <si>
    <t>J48</t>
  </si>
  <si>
    <t>V50</t>
  </si>
  <si>
    <t>R50</t>
  </si>
  <si>
    <t>M50</t>
  </si>
  <si>
    <t>J50</t>
  </si>
  <si>
    <t>R52</t>
  </si>
  <si>
    <t>V52</t>
  </si>
  <si>
    <t>H57</t>
  </si>
  <si>
    <t>AB57</t>
  </si>
  <si>
    <t>AD57</t>
  </si>
  <si>
    <t>AF55</t>
  </si>
  <si>
    <t>AF58</t>
  </si>
  <si>
    <t>AF61</t>
  </si>
  <si>
    <t>AH55</t>
  </si>
  <si>
    <t>AH58</t>
  </si>
  <si>
    <t>AH61</t>
  </si>
  <si>
    <t>AK55</t>
  </si>
  <si>
    <t>AK58</t>
  </si>
  <si>
    <t>K57</t>
  </si>
  <si>
    <t>AK61</t>
  </si>
  <si>
    <t>AM58</t>
  </si>
  <si>
    <t>AM61</t>
  </si>
  <si>
    <t>AM55</t>
  </si>
  <si>
    <t>M57</t>
  </si>
  <si>
    <t>P57</t>
  </si>
  <si>
    <t>T54</t>
  </si>
  <si>
    <t>T57</t>
  </si>
  <si>
    <t>V54</t>
  </si>
  <si>
    <t>V57</t>
  </si>
  <si>
    <t>Y54</t>
  </si>
  <si>
    <t>Y57</t>
  </si>
  <si>
    <t>H58</t>
  </si>
  <si>
    <t>AB58</t>
  </si>
  <si>
    <t>AD58</t>
  </si>
  <si>
    <t>AF56</t>
  </si>
  <si>
    <t>AF59</t>
  </si>
  <si>
    <t>AF62</t>
  </si>
  <si>
    <t>AH56</t>
  </si>
  <si>
    <t>AH59</t>
  </si>
  <si>
    <t>AH62</t>
  </si>
  <si>
    <t>AK56</t>
  </si>
  <si>
    <t>AK59</t>
  </si>
  <si>
    <t>K58</t>
  </si>
  <si>
    <t>AK62</t>
  </si>
  <si>
    <t>AM59</t>
  </si>
  <si>
    <t>AM62</t>
  </si>
  <si>
    <t>AM56</t>
  </si>
  <si>
    <t>M58</t>
  </si>
  <si>
    <t>P58</t>
  </si>
  <si>
    <t>T55</t>
  </si>
  <si>
    <t>T58</t>
  </si>
  <si>
    <t>V55</t>
  </si>
  <si>
    <t>V58</t>
  </si>
  <si>
    <t>Y55</t>
  </si>
  <si>
    <t>Y58</t>
  </si>
  <si>
    <t>BV57</t>
  </si>
  <si>
    <t>BD57</t>
  </si>
  <si>
    <t>BB57</t>
  </si>
  <si>
    <t>AY55</t>
  </si>
  <si>
    <t>AY58</t>
  </si>
  <si>
    <t>AY61</t>
  </si>
  <si>
    <t>AV55</t>
  </si>
  <si>
    <t>AV58</t>
  </si>
  <si>
    <t>AV61</t>
  </si>
  <si>
    <t>AT55</t>
  </si>
  <si>
    <t>AT58</t>
  </si>
  <si>
    <t>BT57</t>
  </si>
  <si>
    <t>AT61</t>
  </si>
  <si>
    <t>AP58</t>
  </si>
  <si>
    <t>AP61</t>
  </si>
  <si>
    <t>AP55</t>
  </si>
  <si>
    <t>BP57</t>
  </si>
  <si>
    <t>BM57</t>
  </si>
  <si>
    <t>BK54</t>
  </si>
  <si>
    <t>BK57</t>
  </si>
  <si>
    <t>BH54</t>
  </si>
  <si>
    <t>BH57</t>
  </si>
  <si>
    <t>BF54</t>
  </si>
  <si>
    <t>BF57</t>
  </si>
  <si>
    <t>BV58</t>
  </si>
  <si>
    <t>BD58</t>
  </si>
  <si>
    <t>BB58</t>
  </si>
  <si>
    <t>AY56</t>
  </si>
  <si>
    <t>AY59</t>
  </si>
  <si>
    <t>AY62</t>
  </si>
  <si>
    <t>AV56</t>
  </si>
  <si>
    <t>AV59</t>
  </si>
  <si>
    <t>AV62</t>
  </si>
  <si>
    <t>AT56</t>
  </si>
  <si>
    <t>AT59</t>
  </si>
  <si>
    <t>BT58</t>
  </si>
  <si>
    <t>AT62</t>
  </si>
  <si>
    <t>AP59</t>
  </si>
  <si>
    <t>AP62</t>
  </si>
  <si>
    <t>AP56</t>
  </si>
  <si>
    <t>BP58</t>
  </si>
  <si>
    <t>BM58</t>
  </si>
  <si>
    <t>BK55</t>
  </si>
  <si>
    <t>BK58</t>
  </si>
  <si>
    <t>BH55</t>
  </si>
  <si>
    <t>BH58</t>
  </si>
  <si>
    <t>BF55</t>
  </si>
  <si>
    <t>BF58</t>
  </si>
  <si>
    <t>BJ48</t>
  </si>
  <si>
    <t>BR52</t>
  </si>
  <si>
    <t>BV52</t>
  </si>
  <si>
    <t>BM54</t>
  </si>
  <si>
    <t>BP54</t>
  </si>
  <si>
    <t>BT54</t>
  </si>
  <si>
    <t>BV54</t>
  </si>
  <si>
    <t>BM48</t>
  </si>
  <si>
    <t>BR48</t>
  </si>
  <si>
    <t>BV48</t>
  </si>
  <si>
    <t>BJ50</t>
  </si>
  <si>
    <t>BM50</t>
  </si>
  <si>
    <t>BR50</t>
  </si>
  <si>
    <t>BV50</t>
  </si>
  <si>
    <t>BM52</t>
  </si>
  <si>
    <t>BJ52</t>
  </si>
  <si>
    <t>BH48</t>
  </si>
  <si>
    <t>BP52</t>
  </si>
  <si>
    <t>BU52</t>
  </si>
  <si>
    <t>BM55</t>
  </si>
  <si>
    <t>BP55</t>
  </si>
  <si>
    <t>BT55</t>
  </si>
  <si>
    <t>BV55</t>
  </si>
  <si>
    <t>BL48</t>
  </si>
  <si>
    <t>BP48</t>
  </si>
  <si>
    <t>BU48</t>
  </si>
  <si>
    <t>BH50</t>
  </si>
  <si>
    <t>BL50</t>
  </si>
  <si>
    <t>BP50</t>
  </si>
  <si>
    <t>BU50</t>
  </si>
  <si>
    <t>BL52</t>
  </si>
  <si>
    <t>BH52</t>
  </si>
  <si>
    <t>BJ46</t>
  </si>
  <si>
    <t>BR42</t>
  </si>
  <si>
    <t>BV42</t>
  </si>
  <si>
    <t>BJ40</t>
  </si>
  <si>
    <t>BM40</t>
  </si>
  <si>
    <t>BR40</t>
  </si>
  <si>
    <t>BV40</t>
  </si>
  <si>
    <t>BM46</t>
  </si>
  <si>
    <t>BR46</t>
  </si>
  <si>
    <t>BV46</t>
  </si>
  <si>
    <t>BJ44</t>
  </si>
  <si>
    <t>BM44</t>
  </si>
  <si>
    <t>BR44</t>
  </si>
  <si>
    <t>BV44</t>
  </si>
  <si>
    <t>BJ42</t>
  </si>
  <si>
    <t>BM42</t>
  </si>
  <si>
    <t>BH46</t>
  </si>
  <si>
    <t>BP42</t>
  </si>
  <si>
    <t>BU42</t>
  </si>
  <si>
    <t>BH40</t>
  </si>
  <si>
    <t>BL40</t>
  </si>
  <si>
    <t>BP40</t>
  </si>
  <si>
    <t>BU40</t>
  </si>
  <si>
    <t>BL46</t>
  </si>
  <si>
    <t>BP46</t>
  </si>
  <si>
    <t>BU46</t>
  </si>
  <si>
    <t>BH44</t>
  </si>
  <si>
    <t>BL44</t>
  </si>
  <si>
    <t>BP44</t>
  </si>
  <si>
    <t>BU44</t>
  </si>
  <si>
    <t>BH42</t>
  </si>
  <si>
    <t>BL42</t>
  </si>
  <si>
    <t>BJ28</t>
  </si>
  <si>
    <t>BR32</t>
  </si>
  <si>
    <t>BV32</t>
  </si>
  <si>
    <t>BJ34</t>
  </si>
  <si>
    <t>BM34</t>
  </si>
  <si>
    <t>BR34</t>
  </si>
  <si>
    <t>BV34</t>
  </si>
  <si>
    <t>BJ36</t>
  </si>
  <si>
    <t>BM36</t>
  </si>
  <si>
    <t>BR36</t>
  </si>
  <si>
    <t>BV36</t>
  </si>
  <si>
    <t>BM28</t>
  </si>
  <si>
    <t>BJ38</t>
  </si>
  <si>
    <t>BM38</t>
  </si>
  <si>
    <t>BR38</t>
  </si>
  <si>
    <t>BV38</t>
  </si>
  <si>
    <t>BR28</t>
  </si>
  <si>
    <t>BV28</t>
  </si>
  <si>
    <t>BJ30</t>
  </si>
  <si>
    <t>BM30</t>
  </si>
  <si>
    <t>BR30</t>
  </si>
  <si>
    <t>BV30</t>
  </si>
  <si>
    <t>BJ32</t>
  </si>
  <si>
    <t>BM32</t>
  </si>
  <si>
    <t>BH28</t>
  </si>
  <si>
    <t>BP32</t>
  </si>
  <si>
    <t>BU32</t>
  </si>
  <si>
    <t>BH34</t>
  </si>
  <si>
    <t>BL34</t>
  </si>
  <si>
    <t>BP34</t>
  </si>
  <si>
    <t>BU34</t>
  </si>
  <si>
    <t>BH36</t>
  </si>
  <si>
    <t>BL36</t>
  </si>
  <si>
    <t>BP36</t>
  </si>
  <si>
    <t>BU36</t>
  </si>
  <si>
    <t>BL28</t>
  </si>
  <si>
    <t>BH38</t>
  </si>
  <si>
    <t>BL38</t>
  </si>
  <si>
    <t>BP38</t>
  </si>
  <si>
    <t>BU38</t>
  </si>
  <si>
    <t>BP28</t>
  </si>
  <si>
    <t>BU28</t>
  </si>
  <si>
    <t>BH30</t>
  </si>
  <si>
    <t>BL30</t>
  </si>
  <si>
    <t>BP30</t>
  </si>
  <si>
    <t>BU30</t>
  </si>
  <si>
    <t>BH32</t>
  </si>
  <si>
    <t>BL32</t>
  </si>
  <si>
    <t>BJ16</t>
  </si>
  <si>
    <t>BR20</t>
  </si>
  <si>
    <t>BV20</t>
  </si>
  <si>
    <t>BJ22</t>
  </si>
  <si>
    <t>BM22</t>
  </si>
  <si>
    <t>BR22</t>
  </si>
  <si>
    <t>BV22</t>
  </si>
  <si>
    <t>BJ24</t>
  </si>
  <si>
    <t>BM24</t>
  </si>
  <si>
    <t>BR24</t>
  </si>
  <si>
    <t>BV24</t>
  </si>
  <si>
    <t>BM16</t>
  </si>
  <si>
    <t>BJ26</t>
  </si>
  <si>
    <t>BM26</t>
  </si>
  <si>
    <t>BR26</t>
  </si>
  <si>
    <t>BV26</t>
  </si>
  <si>
    <t>BR16</t>
  </si>
  <si>
    <t>BV16</t>
  </si>
  <si>
    <t>BJ18</t>
  </si>
  <si>
    <t>BM18</t>
  </si>
  <si>
    <t>BR18</t>
  </si>
  <si>
    <t>BV18</t>
  </si>
  <si>
    <t>BJ20</t>
  </si>
  <si>
    <t>BM20</t>
  </si>
  <si>
    <t>BH16</t>
  </si>
  <si>
    <t>BP20</t>
  </si>
  <si>
    <t>BU20</t>
  </si>
  <si>
    <t>BH22</t>
  </si>
  <si>
    <t>BL22</t>
  </si>
  <si>
    <t>BP22</t>
  </si>
  <si>
    <t>BU22</t>
  </si>
  <si>
    <t>BH24</t>
  </si>
  <si>
    <t>BL24</t>
  </si>
  <si>
    <t>BP24</t>
  </si>
  <si>
    <t>BU24</t>
  </si>
  <si>
    <t>BL16</t>
  </si>
  <si>
    <t>BH26</t>
  </si>
  <si>
    <t>BL26</t>
  </si>
  <si>
    <t>BP26</t>
  </si>
  <si>
    <t>BU26</t>
  </si>
  <si>
    <t>BP16</t>
  </si>
  <si>
    <t>BU16</t>
  </si>
  <si>
    <t>BH18</t>
  </si>
  <si>
    <t>BL18</t>
  </si>
  <si>
    <t>BP18</t>
  </si>
  <si>
    <t>BU18</t>
  </si>
  <si>
    <t>BH20</t>
  </si>
  <si>
    <t>BL20</t>
  </si>
  <si>
    <t>BD8</t>
  </si>
  <si>
    <t>BK11</t>
  </si>
  <si>
    <t>BK14</t>
  </si>
  <si>
    <t>BM8</t>
  </si>
  <si>
    <t>BM11</t>
  </si>
  <si>
    <t>BM14</t>
  </si>
  <si>
    <t>BP8</t>
  </si>
  <si>
    <t>BP11</t>
  </si>
  <si>
    <t>BP14</t>
  </si>
  <si>
    <t>BT8</t>
  </si>
  <si>
    <t>BT11</t>
  </si>
  <si>
    <t>BD5</t>
  </si>
  <si>
    <t>BT14</t>
  </si>
  <si>
    <t>BV11</t>
  </si>
  <si>
    <t>BV8</t>
  </si>
  <si>
    <t>BV14</t>
  </si>
  <si>
    <t>BF5</t>
  </si>
  <si>
    <t>BF8</t>
  </si>
  <si>
    <t>BH8</t>
  </si>
  <si>
    <t>BH5</t>
  </si>
  <si>
    <t>BH14</t>
  </si>
  <si>
    <t>BH11</t>
  </si>
  <si>
    <t>BK5</t>
  </si>
  <si>
    <t>BK8</t>
  </si>
  <si>
    <t>BD7</t>
  </si>
  <si>
    <t>BK10</t>
  </si>
  <si>
    <t>BK13</t>
  </si>
  <si>
    <t>BM7</t>
  </si>
  <si>
    <t>BM10</t>
  </si>
  <si>
    <t>BM13</t>
  </si>
  <si>
    <t>BP7</t>
  </si>
  <si>
    <t>BP10</t>
  </si>
  <si>
    <t>BP13</t>
  </si>
  <si>
    <t>BT7</t>
  </si>
  <si>
    <t>BT10</t>
  </si>
  <si>
    <t>BD4</t>
  </si>
  <si>
    <t>BT13</t>
  </si>
  <si>
    <t>BV10</t>
  </si>
  <si>
    <t>BV7</t>
  </si>
  <si>
    <t>BV13</t>
  </si>
  <si>
    <t>BF4</t>
  </si>
  <si>
    <t>BF7</t>
  </si>
  <si>
    <t>BH7</t>
  </si>
  <si>
    <t>BH4</t>
  </si>
  <si>
    <t>BH13</t>
  </si>
  <si>
    <t>BH10</t>
  </si>
  <si>
    <t>BK4</t>
  </si>
  <si>
    <t>BK7</t>
  </si>
  <si>
    <t>AA1</t>
  </si>
  <si>
    <t>W2</t>
  </si>
  <si>
    <t>U2</t>
  </si>
  <si>
    <t>R2</t>
  </si>
  <si>
    <t>P4</t>
  </si>
  <si>
    <t>N3</t>
  </si>
  <si>
    <t>AA2</t>
  </si>
  <si>
    <t>W1</t>
  </si>
  <si>
    <t>U1</t>
  </si>
  <si>
    <t>R1</t>
  </si>
  <si>
    <t>P5</t>
  </si>
  <si>
    <t>N2</t>
  </si>
  <si>
    <t>E20</t>
  </si>
  <si>
    <t>A20</t>
  </si>
  <si>
    <t>C21</t>
  </si>
  <si>
    <t>E22</t>
  </si>
  <si>
    <t>A22</t>
  </si>
  <si>
    <t>C23</t>
  </si>
  <si>
    <t>E24</t>
  </si>
  <si>
    <t>A24</t>
  </si>
  <si>
    <t>C25</t>
  </si>
  <si>
    <t>E26</t>
  </si>
  <si>
    <t>A26</t>
  </si>
  <si>
    <t>C27</t>
  </si>
  <si>
    <t>E28</t>
  </si>
  <si>
    <t>A28</t>
  </si>
  <si>
    <t>D15</t>
  </si>
  <si>
    <t>F16</t>
  </si>
  <si>
    <t>B16</t>
  </si>
  <si>
    <t>C17</t>
  </si>
  <si>
    <t>E18</t>
  </si>
  <si>
    <t>A18</t>
  </si>
  <si>
    <t>C19</t>
  </si>
  <si>
    <t>F20</t>
  </si>
  <si>
    <t>B20</t>
  </si>
  <si>
    <t>D21</t>
  </si>
  <si>
    <t>F22</t>
  </si>
  <si>
    <t>B22</t>
  </si>
  <si>
    <t>D23</t>
  </si>
  <si>
    <t>F24</t>
  </si>
  <si>
    <t>B24</t>
  </si>
  <si>
    <t>D25</t>
  </si>
  <si>
    <t>F26</t>
  </si>
  <si>
    <t>B26</t>
  </si>
  <si>
    <t>D27</t>
  </si>
  <si>
    <t>F28</t>
  </si>
  <si>
    <t>B28</t>
  </si>
  <si>
    <t>C15</t>
  </si>
  <si>
    <t>E16</t>
  </si>
  <si>
    <t>A16</t>
  </si>
  <si>
    <t>D17</t>
  </si>
  <si>
    <t>F18</t>
  </si>
  <si>
    <t>B18</t>
  </si>
  <si>
    <t>D19</t>
  </si>
  <si>
    <t>C29</t>
  </si>
  <si>
    <t>E36</t>
  </si>
  <si>
    <t>A36</t>
  </si>
  <si>
    <t>C37</t>
  </si>
  <si>
    <t>E38</t>
  </si>
  <si>
    <t>A38</t>
  </si>
  <si>
    <t>C39</t>
  </si>
  <si>
    <t>E40</t>
  </si>
  <si>
    <t>A40</t>
  </si>
  <si>
    <t>C41</t>
  </si>
  <si>
    <t>E42</t>
  </si>
  <si>
    <t>E30</t>
  </si>
  <si>
    <t>A42</t>
  </si>
  <si>
    <t>C43</t>
  </si>
  <si>
    <t>E44</t>
  </si>
  <si>
    <t>A44</t>
  </si>
  <si>
    <t>A30</t>
  </si>
  <si>
    <t>C31</t>
  </si>
  <si>
    <t>E32</t>
  </si>
  <si>
    <t>A32</t>
  </si>
  <si>
    <t>C33</t>
  </si>
  <si>
    <t>E34</t>
  </si>
  <si>
    <t>A34</t>
  </si>
  <si>
    <t>C35</t>
  </si>
  <si>
    <t>D29</t>
  </si>
  <si>
    <t>F36</t>
  </si>
  <si>
    <t>B36</t>
  </si>
  <si>
    <t>D37</t>
  </si>
  <si>
    <t>F38</t>
  </si>
  <si>
    <t>B38</t>
  </si>
  <si>
    <t>D39</t>
  </si>
  <si>
    <t>F40</t>
  </si>
  <si>
    <t>B40</t>
  </si>
  <si>
    <t>D41</t>
  </si>
  <si>
    <t>F42</t>
  </si>
  <si>
    <t>F30</t>
  </si>
  <si>
    <t>B42</t>
  </si>
  <si>
    <t>D43</t>
  </si>
  <si>
    <t>F44</t>
  </si>
  <si>
    <t>B44</t>
  </si>
  <si>
    <t>B30</t>
  </si>
  <si>
    <t>D31</t>
  </si>
  <si>
    <t>F32</t>
  </si>
  <si>
    <t>B32</t>
  </si>
  <si>
    <t>D33</t>
  </si>
  <si>
    <t>F34</t>
  </si>
  <si>
    <t>B34</t>
  </si>
  <si>
    <t>D35</t>
  </si>
  <si>
    <t>C55</t>
  </si>
  <si>
    <t>E48</t>
  </si>
  <si>
    <t>A48</t>
  </si>
  <si>
    <t>C47</t>
  </si>
  <si>
    <t>E46</t>
  </si>
  <si>
    <t>A46</t>
  </si>
  <si>
    <t>C45</t>
  </si>
  <si>
    <t>E54</t>
  </si>
  <si>
    <t>A54</t>
  </si>
  <si>
    <t>C53</t>
  </si>
  <si>
    <t>E52</t>
  </si>
  <si>
    <t>A52</t>
  </si>
  <si>
    <t>C51</t>
  </si>
  <si>
    <t>E50</t>
  </si>
  <si>
    <t>A50</t>
  </si>
  <si>
    <t>C49</t>
  </si>
  <si>
    <t>D55</t>
  </si>
  <si>
    <t>F48</t>
  </si>
  <si>
    <t>B48</t>
  </si>
  <si>
    <t>D47</t>
  </si>
  <si>
    <t>F46</t>
  </si>
  <si>
    <t>B46</t>
  </si>
  <si>
    <t>D45</t>
  </si>
  <si>
    <t>F54</t>
  </si>
  <si>
    <t>B54</t>
  </si>
  <si>
    <t>D53</t>
  </si>
  <si>
    <t>F52</t>
  </si>
  <si>
    <t>B52</t>
  </si>
  <si>
    <t>D51</t>
  </si>
  <si>
    <t>F50</t>
  </si>
  <si>
    <t>B50</t>
  </si>
  <si>
    <t>D49</t>
  </si>
  <si>
    <t>E56</t>
  </si>
  <si>
    <t>H60</t>
  </si>
  <si>
    <t>H64</t>
  </si>
  <si>
    <t>J62</t>
  </si>
  <si>
    <t>K60</t>
  </si>
  <si>
    <t>K64</t>
  </si>
  <si>
    <t>L62</t>
  </si>
  <si>
    <t>A56</t>
  </si>
  <si>
    <t>C57</t>
  </si>
  <si>
    <t>E58</t>
  </si>
  <si>
    <t>A58</t>
  </si>
  <si>
    <t>C59</t>
  </si>
  <si>
    <t>E60</t>
  </si>
  <si>
    <t>A60</t>
  </si>
  <si>
    <t>F64</t>
  </si>
  <si>
    <t>G62</t>
  </si>
  <si>
    <t>F56</t>
  </si>
  <si>
    <t>H61</t>
  </si>
  <si>
    <t>H65</t>
  </si>
  <si>
    <t>J63</t>
  </si>
  <si>
    <t>K61</t>
  </si>
  <si>
    <t>K65</t>
  </si>
  <si>
    <t>L63</t>
  </si>
  <si>
    <t>B56</t>
  </si>
  <si>
    <t>D57</t>
  </si>
  <si>
    <t>F58</t>
  </si>
  <si>
    <t>B58</t>
  </si>
  <si>
    <t>D59</t>
  </si>
  <si>
    <t>F60</t>
  </si>
  <si>
    <t>B60</t>
  </si>
  <si>
    <t>F65</t>
  </si>
  <si>
    <t>G63</t>
  </si>
  <si>
    <t>M60</t>
  </si>
  <si>
    <t>V64</t>
  </si>
  <si>
    <t>W62</t>
  </si>
  <si>
    <t>Y60</t>
  </si>
  <si>
    <t>Y64</t>
  </si>
  <si>
    <t>AA62</t>
  </si>
  <si>
    <t>AB60</t>
  </si>
  <si>
    <t>AB64</t>
  </si>
  <si>
    <t>AC62</t>
  </si>
  <si>
    <t>AD60</t>
  </si>
  <si>
    <t>AD64</t>
  </si>
  <si>
    <t>M64</t>
  </si>
  <si>
    <t>AF64</t>
  </si>
  <si>
    <t>AH64</t>
  </si>
  <si>
    <t>AK64</t>
  </si>
  <si>
    <t>AM64</t>
  </si>
  <si>
    <t>N62</t>
  </si>
  <si>
    <t>P60</t>
  </si>
  <si>
    <t>P64</t>
  </si>
  <si>
    <t>R62</t>
  </si>
  <si>
    <t>T60</t>
  </si>
  <si>
    <t>T64</t>
  </si>
  <si>
    <t>U62</t>
  </si>
  <si>
    <t>V60</t>
  </si>
  <si>
    <t>M61</t>
  </si>
  <si>
    <t>V65</t>
  </si>
  <si>
    <t>W63</t>
  </si>
  <si>
    <t>Y61</t>
  </si>
  <si>
    <t>Y65</t>
  </si>
  <si>
    <t>AA63</t>
  </si>
  <si>
    <t>AB61</t>
  </si>
  <si>
    <t>AB65</t>
  </si>
  <si>
    <t>AC63</t>
  </si>
  <si>
    <t>AD61</t>
  </si>
  <si>
    <t>AD65</t>
  </si>
  <si>
    <t>M65</t>
  </si>
  <si>
    <t>AF65</t>
  </si>
  <si>
    <t>AH65</t>
  </si>
  <si>
    <t>AK65</t>
  </si>
  <si>
    <t>AM65</t>
  </si>
  <si>
    <t>N63</t>
  </si>
  <si>
    <t>P61</t>
  </si>
  <si>
    <t>P65</t>
  </si>
  <si>
    <t>R63</t>
  </si>
  <si>
    <t>T61</t>
  </si>
  <si>
    <t>T65</t>
  </si>
  <si>
    <t>U63</t>
  </si>
  <si>
    <t>V61</t>
  </si>
  <si>
    <t>BP60</t>
  </si>
  <si>
    <t>BH64</t>
  </si>
  <si>
    <t>BG62</t>
  </si>
  <si>
    <t>BF60</t>
  </si>
  <si>
    <t>BF64</t>
  </si>
  <si>
    <t>BE62</t>
  </si>
  <si>
    <t>BD60</t>
  </si>
  <si>
    <t>BD64</t>
  </si>
  <si>
    <t>BC62</t>
  </si>
  <si>
    <t>BB60</t>
  </si>
  <si>
    <t>BB64</t>
  </si>
  <si>
    <t>BP64</t>
  </si>
  <si>
    <t>AY64</t>
  </si>
  <si>
    <t>AV64</t>
  </si>
  <si>
    <t>AT64</t>
  </si>
  <si>
    <t>AP64</t>
  </si>
  <si>
    <t>BN62</t>
  </si>
  <si>
    <t>BM60</t>
  </si>
  <si>
    <t>BM64</t>
  </si>
  <si>
    <t>BL62</t>
  </si>
  <si>
    <t>BK60</t>
  </si>
  <si>
    <t>BK64</t>
  </si>
  <si>
    <t>BJ62</t>
  </si>
  <si>
    <t>BH60</t>
  </si>
  <si>
    <t>BP61</t>
  </si>
  <si>
    <t>BH65</t>
  </si>
  <si>
    <t>BG63</t>
  </si>
  <si>
    <t>BF61</t>
  </si>
  <si>
    <t>BF65</t>
  </si>
  <si>
    <t>BE63</t>
  </si>
  <si>
    <t>BD61</t>
  </si>
  <si>
    <t>BD65</t>
  </si>
  <si>
    <t>BC63</t>
  </si>
  <si>
    <t>BB61</t>
  </si>
  <si>
    <t>BB65</t>
  </si>
  <si>
    <t>BP65</t>
  </si>
  <si>
    <t>AY65</t>
  </si>
  <si>
    <t>AV65</t>
  </si>
  <si>
    <t>AT65</t>
  </si>
  <si>
    <t>AP65</t>
  </si>
  <si>
    <t>BN63</t>
  </si>
  <si>
    <t>BM61</t>
  </si>
  <si>
    <t>BM65</t>
  </si>
  <si>
    <t>BL63</t>
  </si>
  <si>
    <t>BK61</t>
  </si>
  <si>
    <t>BK65</t>
  </si>
  <si>
    <t>BJ63</t>
  </si>
  <si>
    <t>BH61</t>
  </si>
  <si>
    <t>CA56</t>
  </si>
  <si>
    <t>BV60</t>
  </si>
  <si>
    <t>BV64</t>
  </si>
  <si>
    <t>BU62</t>
  </si>
  <si>
    <t>BT60</t>
  </si>
  <si>
    <t>BT64</t>
  </si>
  <si>
    <t>BR62</t>
  </si>
  <si>
    <t>CE56</t>
  </si>
  <si>
    <t>CC57</t>
  </si>
  <si>
    <t>CA58</t>
  </si>
  <si>
    <t>CE58</t>
  </si>
  <si>
    <t>CC59</t>
  </si>
  <si>
    <t>CA60</t>
  </si>
  <si>
    <t>CE60</t>
  </si>
  <si>
    <t>BY64</t>
  </si>
  <si>
    <t>BW62</t>
  </si>
  <si>
    <t>BY56</t>
  </si>
  <si>
    <t>BV61</t>
  </si>
  <si>
    <t>BV65</t>
  </si>
  <si>
    <t>BU63</t>
  </si>
  <si>
    <t>BT61</t>
  </si>
  <si>
    <t>BT65</t>
  </si>
  <si>
    <t>BR63</t>
  </si>
  <si>
    <t>CD56</t>
  </si>
  <si>
    <t>CB57</t>
  </si>
  <si>
    <t>BY58</t>
  </si>
  <si>
    <t>CD58</t>
  </si>
  <si>
    <t>CB59</t>
  </si>
  <si>
    <t>BY60</t>
  </si>
  <si>
    <t>CD60</t>
  </si>
  <si>
    <t>BY65</t>
  </si>
  <si>
    <t>BW63</t>
  </si>
  <si>
    <t>CC55</t>
  </si>
  <si>
    <t>CA48</t>
  </si>
  <si>
    <t>CE48</t>
  </si>
  <si>
    <t>CC47</t>
  </si>
  <si>
    <t>CA46</t>
  </si>
  <si>
    <t>CE46</t>
  </si>
  <si>
    <t>CC45</t>
  </si>
  <si>
    <t>CA54</t>
  </si>
  <si>
    <t>CE54</t>
  </si>
  <si>
    <t>CC53</t>
  </si>
  <si>
    <t>CA52</t>
  </si>
  <si>
    <t>CE52</t>
  </si>
  <si>
    <t>CC51</t>
  </si>
  <si>
    <t>CA50</t>
  </si>
  <si>
    <t>CE50</t>
  </si>
  <si>
    <t>CC49</t>
  </si>
  <si>
    <t>CB55</t>
  </si>
  <si>
    <t>BY48</t>
  </si>
  <si>
    <t>CD48</t>
  </si>
  <si>
    <t>CB47</t>
  </si>
  <si>
    <t>BY46</t>
  </si>
  <si>
    <t>CD46</t>
  </si>
  <si>
    <t>CB45</t>
  </si>
  <si>
    <t>BY54</t>
  </si>
  <si>
    <t>CD54</t>
  </si>
  <si>
    <t>CB53</t>
  </si>
  <si>
    <t>BY52</t>
  </si>
  <si>
    <t>CD52</t>
  </si>
  <si>
    <t>CB51</t>
  </si>
  <si>
    <t>BY50</t>
  </si>
  <si>
    <t>CD50</t>
  </si>
  <si>
    <t>CB49</t>
  </si>
  <si>
    <t>CC29</t>
  </si>
  <si>
    <t>CA36</t>
  </si>
  <si>
    <t>CE36</t>
  </si>
  <si>
    <t>CC37</t>
  </si>
  <si>
    <t>CA38</t>
  </si>
  <si>
    <t>CE38</t>
  </si>
  <si>
    <t>CC39</t>
  </si>
  <si>
    <t>CA40</t>
  </si>
  <si>
    <t>CE40</t>
  </si>
  <si>
    <t>CC41</t>
  </si>
  <si>
    <t>CA42</t>
  </si>
  <si>
    <t>CA30</t>
  </si>
  <si>
    <t>CE42</t>
  </si>
  <si>
    <t>CC43</t>
  </si>
  <si>
    <t>CA44</t>
  </si>
  <si>
    <t>CE44</t>
  </si>
  <si>
    <t>CE30</t>
  </si>
  <si>
    <t>CC31</t>
  </si>
  <si>
    <t>CA32</t>
  </si>
  <si>
    <t>CE32</t>
  </si>
  <si>
    <t>CC33</t>
  </si>
  <si>
    <t>CA34</t>
  </si>
  <si>
    <t>CE34</t>
  </si>
  <si>
    <t>CC35</t>
  </si>
  <si>
    <t>CB29</t>
  </si>
  <si>
    <t>BY36</t>
  </si>
  <si>
    <t>CD36</t>
  </si>
  <si>
    <t>CB37</t>
  </si>
  <si>
    <t>BY38</t>
  </si>
  <si>
    <t>CD38</t>
  </si>
  <si>
    <t>CB39</t>
  </si>
  <si>
    <t>BY40</t>
  </si>
  <si>
    <t>CD40</t>
  </si>
  <si>
    <t>CB41</t>
  </si>
  <si>
    <t>BY42</t>
  </si>
  <si>
    <t>BY30</t>
  </si>
  <si>
    <t>CD42</t>
  </si>
  <si>
    <t>CB43</t>
  </si>
  <si>
    <t>BY44</t>
  </si>
  <si>
    <t>CD44</t>
  </si>
  <si>
    <t>CD30</t>
  </si>
  <si>
    <t>CB31</t>
  </si>
  <si>
    <t>BY32</t>
  </si>
  <si>
    <t>CD32</t>
  </si>
  <si>
    <t>CB33</t>
  </si>
  <si>
    <t>BY34</t>
  </si>
  <si>
    <t>CD34</t>
  </si>
  <si>
    <t>CB35</t>
  </si>
  <si>
    <t>CB13</t>
  </si>
  <si>
    <t>CA20</t>
  </si>
  <si>
    <t>CE20</t>
  </si>
  <si>
    <t>CC21</t>
  </si>
  <si>
    <t>CA22</t>
  </si>
  <si>
    <t>CE22</t>
  </si>
  <si>
    <t>CC23</t>
  </si>
  <si>
    <t>CA24</t>
  </si>
  <si>
    <t>CE24</t>
  </si>
  <si>
    <t>CC25</t>
  </si>
  <si>
    <t>CA26</t>
  </si>
  <si>
    <t>BY14</t>
  </si>
  <si>
    <t>CE26</t>
  </si>
  <si>
    <t>CC27</t>
  </si>
  <si>
    <t>CA28</t>
  </si>
  <si>
    <t>CE28</t>
  </si>
  <si>
    <t>CD14</t>
  </si>
  <si>
    <t>CB15</t>
  </si>
  <si>
    <t>BY16</t>
  </si>
  <si>
    <t>CD16</t>
  </si>
  <si>
    <t>CC17</t>
  </si>
  <si>
    <t>CA18</t>
  </si>
  <si>
    <t>CE18</t>
  </si>
  <si>
    <t>CC19</t>
  </si>
  <si>
    <t>CC13</t>
  </si>
  <si>
    <t>BY20</t>
  </si>
  <si>
    <t>CD20</t>
  </si>
  <si>
    <t>CB21</t>
  </si>
  <si>
    <t>BY22</t>
  </si>
  <si>
    <t>CD22</t>
  </si>
  <si>
    <t>CB23</t>
  </si>
  <si>
    <t>BY24</t>
  </si>
  <si>
    <t>CD24</t>
  </si>
  <si>
    <t>CB25</t>
  </si>
  <si>
    <t>BY26</t>
  </si>
  <si>
    <t>CA14</t>
  </si>
  <si>
    <t>CD26</t>
  </si>
  <si>
    <t>CB27</t>
  </si>
  <si>
    <t>BY28</t>
  </si>
  <si>
    <t>CD28</t>
  </si>
  <si>
    <t>CE14</t>
  </si>
  <si>
    <t>CC15</t>
  </si>
  <si>
    <t>CA16</t>
  </si>
  <si>
    <t>CE16</t>
  </si>
  <si>
    <t>CB17</t>
  </si>
  <si>
    <t>BY18</t>
  </si>
  <si>
    <t>CD18</t>
  </si>
  <si>
    <t>CB19</t>
  </si>
  <si>
    <t>BE1</t>
  </si>
  <si>
    <t>BV4</t>
  </si>
  <si>
    <t>BW3</t>
  </si>
  <si>
    <t>CC5</t>
  </si>
  <si>
    <t>CA6</t>
  </si>
  <si>
    <t>CE6</t>
  </si>
  <si>
    <t>CC7</t>
  </si>
  <si>
    <t>CA8</t>
  </si>
  <si>
    <t>CE8</t>
  </si>
  <si>
    <t>CC9</t>
  </si>
  <si>
    <t>CA10</t>
  </si>
  <si>
    <t>BG2</t>
  </si>
  <si>
    <t>CE10</t>
  </si>
  <si>
    <t>CC11</t>
  </si>
  <si>
    <t>CA12</t>
  </si>
  <si>
    <t>CE12</t>
  </si>
  <si>
    <t>BJ2</t>
  </si>
  <si>
    <t>BL2</t>
  </si>
  <si>
    <t>BM4</t>
  </si>
  <si>
    <t>BN3</t>
  </si>
  <si>
    <t>BP5</t>
  </si>
  <si>
    <t>BR3</t>
  </si>
  <si>
    <t>BT4</t>
  </si>
  <si>
    <t>BU3</t>
  </si>
  <si>
    <t>BE2</t>
  </si>
  <si>
    <t>BV5</t>
  </si>
  <si>
    <t>BW2</t>
  </si>
  <si>
    <t>CB5</t>
  </si>
  <si>
    <t>BY6</t>
  </si>
  <si>
    <t>CD6</t>
  </si>
  <si>
    <t>CB7</t>
  </si>
  <si>
    <t>BY8</t>
  </si>
  <si>
    <t>CD8</t>
  </si>
  <si>
    <t>CB9</t>
  </si>
  <si>
    <t>BY10</t>
  </si>
  <si>
    <t>BG1</t>
  </si>
  <si>
    <t>CD10</t>
  </si>
  <si>
    <t>CB11</t>
  </si>
  <si>
    <t>BY12</t>
  </si>
  <si>
    <t>CD12</t>
  </si>
  <si>
    <t>BJ1</t>
  </si>
  <si>
    <t>BL1</t>
  </si>
  <si>
    <t>BM5</t>
  </si>
  <si>
    <t>BN2</t>
  </si>
  <si>
    <t>BP4</t>
  </si>
  <si>
    <t>BR2</t>
  </si>
  <si>
    <t>BT5</t>
  </si>
  <si>
    <t>BU2</t>
  </si>
  <si>
    <t>GB</t>
  </si>
  <si>
    <t>ifg</t>
  </si>
  <si>
    <t>lane</t>
  </si>
  <si>
    <t>tx_rx</t>
  </si>
  <si>
    <t>pol</t>
  </si>
  <si>
    <t>length</t>
  </si>
  <si>
    <t>RT_INPHI</t>
  </si>
  <si>
    <t>RT_BRCM</t>
  </si>
  <si>
    <t>QSFPDD1</t>
  </si>
  <si>
    <t>QSFPDD2</t>
  </si>
  <si>
    <t>QSFP28</t>
  </si>
  <si>
    <t>SFP28</t>
  </si>
  <si>
    <t>Ardent</t>
  </si>
  <si>
    <t>RX</t>
  </si>
  <si>
    <t>N</t>
  </si>
  <si>
    <t>P</t>
  </si>
  <si>
    <t>K26</t>
  </si>
  <si>
    <t>D16</t>
  </si>
  <si>
    <t>D18</t>
  </si>
  <si>
    <t>D20</t>
  </si>
  <si>
    <t>D22</t>
  </si>
  <si>
    <t>K27</t>
  </si>
  <si>
    <t>H27</t>
  </si>
  <si>
    <t>F27</t>
  </si>
  <si>
    <t>D24</t>
  </si>
  <si>
    <t>B15</t>
  </si>
  <si>
    <t>B53</t>
  </si>
  <si>
    <t>B63</t>
  </si>
  <si>
    <t>A21</t>
  </si>
  <si>
    <t>A15</t>
  </si>
  <si>
    <t>A59</t>
  </si>
  <si>
    <t>A63</t>
  </si>
  <si>
    <t>B17</t>
  </si>
  <si>
    <t>B21</t>
  </si>
  <si>
    <t>A17</t>
  </si>
  <si>
    <t>B25</t>
  </si>
  <si>
    <t>B55</t>
  </si>
  <si>
    <t>B59</t>
  </si>
  <si>
    <t>B62</t>
  </si>
  <si>
    <t>A25</t>
  </si>
  <si>
    <t>A53</t>
  </si>
  <si>
    <t>A55</t>
  </si>
  <si>
    <t>A62</t>
  </si>
  <si>
    <t>R3</t>
  </si>
  <si>
    <t>R7</t>
  </si>
  <si>
    <t>R5</t>
  </si>
  <si>
    <t>T3</t>
  </si>
  <si>
    <t>P1</t>
  </si>
  <si>
    <t>N7</t>
  </si>
  <si>
    <t>N5</t>
  </si>
  <si>
    <t>TX</t>
  </si>
  <si>
    <t>D26</t>
  </si>
  <si>
    <t>A37</t>
  </si>
  <si>
    <t>B74</t>
  </si>
  <si>
    <t>B41</t>
  </si>
  <si>
    <t>B71</t>
  </si>
  <si>
    <t>B43</t>
  </si>
  <si>
    <t>A19</t>
  </si>
  <si>
    <t>B19</t>
  </si>
  <si>
    <t>A33</t>
  </si>
  <si>
    <t>A75</t>
  </si>
  <si>
    <t>A72</t>
  </si>
  <si>
    <t>A43</t>
  </si>
  <si>
    <t>B37</t>
  </si>
  <si>
    <t>B33</t>
  </si>
  <si>
    <t>B75</t>
  </si>
  <si>
    <t>B72</t>
  </si>
  <si>
    <t>A74</t>
  </si>
  <si>
    <t>A41</t>
  </si>
  <si>
    <t>A71</t>
  </si>
  <si>
    <t>N10</t>
  </si>
  <si>
    <t>T12</t>
  </si>
  <si>
    <t>N12</t>
  </si>
  <si>
    <t>N14</t>
  </si>
  <si>
    <t>R10</t>
  </si>
  <si>
    <t>R12</t>
  </si>
  <si>
    <t>R14</t>
  </si>
  <si>
    <t>DD2</t>
  </si>
  <si>
    <t>V1</t>
  </si>
  <si>
    <t>Y1</t>
  </si>
  <si>
    <t>AD4</t>
  </si>
  <si>
    <t>AD6</t>
  </si>
  <si>
    <t>AD10</t>
  </si>
  <si>
    <t>AD8</t>
  </si>
  <si>
    <t>AD12</t>
  </si>
  <si>
    <t>AD14</t>
  </si>
  <si>
    <t>V2</t>
  </si>
  <si>
    <t>Y2</t>
  </si>
  <si>
    <t>AC4</t>
  </si>
  <si>
    <t>AC6</t>
  </si>
  <si>
    <t>AC10</t>
  </si>
  <si>
    <t>AC8</t>
  </si>
  <si>
    <t>AC12</t>
  </si>
  <si>
    <t>AC14</t>
  </si>
  <si>
    <t>AB1</t>
  </si>
  <si>
    <t>AD1</t>
  </si>
  <si>
    <t>AG2</t>
  </si>
  <si>
    <t>AG4</t>
  </si>
  <si>
    <t>AG6</t>
  </si>
  <si>
    <t>AG8</t>
  </si>
  <si>
    <t>AG10</t>
  </si>
  <si>
    <t>AG12</t>
  </si>
  <si>
    <t>AB2</t>
  </si>
  <si>
    <t>AD2</t>
  </si>
  <si>
    <t>AF2</t>
  </si>
  <si>
    <t>AF4</t>
  </si>
  <si>
    <t>AF6</t>
  </si>
  <si>
    <t>AF8</t>
  </si>
  <si>
    <t>AF10</t>
  </si>
  <si>
    <t>AF12</t>
  </si>
  <si>
    <t>DD3</t>
  </si>
  <si>
    <t>AD16</t>
  </si>
  <si>
    <t>AD18</t>
  </si>
  <si>
    <t>AD20</t>
  </si>
  <si>
    <t>AD22</t>
  </si>
  <si>
    <t>AD24</t>
  </si>
  <si>
    <t>AB27</t>
  </si>
  <si>
    <t>Y27</t>
  </si>
  <si>
    <t>V27</t>
  </si>
  <si>
    <t>AC16</t>
  </si>
  <si>
    <t>AC18</t>
  </si>
  <si>
    <t>AC20</t>
  </si>
  <si>
    <t>AC22</t>
  </si>
  <si>
    <t>AC24</t>
  </si>
  <si>
    <t>AB26</t>
  </si>
  <si>
    <t>Y26</t>
  </si>
  <si>
    <t>AG14</t>
  </si>
  <si>
    <t>AG16</t>
  </si>
  <si>
    <t>AG18</t>
  </si>
  <si>
    <t>AG20</t>
  </si>
  <si>
    <t>AG22</t>
  </si>
  <si>
    <t>AG24</t>
  </si>
  <si>
    <t>AG26</t>
  </si>
  <si>
    <t>AD27</t>
  </si>
  <si>
    <t>AF14</t>
  </si>
  <si>
    <t>AF16</t>
  </si>
  <si>
    <t>AF18</t>
  </si>
  <si>
    <t>AF20</t>
  </si>
  <si>
    <t>AF22</t>
  </si>
  <si>
    <t>AF24</t>
  </si>
  <si>
    <t>AF26</t>
  </si>
  <si>
    <t>AD26</t>
  </si>
  <si>
    <t>C16</t>
  </si>
  <si>
    <t>N1</t>
  </si>
  <si>
    <t>N4</t>
  </si>
  <si>
    <t>P2</t>
  </si>
  <si>
    <t>N6</t>
  </si>
  <si>
    <t>P3</t>
  </si>
  <si>
    <t>P6</t>
  </si>
  <si>
    <t>N8</t>
  </si>
  <si>
    <t>N11</t>
  </si>
  <si>
    <t>N9</t>
  </si>
  <si>
    <t>P9</t>
  </si>
  <si>
    <t>P12</t>
  </si>
  <si>
    <t>N13</t>
  </si>
  <si>
    <t>Paladin</t>
  </si>
  <si>
    <t>J5.P13</t>
  </si>
  <si>
    <t>J5.B12</t>
  </si>
  <si>
    <t>J5.C12</t>
  </si>
  <si>
    <t>J5.E11</t>
  </si>
  <si>
    <t>J5.B11</t>
  </si>
  <si>
    <t>J5.D11</t>
  </si>
  <si>
    <t>J5.E10</t>
  </si>
  <si>
    <t>J5.C10</t>
  </si>
  <si>
    <t>J5.A10</t>
  </si>
  <si>
    <t>J5.E9</t>
  </si>
  <si>
    <t>J5.D9</t>
  </si>
  <si>
    <t>J5.P12</t>
  </si>
  <si>
    <t>J5.B9</t>
  </si>
  <si>
    <t>J5.F8</t>
  </si>
  <si>
    <t>J5.C8</t>
  </si>
  <si>
    <t>J5.A8</t>
  </si>
  <si>
    <t>J5.P11</t>
  </si>
  <si>
    <t>J5.F14</t>
  </si>
  <si>
    <t>J5.C14</t>
  </si>
  <si>
    <t>J5.B14</t>
  </si>
  <si>
    <t>J5.E13</t>
  </si>
  <si>
    <t>J5.D13</t>
  </si>
  <si>
    <t>J5.B13</t>
  </si>
  <si>
    <t>J5.E12</t>
  </si>
  <si>
    <t>J5.N13</t>
  </si>
  <si>
    <t>J5.A12</t>
  </si>
  <si>
    <t>J5.D12</t>
  </si>
  <si>
    <t>J5.F11</t>
  </si>
  <si>
    <t>J5.A11</t>
  </si>
  <si>
    <t>J5.C11</t>
  </si>
  <si>
    <t>J5.F10</t>
  </si>
  <si>
    <t>J5.D10</t>
  </si>
  <si>
    <t>J5.B10</t>
  </si>
  <si>
    <t>J5.F9</t>
  </si>
  <si>
    <t>J5.C9</t>
  </si>
  <si>
    <t>J5.N12</t>
  </si>
  <si>
    <t>J5.A9</t>
  </si>
  <si>
    <t>J5.E8</t>
  </si>
  <si>
    <t>J5.D8</t>
  </si>
  <si>
    <t>J5.B8</t>
  </si>
  <si>
    <t>J5.N11</t>
  </si>
  <si>
    <t>J5.E14</t>
  </si>
  <si>
    <t>J5.D14</t>
  </si>
  <si>
    <t>J5.A14</t>
  </si>
  <si>
    <t>J5.F13</t>
  </si>
  <si>
    <t>J5.C13</t>
  </si>
  <si>
    <t>J5.A13</t>
  </si>
  <si>
    <t>J5.F12</t>
  </si>
  <si>
    <t>J5.P6</t>
  </si>
  <si>
    <t>J5.C5</t>
  </si>
  <si>
    <t>J5.A5</t>
  </si>
  <si>
    <t>J5.E4</t>
  </si>
  <si>
    <t>J5.C4</t>
  </si>
  <si>
    <t>J5.B4</t>
  </si>
  <si>
    <t>J5.E3</t>
  </si>
  <si>
    <t>J5.A3</t>
  </si>
  <si>
    <t>J5.D3</t>
  </si>
  <si>
    <t>J5.F2</t>
  </si>
  <si>
    <t>J5.D2</t>
  </si>
  <si>
    <t>J5.P5</t>
  </si>
  <si>
    <t>J5.B2</t>
  </si>
  <si>
    <t>J5.F1</t>
  </si>
  <si>
    <t>J5.D1</t>
  </si>
  <si>
    <t>J5.A1</t>
  </si>
  <si>
    <t>J5.P4</t>
  </si>
  <si>
    <t>J5.F7</t>
  </si>
  <si>
    <t>J5.C7</t>
  </si>
  <si>
    <t>J5.B7</t>
  </si>
  <si>
    <t>J5.E6</t>
  </si>
  <si>
    <t>J5.D6</t>
  </si>
  <si>
    <t>J5.F5</t>
  </si>
  <si>
    <t>J5.A6</t>
  </si>
  <si>
    <t>J5.N6</t>
  </si>
  <si>
    <t>J5.D5</t>
  </si>
  <si>
    <t>J5.B5</t>
  </si>
  <si>
    <t>J5.F4</t>
  </si>
  <si>
    <t>J5.D4</t>
  </si>
  <si>
    <t>J5.A4</t>
  </si>
  <si>
    <t>J5.F3</t>
  </si>
  <si>
    <t>J5.B3</t>
  </si>
  <si>
    <t>J5.C3</t>
  </si>
  <si>
    <t>J5.E2</t>
  </si>
  <si>
    <t>J5.C2</t>
  </si>
  <si>
    <t>J5.N5</t>
  </si>
  <si>
    <t>J5.A2</t>
  </si>
  <si>
    <t>J5.E1</t>
  </si>
  <si>
    <t>J5.C1</t>
  </si>
  <si>
    <t>J5.B1</t>
  </si>
  <si>
    <t>J5.N4</t>
  </si>
  <si>
    <t>J5.E7</t>
  </si>
  <si>
    <t>J5.D7</t>
  </si>
  <si>
    <t>J5.A7</t>
  </si>
  <si>
    <t>J5.F6</t>
  </si>
  <si>
    <t>J5.C6</t>
  </si>
  <si>
    <t>J5.E5</t>
  </si>
  <si>
    <t>J5.B6</t>
  </si>
  <si>
    <t>J4.P13</t>
  </si>
  <si>
    <t>J4.D12</t>
  </si>
  <si>
    <t>J4.B12</t>
  </si>
  <si>
    <t>J4.C11</t>
  </si>
  <si>
    <t>J4.F11</t>
  </si>
  <si>
    <t>J4.A11</t>
  </si>
  <si>
    <t>J4.F10</t>
  </si>
  <si>
    <t>J4.C10</t>
  </si>
  <si>
    <t>J4.A10</t>
  </si>
  <si>
    <t>J4.E9</t>
  </si>
  <si>
    <t>J4.D9</t>
  </si>
  <si>
    <t>J4.P12</t>
  </si>
  <si>
    <t>J4.B9</t>
  </si>
  <si>
    <t>J4.E8</t>
  </si>
  <si>
    <t>J4.C8</t>
  </si>
  <si>
    <t>J4.A8</t>
  </si>
  <si>
    <t>J4.E14</t>
  </si>
  <si>
    <t>J4.P11</t>
  </si>
  <si>
    <t>J4.A14</t>
  </si>
  <si>
    <t>J4.D14</t>
  </si>
  <si>
    <t>J4.C13</t>
  </si>
  <si>
    <t>J4.F13</t>
  </si>
  <si>
    <t>J4.B13</t>
  </si>
  <si>
    <t>J4.F12</t>
  </si>
  <si>
    <t>J4.N13</t>
  </si>
  <si>
    <t>J4.C12</t>
  </si>
  <si>
    <t>J4.A12</t>
  </si>
  <si>
    <t>J4.D11</t>
  </si>
  <si>
    <t>J4.E11</t>
  </si>
  <si>
    <t>J4.B11</t>
  </si>
  <si>
    <t>J4.E10</t>
  </si>
  <si>
    <t>J4.D10</t>
  </si>
  <si>
    <t>J4.B10</t>
  </si>
  <si>
    <t>J4.F9</t>
  </si>
  <si>
    <t>J4.C9</t>
  </si>
  <si>
    <t>J4.N12</t>
  </si>
  <si>
    <t>J4.A9</t>
  </si>
  <si>
    <t>J4.F8</t>
  </si>
  <si>
    <t>J4.D8</t>
  </si>
  <si>
    <t>J4.B8</t>
  </si>
  <si>
    <t>J4.F14</t>
  </si>
  <si>
    <t>J4.N11</t>
  </si>
  <si>
    <t>J4.B14</t>
  </si>
  <si>
    <t>J4.C14</t>
  </si>
  <si>
    <t>J4.D13</t>
  </si>
  <si>
    <t>J4.E13</t>
  </si>
  <si>
    <t>J4.A13</t>
  </si>
  <si>
    <t>J4.E12</t>
  </si>
  <si>
    <t>J4.D1</t>
  </si>
  <si>
    <t>J4.C4</t>
  </si>
  <si>
    <t>J4.E4</t>
  </si>
  <si>
    <t>J4.A5</t>
  </si>
  <si>
    <t>J4.C5</t>
  </si>
  <si>
    <t>J4.A6</t>
  </si>
  <si>
    <t>J4.F5</t>
  </si>
  <si>
    <t>J4.A1</t>
  </si>
  <si>
    <t>J4.F1</t>
  </si>
  <si>
    <t>J4.B2</t>
  </si>
  <si>
    <t>J4.C2</t>
  </si>
  <si>
    <t>J4.F2</t>
  </si>
  <si>
    <t>J4.D3</t>
  </si>
  <si>
    <t>J4.A3</t>
  </si>
  <si>
    <t>J4.E3</t>
  </si>
  <si>
    <t>J4.A4</t>
  </si>
  <si>
    <t>J4.C1</t>
  </si>
  <si>
    <t>J4.D4</t>
  </si>
  <si>
    <t>J4.F4</t>
  </si>
  <si>
    <t>J4.B5</t>
  </si>
  <si>
    <t>J4.D5</t>
  </si>
  <si>
    <t>J4.B6</t>
  </si>
  <si>
    <t>J4.E5</t>
  </si>
  <si>
    <t>J4.B1</t>
  </si>
  <si>
    <t>J4.E1</t>
  </si>
  <si>
    <t>J4.A2</t>
  </si>
  <si>
    <t>J4.D2</t>
  </si>
  <si>
    <t>J4.E2</t>
  </si>
  <si>
    <t>J4.C3</t>
  </si>
  <si>
    <t>J4.B3</t>
  </si>
  <si>
    <t>J4.F3</t>
  </si>
  <si>
    <t>J4.B4</t>
  </si>
  <si>
    <t>J3.B8</t>
  </si>
  <si>
    <t>J3.F11</t>
  </si>
  <si>
    <t>J3.D11</t>
  </si>
  <si>
    <t>J3.B12</t>
  </si>
  <si>
    <t>J3.D12</t>
  </si>
  <si>
    <t>J3.F12</t>
  </si>
  <si>
    <t>J3.B13</t>
  </si>
  <si>
    <t>J3.C13</t>
  </si>
  <si>
    <t>J3.F13</t>
  </si>
  <si>
    <t>J3.C14</t>
  </si>
  <si>
    <t>J3.B14</t>
  </si>
  <si>
    <t>J3.C8</t>
  </si>
  <si>
    <t>J3.F14</t>
  </si>
  <si>
    <t>J3.P11</t>
  </si>
  <si>
    <t>J3.P12</t>
  </si>
  <si>
    <t>J3.P13</t>
  </si>
  <si>
    <t>J3.E8</t>
  </si>
  <si>
    <t>J3.A9</t>
  </si>
  <si>
    <t>J3.A10</t>
  </si>
  <si>
    <t>J3.F9</t>
  </si>
  <si>
    <t>J3.D9</t>
  </si>
  <si>
    <t>J3.C10</t>
  </si>
  <si>
    <t>J3.F10</t>
  </si>
  <si>
    <t>J3.B11</t>
  </si>
  <si>
    <t>J3.A8</t>
  </si>
  <si>
    <t>J3.E11</t>
  </si>
  <si>
    <t>J3.C11</t>
  </si>
  <si>
    <t>J3.A12</t>
  </si>
  <si>
    <t>J3.C12</t>
  </si>
  <si>
    <t>J3.E12</t>
  </si>
  <si>
    <t>J3.A13</t>
  </si>
  <si>
    <t>J3.D13</t>
  </si>
  <si>
    <t>J3.E13</t>
  </si>
  <si>
    <t>J3.D14</t>
  </si>
  <si>
    <t>J3.A14</t>
  </si>
  <si>
    <t>J3.D8</t>
  </si>
  <si>
    <t>J3.E14</t>
  </si>
  <si>
    <t>J3.N11</t>
  </si>
  <si>
    <t>J3.N12</t>
  </si>
  <si>
    <t>J3.N13</t>
  </si>
  <si>
    <t>J3.F8</t>
  </si>
  <si>
    <t>J3.B9</t>
  </si>
  <si>
    <t>J3.B10</t>
  </si>
  <si>
    <t>J3.E9</t>
  </si>
  <si>
    <t>J3.C9</t>
  </si>
  <si>
    <t>J3.D10</t>
  </si>
  <si>
    <t>J3.E10</t>
  </si>
  <si>
    <t>J3.A11</t>
  </si>
  <si>
    <t>J3.D1</t>
  </si>
  <si>
    <t>J3.C4</t>
  </si>
  <si>
    <t>J3.F4</t>
  </si>
  <si>
    <t>J3.A6</t>
  </si>
  <si>
    <t>J3.D5</t>
  </si>
  <si>
    <t>J3.E5</t>
  </si>
  <si>
    <t>J3.B5</t>
  </si>
  <si>
    <t>J3.A1</t>
  </si>
  <si>
    <t>J3.F1</t>
  </si>
  <si>
    <t>J3.B2</t>
  </si>
  <si>
    <t>J3.C2</t>
  </si>
  <si>
    <t>J3.F2</t>
  </si>
  <si>
    <t>J3.A3</t>
  </si>
  <si>
    <t>J3.D3</t>
  </si>
  <si>
    <t>J3.E3</t>
  </si>
  <si>
    <t>J3.B4</t>
  </si>
  <si>
    <t>J3.C1</t>
  </si>
  <si>
    <t>J3.D4</t>
  </si>
  <si>
    <t>J3.E4</t>
  </si>
  <si>
    <t>J3.B6</t>
  </si>
  <si>
    <t>J3.C5</t>
  </si>
  <si>
    <t>J3.F5</t>
  </si>
  <si>
    <t>J3.A5</t>
  </si>
  <si>
    <t>J3.B1</t>
  </si>
  <si>
    <t>J3.E1</t>
  </si>
  <si>
    <t>J3.A2</t>
  </si>
  <si>
    <t>J3.D2</t>
  </si>
  <si>
    <t>J3.E2</t>
  </si>
  <si>
    <t>J3.B3</t>
  </si>
  <si>
    <t>J3.C3</t>
  </si>
  <si>
    <t>J3.F3</t>
  </si>
  <si>
    <t>J3.A4</t>
  </si>
  <si>
    <t>J2.F12</t>
  </si>
  <si>
    <t>J2.F9</t>
  </si>
  <si>
    <t>J2.C9</t>
  </si>
  <si>
    <t>J2.B9</t>
  </si>
  <si>
    <t>J2.E8</t>
  </si>
  <si>
    <t>J2.C8</t>
  </si>
  <si>
    <t>J2.A8</t>
  </si>
  <si>
    <t>J2.A13</t>
  </si>
  <si>
    <t>J2.D12</t>
  </si>
  <si>
    <t>J2.A12</t>
  </si>
  <si>
    <t>J2.E11</t>
  </si>
  <si>
    <t>J2.D11</t>
  </si>
  <si>
    <t>J2.B11</t>
  </si>
  <si>
    <t>J2.F10</t>
  </si>
  <si>
    <t>J2.C10</t>
  </si>
  <si>
    <t>J2.A10</t>
  </si>
  <si>
    <t>J2.E12</t>
  </si>
  <si>
    <t>J2.E9</t>
  </si>
  <si>
    <t>J2.D9</t>
  </si>
  <si>
    <t>J2.A9</t>
  </si>
  <si>
    <t>J2.F8</t>
  </si>
  <si>
    <t>J2.D8</t>
  </si>
  <si>
    <t>J2.B8</t>
  </si>
  <si>
    <t>J2.B13</t>
  </si>
  <si>
    <t>J2.C12</t>
  </si>
  <si>
    <t>J2.B12</t>
  </si>
  <si>
    <t>J2.F11</t>
  </si>
  <si>
    <t>J2.C11</t>
  </si>
  <si>
    <t>J2.A11</t>
  </si>
  <si>
    <t>J2.E10</t>
  </si>
  <si>
    <t>J2.D10</t>
  </si>
  <si>
    <t>J2.B10</t>
  </si>
  <si>
    <t>J2.D1</t>
  </si>
  <si>
    <t>J2.C4</t>
  </si>
  <si>
    <t>J2.E4</t>
  </si>
  <si>
    <t>J2.B5</t>
  </si>
  <si>
    <t>J2.D5</t>
  </si>
  <si>
    <t>J2.F5</t>
  </si>
  <si>
    <t>J2.A6</t>
  </si>
  <si>
    <t>J2.D6</t>
  </si>
  <si>
    <t>J2.F6</t>
  </si>
  <si>
    <t>J2.B7</t>
  </si>
  <si>
    <t>J2.D7</t>
  </si>
  <si>
    <t>J2.A1</t>
  </si>
  <si>
    <t>J2.E7</t>
  </si>
  <si>
    <t>J2.P4</t>
  </si>
  <si>
    <t>J2.P5</t>
  </si>
  <si>
    <t>J2.N6</t>
  </si>
  <si>
    <t>J2.F1</t>
  </si>
  <si>
    <t>J2.B2</t>
  </si>
  <si>
    <t>J2.C2</t>
  </si>
  <si>
    <t>J2.F2</t>
  </si>
  <si>
    <t>J2.A3</t>
  </si>
  <si>
    <t>J2.D3</t>
  </si>
  <si>
    <t>J2.E3</t>
  </si>
  <si>
    <t>J2.A4</t>
  </si>
  <si>
    <t>J2.C1</t>
  </si>
  <si>
    <t>J2.D4</t>
  </si>
  <si>
    <t>J2.F4</t>
  </si>
  <si>
    <t>J2.A5</t>
  </si>
  <si>
    <t>J2.C5</t>
  </si>
  <si>
    <t>J2.E5</t>
  </si>
  <si>
    <t>J2.B6</t>
  </si>
  <si>
    <t>J2.C6</t>
  </si>
  <si>
    <t>J2.E6</t>
  </si>
  <si>
    <t>J2.A7</t>
  </si>
  <si>
    <t>J2.C7</t>
  </si>
  <si>
    <t>J2.B1</t>
  </si>
  <si>
    <t>J2.F7</t>
  </si>
  <si>
    <t>J2.N4</t>
  </si>
  <si>
    <t>J2.N5</t>
  </si>
  <si>
    <t>J2.P6</t>
  </si>
  <si>
    <t>J2.E1</t>
  </si>
  <si>
    <t>J2.A2</t>
  </si>
  <si>
    <t>J2.D2</t>
  </si>
  <si>
    <t>J2.E2</t>
  </si>
  <si>
    <t>J2.B3</t>
  </si>
  <si>
    <t>J2.C3</t>
  </si>
  <si>
    <t>J2.F3</t>
  </si>
  <si>
    <t>J2.B4</t>
  </si>
  <si>
    <t>J1.A8</t>
  </si>
  <si>
    <t>J1.C11</t>
  </si>
  <si>
    <t>J1.E11</t>
  </si>
  <si>
    <t>J1.B12</t>
  </si>
  <si>
    <t>J1.D12</t>
  </si>
  <si>
    <t>J1.F12</t>
  </si>
  <si>
    <t>J1.A13</t>
  </si>
  <si>
    <t>J1.E13</t>
  </si>
  <si>
    <t>J1.C13</t>
  </si>
  <si>
    <t>J1.B14</t>
  </si>
  <si>
    <t>J1.C14</t>
  </si>
  <si>
    <t>J1.D8</t>
  </si>
  <si>
    <t>J1.F14</t>
  </si>
  <si>
    <t>J1.P11</t>
  </si>
  <si>
    <t>J1.P12</t>
  </si>
  <si>
    <t>J1.N13</t>
  </si>
  <si>
    <t>J1.A9</t>
  </si>
  <si>
    <t>J1.F8</t>
  </si>
  <si>
    <t>J1.C9</t>
  </si>
  <si>
    <t>J1.F9</t>
  </si>
  <si>
    <t>J1.B10</t>
  </si>
  <si>
    <t>J1.D10</t>
  </si>
  <si>
    <t>J1.E10</t>
  </si>
  <si>
    <t>J1.A11</t>
  </si>
  <si>
    <t>J1.B8</t>
  </si>
  <si>
    <t>J1.D11</t>
  </si>
  <si>
    <t>J1.F11</t>
  </si>
  <si>
    <t>J1.A12</t>
  </si>
  <si>
    <t>J1.C12</t>
  </si>
  <si>
    <t>J1.E12</t>
  </si>
  <si>
    <t>J1.B13</t>
  </si>
  <si>
    <t>J1.F13</t>
  </si>
  <si>
    <t>J1.D13</t>
  </si>
  <si>
    <t>J1.A14</t>
  </si>
  <si>
    <t>J1.D14</t>
  </si>
  <si>
    <t>J1.C8</t>
  </si>
  <si>
    <t>J1.E14</t>
  </si>
  <si>
    <t>J1.N11</t>
  </si>
  <si>
    <t>J1.N12</t>
  </si>
  <si>
    <t>J1.P13</t>
  </si>
  <si>
    <t>J1.B9</t>
  </si>
  <si>
    <t>J1.E8</t>
  </si>
  <si>
    <t>J1.D9</t>
  </si>
  <si>
    <t>J1.E9</t>
  </si>
  <si>
    <t>J1.A10</t>
  </si>
  <si>
    <t>J1.C10</t>
  </si>
  <si>
    <t>J1.F10</t>
  </si>
  <si>
    <t>J1.B11</t>
  </si>
  <si>
    <t>J1.D4</t>
  </si>
  <si>
    <t>J1.E4</t>
  </si>
  <si>
    <t>J1.B5</t>
  </si>
  <si>
    <t>J1.B6</t>
  </si>
  <si>
    <t>J1.C5</t>
  </si>
  <si>
    <t>J1.E5</t>
  </si>
  <si>
    <t>J1.D6</t>
  </si>
  <si>
    <t>J1.E6</t>
  </si>
  <si>
    <t>J1.B7</t>
  </si>
  <si>
    <t>J1.D7</t>
  </si>
  <si>
    <t>J1.F7</t>
  </si>
  <si>
    <t>J1.N5</t>
  </si>
  <si>
    <t>J1.N4</t>
  </si>
  <si>
    <t>J1.N6</t>
  </si>
  <si>
    <t>J1.B4</t>
  </si>
  <si>
    <t>J1.E3</t>
  </si>
  <si>
    <t>J1.C4</t>
  </si>
  <si>
    <t>J1.F4</t>
  </si>
  <si>
    <t>J1.A5</t>
  </si>
  <si>
    <t>J1.A6</t>
  </si>
  <si>
    <t>J1.D5</t>
  </si>
  <si>
    <t>J1.F5</t>
  </si>
  <si>
    <t>J1.C6</t>
  </si>
  <si>
    <t>J1.F6</t>
  </si>
  <si>
    <t>J1.A7</t>
  </si>
  <si>
    <t>J1.C7</t>
  </si>
  <si>
    <t>J1.E7</t>
  </si>
  <si>
    <t>J1.P5</t>
  </si>
  <si>
    <t>J1.P4</t>
  </si>
  <si>
    <t>J1.P6</t>
  </si>
  <si>
    <t>J1.A4</t>
  </si>
  <si>
    <t>J1.F3</t>
  </si>
  <si>
    <t>J5.P10</t>
  </si>
  <si>
    <t>J5.K12</t>
  </si>
  <si>
    <t>J5.H12</t>
  </si>
  <si>
    <t>J5.M11</t>
  </si>
  <si>
    <t>J5.K11</t>
  </si>
  <si>
    <t>J5.H11</t>
  </si>
  <si>
    <t>J5.M10</t>
  </si>
  <si>
    <t>J5.K10</t>
  </si>
  <si>
    <t>J5.H10</t>
  </si>
  <si>
    <t>J5.M9</t>
  </si>
  <si>
    <t>J5.K9</t>
  </si>
  <si>
    <t>J5.P9</t>
  </si>
  <si>
    <t>J5.H9</t>
  </si>
  <si>
    <t>J5.M8</t>
  </si>
  <si>
    <t>J5.K8</t>
  </si>
  <si>
    <t>J5.H8</t>
  </si>
  <si>
    <t>J5.P8</t>
  </si>
  <si>
    <t>J5.M14</t>
  </si>
  <si>
    <t>J5.K14</t>
  </si>
  <si>
    <t>J5.H14</t>
  </si>
  <si>
    <t>J5.M13</t>
  </si>
  <si>
    <t>J5.K13</t>
  </si>
  <si>
    <t>J5.H13</t>
  </si>
  <si>
    <t>J5.M12</t>
  </si>
  <si>
    <t>J5.N10</t>
  </si>
  <si>
    <t>J5.J12</t>
  </si>
  <si>
    <t>J5.G12</t>
  </si>
  <si>
    <t>J5.L11</t>
  </si>
  <si>
    <t>J5.J11</t>
  </si>
  <si>
    <t>J5.G11</t>
  </si>
  <si>
    <t>J5.L10</t>
  </si>
  <si>
    <t>J5.J10</t>
  </si>
  <si>
    <t>J5.G10</t>
  </si>
  <si>
    <t>J5.L9</t>
  </si>
  <si>
    <t>J5.J9</t>
  </si>
  <si>
    <t>J5.N9</t>
  </si>
  <si>
    <t>J5.G9</t>
  </si>
  <si>
    <t>J5.L8</t>
  </si>
  <si>
    <t>J5.J8</t>
  </si>
  <si>
    <t>J5.G8</t>
  </si>
  <si>
    <t>J5.N8</t>
  </si>
  <si>
    <t>J5.L14</t>
  </si>
  <si>
    <t>J5.J14</t>
  </si>
  <si>
    <t>J5.G14</t>
  </si>
  <si>
    <t>J5.L13</t>
  </si>
  <si>
    <t>J5.J13</t>
  </si>
  <si>
    <t>J5.G13</t>
  </si>
  <si>
    <t>J5.L12</t>
  </si>
  <si>
    <t>J5.P3</t>
  </si>
  <si>
    <t>J5.K5</t>
  </si>
  <si>
    <t>J5.H5</t>
  </si>
  <si>
    <t>J5.M4</t>
  </si>
  <si>
    <t>J5.K4</t>
  </si>
  <si>
    <t>J5.H4</t>
  </si>
  <si>
    <t>J5.M3</t>
  </si>
  <si>
    <t>J5.K3</t>
  </si>
  <si>
    <t>J5.H3</t>
  </si>
  <si>
    <t>J5.M2</t>
  </si>
  <si>
    <t>J5.K2</t>
  </si>
  <si>
    <t>J5.P2</t>
  </si>
  <si>
    <t>J5.H2</t>
  </si>
  <si>
    <t>J5.M1</t>
  </si>
  <si>
    <t>J5.K1</t>
  </si>
  <si>
    <t>J5.H1</t>
  </si>
  <si>
    <t>J5.P1</t>
  </si>
  <si>
    <t>J5.M7</t>
  </si>
  <si>
    <t>J5.J7</t>
  </si>
  <si>
    <t>J5.H7</t>
  </si>
  <si>
    <t>J5.M6</t>
  </si>
  <si>
    <t>J5.K6</t>
  </si>
  <si>
    <t>J5.H6</t>
  </si>
  <si>
    <t>J5.M5</t>
  </si>
  <si>
    <t>J5.N3</t>
  </si>
  <si>
    <t>J5.J5</t>
  </si>
  <si>
    <t>J5.G5</t>
  </si>
  <si>
    <t>J5.L4</t>
  </si>
  <si>
    <t>J5.J4</t>
  </si>
  <si>
    <t>J5.G4</t>
  </si>
  <si>
    <t>J5.L3</t>
  </si>
  <si>
    <t>J5.J3</t>
  </si>
  <si>
    <t>J5.G3</t>
  </si>
  <si>
    <t>J5.L2</t>
  </si>
  <si>
    <t>J5.J2</t>
  </si>
  <si>
    <t>J5.N2</t>
  </si>
  <si>
    <t>J5.G2</t>
  </si>
  <si>
    <t>J5.L1</t>
  </si>
  <si>
    <t>J5.J1</t>
  </si>
  <si>
    <t>J5.G1</t>
  </si>
  <si>
    <t>J5.N1</t>
  </si>
  <si>
    <t>J5.L7</t>
  </si>
  <si>
    <t>J5.K7</t>
  </si>
  <si>
    <t>J5.G7</t>
  </si>
  <si>
    <t>J5.L6</t>
  </si>
  <si>
    <t>J5.J6</t>
  </si>
  <si>
    <t>J5.G6</t>
  </si>
  <si>
    <t>J5.L5</t>
  </si>
  <si>
    <t>J4.P10</t>
  </si>
  <si>
    <t>J4.K12</t>
  </si>
  <si>
    <t>J4.H12</t>
  </si>
  <si>
    <t>J4.M11</t>
  </si>
  <si>
    <t>J4.K11</t>
  </si>
  <si>
    <t>J4.H11</t>
  </si>
  <si>
    <t>J4.M10</t>
  </si>
  <si>
    <t>J4.K10</t>
  </si>
  <si>
    <t>J4.H10</t>
  </si>
  <si>
    <t>J4.M9</t>
  </si>
  <si>
    <t>J4.K9</t>
  </si>
  <si>
    <t>J4.P9</t>
  </si>
  <si>
    <t>J4.H9</t>
  </si>
  <si>
    <t>J4.M8</t>
  </si>
  <si>
    <t>J4.K8</t>
  </si>
  <si>
    <t>J4.H8</t>
  </si>
  <si>
    <t>J4.P8</t>
  </si>
  <si>
    <t>J4.M14</t>
  </si>
  <si>
    <t>J4.K14</t>
  </si>
  <si>
    <t>J4.H14</t>
  </si>
  <si>
    <t>J4.M13</t>
  </si>
  <si>
    <t>J4.K13</t>
  </si>
  <si>
    <t>J4.H13</t>
  </si>
  <si>
    <t>J4.M12</t>
  </si>
  <si>
    <t>J4.N10</t>
  </si>
  <si>
    <t>J4.J12</t>
  </si>
  <si>
    <t>J4.G12</t>
  </si>
  <si>
    <t>J4.L11</t>
  </si>
  <si>
    <t>J4.J11</t>
  </si>
  <si>
    <t>J4.G11</t>
  </si>
  <si>
    <t>J4.L10</t>
  </si>
  <si>
    <t>J4.J10</t>
  </si>
  <si>
    <t>J4.G10</t>
  </si>
  <si>
    <t>J4.L9</t>
  </si>
  <si>
    <t>J4.J9</t>
  </si>
  <si>
    <t>J4.N9</t>
  </si>
  <si>
    <t>J4.G9</t>
  </si>
  <si>
    <t>J4.L8</t>
  </si>
  <si>
    <t>J4.J8</t>
  </si>
  <si>
    <t>J4.G8</t>
  </si>
  <si>
    <t>J4.N8</t>
  </si>
  <si>
    <t>J4.L14</t>
  </si>
  <si>
    <t>J4.J14</t>
  </si>
  <si>
    <t>J4.G14</t>
  </si>
  <si>
    <t>J4.L13</t>
  </si>
  <si>
    <t>J4.J13</t>
  </si>
  <si>
    <t>J4.G13</t>
  </si>
  <si>
    <t>J4.L12</t>
  </si>
  <si>
    <t>J4.H1</t>
  </si>
  <si>
    <t>J4.K4</t>
  </si>
  <si>
    <t>J4.M4</t>
  </si>
  <si>
    <t>J4.H5</t>
  </si>
  <si>
    <t>J4.K5</t>
  </si>
  <si>
    <t>J4.M5</t>
  </si>
  <si>
    <t>J4.H6</t>
  </si>
  <si>
    <t>J4.K1</t>
  </si>
  <si>
    <t>J4.M1</t>
  </si>
  <si>
    <t>J4.H2</t>
  </si>
  <si>
    <t>J4.K2</t>
  </si>
  <si>
    <t>J4.M2</t>
  </si>
  <si>
    <t>J4.H3</t>
  </si>
  <si>
    <t>J4.K3</t>
  </si>
  <si>
    <t>J4.M3</t>
  </si>
  <si>
    <t>J4.H4</t>
  </si>
  <si>
    <t>J4.G1</t>
  </si>
  <si>
    <t>J4.J4</t>
  </si>
  <si>
    <t>J4.L4</t>
  </si>
  <si>
    <t>J4.G5</t>
  </si>
  <si>
    <t>J4.J5</t>
  </si>
  <si>
    <t>J4.L5</t>
  </si>
  <si>
    <t>J4.G6</t>
  </si>
  <si>
    <t>J4.J1</t>
  </si>
  <si>
    <t>J4.L1</t>
  </si>
  <si>
    <t>J4.G2</t>
  </si>
  <si>
    <t>J4.J2</t>
  </si>
  <si>
    <t>J4.L2</t>
  </si>
  <si>
    <t>J4.G3</t>
  </si>
  <si>
    <t>J4.J3</t>
  </si>
  <si>
    <t>J4.L3</t>
  </si>
  <si>
    <t>J4.G4</t>
  </si>
  <si>
    <t>J3.H8</t>
  </si>
  <si>
    <t>J3.J11</t>
  </si>
  <si>
    <t>J3.M11</t>
  </si>
  <si>
    <t>J3.H12</t>
  </si>
  <si>
    <t>J3.J12</t>
  </si>
  <si>
    <t>J3.M12</t>
  </si>
  <si>
    <t>J3.H13</t>
  </si>
  <si>
    <t>J3.J13</t>
  </si>
  <si>
    <t>J3.M13</t>
  </si>
  <si>
    <t>J3.H14</t>
  </si>
  <si>
    <t>J3.J14</t>
  </si>
  <si>
    <t>J3.J8</t>
  </si>
  <si>
    <t>J3.M14</t>
  </si>
  <si>
    <t>J3.P8</t>
  </si>
  <si>
    <t>J3.P9</t>
  </si>
  <si>
    <t>J3.P10</t>
  </si>
  <si>
    <t>J3.M8</t>
  </si>
  <si>
    <t>J3.H9</t>
  </si>
  <si>
    <t>J3.J9</t>
  </si>
  <si>
    <t>J3.M9</t>
  </si>
  <si>
    <t>J3.H10</t>
  </si>
  <si>
    <t>J3.J10</t>
  </si>
  <si>
    <t>J3.M10</t>
  </si>
  <si>
    <t>J3.H11</t>
  </si>
  <si>
    <t>J3.G8</t>
  </si>
  <si>
    <t>J3.K11</t>
  </si>
  <si>
    <t>J3.L11</t>
  </si>
  <si>
    <t>J3.G12</t>
  </si>
  <si>
    <t>J3.K12</t>
  </si>
  <si>
    <t>J3.L12</t>
  </si>
  <si>
    <t>J3.G13</t>
  </si>
  <si>
    <t>J3.K13</t>
  </si>
  <si>
    <t>J3.L13</t>
  </si>
  <si>
    <t>J3.G14</t>
  </si>
  <si>
    <t>J3.K14</t>
  </si>
  <si>
    <t>J3.K8</t>
  </si>
  <si>
    <t>J3.L14</t>
  </si>
  <si>
    <t>J3.N8</t>
  </si>
  <si>
    <t>J3.N9</t>
  </si>
  <si>
    <t>J3.N10</t>
  </si>
  <si>
    <t>J3.L8</t>
  </si>
  <si>
    <t>J3.G9</t>
  </si>
  <si>
    <t>J3.K9</t>
  </si>
  <si>
    <t>J3.L9</t>
  </si>
  <si>
    <t>J3.G10</t>
  </si>
  <si>
    <t>J3.K10</t>
  </si>
  <si>
    <t>J3.L10</t>
  </si>
  <si>
    <t>J3.G11</t>
  </si>
  <si>
    <t>J3.G1</t>
  </si>
  <si>
    <t>J3.K4</t>
  </si>
  <si>
    <t>J3.M4</t>
  </si>
  <si>
    <t>J3.H5</t>
  </si>
  <si>
    <t>J3.K5</t>
  </si>
  <si>
    <t>J3.M5</t>
  </si>
  <si>
    <t>J3.H6</t>
  </si>
  <si>
    <t>J3.J1</t>
  </si>
  <si>
    <t>J3.M1</t>
  </si>
  <si>
    <t>J3.H2</t>
  </si>
  <si>
    <t>J3.J2</t>
  </si>
  <si>
    <t>J3.M2</t>
  </si>
  <si>
    <t>J3.H3</t>
  </si>
  <si>
    <t>J3.J3</t>
  </si>
  <si>
    <t>J3.M3</t>
  </si>
  <si>
    <t>J3.H4</t>
  </si>
  <si>
    <t>J3.H1</t>
  </si>
  <si>
    <t>J3.J4</t>
  </si>
  <si>
    <t>J3.L4</t>
  </si>
  <si>
    <t>J3.G5</t>
  </si>
  <si>
    <t>J3.J5</t>
  </si>
  <si>
    <t>J3.L5</t>
  </si>
  <si>
    <t>J3.G6</t>
  </si>
  <si>
    <t>J3.K1</t>
  </si>
  <si>
    <t>J3.L1</t>
  </si>
  <si>
    <t>J3.G2</t>
  </si>
  <si>
    <t>J3.K2</t>
  </si>
  <si>
    <t>J3.L2</t>
  </si>
  <si>
    <t>J3.G3</t>
  </si>
  <si>
    <t>J3.K3</t>
  </si>
  <si>
    <t>J3.L3</t>
  </si>
  <si>
    <t>J3.G4</t>
  </si>
  <si>
    <t>J2.H13</t>
  </si>
  <si>
    <t>J2.M9</t>
  </si>
  <si>
    <t>J2.K9</t>
  </si>
  <si>
    <t>J2.H9</t>
  </si>
  <si>
    <t>J2.M8</t>
  </si>
  <si>
    <t>J2.K8</t>
  </si>
  <si>
    <t>J2.H8</t>
  </si>
  <si>
    <t>J2.M12</t>
  </si>
  <si>
    <t>J2.K12</t>
  </si>
  <si>
    <t>J2.H12</t>
  </si>
  <si>
    <t>J2.M11</t>
  </si>
  <si>
    <t>J2.K11</t>
  </si>
  <si>
    <t>J2.H11</t>
  </si>
  <si>
    <t>J2.M10</t>
  </si>
  <si>
    <t>J2.K10</t>
  </si>
  <si>
    <t>J2.H10</t>
  </si>
  <si>
    <t>J2.G13</t>
  </si>
  <si>
    <t>J2.L9</t>
  </si>
  <si>
    <t>J2.J9</t>
  </si>
  <si>
    <t>J2.G9</t>
  </si>
  <si>
    <t>J2.L8</t>
  </si>
  <si>
    <t>J2.J8</t>
  </si>
  <si>
    <t>J2.G8</t>
  </si>
  <si>
    <t>J2.L12</t>
  </si>
  <si>
    <t>J2.J12</t>
  </si>
  <si>
    <t>J2.G12</t>
  </si>
  <si>
    <t>J2.L11</t>
  </si>
  <si>
    <t>J2.J11</t>
  </si>
  <si>
    <t>J2.G11</t>
  </si>
  <si>
    <t>J2.L10</t>
  </si>
  <si>
    <t>J2.J10</t>
  </si>
  <si>
    <t>J2.G10</t>
  </si>
  <si>
    <t>J2.H1</t>
  </si>
  <si>
    <t>J2.K4</t>
  </si>
  <si>
    <t>J2.M4</t>
  </si>
  <si>
    <t>J2.H5</t>
  </si>
  <si>
    <t>J2.K5</t>
  </si>
  <si>
    <t>J2.M5</t>
  </si>
  <si>
    <t>J2.H6</t>
  </si>
  <si>
    <t>J2.K6</t>
  </si>
  <si>
    <t>J2.M6</t>
  </si>
  <si>
    <t>J2.H7</t>
  </si>
  <si>
    <t>J2.K7</t>
  </si>
  <si>
    <t>J2.K1</t>
  </si>
  <si>
    <t>J2.L7</t>
  </si>
  <si>
    <t>J2.P1</t>
  </si>
  <si>
    <t>J2.P2</t>
  </si>
  <si>
    <t>J2.P3</t>
  </si>
  <si>
    <t>J2.M1</t>
  </si>
  <si>
    <t>J2.H2</t>
  </si>
  <si>
    <t>J2.K2</t>
  </si>
  <si>
    <t>J2.M2</t>
  </si>
  <si>
    <t>J2.H3</t>
  </si>
  <si>
    <t>J2.K3</t>
  </si>
  <si>
    <t>J2.M3</t>
  </si>
  <si>
    <t>J2.H4</t>
  </si>
  <si>
    <t>J2.G1</t>
  </si>
  <si>
    <t>J2.J4</t>
  </si>
  <si>
    <t>J2.L4</t>
  </si>
  <si>
    <t>J2.G5</t>
  </si>
  <si>
    <t>J2.J5</t>
  </si>
  <si>
    <t>J2.L5</t>
  </si>
  <si>
    <t>J2.G6</t>
  </si>
  <si>
    <t>J2.J6</t>
  </si>
  <si>
    <t>J2.L6</t>
  </si>
  <si>
    <t>J2.G7</t>
  </si>
  <si>
    <t>J2.J7</t>
  </si>
  <si>
    <t>J2.J1</t>
  </si>
  <si>
    <t>J2.M7</t>
  </si>
  <si>
    <t>J2.N1</t>
  </si>
  <si>
    <t>J2.N2</t>
  </si>
  <si>
    <t>J2.N3</t>
  </si>
  <si>
    <t>J2.L1</t>
  </si>
  <si>
    <t>J2.G2</t>
  </si>
  <si>
    <t>J2.J2</t>
  </si>
  <si>
    <t>J2.L2</t>
  </si>
  <si>
    <t>J2.G3</t>
  </si>
  <si>
    <t>J2.J3</t>
  </si>
  <si>
    <t>J2.L3</t>
  </si>
  <si>
    <t>J2.G4</t>
  </si>
  <si>
    <t>J1.G8</t>
  </si>
  <si>
    <t>J1.K11</t>
  </si>
  <si>
    <t>J1.M11</t>
  </si>
  <si>
    <t>J1.H12</t>
  </si>
  <si>
    <t>J1.K12</t>
  </si>
  <si>
    <t>J1.M12</t>
  </si>
  <si>
    <t>J1.H13</t>
  </si>
  <si>
    <t>J1.K13</t>
  </si>
  <si>
    <t>J1.M13</t>
  </si>
  <si>
    <t>J1.H14</t>
  </si>
  <si>
    <t>J1.K14</t>
  </si>
  <si>
    <t>J1.K8</t>
  </si>
  <si>
    <t>J1.M14</t>
  </si>
  <si>
    <t>J1.N8</t>
  </si>
  <si>
    <t>J1.P9</t>
  </si>
  <si>
    <t>J1.N10</t>
  </si>
  <si>
    <t>J1.M8</t>
  </si>
  <si>
    <t>J1.G9</t>
  </si>
  <si>
    <t>J1.K9</t>
  </si>
  <si>
    <t>J1.M9</t>
  </si>
  <si>
    <t>J1.H10</t>
  </si>
  <si>
    <t>J1.K10</t>
  </si>
  <si>
    <t>J1.M10</t>
  </si>
  <si>
    <t>J1.H11</t>
  </si>
  <si>
    <t>J1.H8</t>
  </si>
  <si>
    <t>J1.J11</t>
  </si>
  <si>
    <t>J1.L11</t>
  </si>
  <si>
    <t>J1.G12</t>
  </si>
  <si>
    <t>J1.J12</t>
  </si>
  <si>
    <t>J1.L12</t>
  </si>
  <si>
    <t>J1.G13</t>
  </si>
  <si>
    <t>J1.J13</t>
  </si>
  <si>
    <t>J1.L13</t>
  </si>
  <si>
    <t>J1.G14</t>
  </si>
  <si>
    <t>J1.J14</t>
  </si>
  <si>
    <t>J1.J8</t>
  </si>
  <si>
    <t>J1.L14</t>
  </si>
  <si>
    <t>J1.P8</t>
  </si>
  <si>
    <t>J1.N9</t>
  </si>
  <si>
    <t>J1.P10</t>
  </si>
  <si>
    <t>J1.L8</t>
  </si>
  <si>
    <t>J1.H9</t>
  </si>
  <si>
    <t>J1.J9</t>
  </si>
  <si>
    <t>J1.L9</t>
  </si>
  <si>
    <t>J1.G10</t>
  </si>
  <si>
    <t>J1.J10</t>
  </si>
  <si>
    <t>J1.L10</t>
  </si>
  <si>
    <t>J1.G11</t>
  </si>
  <si>
    <t>J1.J4</t>
  </si>
  <si>
    <t>J1.M4</t>
  </si>
  <si>
    <t>J1.H5</t>
  </si>
  <si>
    <t>J1.K5</t>
  </si>
  <si>
    <t>J1.M5</t>
  </si>
  <si>
    <t>J1.H6</t>
  </si>
  <si>
    <t>J1.K6</t>
  </si>
  <si>
    <t>J1.M6</t>
  </si>
  <si>
    <t>J1.H7</t>
  </si>
  <si>
    <t>J1.K7</t>
  </si>
  <si>
    <t>J1.M7</t>
  </si>
  <si>
    <t>J1.P1</t>
  </si>
  <si>
    <t>J1.P2</t>
  </si>
  <si>
    <t>J1.P3</t>
  </si>
  <si>
    <t>J1.M3</t>
  </si>
  <si>
    <t>J1.H4</t>
  </si>
  <si>
    <t>J1.K4</t>
  </si>
  <si>
    <t>J1.L4</t>
  </si>
  <si>
    <t>J1.G5</t>
  </si>
  <si>
    <t>J1.J5</t>
  </si>
  <si>
    <t>J1.L5</t>
  </si>
  <si>
    <t>J1.G6</t>
  </si>
  <si>
    <t>J1.J6</t>
  </si>
  <si>
    <t>J1.L6</t>
  </si>
  <si>
    <t>J1.G7</t>
  </si>
  <si>
    <t>J1.J7</t>
  </si>
  <si>
    <t>J1.L7</t>
  </si>
  <si>
    <t>J1.N1</t>
  </si>
  <si>
    <t>J1.N2</t>
  </si>
  <si>
    <t>J1.N3</t>
  </si>
  <si>
    <t>J1.L3</t>
  </si>
  <si>
    <t>J1.G4</t>
  </si>
  <si>
    <t>J1.B1</t>
  </si>
  <si>
    <t>J1.D1</t>
  </si>
  <si>
    <t>J1.F1</t>
  </si>
  <si>
    <t>J1.B2</t>
  </si>
  <si>
    <t>J1.D2</t>
  </si>
  <si>
    <t>J1.F2</t>
  </si>
  <si>
    <t>J1.B3</t>
  </si>
  <si>
    <t>J1.D3</t>
  </si>
  <si>
    <t>J1.A1</t>
  </si>
  <si>
    <t>J1.C1</t>
  </si>
  <si>
    <t>J1.E1</t>
  </si>
  <si>
    <t>J1.A2</t>
  </si>
  <si>
    <t>J1.C2</t>
  </si>
  <si>
    <t>J1.E2</t>
  </si>
  <si>
    <t>J1.A3</t>
  </si>
  <si>
    <t>J1.C3</t>
  </si>
  <si>
    <t>J1.H1</t>
  </si>
  <si>
    <t>J1.K1</t>
  </si>
  <si>
    <t>J1.M1</t>
  </si>
  <si>
    <t>J1.H2</t>
  </si>
  <si>
    <t>J1.K2</t>
  </si>
  <si>
    <t>J1.M2</t>
  </si>
  <si>
    <t>J1.H3</t>
  </si>
  <si>
    <t>J1.K3</t>
  </si>
  <si>
    <t>J1.G1</t>
  </si>
  <si>
    <t>J1.J1</t>
  </si>
  <si>
    <t>J1.L1</t>
  </si>
  <si>
    <t>J1.G2</t>
  </si>
  <si>
    <t>J1.J2</t>
  </si>
  <si>
    <t>J1.L2</t>
  </si>
  <si>
    <t>J1.G3</t>
  </si>
  <si>
    <t>J1.J3</t>
  </si>
  <si>
    <t>QSFP_DD2_RX_N&lt;0&gt;</t>
  </si>
  <si>
    <t>QSFP_DD2_RX_N&lt;1&gt;</t>
  </si>
  <si>
    <t>QSFP_DD2_RX_N&lt;2&gt;</t>
  </si>
  <si>
    <t>QSFP_DD2_RX_N&lt;3&gt;</t>
  </si>
  <si>
    <t>QSFP_DD2_RX_N&lt;4&gt;</t>
  </si>
  <si>
    <t>QSFP_DD2_RX_N&lt;5&gt;</t>
  </si>
  <si>
    <t>QSFP_DD2_RX_N&lt;6&gt;</t>
  </si>
  <si>
    <t>QSFP_DD2_RX_N&lt;7&gt;</t>
  </si>
  <si>
    <t>QSFP_DD2_RX_P&lt;0&gt;</t>
  </si>
  <si>
    <t>QSFP_DD2_RX_P&lt;1&gt;</t>
  </si>
  <si>
    <t>QSFP_DD2_RX_P&lt;2&gt;</t>
  </si>
  <si>
    <t>QSFP_DD2_RX_P&lt;3&gt;</t>
  </si>
  <si>
    <t>QSFP_DD2_RX_P&lt;4&gt;</t>
  </si>
  <si>
    <t>QSFP_DD2_RX_P&lt;5&gt;</t>
  </si>
  <si>
    <t>QSFP_DD2_RX_P&lt;6&gt;</t>
  </si>
  <si>
    <t>QSFP_DD2_RX_P&lt;7&gt;</t>
  </si>
  <si>
    <t>QSFP_DD2_TX_N&lt;0&gt;</t>
  </si>
  <si>
    <t>QSFP_DD2_TX_N&lt;1&gt;</t>
  </si>
  <si>
    <t>QSFP_DD2_TX_N&lt;2&gt;</t>
  </si>
  <si>
    <t>QSFP_DD2_TX_N&lt;3&gt;</t>
  </si>
  <si>
    <t>QSFP_DD2_TX_N&lt;4&gt;</t>
  </si>
  <si>
    <t>QSFP_DD2_TX_N&lt;5&gt;</t>
  </si>
  <si>
    <t>QSFP_DD2_TX_N&lt;6&gt;</t>
  </si>
  <si>
    <t>QSFP_DD2_TX_N&lt;7&gt;</t>
  </si>
  <si>
    <t>QSFP_DD2_TX_P&lt;0&gt;</t>
  </si>
  <si>
    <t>QSFP_DD2_TX_P&lt;1&gt;</t>
  </si>
  <si>
    <t>QSFP_DD2_TX_P&lt;2&gt;</t>
  </si>
  <si>
    <t>QSFP_DD2_TX_P&lt;3&gt;</t>
  </si>
  <si>
    <t>QSFP_DD2_TX_P&lt;4&gt;</t>
  </si>
  <si>
    <t>QSFP_DD2_TX_P&lt;5&gt;</t>
  </si>
  <si>
    <t>QSFP_DD2_TX_P&lt;6&gt;</t>
  </si>
  <si>
    <t>QSFP_DD2_TX_P&lt;7&gt;</t>
  </si>
  <si>
    <t>QSFP_DD3_RX_N&lt;0&gt;</t>
  </si>
  <si>
    <t>QSFP_DD3_RX_N&lt;1&gt;</t>
  </si>
  <si>
    <t>QSFP_DD3_RX_N&lt;2&gt;</t>
  </si>
  <si>
    <t>QSFP_DD3_RX_N&lt;3&gt;</t>
  </si>
  <si>
    <t>QSFP_DD3_RX_N&lt;4&gt;</t>
  </si>
  <si>
    <t>QSFP_DD3_RX_N&lt;5&gt;</t>
  </si>
  <si>
    <t>QSFP_DD3_RX_N&lt;6&gt;</t>
  </si>
  <si>
    <t>QSFP_DD3_RX_N&lt;7&gt;</t>
  </si>
  <si>
    <t>QSFP_DD3_RX_P&lt;0&gt;</t>
  </si>
  <si>
    <t>QSFP_DD3_RX_P&lt;1&gt;</t>
  </si>
  <si>
    <t>QSFP_DD3_RX_P&lt;2&gt;</t>
  </si>
  <si>
    <t>QSFP_DD3_RX_P&lt;3&gt;</t>
  </si>
  <si>
    <t>QSFP_DD3_RX_P&lt;4&gt;</t>
  </si>
  <si>
    <t>QSFP_DD3_RX_P&lt;5&gt;</t>
  </si>
  <si>
    <t>QSFP_DD3_RX_P&lt;6&gt;</t>
  </si>
  <si>
    <t>QSFP_DD3_RX_P&lt;7&gt;</t>
  </si>
  <si>
    <t>QSFP_DD3_TX_N&lt;0&gt;</t>
  </si>
  <si>
    <t>QSFP_DD3_TX_N&lt;1&gt;</t>
  </si>
  <si>
    <t>QSFP_DD3_TX_N&lt;2&gt;</t>
  </si>
  <si>
    <t>QSFP_DD3_TX_N&lt;3&gt;</t>
  </si>
  <si>
    <t>QSFP_DD3_TX_N&lt;4&gt;</t>
  </si>
  <si>
    <t>QSFP_DD3_TX_N&lt;5&gt;</t>
  </si>
  <si>
    <t>QSFP_DD3_TX_N&lt;6&gt;</t>
  </si>
  <si>
    <t>QSFP_DD3_TX_N&lt;7&gt;</t>
  </si>
  <si>
    <t>QSFP_DD3_TX_P&lt;0&gt;</t>
  </si>
  <si>
    <t>QSFP_DD3_TX_P&lt;1&gt;</t>
  </si>
  <si>
    <t>QSFP_DD3_TX_P&lt;2&gt;</t>
  </si>
  <si>
    <t>QSFP_DD3_TX_P&lt;3&gt;</t>
  </si>
  <si>
    <t>QSFP_DD3_TX_P&lt;4&gt;</t>
  </si>
  <si>
    <t>QSFP_DD3_TX_P&lt;5&gt;</t>
  </si>
  <si>
    <t>QSFP_DD3_TX_P&lt;6&gt;</t>
  </si>
  <si>
    <t>QSFP_DD3_TX_P&lt;7&gt;</t>
  </si>
  <si>
    <t>IFG_11_RX_N_RT&lt;0&gt;</t>
  </si>
  <si>
    <t>IFG_11_RX_N_RT&lt;1&gt;</t>
  </si>
  <si>
    <t>IFG_11_RX_N_RT&lt;2&gt;</t>
  </si>
  <si>
    <t>IFG_11_RX_N_RT&lt;3&gt;</t>
  </si>
  <si>
    <t>IFG_11_RX_N_RT&lt;4&gt;</t>
  </si>
  <si>
    <t>IFG_11_RX_N_RT&lt;5&gt;</t>
  </si>
  <si>
    <t>IFG_11_RX_N_RT&lt;6&gt;</t>
  </si>
  <si>
    <t>IFG_11_RX_N_RT&lt;7&gt;</t>
  </si>
  <si>
    <t>IFG_11_RX_P_RT&lt;0&gt;</t>
  </si>
  <si>
    <t>IFG_11_RX_P_RT&lt;1&gt;</t>
  </si>
  <si>
    <t>IFG_11_RX_P_RT&lt;2&gt;</t>
  </si>
  <si>
    <t>IFG_11_RX_P_RT&lt;3&gt;</t>
  </si>
  <si>
    <t>IFG_11_RX_P_RT&lt;4&gt;</t>
  </si>
  <si>
    <t>IFG_11_RX_P_RT&lt;5&gt;</t>
  </si>
  <si>
    <t>IFG_11_RX_P_RT&lt;6&gt;</t>
  </si>
  <si>
    <t>IFG_11_RX_P_RT&lt;7&gt;</t>
  </si>
  <si>
    <t>IFG_11_TX_N_RT&lt;0&gt;</t>
  </si>
  <si>
    <t>IFG_11_TX_N_RT&lt;1&gt;</t>
  </si>
  <si>
    <t>IFG_11_TX_N_RT&lt;2&gt;</t>
  </si>
  <si>
    <t>IFG_11_TX_N_RT&lt;3&gt;</t>
  </si>
  <si>
    <t>IFG_11_TX_N_RT&lt;4&gt;</t>
  </si>
  <si>
    <t>IFG_11_TX_N_RT&lt;5&gt;</t>
  </si>
  <si>
    <t>IFG_11_TX_N_RT&lt;6&gt;</t>
  </si>
  <si>
    <t>IFG_11_TX_N_RT&lt;7&gt;</t>
  </si>
  <si>
    <t>IFG_11_TX_P_RT&lt;0&gt;</t>
  </si>
  <si>
    <t>IFG_11_TX_P_RT&lt;1&gt;</t>
  </si>
  <si>
    <t>IFG_11_TX_P_RT&lt;2&gt;</t>
  </si>
  <si>
    <t>IFG_11_TX_P_RT&lt;3&gt;</t>
  </si>
  <si>
    <t>IFG_11_TX_P_RT&lt;4&gt;</t>
  </si>
  <si>
    <t>IFG_11_TX_P_RT&lt;5&gt;</t>
  </si>
  <si>
    <t>IFG_11_TX_P_RT&lt;6&gt;</t>
  </si>
  <si>
    <t>IFG_11_TX_P_RT&lt;7&gt;</t>
  </si>
  <si>
    <t>Valid connection</t>
  </si>
  <si>
    <t># of connected SRDs</t>
  </si>
  <si>
    <t>TX/RX</t>
  </si>
  <si>
    <t>Swapped with</t>
  </si>
  <si>
    <t>Connector row</t>
  </si>
  <si>
    <t>Pol. Swapped</t>
  </si>
  <si>
    <t>Lane swap check</t>
  </si>
  <si>
    <t>GB lane (after lane swap fix)</t>
  </si>
  <si>
    <t>real GB lane</t>
  </si>
  <si>
    <t>IFG00_18_TX_N</t>
  </si>
  <si>
    <t>IFG00_18_TX_P</t>
  </si>
  <si>
    <t>IFG00_19_TX_N</t>
  </si>
  <si>
    <t>IFG00_19_TX_P</t>
  </si>
  <si>
    <t>IFG00_20_TX_N</t>
  </si>
  <si>
    <t>IFG00_20_TX_P</t>
  </si>
  <si>
    <t>IFG00_21_TX_N</t>
  </si>
  <si>
    <t>IFG00_21_TX_P</t>
  </si>
  <si>
    <t>IFG00_22_TX_N</t>
  </si>
  <si>
    <t>IFG00_22_TX_P</t>
  </si>
  <si>
    <t>IFG00_23_TX_N</t>
  </si>
  <si>
    <t>IFG00_23_TX_P</t>
  </si>
  <si>
    <t>IFG01_18_TX_N</t>
  </si>
  <si>
    <t>IFG01_18_TX_P</t>
  </si>
  <si>
    <t>IFG01_19_TX_N</t>
  </si>
  <si>
    <t>IFG01_19_TX_P</t>
  </si>
  <si>
    <t>IFG01_20_TX_N</t>
  </si>
  <si>
    <t>IFG01_20_TX_P</t>
  </si>
  <si>
    <t>IFG01_21_TX_N</t>
  </si>
  <si>
    <t>IFG01_21_TX_P</t>
  </si>
  <si>
    <t>IFG01_22_TX_N</t>
  </si>
  <si>
    <t>IFG01_22_TX_P</t>
  </si>
  <si>
    <t>IFG01_23_TX_N</t>
  </si>
  <si>
    <t>IFG01_23_TX_P</t>
  </si>
  <si>
    <t>IFG02_18_TX_N</t>
  </si>
  <si>
    <t>IFG02_18_TX_P</t>
  </si>
  <si>
    <t>IFG02_19_TX_N</t>
  </si>
  <si>
    <t>IFG02_19_TX_P</t>
  </si>
  <si>
    <t>IFG02_20_TX_N</t>
  </si>
  <si>
    <t>IFG02_20_TX_P</t>
  </si>
  <si>
    <t>IFG02_21_TX_N</t>
  </si>
  <si>
    <t>IFG02_21_TX_P</t>
  </si>
  <si>
    <t>IFG02_22_TX_N</t>
  </si>
  <si>
    <t>IFG02_22_TX_P</t>
  </si>
  <si>
    <t>IFG02_23_TX_N</t>
  </si>
  <si>
    <t>IFG02_23_TX_P</t>
  </si>
  <si>
    <t>IFG05_18_TX_N</t>
  </si>
  <si>
    <t>IFG05_18_TX_P</t>
  </si>
  <si>
    <t>IFG05_19_TX_N</t>
  </si>
  <si>
    <t>IFG05_19_TX_P</t>
  </si>
  <si>
    <t>IFG05_20_TX_N</t>
  </si>
  <si>
    <t>IFG05_20_TX_P</t>
  </si>
  <si>
    <t>IFG05_21_TX_N</t>
  </si>
  <si>
    <t>IFG05_21_TX_P</t>
  </si>
  <si>
    <t>IFG05_22_TX_N</t>
  </si>
  <si>
    <t>IFG05_22_TX_P</t>
  </si>
  <si>
    <t>IFG05_23_TX_N</t>
  </si>
  <si>
    <t>IFG05_23_TX_P</t>
  </si>
  <si>
    <t>IFG06_18_TX_N</t>
  </si>
  <si>
    <t>IFG06_18_TX_P</t>
  </si>
  <si>
    <t>IFG06_19_TX_N</t>
  </si>
  <si>
    <t>IFG06_19_TX_P</t>
  </si>
  <si>
    <t>IFG06_20_TX_N</t>
  </si>
  <si>
    <t>IFG06_20_TX_P</t>
  </si>
  <si>
    <t>IFG06_21_TX_N</t>
  </si>
  <si>
    <t>IFG06_21_TX_P</t>
  </si>
  <si>
    <t>IFG06_22_TX_N</t>
  </si>
  <si>
    <t>IFG06_22_TX_P</t>
  </si>
  <si>
    <t>IFG06_23_TX_N</t>
  </si>
  <si>
    <t>IFG06_23_TX_P</t>
  </si>
  <si>
    <t>IFG09_18_TX_N</t>
  </si>
  <si>
    <t>IFG09_18_TX_P</t>
  </si>
  <si>
    <t>IFG09_19_TX_N</t>
  </si>
  <si>
    <t>IFG09_19_TX_P</t>
  </si>
  <si>
    <t>IFG09_20_TX_N</t>
  </si>
  <si>
    <t>IFG09_20_TX_P</t>
  </si>
  <si>
    <t>IFG09_21_TX_N</t>
  </si>
  <si>
    <t>IFG09_21_TX_P</t>
  </si>
  <si>
    <t>IFG09_22_TX_N</t>
  </si>
  <si>
    <t>IFG09_22_TX_P</t>
  </si>
  <si>
    <t>IFG09_23_TX_N</t>
  </si>
  <si>
    <t>IFG09_23_TX_P</t>
  </si>
  <si>
    <t>IFG10_18_TX_N</t>
  </si>
  <si>
    <t>IFG10_18_TX_P</t>
  </si>
  <si>
    <t>IFG10_19_TX_N</t>
  </si>
  <si>
    <t>IFG10_19_TX_P</t>
  </si>
  <si>
    <t>IFG10_20_TX_N</t>
  </si>
  <si>
    <t>IFG10_20_TX_P</t>
  </si>
  <si>
    <t>IFG10_21_TX_N</t>
  </si>
  <si>
    <t>IFG10_21_TX_P</t>
  </si>
  <si>
    <t>IFG10_22_TX_N</t>
  </si>
  <si>
    <t>IFG10_22_TX_P</t>
  </si>
  <si>
    <t>IFG10_23_TX_N</t>
  </si>
  <si>
    <t>IFG10_23_TX_P</t>
  </si>
  <si>
    <t>IFG11_18_TX_N</t>
  </si>
  <si>
    <t>IFG11_18_TX_P</t>
  </si>
  <si>
    <t>IFG11_19_TX_N</t>
  </si>
  <si>
    <t>IFG11_19_TX_P</t>
  </si>
  <si>
    <t>IFG11_20_TX_N</t>
  </si>
  <si>
    <t>IFG11_20_TX_P</t>
  </si>
  <si>
    <t>IFG11_21_TX_N</t>
  </si>
  <si>
    <t>IFG11_21_TX_P</t>
  </si>
  <si>
    <t>IFG11_22_TX_N</t>
  </si>
  <si>
    <t>IFG11_22_TX_P</t>
  </si>
  <si>
    <t>IFG11_23_TX_N</t>
  </si>
  <si>
    <t>IFG11_23_TX_P</t>
  </si>
  <si>
    <t>IFG00_18_RX_N</t>
  </si>
  <si>
    <t>IFG00_18_RX_P</t>
  </si>
  <si>
    <t>IFG00_19_RX_N</t>
  </si>
  <si>
    <t>IFG00_19_RX_P</t>
  </si>
  <si>
    <t>IFG00_20_RX_N</t>
  </si>
  <si>
    <t>IFG00_20_RX_P</t>
  </si>
  <si>
    <t>IFG00_21_RX_N</t>
  </si>
  <si>
    <t>IFG00_21_RX_P</t>
  </si>
  <si>
    <t>IFG00_22_RX_N</t>
  </si>
  <si>
    <t>IFG00_22_RX_P</t>
  </si>
  <si>
    <t>IFG00_23_RX_N</t>
  </si>
  <si>
    <t>IFG00_23_RX_P</t>
  </si>
  <si>
    <t>IFG01_18_RX_N</t>
  </si>
  <si>
    <t>IFG01_18_RX_P</t>
  </si>
  <si>
    <t>IFG01_19_RX_N</t>
  </si>
  <si>
    <t>IFG01_19_RX_P</t>
  </si>
  <si>
    <t>IFG01_20_RX_N</t>
  </si>
  <si>
    <t>IFG01_20_RX_P</t>
  </si>
  <si>
    <t>IFG01_21_RX_N</t>
  </si>
  <si>
    <t>IFG01_21_RX_P</t>
  </si>
  <si>
    <t>IFG01_22_RX_N</t>
  </si>
  <si>
    <t>IFG01_22_RX_P</t>
  </si>
  <si>
    <t>IFG01_23_RX_N</t>
  </si>
  <si>
    <t>IFG01_23_RX_P</t>
  </si>
  <si>
    <t>IFG02_18_RX_N</t>
  </si>
  <si>
    <t>IFG02_18_RX_P</t>
  </si>
  <si>
    <t>IFG02_19_RX_N</t>
  </si>
  <si>
    <t>IFG02_19_RX_P</t>
  </si>
  <si>
    <t>IFG02_20_RX_N</t>
  </si>
  <si>
    <t>IFG02_20_RX_P</t>
  </si>
  <si>
    <t>IFG02_21_RX_N</t>
  </si>
  <si>
    <t>IFG02_21_RX_P</t>
  </si>
  <si>
    <t>IFG02_22_RX_N</t>
  </si>
  <si>
    <t>IFG02_22_RX_P</t>
  </si>
  <si>
    <t>IFG02_23_RX_N</t>
  </si>
  <si>
    <t>IFG02_23_RX_P</t>
  </si>
  <si>
    <t>IFG05_18_RX_N</t>
  </si>
  <si>
    <t>IFG05_18_RX_P</t>
  </si>
  <si>
    <t>IFG05_19_RX_N</t>
  </si>
  <si>
    <t>IFG05_19_RX_P</t>
  </si>
  <si>
    <t>IFG05_20_RX_N</t>
  </si>
  <si>
    <t>IFG05_20_RX_P</t>
  </si>
  <si>
    <t>IFG05_21_RX_N</t>
  </si>
  <si>
    <t>IFG05_21_RX_P</t>
  </si>
  <si>
    <t>IFG05_22_RX_N</t>
  </si>
  <si>
    <t>IFG05_22_RX_P</t>
  </si>
  <si>
    <t>IFG05_23_RX_N</t>
  </si>
  <si>
    <t>IFG05_23_RX_P</t>
  </si>
  <si>
    <t>IFG06_18_RX_N</t>
  </si>
  <si>
    <t>IFG06_18_RX_P</t>
  </si>
  <si>
    <t>IFG06_19_RX_N</t>
  </si>
  <si>
    <t>IFG06_19_RX_P</t>
  </si>
  <si>
    <t>IFG06_20_RX_N</t>
  </si>
  <si>
    <t>IFG06_20_RX_P</t>
  </si>
  <si>
    <t>IFG06_21_RX_N</t>
  </si>
  <si>
    <t>IFG06_21_RX_P</t>
  </si>
  <si>
    <t>IFG06_22_RX_N</t>
  </si>
  <si>
    <t>IFG06_22_RX_P</t>
  </si>
  <si>
    <t>IFG06_23_RX_N</t>
  </si>
  <si>
    <t>IFG06_23_RX_P</t>
  </si>
  <si>
    <t>IFG09_18_RX_N</t>
  </si>
  <si>
    <t>IFG09_18_RX_P</t>
  </si>
  <si>
    <t>IFG09_19_RX_N</t>
  </si>
  <si>
    <t>IFG09_19_RX_P</t>
  </si>
  <si>
    <t>IFG09_20_RX_N</t>
  </si>
  <si>
    <t>IFG09_20_RX_P</t>
  </si>
  <si>
    <t>IFG09_21_RX_N</t>
  </si>
  <si>
    <t>IFG09_21_RX_P</t>
  </si>
  <si>
    <t>IFG09_22_RX_N</t>
  </si>
  <si>
    <t>IFG09_22_RX_P</t>
  </si>
  <si>
    <t>IFG09_23_RX_N</t>
  </si>
  <si>
    <t>IFG09_23_RX_P</t>
  </si>
  <si>
    <t>IFG10_18_RX_N</t>
  </si>
  <si>
    <t>IFG10_18_RX_P</t>
  </si>
  <si>
    <t>IFG10_19_RX_N</t>
  </si>
  <si>
    <t>IFG10_19_RX_P</t>
  </si>
  <si>
    <t>IFG10_20_RX_N</t>
  </si>
  <si>
    <t>IFG10_20_RX_P</t>
  </si>
  <si>
    <t>IFG10_21_RX_N</t>
  </si>
  <si>
    <t>IFG10_21_RX_P</t>
  </si>
  <si>
    <t>IFG10_22_RX_N</t>
  </si>
  <si>
    <t>IFG10_22_RX_P</t>
  </si>
  <si>
    <t>IFG10_23_RX_N</t>
  </si>
  <si>
    <t>IFG10_23_RX_P</t>
  </si>
  <si>
    <t>IFG11_18_RX_N</t>
  </si>
  <si>
    <t>IFG11_18_RX_P</t>
  </si>
  <si>
    <t>IFG11_19_RX_N</t>
  </si>
  <si>
    <t>IFG11_19_RX_P</t>
  </si>
  <si>
    <t>IFG11_20_RX_N</t>
  </si>
  <si>
    <t>IFG11_20_RX_P</t>
  </si>
  <si>
    <t>IFG11_21_RX_N</t>
  </si>
  <si>
    <t>IFG11_21_RX_P</t>
  </si>
  <si>
    <t>IFG11_22_RX_N</t>
  </si>
  <si>
    <t>IFG11_22_RX_P</t>
  </si>
  <si>
    <t>IFG11_23_RX_N</t>
  </si>
  <si>
    <t>IFG11_23_RX_P</t>
  </si>
  <si>
    <t>Monolitic</t>
  </si>
  <si>
    <t>2.5D</t>
  </si>
  <si>
    <t>Conveted net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</si>
</sst>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3" borderId="1" xfId="0" applyFont="1" applyFill="1" applyBorder="1" applyAlignment="1">
      <alignment wrapText="1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3" borderId="1" xfId="0" applyFill="1" applyBorder="1"/>
    <xf numFmtId="0" fontId="1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3" borderId="1" xfId="0" applyFill="1" applyBorder="1"/>
    <xf numFmtId="0" fontId="1" fillId="0" borderId="1" xfId="0" applyFont="1" applyFill="1" applyBorder="1" applyAlignment="1">
      <alignment wrapText="1"/>
    </xf>
    <xf numFmtId="0" fontId="0" fillId="0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FF00"/>
  </sheetPr>
  <dimension ref="A1:AC210"/>
  <sheetViews>
    <sheetView tabSelected="1" zoomScale="85" zoomScaleNormal="85" workbookViewId="0">
      <selection activeCell="F7" sqref="F7"/>
    </sheetView>
  </sheetViews>
  <sheetFormatPr defaultRowHeight="15" x14ac:dyDescent="0.25"/>
  <cols>
    <col min="1" max="1" width="23" customWidth="1"/>
    <col min="2" max="2" width="18.85546875" customWidth="1"/>
    <col min="3" max="3" width="15.140625" customWidth="1"/>
    <col min="4" max="4" width="11.140625" customWidth="1"/>
    <col min="5" max="5" width="9" customWidth="1"/>
    <col min="6" max="6" width="11.7109375" customWidth="1"/>
    <col min="7" max="7" width="11.7109375" style="18" customWidth="1"/>
    <col min="8" max="8" width="11.7109375" style="18" hidden="1" customWidth="1"/>
    <col min="9" max="9" width="11.7109375" style="18" customWidth="1"/>
    <col min="10" max="10" width="15.28515625" customWidth="1"/>
    <col min="11" max="11" width="13.5703125" customWidth="1"/>
    <col min="12" max="12" width="14" style="18" customWidth="1"/>
    <col min="13" max="13" width="15.85546875" customWidth="1"/>
    <col min="14" max="14" width="20.7109375" customWidth="1"/>
    <col min="15" max="15" width="13.140625" customWidth="1"/>
    <col min="16" max="16" width="10.42578125" customWidth="1"/>
    <col min="17" max="17" width="9.28515625" customWidth="1"/>
    <col min="18" max="18" width="11.5703125" customWidth="1"/>
    <col min="19" max="19" width="11.5703125" style="18" customWidth="1"/>
    <col min="20" max="20" width="11.7109375" style="18" hidden="1" customWidth="1"/>
    <col min="21" max="21" width="11.7109375" style="18" customWidth="1"/>
    <col min="22" max="22" width="13.7109375" customWidth="1"/>
    <col min="23" max="23" width="12.42578125" customWidth="1"/>
    <col min="24" max="24" width="14" style="18" customWidth="1"/>
    <col min="25" max="25" width="9.7109375" customWidth="1"/>
    <col min="26" max="26" width="9.5703125" customWidth="1"/>
    <col min="27" max="27" width="9.42578125" customWidth="1"/>
    <col min="28" max="28" width="12.5703125" style="18" hidden="1" customWidth="1"/>
    <col min="29" max="29" width="0" hidden="1" customWidth="1"/>
  </cols>
  <sheetData>
    <row r="1" spans="1:29" x14ac:dyDescent="0.25">
      <c r="A1" s="1" t="s">
        <v>870</v>
      </c>
      <c r="B1" s="2" t="s">
        <v>192</v>
      </c>
      <c r="C1" t="str">
        <f>VLOOKUP(B1,IFGs!$A$1:$B$6,2,FALSE)</f>
        <v>IFG11,IFG10</v>
      </c>
    </row>
    <row r="2" spans="1:29" x14ac:dyDescent="0.25">
      <c r="A2" s="1" t="s">
        <v>871</v>
      </c>
      <c r="B2" s="2" t="s">
        <v>200</v>
      </c>
      <c r="C2" t="str">
        <f>VLOOKUP(B2,IFGs!$A$1:$B$6,2,FALSE)</f>
        <v>IFG0,IFG1</v>
      </c>
    </row>
    <row r="3" spans="1:29" x14ac:dyDescent="0.25">
      <c r="A3" s="4"/>
      <c r="B3" s="5"/>
    </row>
    <row r="4" spans="1:29" x14ac:dyDescent="0.25">
      <c r="A4" s="1" t="s">
        <v>1863</v>
      </c>
      <c r="B4" s="2">
        <v>-0.11</v>
      </c>
      <c r="C4" s="1" t="s">
        <v>1859</v>
      </c>
    </row>
    <row r="5" spans="1:29" x14ac:dyDescent="0.25">
      <c r="A5" s="1" t="s">
        <v>1864</v>
      </c>
      <c r="B5" s="2">
        <v>-0.9</v>
      </c>
      <c r="C5" s="1" t="s">
        <v>1018</v>
      </c>
    </row>
    <row r="6" spans="1:29" x14ac:dyDescent="0.25">
      <c r="A6" s="1" t="s">
        <v>1015</v>
      </c>
      <c r="B6" s="2">
        <v>-9</v>
      </c>
      <c r="C6" s="1" t="s">
        <v>1017</v>
      </c>
    </row>
    <row r="7" spans="1:29" x14ac:dyDescent="0.25">
      <c r="A7" s="1" t="s">
        <v>1016</v>
      </c>
      <c r="B7" s="2">
        <v>-5</v>
      </c>
      <c r="C7" s="1" t="s">
        <v>1017</v>
      </c>
    </row>
    <row r="8" spans="1:29" x14ac:dyDescent="0.25">
      <c r="A8" s="1" t="s">
        <v>1019</v>
      </c>
      <c r="B8" s="2">
        <v>-3</v>
      </c>
      <c r="C8" s="1" t="s">
        <v>1017</v>
      </c>
    </row>
    <row r="9" spans="1:29" x14ac:dyDescent="0.25">
      <c r="A9" s="3" t="s">
        <v>1866</v>
      </c>
      <c r="B9" s="2">
        <v>1</v>
      </c>
      <c r="C9" s="1" t="s">
        <v>1020</v>
      </c>
    </row>
    <row r="10" spans="1:29" x14ac:dyDescent="0.25">
      <c r="A10" s="3" t="s">
        <v>1858</v>
      </c>
      <c r="B10" s="2">
        <v>0</v>
      </c>
      <c r="C10" s="3" t="s">
        <v>1869</v>
      </c>
      <c r="W10" t="s">
        <v>1867</v>
      </c>
      <c r="Y10" t="e">
        <f>MIN(Y15:Y176)</f>
        <v>#N/A</v>
      </c>
      <c r="Z10" t="e">
        <f>MIN(Z15:Z176)</f>
        <v>#N/A</v>
      </c>
      <c r="AA10" t="e">
        <f>MIN(AA15:AA176)</f>
        <v>#N/A</v>
      </c>
    </row>
    <row r="11" spans="1:29" x14ac:dyDescent="0.25">
      <c r="W11" t="s">
        <v>1868</v>
      </c>
      <c r="Y11" t="e">
        <f>MAX(Y15:Y176)</f>
        <v>#N/A</v>
      </c>
      <c r="Z11" t="e">
        <f>MAX(Z15:Z176)</f>
        <v>#N/A</v>
      </c>
      <c r="AA11" t="e">
        <f>MAX(AA15:AA176)</f>
        <v>#N/A</v>
      </c>
    </row>
    <row r="12" spans="1:29" s="18" customFormat="1" x14ac:dyDescent="0.25">
      <c r="A12" s="19" t="s">
        <v>4148</v>
      </c>
      <c r="B12" s="24">
        <f>COUNTIF(AB15:AB210,"TRUE")/4</f>
        <v>48</v>
      </c>
    </row>
    <row r="13" spans="1:29" s="18" customFormat="1" x14ac:dyDescent="0.25"/>
    <row r="14" spans="1:29" s="8" customFormat="1" ht="42.75" customHeight="1" x14ac:dyDescent="0.25">
      <c r="A14" s="7" t="s">
        <v>870</v>
      </c>
      <c r="B14" s="7" t="s">
        <v>872</v>
      </c>
      <c r="C14" s="7" t="s">
        <v>1865</v>
      </c>
      <c r="D14" s="7" t="s">
        <v>873</v>
      </c>
      <c r="E14" s="7" t="s">
        <v>874</v>
      </c>
      <c r="F14" s="7" t="s">
        <v>875</v>
      </c>
      <c r="G14" s="7" t="s">
        <v>1854</v>
      </c>
      <c r="H14" s="7" t="s">
        <v>4151</v>
      </c>
      <c r="I14" s="7" t="s">
        <v>4152</v>
      </c>
      <c r="J14" s="7" t="s">
        <v>1013</v>
      </c>
      <c r="K14" s="7" t="s">
        <v>1857</v>
      </c>
      <c r="L14" s="7" t="s">
        <v>4154</v>
      </c>
      <c r="M14" s="7" t="s">
        <v>871</v>
      </c>
      <c r="N14" s="7" t="s">
        <v>872</v>
      </c>
      <c r="O14" s="7" t="s">
        <v>1865</v>
      </c>
      <c r="P14" s="7" t="s">
        <v>873</v>
      </c>
      <c r="Q14" s="7" t="s">
        <v>874</v>
      </c>
      <c r="R14" s="7" t="s">
        <v>875</v>
      </c>
      <c r="S14" s="7" t="s">
        <v>1854</v>
      </c>
      <c r="T14" s="7" t="s">
        <v>4151</v>
      </c>
      <c r="U14" s="7" t="s">
        <v>4152</v>
      </c>
      <c r="V14" s="7" t="s">
        <v>1013</v>
      </c>
      <c r="W14" s="7" t="s">
        <v>1857</v>
      </c>
      <c r="X14" s="7" t="s">
        <v>4154</v>
      </c>
      <c r="Y14" s="9" t="s">
        <v>1860</v>
      </c>
      <c r="Z14" s="9" t="s">
        <v>1861</v>
      </c>
      <c r="AA14" s="9" t="s">
        <v>1862</v>
      </c>
      <c r="AB14" s="22" t="s">
        <v>4147</v>
      </c>
      <c r="AC14" s="8" t="s">
        <v>4153</v>
      </c>
    </row>
    <row r="15" spans="1:29" x14ac:dyDescent="0.25">
      <c r="A15" s="19" t="s">
        <v>0</v>
      </c>
      <c r="B15" s="1" t="str">
        <f>VLOOKUP($B$1&amp;"."&amp;A15,All_connections!$B$1:$O$1129,9,FALSE)</f>
        <v>IFG_11_RX_P_RT&lt;0&gt;</v>
      </c>
      <c r="C15" s="1" t="str">
        <f>CONCATENATE(FLOOR(D15/2,1),"-",MOD(D15,2),"-",E15)</f>
        <v>5-1-0</v>
      </c>
      <c r="D15" s="1">
        <f>VLOOKUP($B$1&amp;"."&amp;A15,All_connections!$B$1:$O$1129,10,FALSE)</f>
        <v>11</v>
      </c>
      <c r="E15" s="1">
        <f>VLOOKUP($B$1&amp;"."&amp;A15,All_connections!$B$1:$O$1129,11,FALSE)</f>
        <v>0</v>
      </c>
      <c r="F15" s="1" t="str">
        <f>VLOOKUP($B$1&amp;"."&amp;A15,All_connections!$B$1:$O$1129,12,FALSE)</f>
        <v>RX</v>
      </c>
      <c r="G15" s="19" t="str">
        <f>VLOOKUP($B$1&amp;"."&amp;A15,All_connections!$B$1:$O$1129,13,FALSE)</f>
        <v>P</v>
      </c>
      <c r="H15" s="19" t="str">
        <f>LEFT(A15,1)</f>
        <v>A</v>
      </c>
      <c r="I15" s="19" t="b">
        <f>IF(OR(H15="A",H15="C",H15="E",H15="G",H15="J",H15="L",H15="N"),IF(G15="P",FALSE,TRUE),IF(G15="N",FALSE,TRUE))</f>
        <v>0</v>
      </c>
      <c r="J15" s="1">
        <f>VLOOKUP($B$1&amp;"."&amp;A15,All_connections!$B$1:$O$1129,14,FALSE)</f>
        <v>9308.6623999999993</v>
      </c>
      <c r="K15" s="1" t="e">
        <f>VLOOKUP(B15,'PKG lenghts'!$F$3:$G$1026,2,FALSE)</f>
        <v>#N/A</v>
      </c>
      <c r="L15" s="19">
        <f>_xlfn.IFNA(VLOOKUP(C15&amp;"-"&amp;F15,Swapping!$A$2:$E$74,3,FALSE),E15)</f>
        <v>2</v>
      </c>
      <c r="M15" s="1" t="str">
        <f>VLOOKUP(A15,Cable!$B$2:$C$197,2,FALSE)</f>
        <v>G1</v>
      </c>
      <c r="N15" s="1" t="str">
        <f>VLOOKUP($B$2&amp;"."&amp;M15,All_connections!$B$1:$O$1129,9,FALSE)</f>
        <v>IFG_01_TX_P&lt;23&gt;</v>
      </c>
      <c r="O15" s="1" t="str">
        <f>CONCATENATE(FLOOR(P15/2,1),"-",MOD(P15,2),"-",Q15)</f>
        <v>0-1-23</v>
      </c>
      <c r="P15" s="19">
        <f>VLOOKUP($B$2&amp;"."&amp;M15,All_connections!$B$1:$O$1129,10,FALSE)</f>
        <v>1</v>
      </c>
      <c r="Q15" s="19">
        <f>VLOOKUP($B$2&amp;"."&amp;M15,All_connections!$B$1:$O$1129,11,FALSE)</f>
        <v>23</v>
      </c>
      <c r="R15" s="19" t="str">
        <f>VLOOKUP($B$2&amp;"."&amp;M15,All_connections!$B$1:$O$1129,12,FALSE)</f>
        <v>TX</v>
      </c>
      <c r="S15" s="19" t="str">
        <f>VLOOKUP($B$2&amp;"."&amp;M15,All_connections!$B$1:$O$1129,13,FALSE)</f>
        <v>P</v>
      </c>
      <c r="T15" s="19" t="str">
        <f>LEFT(M15,1)</f>
        <v>G</v>
      </c>
      <c r="U15" s="19" t="b">
        <f>IF(OR(T15="A",T15="C",T15="E",T15="G",T15="J",T15="L",T15="N"),IF(S15="P",FALSE,TRUE),IF(S15="N",FALSE,TRUE))</f>
        <v>0</v>
      </c>
      <c r="V15" s="19">
        <f>VLOOKUP($B$2&amp;"."&amp;M15,All_connections!$B$1:$O$1129,14,FALSE)</f>
        <v>10146.102279999999</v>
      </c>
      <c r="W15" s="1">
        <f>VLOOKUP(N15,'PKG lenghts'!$F$3:$G$1026,2,FALSE)</f>
        <v>25172.01829</v>
      </c>
      <c r="X15" s="19">
        <f>_xlfn.IFNA(VLOOKUP(O15&amp;"-"&amp;R15,Swapping!$A$2:$E$74,3,FALSE),Q15)</f>
        <v>23</v>
      </c>
      <c r="Y15" s="10">
        <f>$B$5*(J15+V15)/1000</f>
        <v>-17.509288211999998</v>
      </c>
      <c r="Z15" s="10" t="e">
        <f>$B$4*(K15+W15)/1000</f>
        <v>#N/A</v>
      </c>
      <c r="AA15" s="10" t="e">
        <f>Y15+IF($B$9,Z15,0)+IF($B$1=$B$2,$B$7,$B$6)</f>
        <v>#N/A</v>
      </c>
      <c r="AB15" s="23" t="b">
        <f>IF(AND(NOT(ISNA(C15)),(NOT(ISNA(O15)))),TRUE,FALSE)</f>
        <v>1</v>
      </c>
      <c r="AC15" t="b">
        <f>L15=X15</f>
        <v>0</v>
      </c>
    </row>
    <row r="16" spans="1:29" x14ac:dyDescent="0.25">
      <c r="A16" s="19" t="s">
        <v>24</v>
      </c>
      <c r="B16" s="19" t="str">
        <f>VLOOKUP($B$1&amp;"."&amp;A16,All_connections!$B$1:$O$1129,9,FALSE)</f>
        <v>IFG_11_RX_N_RT&lt;0&gt;</v>
      </c>
      <c r="C16" s="19" t="str">
        <f t="shared" ref="C16:C79" si="0">CONCATENATE(FLOOR(D16/2,1),"-",MOD(D16,2),"-",E16)</f>
        <v>5-1-0</v>
      </c>
      <c r="D16" s="19">
        <f>VLOOKUP($B$1&amp;"."&amp;A16,All_connections!$B$1:$O$1129,10,FALSE)</f>
        <v>11</v>
      </c>
      <c r="E16" s="19">
        <f>VLOOKUP($B$1&amp;"."&amp;A16,All_connections!$B$1:$O$1129,11,FALSE)</f>
        <v>0</v>
      </c>
      <c r="F16" s="19" t="str">
        <f>VLOOKUP($B$1&amp;"."&amp;A16,All_connections!$B$1:$O$1129,12,FALSE)</f>
        <v>RX</v>
      </c>
      <c r="G16" s="19" t="str">
        <f>VLOOKUP($B$1&amp;"."&amp;A16,All_connections!$B$1:$O$1129,13,FALSE)</f>
        <v>N</v>
      </c>
      <c r="H16" s="19" t="str">
        <f t="shared" ref="H16:H79" si="1">LEFT(A16,1)</f>
        <v>B</v>
      </c>
      <c r="I16" s="19" t="b">
        <f t="shared" ref="I16:I79" si="2">IF(OR(H16="A",H16="C",H16="E",H16="G",H16="J",H16="L",H16="N"),IF(G16="P",FALSE,TRUE),IF(G16="N",FALSE,TRUE))</f>
        <v>0</v>
      </c>
      <c r="J16" s="19">
        <f>VLOOKUP($B$1&amp;"."&amp;A16,All_connections!$B$1:$O$1129,14,FALSE)</f>
        <v>9307.4899700000005</v>
      </c>
      <c r="K16" s="19" t="e">
        <f>VLOOKUP(B16,'PKG lenghts'!$F$3:$G$1026,2,FALSE)</f>
        <v>#N/A</v>
      </c>
      <c r="L16" s="19">
        <f>_xlfn.IFNA(VLOOKUP(C16&amp;"-"&amp;F16,Swapping!$A$2:$E$74,3,FALSE),E16)</f>
        <v>2</v>
      </c>
      <c r="M16" s="19" t="str">
        <f>VLOOKUP(A16,Cable!$B$2:$C$197,2,FALSE)</f>
        <v>H1</v>
      </c>
      <c r="N16" s="19" t="str">
        <f>VLOOKUP($B$2&amp;"."&amp;M16,All_connections!$B$1:$O$1129,9,FALSE)</f>
        <v>IFG_01_TX_N&lt;23&gt;</v>
      </c>
      <c r="O16" s="19" t="str">
        <f t="shared" ref="O16:O79" si="3">CONCATENATE(FLOOR(P16/2,1),"-",MOD(P16,2),"-",Q16)</f>
        <v>0-1-23</v>
      </c>
      <c r="P16" s="19">
        <f>VLOOKUP($B$2&amp;"."&amp;M16,All_connections!$B$1:$O$1129,10,FALSE)</f>
        <v>1</v>
      </c>
      <c r="Q16" s="19">
        <f>VLOOKUP($B$2&amp;"."&amp;M16,All_connections!$B$1:$O$1129,11,FALSE)</f>
        <v>23</v>
      </c>
      <c r="R16" s="19" t="str">
        <f>VLOOKUP($B$2&amp;"."&amp;M16,All_connections!$B$1:$O$1129,12,FALSE)</f>
        <v>TX</v>
      </c>
      <c r="S16" s="19" t="str">
        <f>VLOOKUP($B$2&amp;"."&amp;M16,All_connections!$B$1:$O$1129,13,FALSE)</f>
        <v>N</v>
      </c>
      <c r="T16" s="19" t="str">
        <f t="shared" ref="T16:T79" si="4">LEFT(M16,1)</f>
        <v>H</v>
      </c>
      <c r="U16" s="19" t="b">
        <f t="shared" ref="U16:U79" si="5">IF(OR(T16="A",T16="C",T16="E",T16="G",T16="J",T16="L",T16="N"),IF(S16="P",FALSE,TRUE),IF(S16="N",FALSE,TRUE))</f>
        <v>0</v>
      </c>
      <c r="V16" s="19">
        <f>VLOOKUP($B$2&amp;"."&amp;M16,All_connections!$B$1:$O$1129,14,FALSE)</f>
        <v>10147.521269999999</v>
      </c>
      <c r="W16" s="19">
        <f>VLOOKUP(N16,'PKG lenghts'!$F$3:$G$1026,2,FALSE)</f>
        <v>25172.800620000002</v>
      </c>
      <c r="X16" s="19">
        <f>_xlfn.IFNA(VLOOKUP(O16&amp;"-"&amp;R16,Swapping!$A$2:$E$74,3,FALSE),Q16)</f>
        <v>23</v>
      </c>
      <c r="Y16" s="21">
        <f>$B$5*(J16+V16)/1000</f>
        <v>-17.509510116000001</v>
      </c>
      <c r="Z16" s="21" t="e">
        <f>$B$4*(K16+W16)/1000</f>
        <v>#N/A</v>
      </c>
      <c r="AA16" s="21" t="e">
        <f t="shared" ref="AA16:AA79" si="6">Y16+IF($B$9,Z16,0)+IF($B$1=$B$2,$B$7,$B$6)</f>
        <v>#N/A</v>
      </c>
      <c r="AB16" s="23" t="b">
        <f>IF(AND(NOT(ISNA(C16)),(NOT(ISNA(O16)))),TRUE,FALSE)</f>
        <v>1</v>
      </c>
      <c r="AC16" s="18" t="b">
        <f>L16=X16</f>
        <v>0</v>
      </c>
    </row>
    <row r="17" spans="1:29" x14ac:dyDescent="0.25">
      <c r="A17" s="19" t="s">
        <v>48</v>
      </c>
      <c r="B17" s="19" t="str">
        <f>VLOOKUP($B$1&amp;"."&amp;A17,All_connections!$B$1:$O$1129,9,FALSE)</f>
        <v>IFG_11_RX_P_RT&lt;1&gt;</v>
      </c>
      <c r="C17" s="19" t="str">
        <f t="shared" si="0"/>
        <v>5-1-1</v>
      </c>
      <c r="D17" s="19">
        <f>VLOOKUP($B$1&amp;"."&amp;A17,All_connections!$B$1:$O$1129,10,FALSE)</f>
        <v>11</v>
      </c>
      <c r="E17" s="19">
        <f>VLOOKUP($B$1&amp;"."&amp;A17,All_connections!$B$1:$O$1129,11,FALSE)</f>
        <v>1</v>
      </c>
      <c r="F17" s="19" t="str">
        <f>VLOOKUP($B$1&amp;"."&amp;A17,All_connections!$B$1:$O$1129,12,FALSE)</f>
        <v>RX</v>
      </c>
      <c r="G17" s="19" t="str">
        <f>VLOOKUP($B$1&amp;"."&amp;A17,All_connections!$B$1:$O$1129,13,FALSE)</f>
        <v>P</v>
      </c>
      <c r="H17" s="19" t="str">
        <f t="shared" si="1"/>
        <v>C</v>
      </c>
      <c r="I17" s="19" t="b">
        <f t="shared" si="2"/>
        <v>0</v>
      </c>
      <c r="J17" s="19">
        <f>VLOOKUP($B$1&amp;"."&amp;A17,All_connections!$B$1:$O$1129,14,FALSE)</f>
        <v>9144.1502</v>
      </c>
      <c r="K17" s="19" t="e">
        <f>VLOOKUP(B17,'PKG lenghts'!$F$3:$G$1026,2,FALSE)</f>
        <v>#N/A</v>
      </c>
      <c r="L17" s="19">
        <f>_xlfn.IFNA(VLOOKUP(C17&amp;"-"&amp;F17,Swapping!$A$2:$E$74,3,FALSE),E17)</f>
        <v>3</v>
      </c>
      <c r="M17" s="19" t="str">
        <f>VLOOKUP(A17,Cable!$B$2:$C$197,2,FALSE)</f>
        <v>J1</v>
      </c>
      <c r="N17" s="19" t="str">
        <f>VLOOKUP($B$2&amp;"."&amp;M17,All_connections!$B$1:$O$1129,9,FALSE)</f>
        <v>IFG_01_TX_P&lt;22&gt;</v>
      </c>
      <c r="O17" s="19" t="str">
        <f t="shared" si="3"/>
        <v>0-1-22</v>
      </c>
      <c r="P17" s="19">
        <f>VLOOKUP($B$2&amp;"."&amp;M17,All_connections!$B$1:$O$1129,10,FALSE)</f>
        <v>1</v>
      </c>
      <c r="Q17" s="19">
        <f>VLOOKUP($B$2&amp;"."&amp;M17,All_connections!$B$1:$O$1129,11,FALSE)</f>
        <v>22</v>
      </c>
      <c r="R17" s="19" t="str">
        <f>VLOOKUP($B$2&amp;"."&amp;M17,All_connections!$B$1:$O$1129,12,FALSE)</f>
        <v>TX</v>
      </c>
      <c r="S17" s="19" t="str">
        <f>VLOOKUP($B$2&amp;"."&amp;M17,All_connections!$B$1:$O$1129,13,FALSE)</f>
        <v>P</v>
      </c>
      <c r="T17" s="19" t="str">
        <f t="shared" si="4"/>
        <v>J</v>
      </c>
      <c r="U17" s="19" t="b">
        <f t="shared" si="5"/>
        <v>0</v>
      </c>
      <c r="V17" s="19">
        <f>VLOOKUP($B$2&amp;"."&amp;M17,All_connections!$B$1:$O$1129,14,FALSE)</f>
        <v>10607.44817</v>
      </c>
      <c r="W17" s="19">
        <f>VLOOKUP(N17,'PKG lenghts'!$F$3:$G$1026,2,FALSE)</f>
        <v>21815.660820000001</v>
      </c>
      <c r="X17" s="19">
        <f>_xlfn.IFNA(VLOOKUP(O17&amp;"-"&amp;R17,Swapping!$A$2:$E$74,3,FALSE),Q17)</f>
        <v>22</v>
      </c>
      <c r="Y17" s="21">
        <f>$B$5*(J17+V17)/1000</f>
        <v>-17.776438533</v>
      </c>
      <c r="Z17" s="21" t="e">
        <f>$B$4*(K17+W17)/1000</f>
        <v>#N/A</v>
      </c>
      <c r="AA17" s="21" t="e">
        <f t="shared" si="6"/>
        <v>#N/A</v>
      </c>
      <c r="AB17" s="23" t="b">
        <f>IF(AND(NOT(ISNA(C17)),(NOT(ISNA(O17)))),TRUE,FALSE)</f>
        <v>1</v>
      </c>
      <c r="AC17" s="18" t="b">
        <f>L17=X17</f>
        <v>0</v>
      </c>
    </row>
    <row r="18" spans="1:29" x14ac:dyDescent="0.25">
      <c r="A18" s="19" t="s">
        <v>72</v>
      </c>
      <c r="B18" s="19" t="str">
        <f>VLOOKUP($B$1&amp;"."&amp;A18,All_connections!$B$1:$O$1129,9,FALSE)</f>
        <v>IFG_11_RX_N_RT&lt;1&gt;</v>
      </c>
      <c r="C18" s="19" t="str">
        <f t="shared" si="0"/>
        <v>5-1-1</v>
      </c>
      <c r="D18" s="19">
        <f>VLOOKUP($B$1&amp;"."&amp;A18,All_connections!$B$1:$O$1129,10,FALSE)</f>
        <v>11</v>
      </c>
      <c r="E18" s="19">
        <f>VLOOKUP($B$1&amp;"."&amp;A18,All_connections!$B$1:$O$1129,11,FALSE)</f>
        <v>1</v>
      </c>
      <c r="F18" s="19" t="str">
        <f>VLOOKUP($B$1&amp;"."&amp;A18,All_connections!$B$1:$O$1129,12,FALSE)</f>
        <v>RX</v>
      </c>
      <c r="G18" s="19" t="str">
        <f>VLOOKUP($B$1&amp;"."&amp;A18,All_connections!$B$1:$O$1129,13,FALSE)</f>
        <v>N</v>
      </c>
      <c r="H18" s="19" t="str">
        <f t="shared" si="1"/>
        <v>D</v>
      </c>
      <c r="I18" s="19" t="b">
        <f t="shared" si="2"/>
        <v>0</v>
      </c>
      <c r="J18" s="19">
        <f>VLOOKUP($B$1&amp;"."&amp;A18,All_connections!$B$1:$O$1129,14,FALSE)</f>
        <v>9143.1473900000001</v>
      </c>
      <c r="K18" s="19" t="e">
        <f>VLOOKUP(B18,'PKG lenghts'!$F$3:$G$1026,2,FALSE)</f>
        <v>#N/A</v>
      </c>
      <c r="L18" s="19">
        <f>_xlfn.IFNA(VLOOKUP(C18&amp;"-"&amp;F18,Swapping!$A$2:$E$74,3,FALSE),E18)</f>
        <v>3</v>
      </c>
      <c r="M18" s="19" t="str">
        <f>VLOOKUP(A18,Cable!$B$2:$C$197,2,FALSE)</f>
        <v>K1</v>
      </c>
      <c r="N18" s="19" t="str">
        <f>VLOOKUP($B$2&amp;"."&amp;M18,All_connections!$B$1:$O$1129,9,FALSE)</f>
        <v>IFG_01_TX_N&lt;22&gt;</v>
      </c>
      <c r="O18" s="19" t="str">
        <f t="shared" si="3"/>
        <v>0-1-22</v>
      </c>
      <c r="P18" s="19">
        <f>VLOOKUP($B$2&amp;"."&amp;M18,All_connections!$B$1:$O$1129,10,FALSE)</f>
        <v>1</v>
      </c>
      <c r="Q18" s="19">
        <f>VLOOKUP($B$2&amp;"."&amp;M18,All_connections!$B$1:$O$1129,11,FALSE)</f>
        <v>22</v>
      </c>
      <c r="R18" s="19" t="str">
        <f>VLOOKUP($B$2&amp;"."&amp;M18,All_connections!$B$1:$O$1129,12,FALSE)</f>
        <v>TX</v>
      </c>
      <c r="S18" s="19" t="str">
        <f>VLOOKUP($B$2&amp;"."&amp;M18,All_connections!$B$1:$O$1129,13,FALSE)</f>
        <v>N</v>
      </c>
      <c r="T18" s="19" t="str">
        <f t="shared" si="4"/>
        <v>K</v>
      </c>
      <c r="U18" s="19" t="b">
        <f t="shared" si="5"/>
        <v>0</v>
      </c>
      <c r="V18" s="19">
        <f>VLOOKUP($B$2&amp;"."&amp;M18,All_connections!$B$1:$O$1129,14,FALSE)</f>
        <v>10608.70636</v>
      </c>
      <c r="W18" s="19">
        <f>VLOOKUP(N18,'PKG lenghts'!$F$3:$G$1026,2,FALSE)</f>
        <v>21813.964830000001</v>
      </c>
      <c r="X18" s="19">
        <f>_xlfn.IFNA(VLOOKUP(O18&amp;"-"&amp;R18,Swapping!$A$2:$E$74,3,FALSE),Q18)</f>
        <v>22</v>
      </c>
      <c r="Y18" s="21">
        <f>$B$5*(J18+V18)/1000</f>
        <v>-17.776668375</v>
      </c>
      <c r="Z18" s="21" t="e">
        <f>$B$4*(K18+W18)/1000</f>
        <v>#N/A</v>
      </c>
      <c r="AA18" s="21" t="e">
        <f t="shared" si="6"/>
        <v>#N/A</v>
      </c>
      <c r="AB18" s="23" t="b">
        <f>IF(AND(NOT(ISNA(C18)),(NOT(ISNA(O18)))),TRUE,FALSE)</f>
        <v>1</v>
      </c>
      <c r="AC18" s="18" t="b">
        <f>L18=X18</f>
        <v>0</v>
      </c>
    </row>
    <row r="19" spans="1:29" x14ac:dyDescent="0.25">
      <c r="A19" s="19" t="s">
        <v>96</v>
      </c>
      <c r="B19" s="19" t="str">
        <f>VLOOKUP($B$1&amp;"."&amp;A19,All_connections!$B$1:$O$1129,9,FALSE)</f>
        <v>IFG_11_RX_P_RT&lt;2&gt;</v>
      </c>
      <c r="C19" s="19" t="str">
        <f t="shared" si="0"/>
        <v>5-1-2</v>
      </c>
      <c r="D19" s="19">
        <f>VLOOKUP($B$1&amp;"."&amp;A19,All_connections!$B$1:$O$1129,10,FALSE)</f>
        <v>11</v>
      </c>
      <c r="E19" s="19">
        <f>VLOOKUP($B$1&amp;"."&amp;A19,All_connections!$B$1:$O$1129,11,FALSE)</f>
        <v>2</v>
      </c>
      <c r="F19" s="19" t="str">
        <f>VLOOKUP($B$1&amp;"."&amp;A19,All_connections!$B$1:$O$1129,12,FALSE)</f>
        <v>RX</v>
      </c>
      <c r="G19" s="19" t="str">
        <f>VLOOKUP($B$1&amp;"."&amp;A19,All_connections!$B$1:$O$1129,13,FALSE)</f>
        <v>P</v>
      </c>
      <c r="H19" s="19" t="str">
        <f t="shared" si="1"/>
        <v>E</v>
      </c>
      <c r="I19" s="19" t="b">
        <f t="shared" si="2"/>
        <v>0</v>
      </c>
      <c r="J19" s="19">
        <f>VLOOKUP($B$1&amp;"."&amp;A19,All_connections!$B$1:$O$1129,14,FALSE)</f>
        <v>8900.3883900000001</v>
      </c>
      <c r="K19" s="19" t="e">
        <f>VLOOKUP(B19,'PKG lenghts'!$F$3:$G$1026,2,FALSE)</f>
        <v>#N/A</v>
      </c>
      <c r="L19" s="19">
        <f>_xlfn.IFNA(VLOOKUP(C19&amp;"-"&amp;F19,Swapping!$A$2:$E$74,3,FALSE),E19)</f>
        <v>0</v>
      </c>
      <c r="M19" s="19" t="str">
        <f>VLOOKUP(A19,Cable!$B$2:$C$197,2,FALSE)</f>
        <v>L1</v>
      </c>
      <c r="N19" s="19" t="str">
        <f>VLOOKUP($B$2&amp;"."&amp;M19,All_connections!$B$1:$O$1129,9,FALSE)</f>
        <v>IFG_01_TX_P&lt;21&gt;</v>
      </c>
      <c r="O19" s="19" t="str">
        <f t="shared" si="3"/>
        <v>0-1-21</v>
      </c>
      <c r="P19" s="19">
        <f>VLOOKUP($B$2&amp;"."&amp;M19,All_connections!$B$1:$O$1129,10,FALSE)</f>
        <v>1</v>
      </c>
      <c r="Q19" s="19">
        <f>VLOOKUP($B$2&amp;"."&amp;M19,All_connections!$B$1:$O$1129,11,FALSE)</f>
        <v>21</v>
      </c>
      <c r="R19" s="19" t="str">
        <f>VLOOKUP($B$2&amp;"."&amp;M19,All_connections!$B$1:$O$1129,12,FALSE)</f>
        <v>TX</v>
      </c>
      <c r="S19" s="19" t="str">
        <f>VLOOKUP($B$2&amp;"."&amp;M19,All_connections!$B$1:$O$1129,13,FALSE)</f>
        <v>P</v>
      </c>
      <c r="T19" s="19" t="str">
        <f t="shared" si="4"/>
        <v>L</v>
      </c>
      <c r="U19" s="19" t="b">
        <f t="shared" si="5"/>
        <v>0</v>
      </c>
      <c r="V19" s="19">
        <f>VLOOKUP($B$2&amp;"."&amp;M19,All_connections!$B$1:$O$1129,14,FALSE)</f>
        <v>10126.050300000001</v>
      </c>
      <c r="W19" s="19">
        <f>VLOOKUP(N19,'PKG lenghts'!$F$3:$G$1026,2,FALSE)</f>
        <v>22656.472000000002</v>
      </c>
      <c r="X19" s="19">
        <f>_xlfn.IFNA(VLOOKUP(O19&amp;"-"&amp;R19,Swapping!$A$2:$E$74,3,FALSE),Q19)</f>
        <v>21</v>
      </c>
      <c r="Y19" s="21">
        <f>$B$5*(J19+V19)/1000</f>
        <v>-17.123794821000004</v>
      </c>
      <c r="Z19" s="21" t="e">
        <f>$B$4*(K19+W19)/1000</f>
        <v>#N/A</v>
      </c>
      <c r="AA19" s="21" t="e">
        <f t="shared" si="6"/>
        <v>#N/A</v>
      </c>
      <c r="AB19" s="23" t="b">
        <f>IF(AND(NOT(ISNA(C19)),(NOT(ISNA(O19)))),TRUE,FALSE)</f>
        <v>1</v>
      </c>
      <c r="AC19" s="18" t="b">
        <f>L19=X19</f>
        <v>0</v>
      </c>
    </row>
    <row r="20" spans="1:29" x14ac:dyDescent="0.25">
      <c r="A20" s="19" t="s">
        <v>120</v>
      </c>
      <c r="B20" s="19" t="str">
        <f>VLOOKUP($B$1&amp;"."&amp;A20,All_connections!$B$1:$O$1129,9,FALSE)</f>
        <v>IFG_11_RX_N_RT&lt;2&gt;</v>
      </c>
      <c r="C20" s="19" t="str">
        <f t="shared" si="0"/>
        <v>5-1-2</v>
      </c>
      <c r="D20" s="19">
        <f>VLOOKUP($B$1&amp;"."&amp;A20,All_connections!$B$1:$O$1129,10,FALSE)</f>
        <v>11</v>
      </c>
      <c r="E20" s="19">
        <f>VLOOKUP($B$1&amp;"."&amp;A20,All_connections!$B$1:$O$1129,11,FALSE)</f>
        <v>2</v>
      </c>
      <c r="F20" s="19" t="str">
        <f>VLOOKUP($B$1&amp;"."&amp;A20,All_connections!$B$1:$O$1129,12,FALSE)</f>
        <v>RX</v>
      </c>
      <c r="G20" s="19" t="str">
        <f>VLOOKUP($B$1&amp;"."&amp;A20,All_connections!$B$1:$O$1129,13,FALSE)</f>
        <v>N</v>
      </c>
      <c r="H20" s="19" t="str">
        <f t="shared" si="1"/>
        <v>F</v>
      </c>
      <c r="I20" s="19" t="b">
        <f t="shared" si="2"/>
        <v>0</v>
      </c>
      <c r="J20" s="19">
        <f>VLOOKUP($B$1&amp;"."&amp;A20,All_connections!$B$1:$O$1129,14,FALSE)</f>
        <v>8900.8246099999997</v>
      </c>
      <c r="K20" s="19" t="e">
        <f>VLOOKUP(B20,'PKG lenghts'!$F$3:$G$1026,2,FALSE)</f>
        <v>#N/A</v>
      </c>
      <c r="L20" s="19">
        <f>_xlfn.IFNA(VLOOKUP(C20&amp;"-"&amp;F20,Swapping!$A$2:$E$74,3,FALSE),E20)</f>
        <v>0</v>
      </c>
      <c r="M20" s="19" t="str">
        <f>VLOOKUP(A20,Cable!$B$2:$C$197,2,FALSE)</f>
        <v>M1</v>
      </c>
      <c r="N20" s="19" t="str">
        <f>VLOOKUP($B$2&amp;"."&amp;M20,All_connections!$B$1:$O$1129,9,FALSE)</f>
        <v>IFG_01_TX_N&lt;21&gt;</v>
      </c>
      <c r="O20" s="19" t="str">
        <f t="shared" si="3"/>
        <v>0-1-21</v>
      </c>
      <c r="P20" s="19">
        <f>VLOOKUP($B$2&amp;"."&amp;M20,All_connections!$B$1:$O$1129,10,FALSE)</f>
        <v>1</v>
      </c>
      <c r="Q20" s="19">
        <f>VLOOKUP($B$2&amp;"."&amp;M20,All_connections!$B$1:$O$1129,11,FALSE)</f>
        <v>21</v>
      </c>
      <c r="R20" s="19" t="str">
        <f>VLOOKUP($B$2&amp;"."&amp;M20,All_connections!$B$1:$O$1129,12,FALSE)</f>
        <v>TX</v>
      </c>
      <c r="S20" s="19" t="str">
        <f>VLOOKUP($B$2&amp;"."&amp;M20,All_connections!$B$1:$O$1129,13,FALSE)</f>
        <v>N</v>
      </c>
      <c r="T20" s="19" t="str">
        <f t="shared" si="4"/>
        <v>M</v>
      </c>
      <c r="U20" s="19" t="b">
        <f t="shared" si="5"/>
        <v>0</v>
      </c>
      <c r="V20" s="19">
        <f>VLOOKUP($B$2&amp;"."&amp;M20,All_connections!$B$1:$O$1129,14,FALSE)</f>
        <v>10126.986059999999</v>
      </c>
      <c r="W20" s="19">
        <f>VLOOKUP(N20,'PKG lenghts'!$F$3:$G$1026,2,FALSE)</f>
        <v>22657.026389999999</v>
      </c>
      <c r="X20" s="19">
        <f>_xlfn.IFNA(VLOOKUP(O20&amp;"-"&amp;R20,Swapping!$A$2:$E$74,3,FALSE),Q20)</f>
        <v>21</v>
      </c>
      <c r="Y20" s="21">
        <f>$B$5*(J20+V20)/1000</f>
        <v>-17.125029602999998</v>
      </c>
      <c r="Z20" s="21" t="e">
        <f>$B$4*(K20+W20)/1000</f>
        <v>#N/A</v>
      </c>
      <c r="AA20" s="21" t="e">
        <f t="shared" si="6"/>
        <v>#N/A</v>
      </c>
      <c r="AB20" s="23" t="b">
        <f>IF(AND(NOT(ISNA(C20)),(NOT(ISNA(O20)))),TRUE,FALSE)</f>
        <v>1</v>
      </c>
      <c r="AC20" s="18" t="b">
        <f>L20=X20</f>
        <v>0</v>
      </c>
    </row>
    <row r="21" spans="1:29" x14ac:dyDescent="0.25">
      <c r="A21" s="19" t="s">
        <v>2</v>
      </c>
      <c r="B21" s="19" t="str">
        <f>VLOOKUP($B$1&amp;"."&amp;A21,All_connections!$B$1:$O$1129,9,FALSE)</f>
        <v>IFG_11_RX_P_RT&lt;3&gt;</v>
      </c>
      <c r="C21" s="19" t="str">
        <f t="shared" si="0"/>
        <v>5-1-3</v>
      </c>
      <c r="D21" s="19">
        <f>VLOOKUP($B$1&amp;"."&amp;A21,All_connections!$B$1:$O$1129,10,FALSE)</f>
        <v>11</v>
      </c>
      <c r="E21" s="19">
        <f>VLOOKUP($B$1&amp;"."&amp;A21,All_connections!$B$1:$O$1129,11,FALSE)</f>
        <v>3</v>
      </c>
      <c r="F21" s="19" t="str">
        <f>VLOOKUP($B$1&amp;"."&amp;A21,All_connections!$B$1:$O$1129,12,FALSE)</f>
        <v>RX</v>
      </c>
      <c r="G21" s="19" t="str">
        <f>VLOOKUP($B$1&amp;"."&amp;A21,All_connections!$B$1:$O$1129,13,FALSE)</f>
        <v>P</v>
      </c>
      <c r="H21" s="19" t="str">
        <f t="shared" si="1"/>
        <v>A</v>
      </c>
      <c r="I21" s="19" t="b">
        <f t="shared" si="2"/>
        <v>0</v>
      </c>
      <c r="J21" s="19">
        <f>VLOOKUP($B$1&amp;"."&amp;A21,All_connections!$B$1:$O$1129,14,FALSE)</f>
        <v>9718.5784899999999</v>
      </c>
      <c r="K21" s="19" t="e">
        <f>VLOOKUP(B21,'PKG lenghts'!$F$3:$G$1026,2,FALSE)</f>
        <v>#N/A</v>
      </c>
      <c r="L21" s="19">
        <f>_xlfn.IFNA(VLOOKUP(C21&amp;"-"&amp;F21,Swapping!$A$2:$E$74,3,FALSE),E21)</f>
        <v>1</v>
      </c>
      <c r="M21" s="19" t="str">
        <f>VLOOKUP(A21,Cable!$B$2:$C$197,2,FALSE)</f>
        <v>G2</v>
      </c>
      <c r="N21" s="19" t="str">
        <f>VLOOKUP($B$2&amp;"."&amp;M21,All_connections!$B$1:$O$1129,9,FALSE)</f>
        <v>IFG_01_TX_P&lt;20&gt;</v>
      </c>
      <c r="O21" s="19" t="str">
        <f t="shared" si="3"/>
        <v>0-1-20</v>
      </c>
      <c r="P21" s="19">
        <f>VLOOKUP($B$2&amp;"."&amp;M21,All_connections!$B$1:$O$1129,10,FALSE)</f>
        <v>1</v>
      </c>
      <c r="Q21" s="19">
        <f>VLOOKUP($B$2&amp;"."&amp;M21,All_connections!$B$1:$O$1129,11,FALSE)</f>
        <v>20</v>
      </c>
      <c r="R21" s="19" t="str">
        <f>VLOOKUP($B$2&amp;"."&amp;M21,All_connections!$B$1:$O$1129,12,FALSE)</f>
        <v>TX</v>
      </c>
      <c r="S21" s="19" t="str">
        <f>VLOOKUP($B$2&amp;"."&amp;M21,All_connections!$B$1:$O$1129,13,FALSE)</f>
        <v>P</v>
      </c>
      <c r="T21" s="19" t="str">
        <f t="shared" si="4"/>
        <v>G</v>
      </c>
      <c r="U21" s="19" t="b">
        <f t="shared" si="5"/>
        <v>0</v>
      </c>
      <c r="V21" s="19">
        <f>VLOOKUP($B$2&amp;"."&amp;M21,All_connections!$B$1:$O$1129,14,FALSE)</f>
        <v>10253.3156</v>
      </c>
      <c r="W21" s="19">
        <f>VLOOKUP(N21,'PKG lenghts'!$F$3:$G$1026,2,FALSE)</f>
        <v>23808.91289</v>
      </c>
      <c r="X21" s="19">
        <f>_xlfn.IFNA(VLOOKUP(O21&amp;"-"&amp;R21,Swapping!$A$2:$E$74,3,FALSE),Q21)</f>
        <v>20</v>
      </c>
      <c r="Y21" s="21">
        <f>$B$5*(J21+V21)/1000</f>
        <v>-17.974704681000002</v>
      </c>
      <c r="Z21" s="21" t="e">
        <f>$B$4*(K21+W21)/1000</f>
        <v>#N/A</v>
      </c>
      <c r="AA21" s="21" t="e">
        <f t="shared" si="6"/>
        <v>#N/A</v>
      </c>
      <c r="AB21" s="23" t="b">
        <f>IF(AND(NOT(ISNA(C21)),(NOT(ISNA(O21)))),TRUE,FALSE)</f>
        <v>1</v>
      </c>
      <c r="AC21" s="18" t="b">
        <f>L21=X21</f>
        <v>0</v>
      </c>
    </row>
    <row r="22" spans="1:29" x14ac:dyDescent="0.25">
      <c r="A22" s="19" t="s">
        <v>26</v>
      </c>
      <c r="B22" s="19" t="str">
        <f>VLOOKUP($B$1&amp;"."&amp;A22,All_connections!$B$1:$O$1129,9,FALSE)</f>
        <v>IFG_11_RX_N_RT&lt;3&gt;</v>
      </c>
      <c r="C22" s="19" t="str">
        <f t="shared" si="0"/>
        <v>5-1-3</v>
      </c>
      <c r="D22" s="19">
        <f>VLOOKUP($B$1&amp;"."&amp;A22,All_connections!$B$1:$O$1129,10,FALSE)</f>
        <v>11</v>
      </c>
      <c r="E22" s="19">
        <f>VLOOKUP($B$1&amp;"."&amp;A22,All_connections!$B$1:$O$1129,11,FALSE)</f>
        <v>3</v>
      </c>
      <c r="F22" s="19" t="str">
        <f>VLOOKUP($B$1&amp;"."&amp;A22,All_connections!$B$1:$O$1129,12,FALSE)</f>
        <v>RX</v>
      </c>
      <c r="G22" s="19" t="str">
        <f>VLOOKUP($B$1&amp;"."&amp;A22,All_connections!$B$1:$O$1129,13,FALSE)</f>
        <v>N</v>
      </c>
      <c r="H22" s="19" t="str">
        <f t="shared" si="1"/>
        <v>B</v>
      </c>
      <c r="I22" s="19" t="b">
        <f t="shared" si="2"/>
        <v>0</v>
      </c>
      <c r="J22" s="19">
        <f>VLOOKUP($B$1&amp;"."&amp;A22,All_connections!$B$1:$O$1129,14,FALSE)</f>
        <v>9718.2274199999993</v>
      </c>
      <c r="K22" s="19" t="e">
        <f>VLOOKUP(B22,'PKG lenghts'!$F$3:$G$1026,2,FALSE)</f>
        <v>#N/A</v>
      </c>
      <c r="L22" s="19">
        <f>_xlfn.IFNA(VLOOKUP(C22&amp;"-"&amp;F22,Swapping!$A$2:$E$74,3,FALSE),E22)</f>
        <v>1</v>
      </c>
      <c r="M22" s="19" t="str">
        <f>VLOOKUP(A22,Cable!$B$2:$C$197,2,FALSE)</f>
        <v>H2</v>
      </c>
      <c r="N22" s="19" t="str">
        <f>VLOOKUP($B$2&amp;"."&amp;M22,All_connections!$B$1:$O$1129,9,FALSE)</f>
        <v>IFG_01_TX_N&lt;20&gt;</v>
      </c>
      <c r="O22" s="19" t="str">
        <f t="shared" si="3"/>
        <v>0-1-20</v>
      </c>
      <c r="P22" s="19">
        <f>VLOOKUP($B$2&amp;"."&amp;M22,All_connections!$B$1:$O$1129,10,FALSE)</f>
        <v>1</v>
      </c>
      <c r="Q22" s="19">
        <f>VLOOKUP($B$2&amp;"."&amp;M22,All_connections!$B$1:$O$1129,11,FALSE)</f>
        <v>20</v>
      </c>
      <c r="R22" s="19" t="str">
        <f>VLOOKUP($B$2&amp;"."&amp;M22,All_connections!$B$1:$O$1129,12,FALSE)</f>
        <v>TX</v>
      </c>
      <c r="S22" s="19" t="str">
        <f>VLOOKUP($B$2&amp;"."&amp;M22,All_connections!$B$1:$O$1129,13,FALSE)</f>
        <v>N</v>
      </c>
      <c r="T22" s="19" t="str">
        <f t="shared" si="4"/>
        <v>H</v>
      </c>
      <c r="U22" s="19" t="b">
        <f t="shared" si="5"/>
        <v>0</v>
      </c>
      <c r="V22" s="19">
        <f>VLOOKUP($B$2&amp;"."&amp;M22,All_connections!$B$1:$O$1129,14,FALSE)</f>
        <v>10254.23919</v>
      </c>
      <c r="W22" s="19">
        <f>VLOOKUP(N22,'PKG lenghts'!$F$3:$G$1026,2,FALSE)</f>
        <v>23810.67469</v>
      </c>
      <c r="X22" s="19">
        <f>_xlfn.IFNA(VLOOKUP(O22&amp;"-"&amp;R22,Swapping!$A$2:$E$74,3,FALSE),Q22)</f>
        <v>20</v>
      </c>
      <c r="Y22" s="21">
        <f>$B$5*(J22+V22)/1000</f>
        <v>-17.975219949</v>
      </c>
      <c r="Z22" s="21" t="e">
        <f>$B$4*(K22+W22)/1000</f>
        <v>#N/A</v>
      </c>
      <c r="AA22" s="21" t="e">
        <f t="shared" si="6"/>
        <v>#N/A</v>
      </c>
      <c r="AB22" s="23" t="b">
        <f>IF(AND(NOT(ISNA(C22)),(NOT(ISNA(O22)))),TRUE,FALSE)</f>
        <v>1</v>
      </c>
      <c r="AC22" s="18" t="b">
        <f>L22=X22</f>
        <v>0</v>
      </c>
    </row>
    <row r="23" spans="1:29" x14ac:dyDescent="0.25">
      <c r="A23" s="19" t="s">
        <v>50</v>
      </c>
      <c r="B23" s="19" t="str">
        <f>VLOOKUP($B$1&amp;"."&amp;A23,All_connections!$B$1:$O$1129,9,FALSE)</f>
        <v>IFG_11_RX_P_RT&lt;4&gt;</v>
      </c>
      <c r="C23" s="19" t="str">
        <f t="shared" si="0"/>
        <v>5-1-4</v>
      </c>
      <c r="D23" s="19">
        <f>VLOOKUP($B$1&amp;"."&amp;A23,All_connections!$B$1:$O$1129,10,FALSE)</f>
        <v>11</v>
      </c>
      <c r="E23" s="19">
        <f>VLOOKUP($B$1&amp;"."&amp;A23,All_connections!$B$1:$O$1129,11,FALSE)</f>
        <v>4</v>
      </c>
      <c r="F23" s="19" t="str">
        <f>VLOOKUP($B$1&amp;"."&amp;A23,All_connections!$B$1:$O$1129,12,FALSE)</f>
        <v>RX</v>
      </c>
      <c r="G23" s="19" t="str">
        <f>VLOOKUP($B$1&amp;"."&amp;A23,All_connections!$B$1:$O$1129,13,FALSE)</f>
        <v>P</v>
      </c>
      <c r="H23" s="19" t="str">
        <f t="shared" si="1"/>
        <v>C</v>
      </c>
      <c r="I23" s="19" t="b">
        <f t="shared" si="2"/>
        <v>0</v>
      </c>
      <c r="J23" s="19">
        <f>VLOOKUP($B$1&amp;"."&amp;A23,All_connections!$B$1:$O$1129,14,FALSE)</f>
        <v>9359.9596899999997</v>
      </c>
      <c r="K23" s="19" t="e">
        <f>VLOOKUP(B23,'PKG lenghts'!$F$3:$G$1026,2,FALSE)</f>
        <v>#N/A</v>
      </c>
      <c r="L23" s="19">
        <f>_xlfn.IFNA(VLOOKUP(C23&amp;"-"&amp;F23,Swapping!$A$2:$E$74,3,FALSE),E23)</f>
        <v>7</v>
      </c>
      <c r="M23" s="19" t="str">
        <f>VLOOKUP(A23,Cable!$B$2:$C$197,2,FALSE)</f>
        <v>J2</v>
      </c>
      <c r="N23" s="19" t="str">
        <f>VLOOKUP($B$2&amp;"."&amp;M23,All_connections!$B$1:$O$1129,9,FALSE)</f>
        <v>IFG_01_TX_P&lt;19&gt;</v>
      </c>
      <c r="O23" s="19" t="str">
        <f t="shared" si="3"/>
        <v>0-1-19</v>
      </c>
      <c r="P23" s="19">
        <f>VLOOKUP($B$2&amp;"."&amp;M23,All_connections!$B$1:$O$1129,10,FALSE)</f>
        <v>1</v>
      </c>
      <c r="Q23" s="19">
        <f>VLOOKUP($B$2&amp;"."&amp;M23,All_connections!$B$1:$O$1129,11,FALSE)</f>
        <v>19</v>
      </c>
      <c r="R23" s="19" t="str">
        <f>VLOOKUP($B$2&amp;"."&amp;M23,All_connections!$B$1:$O$1129,12,FALSE)</f>
        <v>TX</v>
      </c>
      <c r="S23" s="19" t="str">
        <f>VLOOKUP($B$2&amp;"."&amp;M23,All_connections!$B$1:$O$1129,13,FALSE)</f>
        <v>P</v>
      </c>
      <c r="T23" s="19" t="str">
        <f t="shared" si="4"/>
        <v>J</v>
      </c>
      <c r="U23" s="19" t="b">
        <f t="shared" si="5"/>
        <v>0</v>
      </c>
      <c r="V23" s="19">
        <f>VLOOKUP($B$2&amp;"."&amp;M23,All_connections!$B$1:$O$1129,14,FALSE)</f>
        <v>10785.845579999999</v>
      </c>
      <c r="W23" s="19">
        <f>VLOOKUP(N23,'PKG lenghts'!$F$3:$G$1026,2,FALSE)</f>
        <v>22249.64027</v>
      </c>
      <c r="X23" s="19">
        <f>_xlfn.IFNA(VLOOKUP(O23&amp;"-"&amp;R23,Swapping!$A$2:$E$74,3,FALSE),Q23)</f>
        <v>19</v>
      </c>
      <c r="Y23" s="21">
        <f>$B$5*(J23+V23)/1000</f>
        <v>-18.131224742999997</v>
      </c>
      <c r="Z23" s="21" t="e">
        <f>$B$4*(K23+W23)/1000</f>
        <v>#N/A</v>
      </c>
      <c r="AA23" s="21" t="e">
        <f t="shared" si="6"/>
        <v>#N/A</v>
      </c>
      <c r="AB23" s="23" t="b">
        <f>IF(AND(NOT(ISNA(C23)),(NOT(ISNA(O23)))),TRUE,FALSE)</f>
        <v>1</v>
      </c>
      <c r="AC23" s="18" t="b">
        <f>L23=X23</f>
        <v>0</v>
      </c>
    </row>
    <row r="24" spans="1:29" x14ac:dyDescent="0.25">
      <c r="A24" s="19" t="s">
        <v>74</v>
      </c>
      <c r="B24" s="19" t="str">
        <f>VLOOKUP($B$1&amp;"."&amp;A24,All_connections!$B$1:$O$1129,9,FALSE)</f>
        <v>IFG_11_RX_N_RT&lt;4&gt;</v>
      </c>
      <c r="C24" s="19" t="str">
        <f t="shared" si="0"/>
        <v>5-1-4</v>
      </c>
      <c r="D24" s="19">
        <f>VLOOKUP($B$1&amp;"."&amp;A24,All_connections!$B$1:$O$1129,10,FALSE)</f>
        <v>11</v>
      </c>
      <c r="E24" s="19">
        <f>VLOOKUP($B$1&amp;"."&amp;A24,All_connections!$B$1:$O$1129,11,FALSE)</f>
        <v>4</v>
      </c>
      <c r="F24" s="19" t="str">
        <f>VLOOKUP($B$1&amp;"."&amp;A24,All_connections!$B$1:$O$1129,12,FALSE)</f>
        <v>RX</v>
      </c>
      <c r="G24" s="19" t="str">
        <f>VLOOKUP($B$1&amp;"."&amp;A24,All_connections!$B$1:$O$1129,13,FALSE)</f>
        <v>N</v>
      </c>
      <c r="H24" s="19" t="str">
        <f t="shared" si="1"/>
        <v>D</v>
      </c>
      <c r="I24" s="19" t="b">
        <f t="shared" si="2"/>
        <v>0</v>
      </c>
      <c r="J24" s="19">
        <f>VLOOKUP($B$1&amp;"."&amp;A24,All_connections!$B$1:$O$1129,14,FALSE)</f>
        <v>9360.8132900000001</v>
      </c>
      <c r="K24" s="19" t="e">
        <f>VLOOKUP(B24,'PKG lenghts'!$F$3:$G$1026,2,FALSE)</f>
        <v>#N/A</v>
      </c>
      <c r="L24" s="19">
        <f>_xlfn.IFNA(VLOOKUP(C24&amp;"-"&amp;F24,Swapping!$A$2:$E$74,3,FALSE),E24)</f>
        <v>7</v>
      </c>
      <c r="M24" s="19" t="str">
        <f>VLOOKUP(A24,Cable!$B$2:$C$197,2,FALSE)</f>
        <v>K2</v>
      </c>
      <c r="N24" s="19" t="str">
        <f>VLOOKUP($B$2&amp;"."&amp;M24,All_connections!$B$1:$O$1129,9,FALSE)</f>
        <v>IFG_01_TX_N&lt;19&gt;</v>
      </c>
      <c r="O24" s="19" t="str">
        <f t="shared" si="3"/>
        <v>0-1-19</v>
      </c>
      <c r="P24" s="19">
        <f>VLOOKUP($B$2&amp;"."&amp;M24,All_connections!$B$1:$O$1129,10,FALSE)</f>
        <v>1</v>
      </c>
      <c r="Q24" s="19">
        <f>VLOOKUP($B$2&amp;"."&amp;M24,All_connections!$B$1:$O$1129,11,FALSE)</f>
        <v>19</v>
      </c>
      <c r="R24" s="19" t="str">
        <f>VLOOKUP($B$2&amp;"."&amp;M24,All_connections!$B$1:$O$1129,12,FALSE)</f>
        <v>TX</v>
      </c>
      <c r="S24" s="19" t="str">
        <f>VLOOKUP($B$2&amp;"."&amp;M24,All_connections!$B$1:$O$1129,13,FALSE)</f>
        <v>N</v>
      </c>
      <c r="T24" s="19" t="str">
        <f t="shared" si="4"/>
        <v>K</v>
      </c>
      <c r="U24" s="19" t="b">
        <f t="shared" si="5"/>
        <v>0</v>
      </c>
      <c r="V24" s="19">
        <f>VLOOKUP($B$2&amp;"."&amp;M24,All_connections!$B$1:$O$1129,14,FALSE)</f>
        <v>10787.43679</v>
      </c>
      <c r="W24" s="19">
        <f>VLOOKUP(N24,'PKG lenghts'!$F$3:$G$1026,2,FALSE)</f>
        <v>22250.486629999999</v>
      </c>
      <c r="X24" s="19">
        <f>_xlfn.IFNA(VLOOKUP(O24&amp;"-"&amp;R24,Swapping!$A$2:$E$74,3,FALSE),Q24)</f>
        <v>19</v>
      </c>
      <c r="Y24" s="21">
        <f>$B$5*(J24+V24)/1000</f>
        <v>-18.133425071999998</v>
      </c>
      <c r="Z24" s="21" t="e">
        <f>$B$4*(K24+W24)/1000</f>
        <v>#N/A</v>
      </c>
      <c r="AA24" s="21" t="e">
        <f t="shared" si="6"/>
        <v>#N/A</v>
      </c>
      <c r="AB24" s="23" t="b">
        <f>IF(AND(NOT(ISNA(C24)),(NOT(ISNA(O24)))),TRUE,FALSE)</f>
        <v>1</v>
      </c>
      <c r="AC24" s="18" t="b">
        <f>L24=X24</f>
        <v>0</v>
      </c>
    </row>
    <row r="25" spans="1:29" x14ac:dyDescent="0.25">
      <c r="A25" s="19" t="s">
        <v>98</v>
      </c>
      <c r="B25" s="19" t="str">
        <f>VLOOKUP($B$1&amp;"."&amp;A25,All_connections!$B$1:$O$1129,9,FALSE)</f>
        <v>IFG_11_RX_P_RT&lt;5&gt;</v>
      </c>
      <c r="C25" s="19" t="str">
        <f t="shared" si="0"/>
        <v>5-1-5</v>
      </c>
      <c r="D25" s="19">
        <f>VLOOKUP($B$1&amp;"."&amp;A25,All_connections!$B$1:$O$1129,10,FALSE)</f>
        <v>11</v>
      </c>
      <c r="E25" s="19">
        <f>VLOOKUP($B$1&amp;"."&amp;A25,All_connections!$B$1:$O$1129,11,FALSE)</f>
        <v>5</v>
      </c>
      <c r="F25" s="19" t="str">
        <f>VLOOKUP($B$1&amp;"."&amp;A25,All_connections!$B$1:$O$1129,12,FALSE)</f>
        <v>RX</v>
      </c>
      <c r="G25" s="19" t="str">
        <f>VLOOKUP($B$1&amp;"."&amp;A25,All_connections!$B$1:$O$1129,13,FALSE)</f>
        <v>P</v>
      </c>
      <c r="H25" s="19" t="str">
        <f t="shared" si="1"/>
        <v>E</v>
      </c>
      <c r="I25" s="19" t="b">
        <f t="shared" si="2"/>
        <v>0</v>
      </c>
      <c r="J25" s="19">
        <f>VLOOKUP($B$1&amp;"."&amp;A25,All_connections!$B$1:$O$1129,14,FALSE)</f>
        <v>9344.2785100000001</v>
      </c>
      <c r="K25" s="19" t="e">
        <f>VLOOKUP(B25,'PKG lenghts'!$F$3:$G$1026,2,FALSE)</f>
        <v>#N/A</v>
      </c>
      <c r="L25" s="19">
        <f>_xlfn.IFNA(VLOOKUP(C25&amp;"-"&amp;F25,Swapping!$A$2:$E$74,3,FALSE),E25)</f>
        <v>6</v>
      </c>
      <c r="M25" s="19" t="str">
        <f>VLOOKUP(A25,Cable!$B$2:$C$197,2,FALSE)</f>
        <v>L2</v>
      </c>
      <c r="N25" s="19" t="str">
        <f>VLOOKUP($B$2&amp;"."&amp;M25,All_connections!$B$1:$O$1129,9,FALSE)</f>
        <v>IFG_01_TX_P&lt;18&gt;</v>
      </c>
      <c r="O25" s="19" t="str">
        <f t="shared" si="3"/>
        <v>0-1-18</v>
      </c>
      <c r="P25" s="19">
        <f>VLOOKUP($B$2&amp;"."&amp;M25,All_connections!$B$1:$O$1129,10,FALSE)</f>
        <v>1</v>
      </c>
      <c r="Q25" s="19">
        <f>VLOOKUP($B$2&amp;"."&amp;M25,All_connections!$B$1:$O$1129,11,FALSE)</f>
        <v>18</v>
      </c>
      <c r="R25" s="19" t="str">
        <f>VLOOKUP($B$2&amp;"."&amp;M25,All_connections!$B$1:$O$1129,12,FALSE)</f>
        <v>TX</v>
      </c>
      <c r="S25" s="19" t="str">
        <f>VLOOKUP($B$2&amp;"."&amp;M25,All_connections!$B$1:$O$1129,13,FALSE)</f>
        <v>P</v>
      </c>
      <c r="T25" s="19" t="str">
        <f t="shared" si="4"/>
        <v>L</v>
      </c>
      <c r="U25" s="19" t="b">
        <f t="shared" si="5"/>
        <v>0</v>
      </c>
      <c r="V25" s="19">
        <f>VLOOKUP($B$2&amp;"."&amp;M25,All_connections!$B$1:$O$1129,14,FALSE)</f>
        <v>10220.96234</v>
      </c>
      <c r="W25" s="19">
        <f>VLOOKUP(N25,'PKG lenghts'!$F$3:$G$1026,2,FALSE)</f>
        <v>25638.78383</v>
      </c>
      <c r="X25" s="19">
        <f>_xlfn.IFNA(VLOOKUP(O25&amp;"-"&amp;R25,Swapping!$A$2:$E$74,3,FALSE),Q25)</f>
        <v>18</v>
      </c>
      <c r="Y25" s="21">
        <f>$B$5*(J25+V25)/1000</f>
        <v>-17.608716765</v>
      </c>
      <c r="Z25" s="21" t="e">
        <f>$B$4*(K25+W25)/1000</f>
        <v>#N/A</v>
      </c>
      <c r="AA25" s="21" t="e">
        <f t="shared" si="6"/>
        <v>#N/A</v>
      </c>
      <c r="AB25" s="23" t="b">
        <f>IF(AND(NOT(ISNA(C25)),(NOT(ISNA(O25)))),TRUE,FALSE)</f>
        <v>1</v>
      </c>
      <c r="AC25" s="18" t="b">
        <f>L25=X25</f>
        <v>0</v>
      </c>
    </row>
    <row r="26" spans="1:29" x14ac:dyDescent="0.25">
      <c r="A26" s="19" t="s">
        <v>122</v>
      </c>
      <c r="B26" s="19" t="str">
        <f>VLOOKUP($B$1&amp;"."&amp;A26,All_connections!$B$1:$O$1129,9,FALSE)</f>
        <v>IFG_11_RX_N_RT&lt;5&gt;</v>
      </c>
      <c r="C26" s="19" t="str">
        <f t="shared" si="0"/>
        <v>5-1-5</v>
      </c>
      <c r="D26" s="19">
        <f>VLOOKUP($B$1&amp;"."&amp;A26,All_connections!$B$1:$O$1129,10,FALSE)</f>
        <v>11</v>
      </c>
      <c r="E26" s="19">
        <f>VLOOKUP($B$1&amp;"."&amp;A26,All_connections!$B$1:$O$1129,11,FALSE)</f>
        <v>5</v>
      </c>
      <c r="F26" s="19" t="str">
        <f>VLOOKUP($B$1&amp;"."&amp;A26,All_connections!$B$1:$O$1129,12,FALSE)</f>
        <v>RX</v>
      </c>
      <c r="G26" s="19" t="str">
        <f>VLOOKUP($B$1&amp;"."&amp;A26,All_connections!$B$1:$O$1129,13,FALSE)</f>
        <v>N</v>
      </c>
      <c r="H26" s="19" t="str">
        <f t="shared" si="1"/>
        <v>F</v>
      </c>
      <c r="I26" s="19" t="b">
        <f t="shared" si="2"/>
        <v>0</v>
      </c>
      <c r="J26" s="19">
        <f>VLOOKUP($B$1&amp;"."&amp;A26,All_connections!$B$1:$O$1129,14,FALSE)</f>
        <v>9345.1280299999999</v>
      </c>
      <c r="K26" s="19" t="e">
        <f>VLOOKUP(B26,'PKG lenghts'!$F$3:$G$1026,2,FALSE)</f>
        <v>#N/A</v>
      </c>
      <c r="L26" s="19">
        <f>_xlfn.IFNA(VLOOKUP(C26&amp;"-"&amp;F26,Swapping!$A$2:$E$74,3,FALSE),E26)</f>
        <v>6</v>
      </c>
      <c r="M26" s="19" t="str">
        <f>VLOOKUP(A26,Cable!$B$2:$C$197,2,FALSE)</f>
        <v>M2</v>
      </c>
      <c r="N26" s="19" t="str">
        <f>VLOOKUP($B$2&amp;"."&amp;M26,All_connections!$B$1:$O$1129,9,FALSE)</f>
        <v>IFG_01_TX_N&lt;18&gt;</v>
      </c>
      <c r="O26" s="19" t="str">
        <f t="shared" si="3"/>
        <v>0-1-18</v>
      </c>
      <c r="P26" s="19">
        <f>VLOOKUP($B$2&amp;"."&amp;M26,All_connections!$B$1:$O$1129,10,FALSE)</f>
        <v>1</v>
      </c>
      <c r="Q26" s="19">
        <f>VLOOKUP($B$2&amp;"."&amp;M26,All_connections!$B$1:$O$1129,11,FALSE)</f>
        <v>18</v>
      </c>
      <c r="R26" s="19" t="str">
        <f>VLOOKUP($B$2&amp;"."&amp;M26,All_connections!$B$1:$O$1129,12,FALSE)</f>
        <v>TX</v>
      </c>
      <c r="S26" s="19" t="str">
        <f>VLOOKUP($B$2&amp;"."&amp;M26,All_connections!$B$1:$O$1129,13,FALSE)</f>
        <v>N</v>
      </c>
      <c r="T26" s="19" t="str">
        <f t="shared" si="4"/>
        <v>M</v>
      </c>
      <c r="U26" s="19" t="b">
        <f t="shared" si="5"/>
        <v>0</v>
      </c>
      <c r="V26" s="19">
        <f>VLOOKUP($B$2&amp;"."&amp;M26,All_connections!$B$1:$O$1129,14,FALSE)</f>
        <v>10222.14745</v>
      </c>
      <c r="W26" s="19">
        <f>VLOOKUP(N26,'PKG lenghts'!$F$3:$G$1026,2,FALSE)</f>
        <v>25637.024310000001</v>
      </c>
      <c r="X26" s="19">
        <f>_xlfn.IFNA(VLOOKUP(O26&amp;"-"&amp;R26,Swapping!$A$2:$E$74,3,FALSE),Q26)</f>
        <v>18</v>
      </c>
      <c r="Y26" s="21">
        <f>$B$5*(J26+V26)/1000</f>
        <v>-17.610547932000003</v>
      </c>
      <c r="Z26" s="21" t="e">
        <f>$B$4*(K26+W26)/1000</f>
        <v>#N/A</v>
      </c>
      <c r="AA26" s="21" t="e">
        <f t="shared" si="6"/>
        <v>#N/A</v>
      </c>
      <c r="AB26" s="23" t="b">
        <f>IF(AND(NOT(ISNA(C26)),(NOT(ISNA(O26)))),TRUE,FALSE)</f>
        <v>1</v>
      </c>
      <c r="AC26" s="18" t="b">
        <f>L26=X26</f>
        <v>0</v>
      </c>
    </row>
    <row r="27" spans="1:29" x14ac:dyDescent="0.25">
      <c r="A27" s="19" t="s">
        <v>4</v>
      </c>
      <c r="B27" s="19" t="str">
        <f>VLOOKUP($B$1&amp;"."&amp;A27,All_connections!$B$1:$O$1129,9,FALSE)</f>
        <v>IFG_11_RX_P_RT&lt;6&gt;</v>
      </c>
      <c r="C27" s="19" t="str">
        <f t="shared" si="0"/>
        <v>5-1-6</v>
      </c>
      <c r="D27" s="19">
        <f>VLOOKUP($B$1&amp;"."&amp;A27,All_connections!$B$1:$O$1129,10,FALSE)</f>
        <v>11</v>
      </c>
      <c r="E27" s="19">
        <f>VLOOKUP($B$1&amp;"."&amp;A27,All_connections!$B$1:$O$1129,11,FALSE)</f>
        <v>6</v>
      </c>
      <c r="F27" s="19" t="str">
        <f>VLOOKUP($B$1&amp;"."&amp;A27,All_connections!$B$1:$O$1129,12,FALSE)</f>
        <v>RX</v>
      </c>
      <c r="G27" s="19" t="str">
        <f>VLOOKUP($B$1&amp;"."&amp;A27,All_connections!$B$1:$O$1129,13,FALSE)</f>
        <v>P</v>
      </c>
      <c r="H27" s="19" t="str">
        <f t="shared" si="1"/>
        <v>A</v>
      </c>
      <c r="I27" s="19" t="b">
        <f t="shared" si="2"/>
        <v>0</v>
      </c>
      <c r="J27" s="19">
        <f>VLOOKUP($B$1&amp;"."&amp;A27,All_connections!$B$1:$O$1129,14,FALSE)</f>
        <v>10604.64234</v>
      </c>
      <c r="K27" s="19" t="e">
        <f>VLOOKUP(B27,'PKG lenghts'!$F$3:$G$1026,2,FALSE)</f>
        <v>#N/A</v>
      </c>
      <c r="L27" s="19">
        <f>_xlfn.IFNA(VLOOKUP(C27&amp;"-"&amp;F27,Swapping!$A$2:$E$74,3,FALSE),E27)</f>
        <v>5</v>
      </c>
      <c r="M27" s="19" t="str">
        <f>VLOOKUP(A27,Cable!$B$2:$C$197,2,FALSE)</f>
        <v>G3</v>
      </c>
      <c r="N27" s="19" t="str">
        <f>VLOOKUP($B$2&amp;"."&amp;M27,All_connections!$B$1:$O$1129,9,FALSE)</f>
        <v>IFG_01_TX_P&lt;17&gt;</v>
      </c>
      <c r="O27" s="19" t="str">
        <f t="shared" si="3"/>
        <v>0-1-17</v>
      </c>
      <c r="P27" s="19">
        <f>VLOOKUP($B$2&amp;"."&amp;M27,All_connections!$B$1:$O$1129,10,FALSE)</f>
        <v>1</v>
      </c>
      <c r="Q27" s="19">
        <f>VLOOKUP($B$2&amp;"."&amp;M27,All_connections!$B$1:$O$1129,11,FALSE)</f>
        <v>17</v>
      </c>
      <c r="R27" s="19" t="str">
        <f>VLOOKUP($B$2&amp;"."&amp;M27,All_connections!$B$1:$O$1129,12,FALSE)</f>
        <v>TX</v>
      </c>
      <c r="S27" s="19" t="str">
        <f>VLOOKUP($B$2&amp;"."&amp;M27,All_connections!$B$1:$O$1129,13,FALSE)</f>
        <v>P</v>
      </c>
      <c r="T27" s="19" t="str">
        <f t="shared" si="4"/>
        <v>G</v>
      </c>
      <c r="U27" s="19" t="b">
        <f t="shared" si="5"/>
        <v>0</v>
      </c>
      <c r="V27" s="19">
        <f>VLOOKUP($B$2&amp;"."&amp;M27,All_connections!$B$1:$O$1129,14,FALSE)</f>
        <v>10356.92592</v>
      </c>
      <c r="W27" s="19">
        <f>VLOOKUP(N27,'PKG lenghts'!$F$3:$G$1026,2,FALSE)</f>
        <v>24895.988580000001</v>
      </c>
      <c r="X27" s="19">
        <f>_xlfn.IFNA(VLOOKUP(O27&amp;"-"&amp;R27,Swapping!$A$2:$E$74,3,FALSE),Q27)</f>
        <v>17</v>
      </c>
      <c r="Y27" s="21">
        <f>$B$5*(J27+V27)/1000</f>
        <v>-18.865411434000002</v>
      </c>
      <c r="Z27" s="21" t="e">
        <f>$B$4*(K27+W27)/1000</f>
        <v>#N/A</v>
      </c>
      <c r="AA27" s="21" t="e">
        <f t="shared" si="6"/>
        <v>#N/A</v>
      </c>
      <c r="AB27" s="23" t="b">
        <f>IF(AND(NOT(ISNA(C27)),(NOT(ISNA(O27)))),TRUE,FALSE)</f>
        <v>1</v>
      </c>
      <c r="AC27" s="18" t="b">
        <f>L27=X27</f>
        <v>0</v>
      </c>
    </row>
    <row r="28" spans="1:29" x14ac:dyDescent="0.25">
      <c r="A28" s="19" t="s">
        <v>28</v>
      </c>
      <c r="B28" s="19" t="str">
        <f>VLOOKUP($B$1&amp;"."&amp;A28,All_connections!$B$1:$O$1129,9,FALSE)</f>
        <v>IFG_11_RX_N_RT&lt;6&gt;</v>
      </c>
      <c r="C28" s="19" t="str">
        <f t="shared" si="0"/>
        <v>5-1-6</v>
      </c>
      <c r="D28" s="19">
        <f>VLOOKUP($B$1&amp;"."&amp;A28,All_connections!$B$1:$O$1129,10,FALSE)</f>
        <v>11</v>
      </c>
      <c r="E28" s="19">
        <f>VLOOKUP($B$1&amp;"."&amp;A28,All_connections!$B$1:$O$1129,11,FALSE)</f>
        <v>6</v>
      </c>
      <c r="F28" s="19" t="str">
        <f>VLOOKUP($B$1&amp;"."&amp;A28,All_connections!$B$1:$O$1129,12,FALSE)</f>
        <v>RX</v>
      </c>
      <c r="G28" s="19" t="str">
        <f>VLOOKUP($B$1&amp;"."&amp;A28,All_connections!$B$1:$O$1129,13,FALSE)</f>
        <v>N</v>
      </c>
      <c r="H28" s="19" t="str">
        <f t="shared" si="1"/>
        <v>B</v>
      </c>
      <c r="I28" s="19" t="b">
        <f t="shared" si="2"/>
        <v>0</v>
      </c>
      <c r="J28" s="19">
        <f>VLOOKUP($B$1&amp;"."&amp;A28,All_connections!$B$1:$O$1129,14,FALSE)</f>
        <v>10605.34748</v>
      </c>
      <c r="K28" s="19" t="e">
        <f>VLOOKUP(B28,'PKG lenghts'!$F$3:$G$1026,2,FALSE)</f>
        <v>#N/A</v>
      </c>
      <c r="L28" s="19">
        <f>_xlfn.IFNA(VLOOKUP(C28&amp;"-"&amp;F28,Swapping!$A$2:$E$74,3,FALSE),E28)</f>
        <v>5</v>
      </c>
      <c r="M28" s="19" t="str">
        <f>VLOOKUP(A28,Cable!$B$2:$C$197,2,FALSE)</f>
        <v>H3</v>
      </c>
      <c r="N28" s="19" t="str">
        <f>VLOOKUP($B$2&amp;"."&amp;M28,All_connections!$B$1:$O$1129,9,FALSE)</f>
        <v>IFG_01_TX_N&lt;17&gt;</v>
      </c>
      <c r="O28" s="19" t="str">
        <f t="shared" si="3"/>
        <v>0-1-17</v>
      </c>
      <c r="P28" s="19">
        <f>VLOOKUP($B$2&amp;"."&amp;M28,All_connections!$B$1:$O$1129,10,FALSE)</f>
        <v>1</v>
      </c>
      <c r="Q28" s="19">
        <f>VLOOKUP($B$2&amp;"."&amp;M28,All_connections!$B$1:$O$1129,11,FALSE)</f>
        <v>17</v>
      </c>
      <c r="R28" s="19" t="str">
        <f>VLOOKUP($B$2&amp;"."&amp;M28,All_connections!$B$1:$O$1129,12,FALSE)</f>
        <v>TX</v>
      </c>
      <c r="S28" s="19" t="str">
        <f>VLOOKUP($B$2&amp;"."&amp;M28,All_connections!$B$1:$O$1129,13,FALSE)</f>
        <v>N</v>
      </c>
      <c r="T28" s="19" t="str">
        <f t="shared" si="4"/>
        <v>H</v>
      </c>
      <c r="U28" s="19" t="b">
        <f t="shared" si="5"/>
        <v>0</v>
      </c>
      <c r="V28" s="19">
        <f>VLOOKUP($B$2&amp;"."&amp;M28,All_connections!$B$1:$O$1129,14,FALSE)</f>
        <v>10358.09886</v>
      </c>
      <c r="W28" s="19">
        <f>VLOOKUP(N28,'PKG lenghts'!$F$3:$G$1026,2,FALSE)</f>
        <v>24895.522150000001</v>
      </c>
      <c r="X28" s="19">
        <f>_xlfn.IFNA(VLOOKUP(O28&amp;"-"&amp;R28,Swapping!$A$2:$E$74,3,FALSE),Q28)</f>
        <v>17</v>
      </c>
      <c r="Y28" s="21">
        <f>$B$5*(J28+V28)/1000</f>
        <v>-18.867101706</v>
      </c>
      <c r="Z28" s="21" t="e">
        <f>$B$4*(K28+W28)/1000</f>
        <v>#N/A</v>
      </c>
      <c r="AA28" s="21" t="e">
        <f t="shared" si="6"/>
        <v>#N/A</v>
      </c>
      <c r="AB28" s="23" t="b">
        <f>IF(AND(NOT(ISNA(C28)),(NOT(ISNA(O28)))),TRUE,FALSE)</f>
        <v>1</v>
      </c>
      <c r="AC28" s="18" t="b">
        <f>L28=X28</f>
        <v>0</v>
      </c>
    </row>
    <row r="29" spans="1:29" x14ac:dyDescent="0.25">
      <c r="A29" s="19" t="s">
        <v>52</v>
      </c>
      <c r="B29" s="19" t="str">
        <f>VLOOKUP($B$1&amp;"."&amp;A29,All_connections!$B$1:$O$1129,9,FALSE)</f>
        <v>IFG_11_RX_P_RT&lt;7&gt;</v>
      </c>
      <c r="C29" s="19" t="str">
        <f t="shared" si="0"/>
        <v>5-1-7</v>
      </c>
      <c r="D29" s="19">
        <f>VLOOKUP($B$1&amp;"."&amp;A29,All_connections!$B$1:$O$1129,10,FALSE)</f>
        <v>11</v>
      </c>
      <c r="E29" s="19">
        <f>VLOOKUP($B$1&amp;"."&amp;A29,All_connections!$B$1:$O$1129,11,FALSE)</f>
        <v>7</v>
      </c>
      <c r="F29" s="19" t="str">
        <f>VLOOKUP($B$1&amp;"."&amp;A29,All_connections!$B$1:$O$1129,12,FALSE)</f>
        <v>RX</v>
      </c>
      <c r="G29" s="19" t="str">
        <f>VLOOKUP($B$1&amp;"."&amp;A29,All_connections!$B$1:$O$1129,13,FALSE)</f>
        <v>P</v>
      </c>
      <c r="H29" s="19" t="str">
        <f t="shared" si="1"/>
        <v>C</v>
      </c>
      <c r="I29" s="19" t="b">
        <f t="shared" si="2"/>
        <v>0</v>
      </c>
      <c r="J29" s="19">
        <f>VLOOKUP($B$1&amp;"."&amp;A29,All_connections!$B$1:$O$1129,14,FALSE)</f>
        <v>10484.26251</v>
      </c>
      <c r="K29" s="19" t="e">
        <f>VLOOKUP(B29,'PKG lenghts'!$F$3:$G$1026,2,FALSE)</f>
        <v>#N/A</v>
      </c>
      <c r="L29" s="19">
        <f>_xlfn.IFNA(VLOOKUP(C29&amp;"-"&amp;F29,Swapping!$A$2:$E$74,3,FALSE),E29)</f>
        <v>4</v>
      </c>
      <c r="M29" s="19" t="str">
        <f>VLOOKUP(A29,Cable!$B$2:$C$197,2,FALSE)</f>
        <v>J3</v>
      </c>
      <c r="N29" s="19" t="str">
        <f>VLOOKUP($B$2&amp;"."&amp;M29,All_connections!$B$1:$O$1129,9,FALSE)</f>
        <v>IFG_01_TX_P&lt;16&gt;</v>
      </c>
      <c r="O29" s="19" t="str">
        <f t="shared" si="3"/>
        <v>0-1-16</v>
      </c>
      <c r="P29" s="19">
        <f>VLOOKUP($B$2&amp;"."&amp;M29,All_connections!$B$1:$O$1129,10,FALSE)</f>
        <v>1</v>
      </c>
      <c r="Q29" s="19">
        <f>VLOOKUP($B$2&amp;"."&amp;M29,All_connections!$B$1:$O$1129,11,FALSE)</f>
        <v>16</v>
      </c>
      <c r="R29" s="19" t="str">
        <f>VLOOKUP($B$2&amp;"."&amp;M29,All_connections!$B$1:$O$1129,12,FALSE)</f>
        <v>TX</v>
      </c>
      <c r="S29" s="19" t="str">
        <f>VLOOKUP($B$2&amp;"."&amp;M29,All_connections!$B$1:$O$1129,13,FALSE)</f>
        <v>P</v>
      </c>
      <c r="T29" s="19" t="str">
        <f t="shared" si="4"/>
        <v>J</v>
      </c>
      <c r="U29" s="19" t="b">
        <f t="shared" si="5"/>
        <v>0</v>
      </c>
      <c r="V29" s="19">
        <f>VLOOKUP($B$2&amp;"."&amp;M29,All_connections!$B$1:$O$1129,14,FALSE)</f>
        <v>10895.500529999999</v>
      </c>
      <c r="W29" s="19">
        <f>VLOOKUP(N29,'PKG lenghts'!$F$3:$G$1026,2,FALSE)</f>
        <v>20123.270069999999</v>
      </c>
      <c r="X29" s="19">
        <f>_xlfn.IFNA(VLOOKUP(O29&amp;"-"&amp;R29,Swapping!$A$2:$E$74,3,FALSE),Q29)</f>
        <v>16</v>
      </c>
      <c r="Y29" s="21">
        <f>$B$5*(J29+V29)/1000</f>
        <v>-19.241786735999998</v>
      </c>
      <c r="Z29" s="21" t="e">
        <f>$B$4*(K29+W29)/1000</f>
        <v>#N/A</v>
      </c>
      <c r="AA29" s="21" t="e">
        <f t="shared" si="6"/>
        <v>#N/A</v>
      </c>
      <c r="AB29" s="23" t="b">
        <f>IF(AND(NOT(ISNA(C29)),(NOT(ISNA(O29)))),TRUE,FALSE)</f>
        <v>1</v>
      </c>
      <c r="AC29" s="18" t="b">
        <f>L29=X29</f>
        <v>0</v>
      </c>
    </row>
    <row r="30" spans="1:29" x14ac:dyDescent="0.25">
      <c r="A30" s="19" t="s">
        <v>76</v>
      </c>
      <c r="B30" s="19" t="str">
        <f>VLOOKUP($B$1&amp;"."&amp;A30,All_connections!$B$1:$O$1129,9,FALSE)</f>
        <v>IFG_11_RX_N_RT&lt;7&gt;</v>
      </c>
      <c r="C30" s="19" t="str">
        <f t="shared" si="0"/>
        <v>5-1-7</v>
      </c>
      <c r="D30" s="19">
        <f>VLOOKUP($B$1&amp;"."&amp;A30,All_connections!$B$1:$O$1129,10,FALSE)</f>
        <v>11</v>
      </c>
      <c r="E30" s="19">
        <f>VLOOKUP($B$1&amp;"."&amp;A30,All_connections!$B$1:$O$1129,11,FALSE)</f>
        <v>7</v>
      </c>
      <c r="F30" s="19" t="str">
        <f>VLOOKUP($B$1&amp;"."&amp;A30,All_connections!$B$1:$O$1129,12,FALSE)</f>
        <v>RX</v>
      </c>
      <c r="G30" s="19" t="str">
        <f>VLOOKUP($B$1&amp;"."&amp;A30,All_connections!$B$1:$O$1129,13,FALSE)</f>
        <v>N</v>
      </c>
      <c r="H30" s="19" t="str">
        <f t="shared" si="1"/>
        <v>D</v>
      </c>
      <c r="I30" s="19" t="b">
        <f t="shared" si="2"/>
        <v>0</v>
      </c>
      <c r="J30" s="19">
        <f>VLOOKUP($B$1&amp;"."&amp;A30,All_connections!$B$1:$O$1129,14,FALSE)</f>
        <v>10484.1201</v>
      </c>
      <c r="K30" s="19" t="e">
        <f>VLOOKUP(B30,'PKG lenghts'!$F$3:$G$1026,2,FALSE)</f>
        <v>#N/A</v>
      </c>
      <c r="L30" s="19">
        <f>_xlfn.IFNA(VLOOKUP(C30&amp;"-"&amp;F30,Swapping!$A$2:$E$74,3,FALSE),E30)</f>
        <v>4</v>
      </c>
      <c r="M30" s="19" t="str">
        <f>VLOOKUP(A30,Cable!$B$2:$C$197,2,FALSE)</f>
        <v>K3</v>
      </c>
      <c r="N30" s="19" t="str">
        <f>VLOOKUP($B$2&amp;"."&amp;M30,All_connections!$B$1:$O$1129,9,FALSE)</f>
        <v>IFG_01_TX_N&lt;16&gt;</v>
      </c>
      <c r="O30" s="19" t="str">
        <f t="shared" si="3"/>
        <v>0-1-16</v>
      </c>
      <c r="P30" s="19">
        <f>VLOOKUP($B$2&amp;"."&amp;M30,All_connections!$B$1:$O$1129,10,FALSE)</f>
        <v>1</v>
      </c>
      <c r="Q30" s="19">
        <f>VLOOKUP($B$2&amp;"."&amp;M30,All_connections!$B$1:$O$1129,11,FALSE)</f>
        <v>16</v>
      </c>
      <c r="R30" s="19" t="str">
        <f>VLOOKUP($B$2&amp;"."&amp;M30,All_connections!$B$1:$O$1129,12,FALSE)</f>
        <v>TX</v>
      </c>
      <c r="S30" s="19" t="str">
        <f>VLOOKUP($B$2&amp;"."&amp;M30,All_connections!$B$1:$O$1129,13,FALSE)</f>
        <v>N</v>
      </c>
      <c r="T30" s="19" t="str">
        <f t="shared" si="4"/>
        <v>K</v>
      </c>
      <c r="U30" s="19" t="b">
        <f t="shared" si="5"/>
        <v>0</v>
      </c>
      <c r="V30" s="19">
        <f>VLOOKUP($B$2&amp;"."&amp;M30,All_connections!$B$1:$O$1129,14,FALSE)</f>
        <v>10897.00973</v>
      </c>
      <c r="W30" s="19">
        <f>VLOOKUP(N30,'PKG lenghts'!$F$3:$G$1026,2,FALSE)</f>
        <v>20121.957299999998</v>
      </c>
      <c r="X30" s="19">
        <f>_xlfn.IFNA(VLOOKUP(O30&amp;"-"&amp;R30,Swapping!$A$2:$E$74,3,FALSE),Q30)</f>
        <v>16</v>
      </c>
      <c r="Y30" s="21">
        <f>$B$5*(J30+V30)/1000</f>
        <v>-19.243016847</v>
      </c>
      <c r="Z30" s="21" t="e">
        <f>$B$4*(K30+W30)/1000</f>
        <v>#N/A</v>
      </c>
      <c r="AA30" s="21" t="e">
        <f t="shared" si="6"/>
        <v>#N/A</v>
      </c>
      <c r="AB30" s="23" t="b">
        <f>IF(AND(NOT(ISNA(C30)),(NOT(ISNA(O30)))),TRUE,FALSE)</f>
        <v>1</v>
      </c>
      <c r="AC30" s="18" t="b">
        <f>L30=X30</f>
        <v>0</v>
      </c>
    </row>
    <row r="31" spans="1:29" x14ac:dyDescent="0.25">
      <c r="A31" s="19" t="s">
        <v>100</v>
      </c>
      <c r="B31" s="19" t="str">
        <f>VLOOKUP($B$1&amp;"."&amp;A31,All_connections!$B$1:$O$1129,9,FALSE)</f>
        <v>IFG_11_RX_N&lt;9&gt;</v>
      </c>
      <c r="C31" s="19" t="str">
        <f t="shared" si="0"/>
        <v>5-1-9</v>
      </c>
      <c r="D31" s="19">
        <f>VLOOKUP($B$1&amp;"."&amp;A31,All_connections!$B$1:$O$1129,10,FALSE)</f>
        <v>11</v>
      </c>
      <c r="E31" s="19">
        <f>VLOOKUP($B$1&amp;"."&amp;A31,All_connections!$B$1:$O$1129,11,FALSE)</f>
        <v>9</v>
      </c>
      <c r="F31" s="19" t="str">
        <f>VLOOKUP($B$1&amp;"."&amp;A31,All_connections!$B$1:$O$1129,12,FALSE)</f>
        <v>RX</v>
      </c>
      <c r="G31" s="19" t="str">
        <f>VLOOKUP($B$1&amp;"."&amp;A31,All_connections!$B$1:$O$1129,13,FALSE)</f>
        <v>N</v>
      </c>
      <c r="H31" s="19" t="str">
        <f t="shared" si="1"/>
        <v>E</v>
      </c>
      <c r="I31" s="19" t="b">
        <f t="shared" si="2"/>
        <v>1</v>
      </c>
      <c r="J31" s="19">
        <f>VLOOKUP($B$1&amp;"."&amp;A31,All_connections!$B$1:$O$1129,14,FALSE)</f>
        <v>10060.113359999999</v>
      </c>
      <c r="K31" s="19">
        <f>VLOOKUP(B31,'PKG lenghts'!$F$3:$G$1026,2,FALSE)</f>
        <v>19484.44571</v>
      </c>
      <c r="L31" s="19">
        <f>_xlfn.IFNA(VLOOKUP(C31&amp;"-"&amp;F31,Swapping!$A$2:$E$74,3,FALSE),E31)</f>
        <v>8</v>
      </c>
      <c r="M31" s="19" t="str">
        <f>VLOOKUP(A31,Cable!$B$2:$C$197,2,FALSE)</f>
        <v>L3</v>
      </c>
      <c r="N31" s="19" t="str">
        <f>VLOOKUP($B$2&amp;"."&amp;M31,All_connections!$B$1:$O$1129,9,FALSE)</f>
        <v>IFG_01_TX_P&lt;15&gt;</v>
      </c>
      <c r="O31" s="19" t="str">
        <f t="shared" si="3"/>
        <v>0-1-15</v>
      </c>
      <c r="P31" s="19">
        <f>VLOOKUP($B$2&amp;"."&amp;M31,All_connections!$B$1:$O$1129,10,FALSE)</f>
        <v>1</v>
      </c>
      <c r="Q31" s="19">
        <f>VLOOKUP($B$2&amp;"."&amp;M31,All_connections!$B$1:$O$1129,11,FALSE)</f>
        <v>15</v>
      </c>
      <c r="R31" s="19" t="str">
        <f>VLOOKUP($B$2&amp;"."&amp;M31,All_connections!$B$1:$O$1129,12,FALSE)</f>
        <v>TX</v>
      </c>
      <c r="S31" s="19" t="str">
        <f>VLOOKUP($B$2&amp;"."&amp;M31,All_connections!$B$1:$O$1129,13,FALSE)</f>
        <v>P</v>
      </c>
      <c r="T31" s="19" t="str">
        <f t="shared" si="4"/>
        <v>L</v>
      </c>
      <c r="U31" s="19" t="b">
        <f t="shared" si="5"/>
        <v>0</v>
      </c>
      <c r="V31" s="19">
        <f>VLOOKUP($B$2&amp;"."&amp;M31,All_connections!$B$1:$O$1129,14,FALSE)</f>
        <v>10280.48712</v>
      </c>
      <c r="W31" s="19">
        <f>VLOOKUP(N31,'PKG lenghts'!$F$3:$G$1026,2,FALSE)</f>
        <v>25673.8963</v>
      </c>
      <c r="X31" s="19">
        <f>_xlfn.IFNA(VLOOKUP(O31&amp;"-"&amp;R31,Swapping!$A$2:$E$74,3,FALSE),Q31)</f>
        <v>15</v>
      </c>
      <c r="Y31" s="21">
        <f>$B$5*(J31+V31)/1000</f>
        <v>-18.306540432000002</v>
      </c>
      <c r="Z31" s="21">
        <f>$B$4*(K31+W31)/1000</f>
        <v>-4.9674176211000001</v>
      </c>
      <c r="AA31" s="21">
        <f t="shared" si="6"/>
        <v>-32.273958053100003</v>
      </c>
      <c r="AB31" s="23" t="b">
        <f>IF(AND(NOT(ISNA(C31)),(NOT(ISNA(O31)))),TRUE,FALSE)</f>
        <v>1</v>
      </c>
      <c r="AC31" s="18" t="b">
        <f>L31=X31</f>
        <v>0</v>
      </c>
    </row>
    <row r="32" spans="1:29" x14ac:dyDescent="0.25">
      <c r="A32" s="19" t="s">
        <v>124</v>
      </c>
      <c r="B32" s="19" t="str">
        <f>VLOOKUP($B$1&amp;"."&amp;A32,All_connections!$B$1:$O$1129,9,FALSE)</f>
        <v>IFG_11_RX_P&lt;9&gt;</v>
      </c>
      <c r="C32" s="19" t="str">
        <f t="shared" si="0"/>
        <v>5-1-9</v>
      </c>
      <c r="D32" s="19">
        <f>VLOOKUP($B$1&amp;"."&amp;A32,All_connections!$B$1:$O$1129,10,FALSE)</f>
        <v>11</v>
      </c>
      <c r="E32" s="19">
        <f>VLOOKUP($B$1&amp;"."&amp;A32,All_connections!$B$1:$O$1129,11,FALSE)</f>
        <v>9</v>
      </c>
      <c r="F32" s="19" t="str">
        <f>VLOOKUP($B$1&amp;"."&amp;A32,All_connections!$B$1:$O$1129,12,FALSE)</f>
        <v>RX</v>
      </c>
      <c r="G32" s="19" t="str">
        <f>VLOOKUP($B$1&amp;"."&amp;A32,All_connections!$B$1:$O$1129,13,FALSE)</f>
        <v>P</v>
      </c>
      <c r="H32" s="19" t="str">
        <f t="shared" si="1"/>
        <v>F</v>
      </c>
      <c r="I32" s="19" t="b">
        <f t="shared" si="2"/>
        <v>1</v>
      </c>
      <c r="J32" s="19">
        <f>VLOOKUP($B$1&amp;"."&amp;A32,All_connections!$B$1:$O$1129,14,FALSE)</f>
        <v>10059.90389</v>
      </c>
      <c r="K32" s="19">
        <f>VLOOKUP(B32,'PKG lenghts'!$F$3:$G$1026,2,FALSE)</f>
        <v>19485.930039999999</v>
      </c>
      <c r="L32" s="19">
        <f>_xlfn.IFNA(VLOOKUP(C32&amp;"-"&amp;F32,Swapping!$A$2:$E$74,3,FALSE),E32)</f>
        <v>8</v>
      </c>
      <c r="M32" s="19" t="str">
        <f>VLOOKUP(A32,Cable!$B$2:$C$197,2,FALSE)</f>
        <v>M3</v>
      </c>
      <c r="N32" s="19" t="str">
        <f>VLOOKUP($B$2&amp;"."&amp;M32,All_connections!$B$1:$O$1129,9,FALSE)</f>
        <v>IFG_01_TX_N&lt;15&gt;</v>
      </c>
      <c r="O32" s="19" t="str">
        <f t="shared" si="3"/>
        <v>0-1-15</v>
      </c>
      <c r="P32" s="19">
        <f>VLOOKUP($B$2&amp;"."&amp;M32,All_connections!$B$1:$O$1129,10,FALSE)</f>
        <v>1</v>
      </c>
      <c r="Q32" s="19">
        <f>VLOOKUP($B$2&amp;"."&amp;M32,All_connections!$B$1:$O$1129,11,FALSE)</f>
        <v>15</v>
      </c>
      <c r="R32" s="19" t="str">
        <f>VLOOKUP($B$2&amp;"."&amp;M32,All_connections!$B$1:$O$1129,12,FALSE)</f>
        <v>TX</v>
      </c>
      <c r="S32" s="19" t="str">
        <f>VLOOKUP($B$2&amp;"."&amp;M32,All_connections!$B$1:$O$1129,13,FALSE)</f>
        <v>N</v>
      </c>
      <c r="T32" s="19" t="str">
        <f t="shared" si="4"/>
        <v>M</v>
      </c>
      <c r="U32" s="19" t="b">
        <f t="shared" si="5"/>
        <v>0</v>
      </c>
      <c r="V32" s="19">
        <f>VLOOKUP($B$2&amp;"."&amp;M32,All_connections!$B$1:$O$1129,14,FALSE)</f>
        <v>10281.83957</v>
      </c>
      <c r="W32" s="19">
        <f>VLOOKUP(N32,'PKG lenghts'!$F$3:$G$1026,2,FALSE)</f>
        <v>25672.20031</v>
      </c>
      <c r="X32" s="19">
        <f>_xlfn.IFNA(VLOOKUP(O32&amp;"-"&amp;R32,Swapping!$A$2:$E$74,3,FALSE),Q32)</f>
        <v>15</v>
      </c>
      <c r="Y32" s="21">
        <f>$B$5*(J32+V32)/1000</f>
        <v>-18.307569114</v>
      </c>
      <c r="Z32" s="21">
        <f>$B$4*(K32+W32)/1000</f>
        <v>-4.9673943385000001</v>
      </c>
      <c r="AA32" s="21">
        <f t="shared" si="6"/>
        <v>-32.274963452500003</v>
      </c>
      <c r="AB32" s="23" t="b">
        <f>IF(AND(NOT(ISNA(C32)),(NOT(ISNA(O32)))),TRUE,FALSE)</f>
        <v>1</v>
      </c>
      <c r="AC32" s="18" t="b">
        <f>L32=X32</f>
        <v>0</v>
      </c>
    </row>
    <row r="33" spans="1:29" x14ac:dyDescent="0.25">
      <c r="A33" s="19" t="s">
        <v>6</v>
      </c>
      <c r="B33" s="19" t="str">
        <f>VLOOKUP($B$1&amp;"."&amp;A33,All_connections!$B$1:$O$1129,9,FALSE)</f>
        <v>IFG_11_RX_P&lt;8&gt;</v>
      </c>
      <c r="C33" s="19" t="str">
        <f t="shared" si="0"/>
        <v>5-1-8</v>
      </c>
      <c r="D33" s="19">
        <f>VLOOKUP($B$1&amp;"."&amp;A33,All_connections!$B$1:$O$1129,10,FALSE)</f>
        <v>11</v>
      </c>
      <c r="E33" s="19">
        <f>VLOOKUP($B$1&amp;"."&amp;A33,All_connections!$B$1:$O$1129,11,FALSE)</f>
        <v>8</v>
      </c>
      <c r="F33" s="19" t="str">
        <f>VLOOKUP($B$1&amp;"."&amp;A33,All_connections!$B$1:$O$1129,12,FALSE)</f>
        <v>RX</v>
      </c>
      <c r="G33" s="19" t="str">
        <f>VLOOKUP($B$1&amp;"."&amp;A33,All_connections!$B$1:$O$1129,13,FALSE)</f>
        <v>P</v>
      </c>
      <c r="H33" s="19" t="str">
        <f t="shared" si="1"/>
        <v>A</v>
      </c>
      <c r="I33" s="19" t="b">
        <f t="shared" si="2"/>
        <v>0</v>
      </c>
      <c r="J33" s="19">
        <f>VLOOKUP($B$1&amp;"."&amp;A33,All_connections!$B$1:$O$1129,14,FALSE)</f>
        <v>10597.425869999999</v>
      </c>
      <c r="K33" s="19">
        <f>VLOOKUP(B33,'PKG lenghts'!$F$3:$G$1026,2,FALSE)</f>
        <v>21720.857599999999</v>
      </c>
      <c r="L33" s="19">
        <f>_xlfn.IFNA(VLOOKUP(C33&amp;"-"&amp;F33,Swapping!$A$2:$E$74,3,FALSE),E33)</f>
        <v>9</v>
      </c>
      <c r="M33" s="19" t="str">
        <f>VLOOKUP(A33,Cable!$B$2:$C$197,2,FALSE)</f>
        <v>G4</v>
      </c>
      <c r="N33" s="19" t="str">
        <f>VLOOKUP($B$2&amp;"."&amp;M33,All_connections!$B$1:$O$1129,9,FALSE)</f>
        <v>IFG_01_TX_P&lt;14&gt;</v>
      </c>
      <c r="O33" s="19" t="str">
        <f t="shared" si="3"/>
        <v>0-1-14</v>
      </c>
      <c r="P33" s="19">
        <f>VLOOKUP($B$2&amp;"."&amp;M33,All_connections!$B$1:$O$1129,10,FALSE)</f>
        <v>1</v>
      </c>
      <c r="Q33" s="19">
        <f>VLOOKUP($B$2&amp;"."&amp;M33,All_connections!$B$1:$O$1129,11,FALSE)</f>
        <v>14</v>
      </c>
      <c r="R33" s="19" t="str">
        <f>VLOOKUP($B$2&amp;"."&amp;M33,All_connections!$B$1:$O$1129,12,FALSE)</f>
        <v>TX</v>
      </c>
      <c r="S33" s="19" t="str">
        <f>VLOOKUP($B$2&amp;"."&amp;M33,All_connections!$B$1:$O$1129,13,FALSE)</f>
        <v>P</v>
      </c>
      <c r="T33" s="19" t="str">
        <f t="shared" si="4"/>
        <v>G</v>
      </c>
      <c r="U33" s="19" t="b">
        <f t="shared" si="5"/>
        <v>0</v>
      </c>
      <c r="V33" s="19">
        <f>VLOOKUP($B$2&amp;"."&amp;M33,All_connections!$B$1:$O$1129,14,FALSE)</f>
        <v>10462.34129</v>
      </c>
      <c r="W33" s="19">
        <f>VLOOKUP(N33,'PKG lenghts'!$F$3:$G$1026,2,FALSE)</f>
        <v>27564.642660000001</v>
      </c>
      <c r="X33" s="19">
        <f>_xlfn.IFNA(VLOOKUP(O33&amp;"-"&amp;R33,Swapping!$A$2:$E$74,3,FALSE),Q33)</f>
        <v>14</v>
      </c>
      <c r="Y33" s="21">
        <f>$B$5*(J33+V33)/1000</f>
        <v>-18.953790443999999</v>
      </c>
      <c r="Z33" s="21">
        <f>$B$4*(K33+W33)/1000</f>
        <v>-5.4214050285999997</v>
      </c>
      <c r="AA33" s="21">
        <f t="shared" si="6"/>
        <v>-33.375195472599998</v>
      </c>
      <c r="AB33" s="23" t="b">
        <f>IF(AND(NOT(ISNA(C33)),(NOT(ISNA(O33)))),TRUE,FALSE)</f>
        <v>1</v>
      </c>
      <c r="AC33" s="18" t="b">
        <f>L33=X33</f>
        <v>0</v>
      </c>
    </row>
    <row r="34" spans="1:29" x14ac:dyDescent="0.25">
      <c r="A34" s="19" t="s">
        <v>30</v>
      </c>
      <c r="B34" s="19" t="str">
        <f>VLOOKUP($B$1&amp;"."&amp;A34,All_connections!$B$1:$O$1129,9,FALSE)</f>
        <v>IFG_11_RX_N&lt;8&gt;</v>
      </c>
      <c r="C34" s="19" t="str">
        <f t="shared" si="0"/>
        <v>5-1-8</v>
      </c>
      <c r="D34" s="19">
        <f>VLOOKUP($B$1&amp;"."&amp;A34,All_connections!$B$1:$O$1129,10,FALSE)</f>
        <v>11</v>
      </c>
      <c r="E34" s="19">
        <f>VLOOKUP($B$1&amp;"."&amp;A34,All_connections!$B$1:$O$1129,11,FALSE)</f>
        <v>8</v>
      </c>
      <c r="F34" s="19" t="str">
        <f>VLOOKUP($B$1&amp;"."&amp;A34,All_connections!$B$1:$O$1129,12,FALSE)</f>
        <v>RX</v>
      </c>
      <c r="G34" s="19" t="str">
        <f>VLOOKUP($B$1&amp;"."&amp;A34,All_connections!$B$1:$O$1129,13,FALSE)</f>
        <v>N</v>
      </c>
      <c r="H34" s="19" t="str">
        <f t="shared" si="1"/>
        <v>B</v>
      </c>
      <c r="I34" s="19" t="b">
        <f t="shared" si="2"/>
        <v>0</v>
      </c>
      <c r="J34" s="19">
        <f>VLOOKUP($B$1&amp;"."&amp;A34,All_connections!$B$1:$O$1129,14,FALSE)</f>
        <v>10596.768190000001</v>
      </c>
      <c r="K34" s="19">
        <f>VLOOKUP(B34,'PKG lenghts'!$F$3:$G$1026,2,FALSE)</f>
        <v>21719.900969999999</v>
      </c>
      <c r="L34" s="19">
        <f>_xlfn.IFNA(VLOOKUP(C34&amp;"-"&amp;F34,Swapping!$A$2:$E$74,3,FALSE),E34)</f>
        <v>9</v>
      </c>
      <c r="M34" s="19" t="str">
        <f>VLOOKUP(A34,Cable!$B$2:$C$197,2,FALSE)</f>
        <v>H4</v>
      </c>
      <c r="N34" s="19" t="str">
        <f>VLOOKUP($B$2&amp;"."&amp;M34,All_connections!$B$1:$O$1129,9,FALSE)</f>
        <v>IFG_01_TX_N&lt;14&gt;</v>
      </c>
      <c r="O34" s="19" t="str">
        <f t="shared" si="3"/>
        <v>0-1-14</v>
      </c>
      <c r="P34" s="19">
        <f>VLOOKUP($B$2&amp;"."&amp;M34,All_connections!$B$1:$O$1129,10,FALSE)</f>
        <v>1</v>
      </c>
      <c r="Q34" s="19">
        <f>VLOOKUP($B$2&amp;"."&amp;M34,All_connections!$B$1:$O$1129,11,FALSE)</f>
        <v>14</v>
      </c>
      <c r="R34" s="19" t="str">
        <f>VLOOKUP($B$2&amp;"."&amp;M34,All_connections!$B$1:$O$1129,12,FALSE)</f>
        <v>TX</v>
      </c>
      <c r="S34" s="19" t="str">
        <f>VLOOKUP($B$2&amp;"."&amp;M34,All_connections!$B$1:$O$1129,13,FALSE)</f>
        <v>N</v>
      </c>
      <c r="T34" s="19" t="str">
        <f t="shared" si="4"/>
        <v>H</v>
      </c>
      <c r="U34" s="19" t="b">
        <f t="shared" si="5"/>
        <v>0</v>
      </c>
      <c r="V34" s="19">
        <f>VLOOKUP($B$2&amp;"."&amp;M34,All_connections!$B$1:$O$1129,14,FALSE)</f>
        <v>10463.184520000001</v>
      </c>
      <c r="W34" s="19">
        <f>VLOOKUP(N34,'PKG lenghts'!$F$3:$G$1026,2,FALSE)</f>
        <v>27562.721860000001</v>
      </c>
      <c r="X34" s="19">
        <f>_xlfn.IFNA(VLOOKUP(O34&amp;"-"&amp;R34,Swapping!$A$2:$E$74,3,FALSE),Q34)</f>
        <v>14</v>
      </c>
      <c r="Y34" s="21">
        <f>$B$5*(J34+V34)/1000</f>
        <v>-18.953957439</v>
      </c>
      <c r="Z34" s="21">
        <f>$B$4*(K34+W34)/1000</f>
        <v>-5.4210885113000007</v>
      </c>
      <c r="AA34" s="21">
        <f t="shared" si="6"/>
        <v>-33.375045950299999</v>
      </c>
      <c r="AB34" s="23" t="b">
        <f>IF(AND(NOT(ISNA(C34)),(NOT(ISNA(O34)))),TRUE,FALSE)</f>
        <v>1</v>
      </c>
      <c r="AC34" s="18" t="b">
        <f>L34=X34</f>
        <v>0</v>
      </c>
    </row>
    <row r="35" spans="1:29" x14ac:dyDescent="0.25">
      <c r="A35" s="19" t="s">
        <v>54</v>
      </c>
      <c r="B35" s="19" t="str">
        <f>VLOOKUP($B$1&amp;"."&amp;A35,All_connections!$B$1:$O$1129,9,FALSE)</f>
        <v>IFG_11_RX_P&lt;10&gt;</v>
      </c>
      <c r="C35" s="19" t="str">
        <f t="shared" si="0"/>
        <v>5-1-10</v>
      </c>
      <c r="D35" s="19">
        <f>VLOOKUP($B$1&amp;"."&amp;A35,All_connections!$B$1:$O$1129,10,FALSE)</f>
        <v>11</v>
      </c>
      <c r="E35" s="19">
        <f>VLOOKUP($B$1&amp;"."&amp;A35,All_connections!$B$1:$O$1129,11,FALSE)</f>
        <v>10</v>
      </c>
      <c r="F35" s="19" t="str">
        <f>VLOOKUP($B$1&amp;"."&amp;A35,All_connections!$B$1:$O$1129,12,FALSE)</f>
        <v>RX</v>
      </c>
      <c r="G35" s="19" t="str">
        <f>VLOOKUP($B$1&amp;"."&amp;A35,All_connections!$B$1:$O$1129,13,FALSE)</f>
        <v>P</v>
      </c>
      <c r="H35" s="19" t="str">
        <f t="shared" si="1"/>
        <v>C</v>
      </c>
      <c r="I35" s="19" t="b">
        <f t="shared" si="2"/>
        <v>0</v>
      </c>
      <c r="J35" s="19">
        <f>VLOOKUP($B$1&amp;"."&amp;A35,All_connections!$B$1:$O$1129,14,FALSE)</f>
        <v>10756.805689999999</v>
      </c>
      <c r="K35" s="19">
        <f>VLOOKUP(B35,'PKG lenghts'!$F$3:$G$1026,2,FALSE)</f>
        <v>18523.300480000002</v>
      </c>
      <c r="L35" s="19">
        <f>_xlfn.IFNA(VLOOKUP(C35&amp;"-"&amp;F35,Swapping!$A$2:$E$74,3,FALSE),E35)</f>
        <v>10</v>
      </c>
      <c r="M35" s="19" t="str">
        <f>VLOOKUP(A35,Cable!$B$2:$C$197,2,FALSE)</f>
        <v>J4</v>
      </c>
      <c r="N35" s="19" t="str">
        <f>VLOOKUP($B$2&amp;"."&amp;M35,All_connections!$B$1:$O$1129,9,FALSE)</f>
        <v>IFG_01_TX_P&lt;13&gt;</v>
      </c>
      <c r="O35" s="19" t="str">
        <f t="shared" si="3"/>
        <v>0-1-13</v>
      </c>
      <c r="P35" s="19">
        <f>VLOOKUP($B$2&amp;"."&amp;M35,All_connections!$B$1:$O$1129,10,FALSE)</f>
        <v>1</v>
      </c>
      <c r="Q35" s="19">
        <f>VLOOKUP($B$2&amp;"."&amp;M35,All_connections!$B$1:$O$1129,11,FALSE)</f>
        <v>13</v>
      </c>
      <c r="R35" s="19" t="str">
        <f>VLOOKUP($B$2&amp;"."&amp;M35,All_connections!$B$1:$O$1129,12,FALSE)</f>
        <v>TX</v>
      </c>
      <c r="S35" s="19" t="str">
        <f>VLOOKUP($B$2&amp;"."&amp;M35,All_connections!$B$1:$O$1129,13,FALSE)</f>
        <v>P</v>
      </c>
      <c r="T35" s="19" t="str">
        <f t="shared" si="4"/>
        <v>J</v>
      </c>
      <c r="U35" s="19" t="b">
        <f t="shared" si="5"/>
        <v>0</v>
      </c>
      <c r="V35" s="19">
        <f>VLOOKUP($B$2&amp;"."&amp;M35,All_connections!$B$1:$O$1129,14,FALSE)</f>
        <v>10826.94764</v>
      </c>
      <c r="W35" s="19">
        <f>VLOOKUP(N35,'PKG lenghts'!$F$3:$G$1026,2,FALSE)</f>
        <v>21448.017250000001</v>
      </c>
      <c r="X35" s="19">
        <f>_xlfn.IFNA(VLOOKUP(O35&amp;"-"&amp;R35,Swapping!$A$2:$E$74,3,FALSE),Q35)</f>
        <v>13</v>
      </c>
      <c r="Y35" s="21">
        <f>$B$5*(J35+V35)/1000</f>
        <v>-19.425377996999998</v>
      </c>
      <c r="Z35" s="21">
        <f>$B$4*(K35+W35)/1000</f>
        <v>-4.3968449503000002</v>
      </c>
      <c r="AA35" s="21">
        <f t="shared" si="6"/>
        <v>-32.822222947299998</v>
      </c>
      <c r="AB35" s="23" t="b">
        <f>IF(AND(NOT(ISNA(C35)),(NOT(ISNA(O35)))),TRUE,FALSE)</f>
        <v>1</v>
      </c>
      <c r="AC35" s="18" t="b">
        <f>L35=X35</f>
        <v>0</v>
      </c>
    </row>
    <row r="36" spans="1:29" x14ac:dyDescent="0.25">
      <c r="A36" s="19" t="s">
        <v>78</v>
      </c>
      <c r="B36" s="19" t="str">
        <f>VLOOKUP($B$1&amp;"."&amp;A36,All_connections!$B$1:$O$1129,9,FALSE)</f>
        <v>IFG_11_RX_N&lt;10&gt;</v>
      </c>
      <c r="C36" s="19" t="str">
        <f t="shared" si="0"/>
        <v>5-1-10</v>
      </c>
      <c r="D36" s="19">
        <f>VLOOKUP($B$1&amp;"."&amp;A36,All_connections!$B$1:$O$1129,10,FALSE)</f>
        <v>11</v>
      </c>
      <c r="E36" s="19">
        <f>VLOOKUP($B$1&amp;"."&amp;A36,All_connections!$B$1:$O$1129,11,FALSE)</f>
        <v>10</v>
      </c>
      <c r="F36" s="19" t="str">
        <f>VLOOKUP($B$1&amp;"."&amp;A36,All_connections!$B$1:$O$1129,12,FALSE)</f>
        <v>RX</v>
      </c>
      <c r="G36" s="19" t="str">
        <f>VLOOKUP($B$1&amp;"."&amp;A36,All_connections!$B$1:$O$1129,13,FALSE)</f>
        <v>N</v>
      </c>
      <c r="H36" s="19" t="str">
        <f t="shared" si="1"/>
        <v>D</v>
      </c>
      <c r="I36" s="19" t="b">
        <f t="shared" si="2"/>
        <v>0</v>
      </c>
      <c r="J36" s="19">
        <f>VLOOKUP($B$1&amp;"."&amp;A36,All_connections!$B$1:$O$1129,14,FALSE)</f>
        <v>10757.499030000001</v>
      </c>
      <c r="K36" s="19">
        <f>VLOOKUP(B36,'PKG lenghts'!$F$3:$G$1026,2,FALSE)</f>
        <v>18522.308929999999</v>
      </c>
      <c r="L36" s="19">
        <f>_xlfn.IFNA(VLOOKUP(C36&amp;"-"&amp;F36,Swapping!$A$2:$E$74,3,FALSE),E36)</f>
        <v>10</v>
      </c>
      <c r="M36" s="19" t="str">
        <f>VLOOKUP(A36,Cable!$B$2:$C$197,2,FALSE)</f>
        <v>K4</v>
      </c>
      <c r="N36" s="19" t="str">
        <f>VLOOKUP($B$2&amp;"."&amp;M36,All_connections!$B$1:$O$1129,9,FALSE)</f>
        <v>IFG_01_TX_N&lt;13&gt;</v>
      </c>
      <c r="O36" s="19" t="str">
        <f t="shared" si="3"/>
        <v>0-1-13</v>
      </c>
      <c r="P36" s="19">
        <f>VLOOKUP($B$2&amp;"."&amp;M36,All_connections!$B$1:$O$1129,10,FALSE)</f>
        <v>1</v>
      </c>
      <c r="Q36" s="19">
        <f>VLOOKUP($B$2&amp;"."&amp;M36,All_connections!$B$1:$O$1129,11,FALSE)</f>
        <v>13</v>
      </c>
      <c r="R36" s="19" t="str">
        <f>VLOOKUP($B$2&amp;"."&amp;M36,All_connections!$B$1:$O$1129,12,FALSE)</f>
        <v>TX</v>
      </c>
      <c r="S36" s="19" t="str">
        <f>VLOOKUP($B$2&amp;"."&amp;M36,All_connections!$B$1:$O$1129,13,FALSE)</f>
        <v>N</v>
      </c>
      <c r="T36" s="19" t="str">
        <f t="shared" si="4"/>
        <v>K</v>
      </c>
      <c r="U36" s="19" t="b">
        <f t="shared" si="5"/>
        <v>0</v>
      </c>
      <c r="V36" s="19">
        <f>VLOOKUP($B$2&amp;"."&amp;M36,All_connections!$B$1:$O$1129,14,FALSE)</f>
        <v>10827.38154</v>
      </c>
      <c r="W36" s="19">
        <f>VLOOKUP(N36,'PKG lenghts'!$F$3:$G$1026,2,FALSE)</f>
        <v>21447.60108</v>
      </c>
      <c r="X36" s="19">
        <f>_xlfn.IFNA(VLOOKUP(O36&amp;"-"&amp;R36,Swapping!$A$2:$E$74,3,FALSE),Q36)</f>
        <v>13</v>
      </c>
      <c r="Y36" s="21">
        <f>$B$5*(J36+V36)/1000</f>
        <v>-19.426392513000003</v>
      </c>
      <c r="Z36" s="21">
        <f>$B$4*(K36+W36)/1000</f>
        <v>-4.3966901010999999</v>
      </c>
      <c r="AA36" s="21">
        <f t="shared" si="6"/>
        <v>-32.823082614100002</v>
      </c>
      <c r="AB36" s="23" t="b">
        <f>IF(AND(NOT(ISNA(C36)),(NOT(ISNA(O36)))),TRUE,FALSE)</f>
        <v>1</v>
      </c>
      <c r="AC36" s="18" t="b">
        <f>L36=X36</f>
        <v>0</v>
      </c>
    </row>
    <row r="37" spans="1:29" x14ac:dyDescent="0.25">
      <c r="A37" s="19" t="s">
        <v>102</v>
      </c>
      <c r="B37" s="19" t="str">
        <f>VLOOKUP($B$1&amp;"."&amp;A37,All_connections!$B$1:$O$1129,9,FALSE)</f>
        <v>IFG_11_RX_N&lt;11&gt;</v>
      </c>
      <c r="C37" s="19" t="str">
        <f t="shared" si="0"/>
        <v>5-1-11</v>
      </c>
      <c r="D37" s="19">
        <f>VLOOKUP($B$1&amp;"."&amp;A37,All_connections!$B$1:$O$1129,10,FALSE)</f>
        <v>11</v>
      </c>
      <c r="E37" s="19">
        <f>VLOOKUP($B$1&amp;"."&amp;A37,All_connections!$B$1:$O$1129,11,FALSE)</f>
        <v>11</v>
      </c>
      <c r="F37" s="19" t="str">
        <f>VLOOKUP($B$1&amp;"."&amp;A37,All_connections!$B$1:$O$1129,12,FALSE)</f>
        <v>RX</v>
      </c>
      <c r="G37" s="19" t="str">
        <f>VLOOKUP($B$1&amp;"."&amp;A37,All_connections!$B$1:$O$1129,13,FALSE)</f>
        <v>N</v>
      </c>
      <c r="H37" s="19" t="str">
        <f t="shared" si="1"/>
        <v>E</v>
      </c>
      <c r="I37" s="19" t="b">
        <f t="shared" si="2"/>
        <v>1</v>
      </c>
      <c r="J37" s="19">
        <f>VLOOKUP($B$1&amp;"."&amp;A37,All_connections!$B$1:$O$1129,14,FALSE)</f>
        <v>10490.82546</v>
      </c>
      <c r="K37" s="19">
        <f>VLOOKUP(B37,'PKG lenghts'!$F$3:$G$1026,2,FALSE)</f>
        <v>18163.922480000001</v>
      </c>
      <c r="L37" s="19">
        <f>_xlfn.IFNA(VLOOKUP(C37&amp;"-"&amp;F37,Swapping!$A$2:$E$74,3,FALSE),E37)</f>
        <v>11</v>
      </c>
      <c r="M37" s="19" t="str">
        <f>VLOOKUP(A37,Cable!$B$2:$C$197,2,FALSE)</f>
        <v>L4</v>
      </c>
      <c r="N37" s="19" t="str">
        <f>VLOOKUP($B$2&amp;"."&amp;M37,All_connections!$B$1:$O$1129,9,FALSE)</f>
        <v>IFG_01_TX_P&lt;12&gt;</v>
      </c>
      <c r="O37" s="19" t="str">
        <f t="shared" si="3"/>
        <v>0-1-12</v>
      </c>
      <c r="P37" s="19">
        <f>VLOOKUP($B$2&amp;"."&amp;M37,All_connections!$B$1:$O$1129,10,FALSE)</f>
        <v>1</v>
      </c>
      <c r="Q37" s="19">
        <f>VLOOKUP($B$2&amp;"."&amp;M37,All_connections!$B$1:$O$1129,11,FALSE)</f>
        <v>12</v>
      </c>
      <c r="R37" s="19" t="str">
        <f>VLOOKUP($B$2&amp;"."&amp;M37,All_connections!$B$1:$O$1129,12,FALSE)</f>
        <v>TX</v>
      </c>
      <c r="S37" s="19" t="str">
        <f>VLOOKUP($B$2&amp;"."&amp;M37,All_connections!$B$1:$O$1129,13,FALSE)</f>
        <v>P</v>
      </c>
      <c r="T37" s="19" t="str">
        <f t="shared" si="4"/>
        <v>L</v>
      </c>
      <c r="U37" s="19" t="b">
        <f t="shared" si="5"/>
        <v>0</v>
      </c>
      <c r="V37" s="19">
        <f>VLOOKUP($B$2&amp;"."&amp;M37,All_connections!$B$1:$O$1129,14,FALSE)</f>
        <v>10397.80841</v>
      </c>
      <c r="W37" s="19">
        <f>VLOOKUP(N37,'PKG lenghts'!$F$3:$G$1026,2,FALSE)</f>
        <v>25638.168000000001</v>
      </c>
      <c r="X37" s="19">
        <f>_xlfn.IFNA(VLOOKUP(O37&amp;"-"&amp;R37,Swapping!$A$2:$E$74,3,FALSE),Q37)</f>
        <v>12</v>
      </c>
      <c r="Y37" s="21">
        <f>$B$5*(J37+V37)/1000</f>
        <v>-18.799770483</v>
      </c>
      <c r="Z37" s="21">
        <f>$B$4*(K37+W37)/1000</f>
        <v>-4.8182299528000003</v>
      </c>
      <c r="AA37" s="21">
        <f t="shared" si="6"/>
        <v>-32.618000435799999</v>
      </c>
      <c r="AB37" s="23" t="b">
        <f>IF(AND(NOT(ISNA(C37)),(NOT(ISNA(O37)))),TRUE,FALSE)</f>
        <v>1</v>
      </c>
      <c r="AC37" s="18" t="b">
        <f>L37=X37</f>
        <v>0</v>
      </c>
    </row>
    <row r="38" spans="1:29" x14ac:dyDescent="0.25">
      <c r="A38" s="19" t="s">
        <v>126</v>
      </c>
      <c r="B38" s="19" t="str">
        <f>VLOOKUP($B$1&amp;"."&amp;A38,All_connections!$B$1:$O$1129,9,FALSE)</f>
        <v>IFG_11_RX_P&lt;11&gt;</v>
      </c>
      <c r="C38" s="19" t="str">
        <f t="shared" si="0"/>
        <v>5-1-11</v>
      </c>
      <c r="D38" s="19">
        <f>VLOOKUP($B$1&amp;"."&amp;A38,All_connections!$B$1:$O$1129,10,FALSE)</f>
        <v>11</v>
      </c>
      <c r="E38" s="19">
        <f>VLOOKUP($B$1&amp;"."&amp;A38,All_connections!$B$1:$O$1129,11,FALSE)</f>
        <v>11</v>
      </c>
      <c r="F38" s="19" t="str">
        <f>VLOOKUP($B$1&amp;"."&amp;A38,All_connections!$B$1:$O$1129,12,FALSE)</f>
        <v>RX</v>
      </c>
      <c r="G38" s="19" t="str">
        <f>VLOOKUP($B$1&amp;"."&amp;A38,All_connections!$B$1:$O$1129,13,FALSE)</f>
        <v>P</v>
      </c>
      <c r="H38" s="19" t="str">
        <f t="shared" si="1"/>
        <v>F</v>
      </c>
      <c r="I38" s="19" t="b">
        <f t="shared" si="2"/>
        <v>1</v>
      </c>
      <c r="J38" s="19">
        <f>VLOOKUP($B$1&amp;"."&amp;A38,All_connections!$B$1:$O$1129,14,FALSE)</f>
        <v>10490.06898</v>
      </c>
      <c r="K38" s="19">
        <f>VLOOKUP(B38,'PKG lenghts'!$F$3:$G$1026,2,FALSE)</f>
        <v>18162.888360000001</v>
      </c>
      <c r="L38" s="19">
        <f>_xlfn.IFNA(VLOOKUP(C38&amp;"-"&amp;F38,Swapping!$A$2:$E$74,3,FALSE),E38)</f>
        <v>11</v>
      </c>
      <c r="M38" s="19" t="str">
        <f>VLOOKUP(A38,Cable!$B$2:$C$197,2,FALSE)</f>
        <v>M4</v>
      </c>
      <c r="N38" s="19" t="str">
        <f>VLOOKUP($B$2&amp;"."&amp;M38,All_connections!$B$1:$O$1129,9,FALSE)</f>
        <v>IFG_01_TX_N&lt;12&gt;</v>
      </c>
      <c r="O38" s="19" t="str">
        <f t="shared" si="3"/>
        <v>0-1-12</v>
      </c>
      <c r="P38" s="19">
        <f>VLOOKUP($B$2&amp;"."&amp;M38,All_connections!$B$1:$O$1129,10,FALSE)</f>
        <v>1</v>
      </c>
      <c r="Q38" s="19">
        <f>VLOOKUP($B$2&amp;"."&amp;M38,All_connections!$B$1:$O$1129,11,FALSE)</f>
        <v>12</v>
      </c>
      <c r="R38" s="19" t="str">
        <f>VLOOKUP($B$2&amp;"."&amp;M38,All_connections!$B$1:$O$1129,12,FALSE)</f>
        <v>TX</v>
      </c>
      <c r="S38" s="19" t="str">
        <f>VLOOKUP($B$2&amp;"."&amp;M38,All_connections!$B$1:$O$1129,13,FALSE)</f>
        <v>N</v>
      </c>
      <c r="T38" s="19" t="str">
        <f t="shared" si="4"/>
        <v>M</v>
      </c>
      <c r="U38" s="19" t="b">
        <f t="shared" si="5"/>
        <v>0</v>
      </c>
      <c r="V38" s="19">
        <f>VLOOKUP($B$2&amp;"."&amp;M38,All_connections!$B$1:$O$1129,14,FALSE)</f>
        <v>10399.327380000001</v>
      </c>
      <c r="W38" s="19">
        <f>VLOOKUP(N38,'PKG lenghts'!$F$3:$G$1026,2,FALSE)</f>
        <v>25637.190040000001</v>
      </c>
      <c r="X38" s="19">
        <f>_xlfn.IFNA(VLOOKUP(O38&amp;"-"&amp;R38,Swapping!$A$2:$E$74,3,FALSE),Q38)</f>
        <v>12</v>
      </c>
      <c r="Y38" s="21">
        <f>$B$5*(J38+V38)/1000</f>
        <v>-18.800456724</v>
      </c>
      <c r="Z38" s="21">
        <f>$B$4*(K38+W38)/1000</f>
        <v>-4.818008624</v>
      </c>
      <c r="AA38" s="21">
        <f t="shared" si="6"/>
        <v>-32.618465348000001</v>
      </c>
      <c r="AB38" s="23" t="b">
        <f>IF(AND(NOT(ISNA(C38)),(NOT(ISNA(O38)))),TRUE,FALSE)</f>
        <v>1</v>
      </c>
      <c r="AC38" s="18" t="b">
        <f>L38=X38</f>
        <v>0</v>
      </c>
    </row>
    <row r="39" spans="1:29" x14ac:dyDescent="0.25">
      <c r="A39" s="19" t="s">
        <v>8</v>
      </c>
      <c r="B39" s="19" t="str">
        <f>VLOOKUP($B$1&amp;"."&amp;A39,All_connections!$B$1:$O$1129,9,FALSE)</f>
        <v>IFG_11_RX_P&lt;12&gt;</v>
      </c>
      <c r="C39" s="19" t="str">
        <f t="shared" si="0"/>
        <v>5-1-12</v>
      </c>
      <c r="D39" s="19">
        <f>VLOOKUP($B$1&amp;"."&amp;A39,All_connections!$B$1:$O$1129,10,FALSE)</f>
        <v>11</v>
      </c>
      <c r="E39" s="19">
        <f>VLOOKUP($B$1&amp;"."&amp;A39,All_connections!$B$1:$O$1129,11,FALSE)</f>
        <v>12</v>
      </c>
      <c r="F39" s="19" t="str">
        <f>VLOOKUP($B$1&amp;"."&amp;A39,All_connections!$B$1:$O$1129,12,FALSE)</f>
        <v>RX</v>
      </c>
      <c r="G39" s="19" t="str">
        <f>VLOOKUP($B$1&amp;"."&amp;A39,All_connections!$B$1:$O$1129,13,FALSE)</f>
        <v>P</v>
      </c>
      <c r="H39" s="19" t="str">
        <f t="shared" si="1"/>
        <v>A</v>
      </c>
      <c r="I39" s="19" t="b">
        <f t="shared" si="2"/>
        <v>0</v>
      </c>
      <c r="J39" s="19">
        <f>VLOOKUP($B$1&amp;"."&amp;A39,All_connections!$B$1:$O$1129,14,FALSE)</f>
        <v>10315.245290000001</v>
      </c>
      <c r="K39" s="19">
        <f>VLOOKUP(B39,'PKG lenghts'!$F$3:$G$1026,2,FALSE)</f>
        <v>20810.060249999999</v>
      </c>
      <c r="L39" s="19">
        <f>_xlfn.IFNA(VLOOKUP(C39&amp;"-"&amp;F39,Swapping!$A$2:$E$74,3,FALSE),E39)</f>
        <v>12</v>
      </c>
      <c r="M39" s="19" t="str">
        <f>VLOOKUP(A39,Cable!$B$2:$C$197,2,FALSE)</f>
        <v>G5</v>
      </c>
      <c r="N39" s="19" t="str">
        <f>VLOOKUP($B$2&amp;"."&amp;M39,All_connections!$B$1:$O$1129,9,FALSE)</f>
        <v>IFG_01_TX_P&lt;11&gt;</v>
      </c>
      <c r="O39" s="19" t="str">
        <f t="shared" si="3"/>
        <v>0-1-11</v>
      </c>
      <c r="P39" s="19">
        <f>VLOOKUP($B$2&amp;"."&amp;M39,All_connections!$B$1:$O$1129,10,FALSE)</f>
        <v>1</v>
      </c>
      <c r="Q39" s="19">
        <f>VLOOKUP($B$2&amp;"."&amp;M39,All_connections!$B$1:$O$1129,11,FALSE)</f>
        <v>11</v>
      </c>
      <c r="R39" s="19" t="str">
        <f>VLOOKUP($B$2&amp;"."&amp;M39,All_connections!$B$1:$O$1129,12,FALSE)</f>
        <v>TX</v>
      </c>
      <c r="S39" s="19" t="str">
        <f>VLOOKUP($B$2&amp;"."&amp;M39,All_connections!$B$1:$O$1129,13,FALSE)</f>
        <v>P</v>
      </c>
      <c r="T39" s="19" t="str">
        <f t="shared" si="4"/>
        <v>G</v>
      </c>
      <c r="U39" s="19" t="b">
        <f t="shared" si="5"/>
        <v>0</v>
      </c>
      <c r="V39" s="19">
        <f>VLOOKUP($B$2&amp;"."&amp;M39,All_connections!$B$1:$O$1129,14,FALSE)</f>
        <v>10586.72344</v>
      </c>
      <c r="W39" s="19">
        <f>VLOOKUP(N39,'PKG lenghts'!$F$3:$G$1026,2,FALSE)</f>
        <v>28456.706259999999</v>
      </c>
      <c r="X39" s="19">
        <f>_xlfn.IFNA(VLOOKUP(O39&amp;"-"&amp;R39,Swapping!$A$2:$E$74,3,FALSE),Q39)</f>
        <v>11</v>
      </c>
      <c r="Y39" s="21">
        <f>$B$5*(J39+V39)/1000</f>
        <v>-18.811771857</v>
      </c>
      <c r="Z39" s="21">
        <f>$B$4*(K39+W39)/1000</f>
        <v>-5.4193443161000001</v>
      </c>
      <c r="AA39" s="21">
        <f t="shared" si="6"/>
        <v>-33.231116173099998</v>
      </c>
      <c r="AB39" s="23" t="b">
        <f>IF(AND(NOT(ISNA(C39)),(NOT(ISNA(O39)))),TRUE,FALSE)</f>
        <v>1</v>
      </c>
      <c r="AC39" s="18" t="b">
        <f>L39=X39</f>
        <v>0</v>
      </c>
    </row>
    <row r="40" spans="1:29" x14ac:dyDescent="0.25">
      <c r="A40" s="19" t="s">
        <v>32</v>
      </c>
      <c r="B40" s="19" t="str">
        <f>VLOOKUP($B$1&amp;"."&amp;A40,All_connections!$B$1:$O$1129,9,FALSE)</f>
        <v>IFG_11_RX_N&lt;12&gt;</v>
      </c>
      <c r="C40" s="19" t="str">
        <f t="shared" si="0"/>
        <v>5-1-12</v>
      </c>
      <c r="D40" s="19">
        <f>VLOOKUP($B$1&amp;"."&amp;A40,All_connections!$B$1:$O$1129,10,FALSE)</f>
        <v>11</v>
      </c>
      <c r="E40" s="19">
        <f>VLOOKUP($B$1&amp;"."&amp;A40,All_connections!$B$1:$O$1129,11,FALSE)</f>
        <v>12</v>
      </c>
      <c r="F40" s="19" t="str">
        <f>VLOOKUP($B$1&amp;"."&amp;A40,All_connections!$B$1:$O$1129,12,FALSE)</f>
        <v>RX</v>
      </c>
      <c r="G40" s="19" t="str">
        <f>VLOOKUP($B$1&amp;"."&amp;A40,All_connections!$B$1:$O$1129,13,FALSE)</f>
        <v>N</v>
      </c>
      <c r="H40" s="19" t="str">
        <f t="shared" si="1"/>
        <v>B</v>
      </c>
      <c r="I40" s="19" t="b">
        <f t="shared" si="2"/>
        <v>0</v>
      </c>
      <c r="J40" s="19">
        <f>VLOOKUP($B$1&amp;"."&amp;A40,All_connections!$B$1:$O$1129,14,FALSE)</f>
        <v>10315.29255</v>
      </c>
      <c r="K40" s="19">
        <f>VLOOKUP(B40,'PKG lenghts'!$F$3:$G$1026,2,FALSE)</f>
        <v>20808.514330000002</v>
      </c>
      <c r="L40" s="19">
        <f>_xlfn.IFNA(VLOOKUP(C40&amp;"-"&amp;F40,Swapping!$A$2:$E$74,3,FALSE),E40)</f>
        <v>12</v>
      </c>
      <c r="M40" s="19" t="str">
        <f>VLOOKUP(A40,Cable!$B$2:$C$197,2,FALSE)</f>
        <v>H5</v>
      </c>
      <c r="N40" s="19" t="str">
        <f>VLOOKUP($B$2&amp;"."&amp;M40,All_connections!$B$1:$O$1129,9,FALSE)</f>
        <v>IFG_01_TX_N&lt;11&gt;</v>
      </c>
      <c r="O40" s="19" t="str">
        <f t="shared" si="3"/>
        <v>0-1-11</v>
      </c>
      <c r="P40" s="19">
        <f>VLOOKUP($B$2&amp;"."&amp;M40,All_connections!$B$1:$O$1129,10,FALSE)</f>
        <v>1</v>
      </c>
      <c r="Q40" s="19">
        <f>VLOOKUP($B$2&amp;"."&amp;M40,All_connections!$B$1:$O$1129,11,FALSE)</f>
        <v>11</v>
      </c>
      <c r="R40" s="19" t="str">
        <f>VLOOKUP($B$2&amp;"."&amp;M40,All_connections!$B$1:$O$1129,12,FALSE)</f>
        <v>TX</v>
      </c>
      <c r="S40" s="19" t="str">
        <f>VLOOKUP($B$2&amp;"."&amp;M40,All_connections!$B$1:$O$1129,13,FALSE)</f>
        <v>N</v>
      </c>
      <c r="T40" s="19" t="str">
        <f t="shared" si="4"/>
        <v>H</v>
      </c>
      <c r="U40" s="19" t="b">
        <f t="shared" si="5"/>
        <v>0</v>
      </c>
      <c r="V40" s="19">
        <f>VLOOKUP($B$2&amp;"."&amp;M40,All_connections!$B$1:$O$1129,14,FALSE)</f>
        <v>10586.324850000001</v>
      </c>
      <c r="W40" s="19">
        <f>VLOOKUP(N40,'PKG lenghts'!$F$3:$G$1026,2,FALSE)</f>
        <v>28457.922549999999</v>
      </c>
      <c r="X40" s="19">
        <f>_xlfn.IFNA(VLOOKUP(O40&amp;"-"&amp;R40,Swapping!$A$2:$E$74,3,FALSE),Q40)</f>
        <v>11</v>
      </c>
      <c r="Y40" s="21">
        <f>$B$5*(J40+V40)/1000</f>
        <v>-18.811455660000004</v>
      </c>
      <c r="Z40" s="21">
        <f>$B$4*(K40+W40)/1000</f>
        <v>-5.4193080568000003</v>
      </c>
      <c r="AA40" s="21">
        <f t="shared" si="6"/>
        <v>-33.230763716800006</v>
      </c>
      <c r="AB40" s="23" t="b">
        <f>IF(AND(NOT(ISNA(C40)),(NOT(ISNA(O40)))),TRUE,FALSE)</f>
        <v>1</v>
      </c>
      <c r="AC40" s="18" t="b">
        <f>L40=X40</f>
        <v>0</v>
      </c>
    </row>
    <row r="41" spans="1:29" x14ac:dyDescent="0.25">
      <c r="A41" s="19" t="s">
        <v>56</v>
      </c>
      <c r="B41" s="19" t="str">
        <f>VLOOKUP($B$1&amp;"."&amp;A41,All_connections!$B$1:$O$1129,9,FALSE)</f>
        <v>IFG_11_RX_N&lt;14&gt;</v>
      </c>
      <c r="C41" s="19" t="str">
        <f t="shared" si="0"/>
        <v>5-1-14</v>
      </c>
      <c r="D41" s="19">
        <f>VLOOKUP($B$1&amp;"."&amp;A41,All_connections!$B$1:$O$1129,10,FALSE)</f>
        <v>11</v>
      </c>
      <c r="E41" s="19">
        <f>VLOOKUP($B$1&amp;"."&amp;A41,All_connections!$B$1:$O$1129,11,FALSE)</f>
        <v>14</v>
      </c>
      <c r="F41" s="19" t="str">
        <f>VLOOKUP($B$1&amp;"."&amp;A41,All_connections!$B$1:$O$1129,12,FALSE)</f>
        <v>RX</v>
      </c>
      <c r="G41" s="19" t="str">
        <f>VLOOKUP($B$1&amp;"."&amp;A41,All_connections!$B$1:$O$1129,13,FALSE)</f>
        <v>N</v>
      </c>
      <c r="H41" s="19" t="str">
        <f t="shared" si="1"/>
        <v>C</v>
      </c>
      <c r="I41" s="19" t="b">
        <f t="shared" si="2"/>
        <v>1</v>
      </c>
      <c r="J41" s="19">
        <f>VLOOKUP($B$1&amp;"."&amp;A41,All_connections!$B$1:$O$1129,14,FALSE)</f>
        <v>10730.612880000001</v>
      </c>
      <c r="K41" s="19">
        <f>VLOOKUP(B41,'PKG lenghts'!$F$3:$G$1026,2,FALSE)</f>
        <v>18955.799709999999</v>
      </c>
      <c r="L41" s="19">
        <f>_xlfn.IFNA(VLOOKUP(C41&amp;"-"&amp;F41,Swapping!$A$2:$E$74,3,FALSE),E41)</f>
        <v>13</v>
      </c>
      <c r="M41" s="19" t="str">
        <f>VLOOKUP(A41,Cable!$B$2:$C$197,2,FALSE)</f>
        <v>J5</v>
      </c>
      <c r="N41" s="19" t="str">
        <f>VLOOKUP($B$2&amp;"."&amp;M41,All_connections!$B$1:$O$1129,9,FALSE)</f>
        <v>IFG_01_TX_P&lt;10&gt;</v>
      </c>
      <c r="O41" s="19" t="str">
        <f t="shared" si="3"/>
        <v>0-1-10</v>
      </c>
      <c r="P41" s="19">
        <f>VLOOKUP($B$2&amp;"."&amp;M41,All_connections!$B$1:$O$1129,10,FALSE)</f>
        <v>1</v>
      </c>
      <c r="Q41" s="19">
        <f>VLOOKUP($B$2&amp;"."&amp;M41,All_connections!$B$1:$O$1129,11,FALSE)</f>
        <v>10</v>
      </c>
      <c r="R41" s="19" t="str">
        <f>VLOOKUP($B$2&amp;"."&amp;M41,All_connections!$B$1:$O$1129,12,FALSE)</f>
        <v>TX</v>
      </c>
      <c r="S41" s="19" t="str">
        <f>VLOOKUP($B$2&amp;"."&amp;M41,All_connections!$B$1:$O$1129,13,FALSE)</f>
        <v>P</v>
      </c>
      <c r="T41" s="19" t="str">
        <f t="shared" si="4"/>
        <v>J</v>
      </c>
      <c r="U41" s="19" t="b">
        <f t="shared" si="5"/>
        <v>0</v>
      </c>
      <c r="V41" s="19">
        <f>VLOOKUP($B$2&amp;"."&amp;M41,All_connections!$B$1:$O$1129,14,FALSE)</f>
        <v>10906.265810000001</v>
      </c>
      <c r="W41" s="19">
        <f>VLOOKUP(N41,'PKG lenghts'!$F$3:$G$1026,2,FALSE)</f>
        <v>24910.251649999998</v>
      </c>
      <c r="X41" s="19">
        <f>_xlfn.IFNA(VLOOKUP(O41&amp;"-"&amp;R41,Swapping!$A$2:$E$74,3,FALSE),Q41)</f>
        <v>10</v>
      </c>
      <c r="Y41" s="21">
        <f>$B$5*(J41+V41)/1000</f>
        <v>-19.473190820999999</v>
      </c>
      <c r="Z41" s="21">
        <f>$B$4*(K41+W41)/1000</f>
        <v>-4.8252656496000004</v>
      </c>
      <c r="AA41" s="21">
        <f t="shared" si="6"/>
        <v>-33.298456470600001</v>
      </c>
      <c r="AB41" s="23" t="b">
        <f>IF(AND(NOT(ISNA(C41)),(NOT(ISNA(O41)))),TRUE,FALSE)</f>
        <v>1</v>
      </c>
      <c r="AC41" s="18" t="b">
        <f>L41=X41</f>
        <v>0</v>
      </c>
    </row>
    <row r="42" spans="1:29" x14ac:dyDescent="0.25">
      <c r="A42" s="19" t="s">
        <v>80</v>
      </c>
      <c r="B42" s="19" t="str">
        <f>VLOOKUP($B$1&amp;"."&amp;A42,All_connections!$B$1:$O$1129,9,FALSE)</f>
        <v>IFG_11_RX_P&lt;14&gt;</v>
      </c>
      <c r="C42" s="19" t="str">
        <f t="shared" si="0"/>
        <v>5-1-14</v>
      </c>
      <c r="D42" s="19">
        <f>VLOOKUP($B$1&amp;"."&amp;A42,All_connections!$B$1:$O$1129,10,FALSE)</f>
        <v>11</v>
      </c>
      <c r="E42" s="19">
        <f>VLOOKUP($B$1&amp;"."&amp;A42,All_connections!$B$1:$O$1129,11,FALSE)</f>
        <v>14</v>
      </c>
      <c r="F42" s="19" t="str">
        <f>VLOOKUP($B$1&amp;"."&amp;A42,All_connections!$B$1:$O$1129,12,FALSE)</f>
        <v>RX</v>
      </c>
      <c r="G42" s="19" t="str">
        <f>VLOOKUP($B$1&amp;"."&amp;A42,All_connections!$B$1:$O$1129,13,FALSE)</f>
        <v>P</v>
      </c>
      <c r="H42" s="19" t="str">
        <f t="shared" si="1"/>
        <v>D</v>
      </c>
      <c r="I42" s="19" t="b">
        <f t="shared" si="2"/>
        <v>1</v>
      </c>
      <c r="J42" s="19">
        <f>VLOOKUP($B$1&amp;"."&amp;A42,All_connections!$B$1:$O$1129,14,FALSE)</f>
        <v>10730.7158</v>
      </c>
      <c r="K42" s="19">
        <f>VLOOKUP(B42,'PKG lenghts'!$F$3:$G$1026,2,FALSE)</f>
        <v>18956.087680000001</v>
      </c>
      <c r="L42" s="19">
        <f>_xlfn.IFNA(VLOOKUP(C42&amp;"-"&amp;F42,Swapping!$A$2:$E$74,3,FALSE),E42)</f>
        <v>13</v>
      </c>
      <c r="M42" s="19" t="str">
        <f>VLOOKUP(A42,Cable!$B$2:$C$197,2,FALSE)</f>
        <v>K5</v>
      </c>
      <c r="N42" s="19" t="str">
        <f>VLOOKUP($B$2&amp;"."&amp;M42,All_connections!$B$1:$O$1129,9,FALSE)</f>
        <v>IFG_01_TX_N&lt;10&gt;</v>
      </c>
      <c r="O42" s="19" t="str">
        <f t="shared" si="3"/>
        <v>0-1-10</v>
      </c>
      <c r="P42" s="19">
        <f>VLOOKUP($B$2&amp;"."&amp;M42,All_connections!$B$1:$O$1129,10,FALSE)</f>
        <v>1</v>
      </c>
      <c r="Q42" s="19">
        <f>VLOOKUP($B$2&amp;"."&amp;M42,All_connections!$B$1:$O$1129,11,FALSE)</f>
        <v>10</v>
      </c>
      <c r="R42" s="19" t="str">
        <f>VLOOKUP($B$2&amp;"."&amp;M42,All_connections!$B$1:$O$1129,12,FALSE)</f>
        <v>TX</v>
      </c>
      <c r="S42" s="19" t="str">
        <f>VLOOKUP($B$2&amp;"."&amp;M42,All_connections!$B$1:$O$1129,13,FALSE)</f>
        <v>N</v>
      </c>
      <c r="T42" s="19" t="str">
        <f t="shared" si="4"/>
        <v>K</v>
      </c>
      <c r="U42" s="19" t="b">
        <f t="shared" si="5"/>
        <v>0</v>
      </c>
      <c r="V42" s="19">
        <f>VLOOKUP($B$2&amp;"."&amp;M42,All_connections!$B$1:$O$1129,14,FALSE)</f>
        <v>10908.10886</v>
      </c>
      <c r="W42" s="19">
        <f>VLOOKUP(N42,'PKG lenghts'!$F$3:$G$1026,2,FALSE)</f>
        <v>24909.894639999999</v>
      </c>
      <c r="X42" s="19">
        <f>_xlfn.IFNA(VLOOKUP(O42&amp;"-"&amp;R42,Swapping!$A$2:$E$74,3,FALSE),Q42)</f>
        <v>10</v>
      </c>
      <c r="Y42" s="21">
        <f>$B$5*(J42+V42)/1000</f>
        <v>-19.474942194</v>
      </c>
      <c r="Z42" s="21">
        <f>$B$4*(K42+W42)/1000</f>
        <v>-4.8252580552</v>
      </c>
      <c r="AA42" s="21">
        <f t="shared" si="6"/>
        <v>-33.300200249200003</v>
      </c>
      <c r="AB42" s="23" t="b">
        <f>IF(AND(NOT(ISNA(C42)),(NOT(ISNA(O42)))),TRUE,FALSE)</f>
        <v>1</v>
      </c>
      <c r="AC42" s="18" t="b">
        <f>L42=X42</f>
        <v>0</v>
      </c>
    </row>
    <row r="43" spans="1:29" x14ac:dyDescent="0.25">
      <c r="A43" s="19" t="s">
        <v>104</v>
      </c>
      <c r="B43" s="19" t="str">
        <f>VLOOKUP($B$1&amp;"."&amp;A43,All_connections!$B$1:$O$1129,9,FALSE)</f>
        <v>IFG_11_RX_N&lt;15&gt;</v>
      </c>
      <c r="C43" s="19" t="str">
        <f t="shared" si="0"/>
        <v>5-1-15</v>
      </c>
      <c r="D43" s="19">
        <f>VLOOKUP($B$1&amp;"."&amp;A43,All_connections!$B$1:$O$1129,10,FALSE)</f>
        <v>11</v>
      </c>
      <c r="E43" s="19">
        <f>VLOOKUP($B$1&amp;"."&amp;A43,All_connections!$B$1:$O$1129,11,FALSE)</f>
        <v>15</v>
      </c>
      <c r="F43" s="19" t="str">
        <f>VLOOKUP($B$1&amp;"."&amp;A43,All_connections!$B$1:$O$1129,12,FALSE)</f>
        <v>RX</v>
      </c>
      <c r="G43" s="19" t="str">
        <f>VLOOKUP($B$1&amp;"."&amp;A43,All_connections!$B$1:$O$1129,13,FALSE)</f>
        <v>N</v>
      </c>
      <c r="H43" s="19" t="str">
        <f t="shared" si="1"/>
        <v>E</v>
      </c>
      <c r="I43" s="19" t="b">
        <f t="shared" si="2"/>
        <v>1</v>
      </c>
      <c r="J43" s="19">
        <f>VLOOKUP($B$1&amp;"."&amp;A43,All_connections!$B$1:$O$1129,14,FALSE)</f>
        <v>9502.0625299999992</v>
      </c>
      <c r="K43" s="19">
        <f>VLOOKUP(B43,'PKG lenghts'!$F$3:$G$1026,2,FALSE)</f>
        <v>24269.235710000001</v>
      </c>
      <c r="L43" s="19">
        <f>_xlfn.IFNA(VLOOKUP(C43&amp;"-"&amp;F43,Swapping!$A$2:$E$74,3,FALSE),E43)</f>
        <v>14</v>
      </c>
      <c r="M43" s="19" t="str">
        <f>VLOOKUP(A43,Cable!$B$2:$C$197,2,FALSE)</f>
        <v>L5</v>
      </c>
      <c r="N43" s="19" t="str">
        <f>VLOOKUP($B$2&amp;"."&amp;M43,All_connections!$B$1:$O$1129,9,FALSE)</f>
        <v>IFG_01_TX_P&lt;9&gt;</v>
      </c>
      <c r="O43" s="19" t="str">
        <f t="shared" si="3"/>
        <v>0-1-9</v>
      </c>
      <c r="P43" s="19">
        <f>VLOOKUP($B$2&amp;"."&amp;M43,All_connections!$B$1:$O$1129,10,FALSE)</f>
        <v>1</v>
      </c>
      <c r="Q43" s="19">
        <f>VLOOKUP($B$2&amp;"."&amp;M43,All_connections!$B$1:$O$1129,11,FALSE)</f>
        <v>9</v>
      </c>
      <c r="R43" s="19" t="str">
        <f>VLOOKUP($B$2&amp;"."&amp;M43,All_connections!$B$1:$O$1129,12,FALSE)</f>
        <v>TX</v>
      </c>
      <c r="S43" s="19" t="str">
        <f>VLOOKUP($B$2&amp;"."&amp;M43,All_connections!$B$1:$O$1129,13,FALSE)</f>
        <v>P</v>
      </c>
      <c r="T43" s="19" t="str">
        <f t="shared" si="4"/>
        <v>L</v>
      </c>
      <c r="U43" s="19" t="b">
        <f t="shared" si="5"/>
        <v>0</v>
      </c>
      <c r="V43" s="19">
        <f>VLOOKUP($B$2&amp;"."&amp;M43,All_connections!$B$1:$O$1129,14,FALSE)</f>
        <v>10510.93592</v>
      </c>
      <c r="W43" s="19">
        <f>VLOOKUP(N43,'PKG lenghts'!$F$3:$G$1026,2,FALSE)</f>
        <v>25836.524079999999</v>
      </c>
      <c r="X43" s="19">
        <f>_xlfn.IFNA(VLOOKUP(O43&amp;"-"&amp;R43,Swapping!$A$2:$E$74,3,FALSE),Q43)</f>
        <v>9</v>
      </c>
      <c r="Y43" s="21">
        <f>$B$5*(J43+V43)/1000</f>
        <v>-18.011698605000003</v>
      </c>
      <c r="Z43" s="21">
        <f>$B$4*(K43+W43)/1000</f>
        <v>-5.5116335768999996</v>
      </c>
      <c r="AA43" s="21">
        <f t="shared" si="6"/>
        <v>-32.523332181900003</v>
      </c>
      <c r="AB43" s="23" t="b">
        <f>IF(AND(NOT(ISNA(C43)),(NOT(ISNA(O43)))),TRUE,FALSE)</f>
        <v>1</v>
      </c>
      <c r="AC43" s="18" t="b">
        <f>L43=X43</f>
        <v>0</v>
      </c>
    </row>
    <row r="44" spans="1:29" x14ac:dyDescent="0.25">
      <c r="A44" s="19" t="s">
        <v>128</v>
      </c>
      <c r="B44" s="19" t="str">
        <f>VLOOKUP($B$1&amp;"."&amp;A44,All_connections!$B$1:$O$1129,9,FALSE)</f>
        <v>IFG_11_RX_P&lt;15&gt;</v>
      </c>
      <c r="C44" s="19" t="str">
        <f t="shared" si="0"/>
        <v>5-1-15</v>
      </c>
      <c r="D44" s="19">
        <f>VLOOKUP($B$1&amp;"."&amp;A44,All_connections!$B$1:$O$1129,10,FALSE)</f>
        <v>11</v>
      </c>
      <c r="E44" s="19">
        <f>VLOOKUP($B$1&amp;"."&amp;A44,All_connections!$B$1:$O$1129,11,FALSE)</f>
        <v>15</v>
      </c>
      <c r="F44" s="19" t="str">
        <f>VLOOKUP($B$1&amp;"."&amp;A44,All_connections!$B$1:$O$1129,12,FALSE)</f>
        <v>RX</v>
      </c>
      <c r="G44" s="19" t="str">
        <f>VLOOKUP($B$1&amp;"."&amp;A44,All_connections!$B$1:$O$1129,13,FALSE)</f>
        <v>P</v>
      </c>
      <c r="H44" s="19" t="str">
        <f t="shared" si="1"/>
        <v>F</v>
      </c>
      <c r="I44" s="19" t="b">
        <f t="shared" si="2"/>
        <v>1</v>
      </c>
      <c r="J44" s="19">
        <f>VLOOKUP($B$1&amp;"."&amp;A44,All_connections!$B$1:$O$1129,14,FALSE)</f>
        <v>9502.3330600000008</v>
      </c>
      <c r="K44" s="19">
        <f>VLOOKUP(B44,'PKG lenghts'!$F$3:$G$1026,2,FALSE)</f>
        <v>24271.103139999999</v>
      </c>
      <c r="L44" s="19">
        <f>_xlfn.IFNA(VLOOKUP(C44&amp;"-"&amp;F44,Swapping!$A$2:$E$74,3,FALSE),E44)</f>
        <v>14</v>
      </c>
      <c r="M44" s="19" t="str">
        <f>VLOOKUP(A44,Cable!$B$2:$C$197,2,FALSE)</f>
        <v>M5</v>
      </c>
      <c r="N44" s="19" t="str">
        <f>VLOOKUP($B$2&amp;"."&amp;M44,All_connections!$B$1:$O$1129,9,FALSE)</f>
        <v>IFG_01_TX_N&lt;9&gt;</v>
      </c>
      <c r="O44" s="19" t="str">
        <f t="shared" si="3"/>
        <v>0-1-9</v>
      </c>
      <c r="P44" s="19">
        <f>VLOOKUP($B$2&amp;"."&amp;M44,All_connections!$B$1:$O$1129,10,FALSE)</f>
        <v>1</v>
      </c>
      <c r="Q44" s="19">
        <f>VLOOKUP($B$2&amp;"."&amp;M44,All_connections!$B$1:$O$1129,11,FALSE)</f>
        <v>9</v>
      </c>
      <c r="R44" s="19" t="str">
        <f>VLOOKUP($B$2&amp;"."&amp;M44,All_connections!$B$1:$O$1129,12,FALSE)</f>
        <v>TX</v>
      </c>
      <c r="S44" s="19" t="str">
        <f>VLOOKUP($B$2&amp;"."&amp;M44,All_connections!$B$1:$O$1129,13,FALSE)</f>
        <v>N</v>
      </c>
      <c r="T44" s="19" t="str">
        <f t="shared" si="4"/>
        <v>M</v>
      </c>
      <c r="U44" s="19" t="b">
        <f t="shared" si="5"/>
        <v>0</v>
      </c>
      <c r="V44" s="19">
        <f>VLOOKUP($B$2&amp;"."&amp;M44,All_connections!$B$1:$O$1129,14,FALSE)</f>
        <v>10512.37371</v>
      </c>
      <c r="W44" s="19">
        <f>VLOOKUP(N44,'PKG lenghts'!$F$3:$G$1026,2,FALSE)</f>
        <v>25837.764749999998</v>
      </c>
      <c r="X44" s="19">
        <f>_xlfn.IFNA(VLOOKUP(O44&amp;"-"&amp;R44,Swapping!$A$2:$E$74,3,FALSE),Q44)</f>
        <v>9</v>
      </c>
      <c r="Y44" s="21">
        <f>$B$5*(J44+V44)/1000</f>
        <v>-18.013236093</v>
      </c>
      <c r="Z44" s="21">
        <f>$B$4*(K44+W44)/1000</f>
        <v>-5.5119754679000001</v>
      </c>
      <c r="AA44" s="21">
        <f t="shared" si="6"/>
        <v>-32.525211560900004</v>
      </c>
      <c r="AB44" s="23" t="b">
        <f>IF(AND(NOT(ISNA(C44)),(NOT(ISNA(O44)))),TRUE,FALSE)</f>
        <v>1</v>
      </c>
      <c r="AC44" s="18" t="b">
        <f>L44=X44</f>
        <v>0</v>
      </c>
    </row>
    <row r="45" spans="1:29" x14ac:dyDescent="0.25">
      <c r="A45" s="19" t="s">
        <v>10</v>
      </c>
      <c r="B45" s="19" t="str">
        <f>VLOOKUP($B$1&amp;"."&amp;A45,All_connections!$B$1:$O$1129,9,FALSE)</f>
        <v>IFG_11_RX_P&lt;13&gt;</v>
      </c>
      <c r="C45" s="19" t="str">
        <f t="shared" si="0"/>
        <v>5-1-13</v>
      </c>
      <c r="D45" s="19">
        <f>VLOOKUP($B$1&amp;"."&amp;A45,All_connections!$B$1:$O$1129,10,FALSE)</f>
        <v>11</v>
      </c>
      <c r="E45" s="19">
        <f>VLOOKUP($B$1&amp;"."&amp;A45,All_connections!$B$1:$O$1129,11,FALSE)</f>
        <v>13</v>
      </c>
      <c r="F45" s="19" t="str">
        <f>VLOOKUP($B$1&amp;"."&amp;A45,All_connections!$B$1:$O$1129,12,FALSE)</f>
        <v>RX</v>
      </c>
      <c r="G45" s="19" t="str">
        <f>VLOOKUP($B$1&amp;"."&amp;A45,All_connections!$B$1:$O$1129,13,FALSE)</f>
        <v>P</v>
      </c>
      <c r="H45" s="19" t="str">
        <f t="shared" si="1"/>
        <v>A</v>
      </c>
      <c r="I45" s="19" t="b">
        <f t="shared" si="2"/>
        <v>0</v>
      </c>
      <c r="J45" s="19">
        <f>VLOOKUP($B$1&amp;"."&amp;A45,All_connections!$B$1:$O$1129,14,FALSE)</f>
        <v>10631.13401</v>
      </c>
      <c r="K45" s="19">
        <f>VLOOKUP(B45,'PKG lenghts'!$F$3:$G$1026,2,FALSE)</f>
        <v>19478.539570000001</v>
      </c>
      <c r="L45" s="19">
        <f>_xlfn.IFNA(VLOOKUP(C45&amp;"-"&amp;F45,Swapping!$A$2:$E$74,3,FALSE),E45)</f>
        <v>15</v>
      </c>
      <c r="M45" s="19" t="str">
        <f>VLOOKUP(A45,Cable!$B$2:$C$197,2,FALSE)</f>
        <v>G6</v>
      </c>
      <c r="N45" s="19" t="str">
        <f>VLOOKUP($B$2&amp;"."&amp;M45,All_connections!$B$1:$O$1129,9,FALSE)</f>
        <v>IFG_01_TX_P&lt;8&gt;</v>
      </c>
      <c r="O45" s="19" t="str">
        <f t="shared" si="3"/>
        <v>0-1-8</v>
      </c>
      <c r="P45" s="19">
        <f>VLOOKUP($B$2&amp;"."&amp;M45,All_connections!$B$1:$O$1129,10,FALSE)</f>
        <v>1</v>
      </c>
      <c r="Q45" s="19">
        <f>VLOOKUP($B$2&amp;"."&amp;M45,All_connections!$B$1:$O$1129,11,FALSE)</f>
        <v>8</v>
      </c>
      <c r="R45" s="19" t="str">
        <f>VLOOKUP($B$2&amp;"."&amp;M45,All_connections!$B$1:$O$1129,12,FALSE)</f>
        <v>TX</v>
      </c>
      <c r="S45" s="19" t="str">
        <f>VLOOKUP($B$2&amp;"."&amp;M45,All_connections!$B$1:$O$1129,13,FALSE)</f>
        <v>P</v>
      </c>
      <c r="T45" s="19" t="str">
        <f t="shared" si="4"/>
        <v>G</v>
      </c>
      <c r="U45" s="19" t="b">
        <f t="shared" si="5"/>
        <v>0</v>
      </c>
      <c r="V45" s="19">
        <f>VLOOKUP($B$2&amp;"."&amp;M45,All_connections!$B$1:$O$1129,14,FALSE)</f>
        <v>10705.038420000001</v>
      </c>
      <c r="W45" s="19">
        <f>VLOOKUP(N45,'PKG lenghts'!$F$3:$G$1026,2,FALSE)</f>
        <v>28167.558389999998</v>
      </c>
      <c r="X45" s="19">
        <f>_xlfn.IFNA(VLOOKUP(O45&amp;"-"&amp;R45,Swapping!$A$2:$E$74,3,FALSE),Q45)</f>
        <v>8</v>
      </c>
      <c r="Y45" s="21">
        <f>$B$5*(J45+V45)/1000</f>
        <v>-19.202555186999998</v>
      </c>
      <c r="Z45" s="21">
        <f>$B$4*(K45+W45)/1000</f>
        <v>-5.2410707755999999</v>
      </c>
      <c r="AA45" s="21">
        <f t="shared" si="6"/>
        <v>-33.443625962599995</v>
      </c>
      <c r="AB45" s="23" t="b">
        <f>IF(AND(NOT(ISNA(C45)),(NOT(ISNA(O45)))),TRUE,FALSE)</f>
        <v>1</v>
      </c>
      <c r="AC45" s="18" t="b">
        <f>L45=X45</f>
        <v>0</v>
      </c>
    </row>
    <row r="46" spans="1:29" x14ac:dyDescent="0.25">
      <c r="A46" s="19" t="s">
        <v>34</v>
      </c>
      <c r="B46" s="19" t="str">
        <f>VLOOKUP($B$1&amp;"."&amp;A46,All_connections!$B$1:$O$1129,9,FALSE)</f>
        <v>IFG_11_RX_N&lt;13&gt;</v>
      </c>
      <c r="C46" s="19" t="str">
        <f t="shared" si="0"/>
        <v>5-1-13</v>
      </c>
      <c r="D46" s="19">
        <f>VLOOKUP($B$1&amp;"."&amp;A46,All_connections!$B$1:$O$1129,10,FALSE)</f>
        <v>11</v>
      </c>
      <c r="E46" s="19">
        <f>VLOOKUP($B$1&amp;"."&amp;A46,All_connections!$B$1:$O$1129,11,FALSE)</f>
        <v>13</v>
      </c>
      <c r="F46" s="19" t="str">
        <f>VLOOKUP($B$1&amp;"."&amp;A46,All_connections!$B$1:$O$1129,12,FALSE)</f>
        <v>RX</v>
      </c>
      <c r="G46" s="19" t="str">
        <f>VLOOKUP($B$1&amp;"."&amp;A46,All_connections!$B$1:$O$1129,13,FALSE)</f>
        <v>N</v>
      </c>
      <c r="H46" s="19" t="str">
        <f t="shared" si="1"/>
        <v>B</v>
      </c>
      <c r="I46" s="19" t="b">
        <f t="shared" si="2"/>
        <v>0</v>
      </c>
      <c r="J46" s="19">
        <f>VLOOKUP($B$1&amp;"."&amp;A46,All_connections!$B$1:$O$1129,14,FALSE)</f>
        <v>10631.27159</v>
      </c>
      <c r="K46" s="19">
        <f>VLOOKUP(B46,'PKG lenghts'!$F$3:$G$1026,2,FALSE)</f>
        <v>19477.297879999998</v>
      </c>
      <c r="L46" s="19">
        <f>_xlfn.IFNA(VLOOKUP(C46&amp;"-"&amp;F46,Swapping!$A$2:$E$74,3,FALSE),E46)</f>
        <v>15</v>
      </c>
      <c r="M46" s="19" t="str">
        <f>VLOOKUP(A46,Cable!$B$2:$C$197,2,FALSE)</f>
        <v>H6</v>
      </c>
      <c r="N46" s="19" t="str">
        <f>VLOOKUP($B$2&amp;"."&amp;M46,All_connections!$B$1:$O$1129,9,FALSE)</f>
        <v>IFG_01_TX_N&lt;8&gt;</v>
      </c>
      <c r="O46" s="19" t="str">
        <f t="shared" si="3"/>
        <v>0-1-8</v>
      </c>
      <c r="P46" s="19">
        <f>VLOOKUP($B$2&amp;"."&amp;M46,All_connections!$B$1:$O$1129,10,FALSE)</f>
        <v>1</v>
      </c>
      <c r="Q46" s="19">
        <f>VLOOKUP($B$2&amp;"."&amp;M46,All_connections!$B$1:$O$1129,11,FALSE)</f>
        <v>8</v>
      </c>
      <c r="R46" s="19" t="str">
        <f>VLOOKUP($B$2&amp;"."&amp;M46,All_connections!$B$1:$O$1129,12,FALSE)</f>
        <v>TX</v>
      </c>
      <c r="S46" s="19" t="str">
        <f>VLOOKUP($B$2&amp;"."&amp;M46,All_connections!$B$1:$O$1129,13,FALSE)</f>
        <v>N</v>
      </c>
      <c r="T46" s="19" t="str">
        <f t="shared" si="4"/>
        <v>H</v>
      </c>
      <c r="U46" s="19" t="b">
        <f t="shared" si="5"/>
        <v>0</v>
      </c>
      <c r="V46" s="19">
        <f>VLOOKUP($B$2&amp;"."&amp;M46,All_connections!$B$1:$O$1129,14,FALSE)</f>
        <v>10705.801289999999</v>
      </c>
      <c r="W46" s="19">
        <f>VLOOKUP(N46,'PKG lenghts'!$F$3:$G$1026,2,FALSE)</f>
        <v>28165.870169999998</v>
      </c>
      <c r="X46" s="19">
        <f>_xlfn.IFNA(VLOOKUP(O46&amp;"-"&amp;R46,Swapping!$A$2:$E$74,3,FALSE),Q46)</f>
        <v>8</v>
      </c>
      <c r="Y46" s="21">
        <f>$B$5*(J46+V46)/1000</f>
        <v>-19.203365592000001</v>
      </c>
      <c r="Z46" s="21">
        <f>$B$4*(K46+W46)/1000</f>
        <v>-5.2407484854999993</v>
      </c>
      <c r="AA46" s="21">
        <f t="shared" si="6"/>
        <v>-33.444114077500004</v>
      </c>
      <c r="AB46" s="23" t="b">
        <f>IF(AND(NOT(ISNA(C46)),(NOT(ISNA(O46)))),TRUE,FALSE)</f>
        <v>1</v>
      </c>
      <c r="AC46" s="18" t="b">
        <f>L46=X46</f>
        <v>0</v>
      </c>
    </row>
    <row r="47" spans="1:29" x14ac:dyDescent="0.25">
      <c r="A47" s="19" t="s">
        <v>58</v>
      </c>
      <c r="B47" s="19" t="str">
        <f>VLOOKUP($B$1&amp;"."&amp;A47,All_connections!$B$1:$O$1129,9,FALSE)</f>
        <v>IFG_11_RX_P&lt;16&gt;</v>
      </c>
      <c r="C47" s="19" t="str">
        <f t="shared" si="0"/>
        <v>5-1-16</v>
      </c>
      <c r="D47" s="19">
        <f>VLOOKUP($B$1&amp;"."&amp;A47,All_connections!$B$1:$O$1129,10,FALSE)</f>
        <v>11</v>
      </c>
      <c r="E47" s="19">
        <f>VLOOKUP($B$1&amp;"."&amp;A47,All_connections!$B$1:$O$1129,11,FALSE)</f>
        <v>16</v>
      </c>
      <c r="F47" s="19" t="str">
        <f>VLOOKUP($B$1&amp;"."&amp;A47,All_connections!$B$1:$O$1129,12,FALSE)</f>
        <v>RX</v>
      </c>
      <c r="G47" s="19" t="str">
        <f>VLOOKUP($B$1&amp;"."&amp;A47,All_connections!$B$1:$O$1129,13,FALSE)</f>
        <v>P</v>
      </c>
      <c r="H47" s="19" t="str">
        <f t="shared" si="1"/>
        <v>C</v>
      </c>
      <c r="I47" s="19" t="b">
        <f t="shared" si="2"/>
        <v>0</v>
      </c>
      <c r="J47" s="19">
        <f>VLOOKUP($B$1&amp;"."&amp;A47,All_connections!$B$1:$O$1129,14,FALSE)</f>
        <v>9785.24604</v>
      </c>
      <c r="K47" s="19">
        <f>VLOOKUP(B47,'PKG lenghts'!$F$3:$G$1026,2,FALSE)</f>
        <v>21139.97265</v>
      </c>
      <c r="L47" s="19">
        <f>_xlfn.IFNA(VLOOKUP(C47&amp;"-"&amp;F47,Swapping!$A$2:$E$74,3,FALSE),E47)</f>
        <v>16</v>
      </c>
      <c r="M47" s="19" t="str">
        <f>VLOOKUP(A47,Cable!$B$2:$C$197,2,FALSE)</f>
        <v>J6</v>
      </c>
      <c r="N47" s="19" t="str">
        <f>VLOOKUP($B$2&amp;"."&amp;M47,All_connections!$B$1:$O$1129,9,FALSE)</f>
        <v>IFG_01_TX_P&lt;7&gt;</v>
      </c>
      <c r="O47" s="19" t="str">
        <f t="shared" si="3"/>
        <v>0-1-7</v>
      </c>
      <c r="P47" s="19">
        <f>VLOOKUP($B$2&amp;"."&amp;M47,All_connections!$B$1:$O$1129,10,FALSE)</f>
        <v>1</v>
      </c>
      <c r="Q47" s="19">
        <f>VLOOKUP($B$2&amp;"."&amp;M47,All_connections!$B$1:$O$1129,11,FALSE)</f>
        <v>7</v>
      </c>
      <c r="R47" s="19" t="str">
        <f>VLOOKUP($B$2&amp;"."&amp;M47,All_connections!$B$1:$O$1129,12,FALSE)</f>
        <v>TX</v>
      </c>
      <c r="S47" s="19" t="str">
        <f>VLOOKUP($B$2&amp;"."&amp;M47,All_connections!$B$1:$O$1129,13,FALSE)</f>
        <v>P</v>
      </c>
      <c r="T47" s="19" t="str">
        <f t="shared" si="4"/>
        <v>J</v>
      </c>
      <c r="U47" s="19" t="b">
        <f t="shared" si="5"/>
        <v>0</v>
      </c>
      <c r="V47" s="19">
        <f>VLOOKUP($B$2&amp;"."&amp;M47,All_connections!$B$1:$O$1129,14,FALSE)</f>
        <v>10982.229429999999</v>
      </c>
      <c r="W47" s="19">
        <f>VLOOKUP(N47,'PKG lenghts'!$F$3:$G$1026,2,FALSE)</f>
        <v>26284.685150000001</v>
      </c>
      <c r="X47" s="19">
        <f>_xlfn.IFNA(VLOOKUP(O47&amp;"-"&amp;R47,Swapping!$A$2:$E$74,3,FALSE),Q47)</f>
        <v>7</v>
      </c>
      <c r="Y47" s="21">
        <f>$B$5*(J47+V47)/1000</f>
        <v>-18.690727922999997</v>
      </c>
      <c r="Z47" s="21">
        <f>$B$4*(K47+W47)/1000</f>
        <v>-5.2167123579999997</v>
      </c>
      <c r="AA47" s="21">
        <f t="shared" si="6"/>
        <v>-32.907440280999992</v>
      </c>
      <c r="AB47" s="23" t="b">
        <f>IF(AND(NOT(ISNA(C47)),(NOT(ISNA(O47)))),TRUE,FALSE)</f>
        <v>1</v>
      </c>
      <c r="AC47" s="18" t="b">
        <f>L47=X47</f>
        <v>0</v>
      </c>
    </row>
    <row r="48" spans="1:29" x14ac:dyDescent="0.25">
      <c r="A48" s="19" t="s">
        <v>82</v>
      </c>
      <c r="B48" s="19" t="str">
        <f>VLOOKUP($B$1&amp;"."&amp;A48,All_connections!$B$1:$O$1129,9,FALSE)</f>
        <v>IFG_11_RX_N&lt;16&gt;</v>
      </c>
      <c r="C48" s="19" t="str">
        <f t="shared" si="0"/>
        <v>5-1-16</v>
      </c>
      <c r="D48" s="19">
        <f>VLOOKUP($B$1&amp;"."&amp;A48,All_connections!$B$1:$O$1129,10,FALSE)</f>
        <v>11</v>
      </c>
      <c r="E48" s="19">
        <f>VLOOKUP($B$1&amp;"."&amp;A48,All_connections!$B$1:$O$1129,11,FALSE)</f>
        <v>16</v>
      </c>
      <c r="F48" s="19" t="str">
        <f>VLOOKUP($B$1&amp;"."&amp;A48,All_connections!$B$1:$O$1129,12,FALSE)</f>
        <v>RX</v>
      </c>
      <c r="G48" s="19" t="str">
        <f>VLOOKUP($B$1&amp;"."&amp;A48,All_connections!$B$1:$O$1129,13,FALSE)</f>
        <v>N</v>
      </c>
      <c r="H48" s="19" t="str">
        <f t="shared" si="1"/>
        <v>D</v>
      </c>
      <c r="I48" s="19" t="b">
        <f t="shared" si="2"/>
        <v>0</v>
      </c>
      <c r="J48" s="19">
        <f>VLOOKUP($B$1&amp;"."&amp;A48,All_connections!$B$1:$O$1129,14,FALSE)</f>
        <v>9785.9923600000002</v>
      </c>
      <c r="K48" s="19">
        <f>VLOOKUP(B48,'PKG lenghts'!$F$3:$G$1026,2,FALSE)</f>
        <v>21139.738420000001</v>
      </c>
      <c r="L48" s="19">
        <f>_xlfn.IFNA(VLOOKUP(C48&amp;"-"&amp;F48,Swapping!$A$2:$E$74,3,FALSE),E48)</f>
        <v>16</v>
      </c>
      <c r="M48" s="19" t="str">
        <f>VLOOKUP(A48,Cable!$B$2:$C$197,2,FALSE)</f>
        <v>K6</v>
      </c>
      <c r="N48" s="19" t="str">
        <f>VLOOKUP($B$2&amp;"."&amp;M48,All_connections!$B$1:$O$1129,9,FALSE)</f>
        <v>IFG_01_TX_N&lt;7&gt;</v>
      </c>
      <c r="O48" s="19" t="str">
        <f t="shared" si="3"/>
        <v>0-1-7</v>
      </c>
      <c r="P48" s="19">
        <f>VLOOKUP($B$2&amp;"."&amp;M48,All_connections!$B$1:$O$1129,10,FALSE)</f>
        <v>1</v>
      </c>
      <c r="Q48" s="19">
        <f>VLOOKUP($B$2&amp;"."&amp;M48,All_connections!$B$1:$O$1129,11,FALSE)</f>
        <v>7</v>
      </c>
      <c r="R48" s="19" t="str">
        <f>VLOOKUP($B$2&amp;"."&amp;M48,All_connections!$B$1:$O$1129,12,FALSE)</f>
        <v>TX</v>
      </c>
      <c r="S48" s="19" t="str">
        <f>VLOOKUP($B$2&amp;"."&amp;M48,All_connections!$B$1:$O$1129,13,FALSE)</f>
        <v>N</v>
      </c>
      <c r="T48" s="19" t="str">
        <f t="shared" si="4"/>
        <v>K</v>
      </c>
      <c r="U48" s="19" t="b">
        <f t="shared" si="5"/>
        <v>0</v>
      </c>
      <c r="V48" s="19">
        <f>VLOOKUP($B$2&amp;"."&amp;M48,All_connections!$B$1:$O$1129,14,FALSE)</f>
        <v>10983.411400000001</v>
      </c>
      <c r="W48" s="19">
        <f>VLOOKUP(N48,'PKG lenghts'!$F$3:$G$1026,2,FALSE)</f>
        <v>26283.574949999998</v>
      </c>
      <c r="X48" s="19">
        <f>_xlfn.IFNA(VLOOKUP(O48&amp;"-"&amp;R48,Swapping!$A$2:$E$74,3,FALSE),Q48)</f>
        <v>7</v>
      </c>
      <c r="Y48" s="21">
        <f>$B$5*(J48+V48)/1000</f>
        <v>-18.692463384000003</v>
      </c>
      <c r="Z48" s="21">
        <f>$B$4*(K48+W48)/1000</f>
        <v>-5.2165644706999998</v>
      </c>
      <c r="AA48" s="21">
        <f t="shared" si="6"/>
        <v>-32.9090278547</v>
      </c>
      <c r="AB48" s="23" t="b">
        <f>IF(AND(NOT(ISNA(C48)),(NOT(ISNA(O48)))),TRUE,FALSE)</f>
        <v>1</v>
      </c>
      <c r="AC48" s="18" t="b">
        <f>L48=X48</f>
        <v>0</v>
      </c>
    </row>
    <row r="49" spans="1:29" x14ac:dyDescent="0.25">
      <c r="A49" s="19" t="s">
        <v>106</v>
      </c>
      <c r="B49" s="19" t="str">
        <f>VLOOKUP($B$1&amp;"."&amp;A49,All_connections!$B$1:$O$1129,9,FALSE)</f>
        <v>IFG_11_RX_N&lt;17&gt;</v>
      </c>
      <c r="C49" s="19" t="str">
        <f t="shared" si="0"/>
        <v>5-1-17</v>
      </c>
      <c r="D49" s="19">
        <f>VLOOKUP($B$1&amp;"."&amp;A49,All_connections!$B$1:$O$1129,10,FALSE)</f>
        <v>11</v>
      </c>
      <c r="E49" s="19">
        <f>VLOOKUP($B$1&amp;"."&amp;A49,All_connections!$B$1:$O$1129,11,FALSE)</f>
        <v>17</v>
      </c>
      <c r="F49" s="19" t="str">
        <f>VLOOKUP($B$1&amp;"."&amp;A49,All_connections!$B$1:$O$1129,12,FALSE)</f>
        <v>RX</v>
      </c>
      <c r="G49" s="19" t="str">
        <f>VLOOKUP($B$1&amp;"."&amp;A49,All_connections!$B$1:$O$1129,13,FALSE)</f>
        <v>N</v>
      </c>
      <c r="H49" s="19" t="str">
        <f t="shared" si="1"/>
        <v>E</v>
      </c>
      <c r="I49" s="19" t="b">
        <f t="shared" si="2"/>
        <v>1</v>
      </c>
      <c r="J49" s="19">
        <f>VLOOKUP($B$1&amp;"."&amp;A49,All_connections!$B$1:$O$1129,14,FALSE)</f>
        <v>9519.2094799999995</v>
      </c>
      <c r="K49" s="19">
        <f>VLOOKUP(B49,'PKG lenghts'!$F$3:$G$1026,2,FALSE)</f>
        <v>19951.652610000001</v>
      </c>
      <c r="L49" s="19">
        <f>_xlfn.IFNA(VLOOKUP(C49&amp;"-"&amp;F49,Swapping!$A$2:$E$74,3,FALSE),E49)</f>
        <v>17</v>
      </c>
      <c r="M49" s="19" t="str">
        <f>VLOOKUP(A49,Cable!$B$2:$C$197,2,FALSE)</f>
        <v>L6</v>
      </c>
      <c r="N49" s="19" t="str">
        <f>VLOOKUP($B$2&amp;"."&amp;M49,All_connections!$B$1:$O$1129,9,FALSE)</f>
        <v>IFG_01_TX_P&lt;6&gt;</v>
      </c>
      <c r="O49" s="19" t="str">
        <f t="shared" si="3"/>
        <v>0-1-6</v>
      </c>
      <c r="P49" s="19">
        <f>VLOOKUP($B$2&amp;"."&amp;M49,All_connections!$B$1:$O$1129,10,FALSE)</f>
        <v>1</v>
      </c>
      <c r="Q49" s="19">
        <f>VLOOKUP($B$2&amp;"."&amp;M49,All_connections!$B$1:$O$1129,11,FALSE)</f>
        <v>6</v>
      </c>
      <c r="R49" s="19" t="str">
        <f>VLOOKUP($B$2&amp;"."&amp;M49,All_connections!$B$1:$O$1129,12,FALSE)</f>
        <v>TX</v>
      </c>
      <c r="S49" s="19" t="str">
        <f>VLOOKUP($B$2&amp;"."&amp;M49,All_connections!$B$1:$O$1129,13,FALSE)</f>
        <v>P</v>
      </c>
      <c r="T49" s="19" t="str">
        <f t="shared" si="4"/>
        <v>L</v>
      </c>
      <c r="U49" s="19" t="b">
        <f t="shared" si="5"/>
        <v>0</v>
      </c>
      <c r="V49" s="19">
        <f>VLOOKUP($B$2&amp;"."&amp;M49,All_connections!$B$1:$O$1129,14,FALSE)</f>
        <v>10621.18094</v>
      </c>
      <c r="W49" s="19">
        <f>VLOOKUP(N49,'PKG lenghts'!$F$3:$G$1026,2,FALSE)</f>
        <v>25500.93751</v>
      </c>
      <c r="X49" s="19">
        <f>_xlfn.IFNA(VLOOKUP(O49&amp;"-"&amp;R49,Swapping!$A$2:$E$74,3,FALSE),Q49)</f>
        <v>6</v>
      </c>
      <c r="Y49" s="21">
        <f>$B$5*(J49+V49)/1000</f>
        <v>-18.126351377999999</v>
      </c>
      <c r="Z49" s="21">
        <f>$B$4*(K49+W49)/1000</f>
        <v>-4.9997849132000001</v>
      </c>
      <c r="AA49" s="21">
        <f t="shared" si="6"/>
        <v>-32.126136291199998</v>
      </c>
      <c r="AB49" s="23" t="b">
        <f>IF(AND(NOT(ISNA(C49)),(NOT(ISNA(O49)))),TRUE,FALSE)</f>
        <v>1</v>
      </c>
      <c r="AC49" s="18" t="b">
        <f>L49=X49</f>
        <v>0</v>
      </c>
    </row>
    <row r="50" spans="1:29" x14ac:dyDescent="0.25">
      <c r="A50" s="19" t="s">
        <v>130</v>
      </c>
      <c r="B50" s="19" t="str">
        <f>VLOOKUP($B$1&amp;"."&amp;A50,All_connections!$B$1:$O$1129,9,FALSE)</f>
        <v>IFG_11_RX_P&lt;17&gt;</v>
      </c>
      <c r="C50" s="19" t="str">
        <f t="shared" si="0"/>
        <v>5-1-17</v>
      </c>
      <c r="D50" s="19">
        <f>VLOOKUP($B$1&amp;"."&amp;A50,All_connections!$B$1:$O$1129,10,FALSE)</f>
        <v>11</v>
      </c>
      <c r="E50" s="19">
        <f>VLOOKUP($B$1&amp;"."&amp;A50,All_connections!$B$1:$O$1129,11,FALSE)</f>
        <v>17</v>
      </c>
      <c r="F50" s="19" t="str">
        <f>VLOOKUP($B$1&amp;"."&amp;A50,All_connections!$B$1:$O$1129,12,FALSE)</f>
        <v>RX</v>
      </c>
      <c r="G50" s="19" t="str">
        <f>VLOOKUP($B$1&amp;"."&amp;A50,All_connections!$B$1:$O$1129,13,FALSE)</f>
        <v>P</v>
      </c>
      <c r="H50" s="19" t="str">
        <f t="shared" si="1"/>
        <v>F</v>
      </c>
      <c r="I50" s="19" t="b">
        <f t="shared" si="2"/>
        <v>1</v>
      </c>
      <c r="J50" s="19">
        <f>VLOOKUP($B$1&amp;"."&amp;A50,All_connections!$B$1:$O$1129,14,FALSE)</f>
        <v>9518.5690099999993</v>
      </c>
      <c r="K50" s="19">
        <f>VLOOKUP(B50,'PKG lenghts'!$F$3:$G$1026,2,FALSE)</f>
        <v>19952.905429999999</v>
      </c>
      <c r="L50" s="19">
        <f>_xlfn.IFNA(VLOOKUP(C50&amp;"-"&amp;F50,Swapping!$A$2:$E$74,3,FALSE),E50)</f>
        <v>17</v>
      </c>
      <c r="M50" s="19" t="str">
        <f>VLOOKUP(A50,Cable!$B$2:$C$197,2,FALSE)</f>
        <v>M6</v>
      </c>
      <c r="N50" s="19" t="str">
        <f>VLOOKUP($B$2&amp;"."&amp;M50,All_connections!$B$1:$O$1129,9,FALSE)</f>
        <v>IFG_01_TX_N&lt;6&gt;</v>
      </c>
      <c r="O50" s="19" t="str">
        <f t="shared" si="3"/>
        <v>0-1-6</v>
      </c>
      <c r="P50" s="19">
        <f>VLOOKUP($B$2&amp;"."&amp;M50,All_connections!$B$1:$O$1129,10,FALSE)</f>
        <v>1</v>
      </c>
      <c r="Q50" s="19">
        <f>VLOOKUP($B$2&amp;"."&amp;M50,All_connections!$B$1:$O$1129,11,FALSE)</f>
        <v>6</v>
      </c>
      <c r="R50" s="19" t="str">
        <f>VLOOKUP($B$2&amp;"."&amp;M50,All_connections!$B$1:$O$1129,12,FALSE)</f>
        <v>TX</v>
      </c>
      <c r="S50" s="19" t="str">
        <f>VLOOKUP($B$2&amp;"."&amp;M50,All_connections!$B$1:$O$1129,13,FALSE)</f>
        <v>N</v>
      </c>
      <c r="T50" s="19" t="str">
        <f t="shared" si="4"/>
        <v>M</v>
      </c>
      <c r="U50" s="19" t="b">
        <f t="shared" si="5"/>
        <v>0</v>
      </c>
      <c r="V50" s="19">
        <f>VLOOKUP($B$2&amp;"."&amp;M50,All_connections!$B$1:$O$1129,14,FALSE)</f>
        <v>10621.957640000001</v>
      </c>
      <c r="W50" s="19">
        <f>VLOOKUP(N50,'PKG lenghts'!$F$3:$G$1026,2,FALSE)</f>
        <v>25500.904340000001</v>
      </c>
      <c r="X50" s="19">
        <f>_xlfn.IFNA(VLOOKUP(O50&amp;"-"&amp;R50,Swapping!$A$2:$E$74,3,FALSE),Q50)</f>
        <v>6</v>
      </c>
      <c r="Y50" s="21">
        <f>$B$5*(J50+V50)/1000</f>
        <v>-18.126473985000001</v>
      </c>
      <c r="Z50" s="21">
        <f>$B$4*(K50+W50)/1000</f>
        <v>-4.9999190747000002</v>
      </c>
      <c r="AA50" s="21">
        <f t="shared" si="6"/>
        <v>-32.1263930597</v>
      </c>
      <c r="AB50" s="23" t="b">
        <f>IF(AND(NOT(ISNA(C50)),(NOT(ISNA(O50)))),TRUE,FALSE)</f>
        <v>1</v>
      </c>
      <c r="AC50" s="18" t="b">
        <f>L50=X50</f>
        <v>0</v>
      </c>
    </row>
    <row r="51" spans="1:29" s="18" customFormat="1" x14ac:dyDescent="0.25">
      <c r="A51" s="19" t="s">
        <v>848</v>
      </c>
      <c r="B51" s="19" t="str">
        <f>VLOOKUP($B$1&amp;"."&amp;A51,All_connections!$B$1:$O$1129,9,FALSE)</f>
        <v>IFG_11_RX_P&lt;18&gt;</v>
      </c>
      <c r="C51" s="19" t="str">
        <f t="shared" si="0"/>
        <v>5-1-18</v>
      </c>
      <c r="D51" s="19">
        <f>VLOOKUP($B$1&amp;"."&amp;A51,All_connections!$B$1:$O$1129,10,FALSE)</f>
        <v>11</v>
      </c>
      <c r="E51" s="19">
        <f>VLOOKUP($B$1&amp;"."&amp;A51,All_connections!$B$1:$O$1129,11,FALSE)</f>
        <v>18</v>
      </c>
      <c r="F51" s="19" t="str">
        <f>VLOOKUP($B$1&amp;"."&amp;A51,All_connections!$B$1:$O$1129,12,FALSE)</f>
        <v>RX</v>
      </c>
      <c r="G51" s="19" t="str">
        <f>VLOOKUP($B$1&amp;"."&amp;A51,All_connections!$B$1:$O$1129,13,FALSE)</f>
        <v>P</v>
      </c>
      <c r="H51" s="19" t="str">
        <f t="shared" si="1"/>
        <v>A</v>
      </c>
      <c r="I51" s="19" t="b">
        <f t="shared" si="2"/>
        <v>0</v>
      </c>
      <c r="J51" s="19">
        <f>VLOOKUP($B$1&amp;"."&amp;A51,All_connections!$B$1:$O$1129,14,FALSE)</f>
        <v>9881.5696499999995</v>
      </c>
      <c r="K51" s="19">
        <f>VLOOKUP(B51,'PKG lenghts'!$F$3:$G$1026,2,FALSE)</f>
        <v>26024.153780000001</v>
      </c>
      <c r="L51" s="19">
        <f>_xlfn.IFNA(VLOOKUP(C51&amp;"-"&amp;F51,Swapping!$A$2:$E$74,3,FALSE),E51)</f>
        <v>18</v>
      </c>
      <c r="M51" s="19" t="str">
        <f>VLOOKUP(A51,Cable!$B$2:$C$197,2,FALSE)</f>
        <v>G7</v>
      </c>
      <c r="N51" s="19" t="str">
        <f>VLOOKUP($B$2&amp;"."&amp;M51,All_connections!$B$1:$O$1129,9,FALSE)</f>
        <v>IFG_01_TX_P&lt;5&gt;</v>
      </c>
      <c r="O51" s="19" t="str">
        <f t="shared" si="3"/>
        <v>0-1-5</v>
      </c>
      <c r="P51" s="19">
        <f>VLOOKUP($B$2&amp;"."&amp;M51,All_connections!$B$1:$O$1129,10,FALSE)</f>
        <v>1</v>
      </c>
      <c r="Q51" s="19">
        <f>VLOOKUP($B$2&amp;"."&amp;M51,All_connections!$B$1:$O$1129,11,FALSE)</f>
        <v>5</v>
      </c>
      <c r="R51" s="19" t="str">
        <f>VLOOKUP($B$2&amp;"."&amp;M51,All_connections!$B$1:$O$1129,12,FALSE)</f>
        <v>TX</v>
      </c>
      <c r="S51" s="19" t="str">
        <f>VLOOKUP($B$2&amp;"."&amp;M51,All_connections!$B$1:$O$1129,13,FALSE)</f>
        <v>P</v>
      </c>
      <c r="T51" s="19" t="str">
        <f t="shared" si="4"/>
        <v>G</v>
      </c>
      <c r="U51" s="19" t="b">
        <f t="shared" si="5"/>
        <v>0</v>
      </c>
      <c r="V51" s="19">
        <f>VLOOKUP($B$2&amp;"."&amp;M51,All_connections!$B$1:$O$1129,14,FALSE)</f>
        <v>10797.08201</v>
      </c>
      <c r="W51" s="19">
        <f>VLOOKUP(N51,'PKG lenghts'!$F$3:$G$1026,2,FALSE)</f>
        <v>28541.185140000001</v>
      </c>
      <c r="X51" s="19">
        <f>_xlfn.IFNA(VLOOKUP(O51&amp;"-"&amp;R51,Swapping!$A$2:$E$74,3,FALSE),Q51)</f>
        <v>5</v>
      </c>
      <c r="Y51" s="21">
        <f>$B$5*(J51+V51)/1000</f>
        <v>-18.610786493999999</v>
      </c>
      <c r="Z51" s="21">
        <f>$B$4*(K51+W51)/1000</f>
        <v>-6.0021872812000003</v>
      </c>
      <c r="AA51" s="21">
        <f t="shared" si="6"/>
        <v>-33.612973775200004</v>
      </c>
      <c r="AB51" s="23" t="b">
        <f>IF(AND(NOT(ISNA(C51)),(NOT(ISNA(O51)))),TRUE,FALSE)</f>
        <v>1</v>
      </c>
      <c r="AC51" s="18" t="b">
        <f>L51=X51</f>
        <v>0</v>
      </c>
    </row>
    <row r="52" spans="1:29" s="18" customFormat="1" x14ac:dyDescent="0.25">
      <c r="A52" s="19" t="s">
        <v>850</v>
      </c>
      <c r="B52" s="19" t="str">
        <f>VLOOKUP($B$1&amp;"."&amp;A52,All_connections!$B$1:$O$1129,9,FALSE)</f>
        <v>IFG_11_RX_N&lt;18&gt;</v>
      </c>
      <c r="C52" s="19" t="str">
        <f t="shared" si="0"/>
        <v>5-1-18</v>
      </c>
      <c r="D52" s="19">
        <f>VLOOKUP($B$1&amp;"."&amp;A52,All_connections!$B$1:$O$1129,10,FALSE)</f>
        <v>11</v>
      </c>
      <c r="E52" s="19">
        <f>VLOOKUP($B$1&amp;"."&amp;A52,All_connections!$B$1:$O$1129,11,FALSE)</f>
        <v>18</v>
      </c>
      <c r="F52" s="19" t="str">
        <f>VLOOKUP($B$1&amp;"."&amp;A52,All_connections!$B$1:$O$1129,12,FALSE)</f>
        <v>RX</v>
      </c>
      <c r="G52" s="19" t="str">
        <f>VLOOKUP($B$1&amp;"."&amp;A52,All_connections!$B$1:$O$1129,13,FALSE)</f>
        <v>N</v>
      </c>
      <c r="H52" s="19" t="str">
        <f t="shared" si="1"/>
        <v>B</v>
      </c>
      <c r="I52" s="19" t="b">
        <f t="shared" si="2"/>
        <v>0</v>
      </c>
      <c r="J52" s="19">
        <f>VLOOKUP($B$1&amp;"."&amp;A52,All_connections!$B$1:$O$1129,14,FALSE)</f>
        <v>9882.1311900000001</v>
      </c>
      <c r="K52" s="19">
        <f>VLOOKUP(B52,'PKG lenghts'!$F$3:$G$1026,2,FALSE)</f>
        <v>26023.528630000001</v>
      </c>
      <c r="L52" s="19">
        <f>_xlfn.IFNA(VLOOKUP(C52&amp;"-"&amp;F52,Swapping!$A$2:$E$74,3,FALSE),E52)</f>
        <v>18</v>
      </c>
      <c r="M52" s="19" t="str">
        <f>VLOOKUP(A52,Cable!$B$2:$C$197,2,FALSE)</f>
        <v>H7</v>
      </c>
      <c r="N52" s="19" t="str">
        <f>VLOOKUP($B$2&amp;"."&amp;M52,All_connections!$B$1:$O$1129,9,FALSE)</f>
        <v>IFG_01_TX_N&lt;5&gt;</v>
      </c>
      <c r="O52" s="19" t="str">
        <f t="shared" si="3"/>
        <v>0-1-5</v>
      </c>
      <c r="P52" s="19">
        <f>VLOOKUP($B$2&amp;"."&amp;M52,All_connections!$B$1:$O$1129,10,FALSE)</f>
        <v>1</v>
      </c>
      <c r="Q52" s="19">
        <f>VLOOKUP($B$2&amp;"."&amp;M52,All_connections!$B$1:$O$1129,11,FALSE)</f>
        <v>5</v>
      </c>
      <c r="R52" s="19" t="str">
        <f>VLOOKUP($B$2&amp;"."&amp;M52,All_connections!$B$1:$O$1129,12,FALSE)</f>
        <v>TX</v>
      </c>
      <c r="S52" s="19" t="str">
        <f>VLOOKUP($B$2&amp;"."&amp;M52,All_connections!$B$1:$O$1129,13,FALSE)</f>
        <v>N</v>
      </c>
      <c r="T52" s="19" t="str">
        <f t="shared" si="4"/>
        <v>H</v>
      </c>
      <c r="U52" s="19" t="b">
        <f t="shared" si="5"/>
        <v>0</v>
      </c>
      <c r="V52" s="19">
        <f>VLOOKUP($B$2&amp;"."&amp;M52,All_connections!$B$1:$O$1129,14,FALSE)</f>
        <v>10796.70436</v>
      </c>
      <c r="W52" s="19">
        <f>VLOOKUP(N52,'PKG lenghts'!$F$3:$G$1026,2,FALSE)</f>
        <v>28540.53947</v>
      </c>
      <c r="X52" s="19">
        <f>_xlfn.IFNA(VLOOKUP(O52&amp;"-"&amp;R52,Swapping!$A$2:$E$74,3,FALSE),Q52)</f>
        <v>5</v>
      </c>
      <c r="Y52" s="21">
        <f>$B$5*(J52+V52)/1000</f>
        <v>-18.610951995000001</v>
      </c>
      <c r="Z52" s="21">
        <f>$B$4*(K52+W52)/1000</f>
        <v>-6.0020474909999999</v>
      </c>
      <c r="AA52" s="21">
        <f t="shared" si="6"/>
        <v>-33.612999486</v>
      </c>
      <c r="AB52" s="23" t="b">
        <f>IF(AND(NOT(ISNA(C52)),(NOT(ISNA(O52)))),TRUE,FALSE)</f>
        <v>1</v>
      </c>
      <c r="AC52" s="18" t="b">
        <f>L52=X52</f>
        <v>0</v>
      </c>
    </row>
    <row r="53" spans="1:29" s="18" customFormat="1" x14ac:dyDescent="0.25">
      <c r="A53" s="19" t="s">
        <v>852</v>
      </c>
      <c r="B53" s="19" t="str">
        <f>VLOOKUP($B$1&amp;"."&amp;A53,All_connections!$B$1:$O$1129,9,FALSE)</f>
        <v>IFG_11_RX_P&lt;19&gt;</v>
      </c>
      <c r="C53" s="19" t="str">
        <f t="shared" si="0"/>
        <v>5-1-19</v>
      </c>
      <c r="D53" s="19">
        <f>VLOOKUP($B$1&amp;"."&amp;A53,All_connections!$B$1:$O$1129,10,FALSE)</f>
        <v>11</v>
      </c>
      <c r="E53" s="19">
        <f>VLOOKUP($B$1&amp;"."&amp;A53,All_connections!$B$1:$O$1129,11,FALSE)</f>
        <v>19</v>
      </c>
      <c r="F53" s="19" t="str">
        <f>VLOOKUP($B$1&amp;"."&amp;A53,All_connections!$B$1:$O$1129,12,FALSE)</f>
        <v>RX</v>
      </c>
      <c r="G53" s="19" t="str">
        <f>VLOOKUP($B$1&amp;"."&amp;A53,All_connections!$B$1:$O$1129,13,FALSE)</f>
        <v>P</v>
      </c>
      <c r="H53" s="19" t="str">
        <f t="shared" si="1"/>
        <v>C</v>
      </c>
      <c r="I53" s="19" t="b">
        <f t="shared" si="2"/>
        <v>0</v>
      </c>
      <c r="J53" s="19">
        <f>VLOOKUP($B$1&amp;"."&amp;A53,All_connections!$B$1:$O$1129,14,FALSE)</f>
        <v>9424.6341499999999</v>
      </c>
      <c r="K53" s="19">
        <f>VLOOKUP(B53,'PKG lenghts'!$F$3:$G$1026,2,FALSE)</f>
        <v>24137.898929999999</v>
      </c>
      <c r="L53" s="19">
        <f>_xlfn.IFNA(VLOOKUP(C53&amp;"-"&amp;F53,Swapping!$A$2:$E$74,3,FALSE),E53)</f>
        <v>19</v>
      </c>
      <c r="M53" s="19" t="str">
        <f>VLOOKUP(A53,Cable!$B$2:$C$197,2,FALSE)</f>
        <v>J7</v>
      </c>
      <c r="N53" s="19" t="str">
        <f>VLOOKUP($B$2&amp;"."&amp;M53,All_connections!$B$1:$O$1129,9,FALSE)</f>
        <v>IFG_01_TX_N&lt;4&gt;</v>
      </c>
      <c r="O53" s="19" t="str">
        <f t="shared" si="3"/>
        <v>0-1-4</v>
      </c>
      <c r="P53" s="19">
        <f>VLOOKUP($B$2&amp;"."&amp;M53,All_connections!$B$1:$O$1129,10,FALSE)</f>
        <v>1</v>
      </c>
      <c r="Q53" s="19">
        <f>VLOOKUP($B$2&amp;"."&amp;M53,All_connections!$B$1:$O$1129,11,FALSE)</f>
        <v>4</v>
      </c>
      <c r="R53" s="19" t="str">
        <f>VLOOKUP($B$2&amp;"."&amp;M53,All_connections!$B$1:$O$1129,12,FALSE)</f>
        <v>TX</v>
      </c>
      <c r="S53" s="19" t="str">
        <f>VLOOKUP($B$2&amp;"."&amp;M53,All_connections!$B$1:$O$1129,13,FALSE)</f>
        <v>N</v>
      </c>
      <c r="T53" s="19" t="str">
        <f t="shared" si="4"/>
        <v>J</v>
      </c>
      <c r="U53" s="19" t="b">
        <f t="shared" si="5"/>
        <v>1</v>
      </c>
      <c r="V53" s="19">
        <f>VLOOKUP($B$2&amp;"."&amp;M53,All_connections!$B$1:$O$1129,14,FALSE)</f>
        <v>11054.50555</v>
      </c>
      <c r="W53" s="19">
        <f>VLOOKUP(N53,'PKG lenghts'!$F$3:$G$1026,2,FALSE)</f>
        <v>24976.831839999999</v>
      </c>
      <c r="X53" s="19">
        <f>_xlfn.IFNA(VLOOKUP(O53&amp;"-"&amp;R53,Swapping!$A$2:$E$74,3,FALSE),Q53)</f>
        <v>4</v>
      </c>
      <c r="Y53" s="21">
        <f>$B$5*(J53+V53)/1000</f>
        <v>-18.431225730000001</v>
      </c>
      <c r="Z53" s="21">
        <f>$B$4*(K53+W53)/1000</f>
        <v>-5.4026203846999996</v>
      </c>
      <c r="AA53" s="21">
        <f t="shared" si="6"/>
        <v>-32.833846114700002</v>
      </c>
      <c r="AB53" s="23" t="b">
        <f>IF(AND(NOT(ISNA(C53)),(NOT(ISNA(O53)))),TRUE,FALSE)</f>
        <v>1</v>
      </c>
      <c r="AC53" s="18" t="b">
        <f>L53=X53</f>
        <v>0</v>
      </c>
    </row>
    <row r="54" spans="1:29" s="18" customFormat="1" x14ac:dyDescent="0.25">
      <c r="A54" s="19" t="s">
        <v>853</v>
      </c>
      <c r="B54" s="19" t="str">
        <f>VLOOKUP($B$1&amp;"."&amp;A54,All_connections!$B$1:$O$1129,9,FALSE)</f>
        <v>IFG_11_RX_N&lt;19&gt;</v>
      </c>
      <c r="C54" s="19" t="str">
        <f t="shared" si="0"/>
        <v>5-1-19</v>
      </c>
      <c r="D54" s="19">
        <f>VLOOKUP($B$1&amp;"."&amp;A54,All_connections!$B$1:$O$1129,10,FALSE)</f>
        <v>11</v>
      </c>
      <c r="E54" s="19">
        <f>VLOOKUP($B$1&amp;"."&amp;A54,All_connections!$B$1:$O$1129,11,FALSE)</f>
        <v>19</v>
      </c>
      <c r="F54" s="19" t="str">
        <f>VLOOKUP($B$1&amp;"."&amp;A54,All_connections!$B$1:$O$1129,12,FALSE)</f>
        <v>RX</v>
      </c>
      <c r="G54" s="19" t="str">
        <f>VLOOKUP($B$1&amp;"."&amp;A54,All_connections!$B$1:$O$1129,13,FALSE)</f>
        <v>N</v>
      </c>
      <c r="H54" s="19" t="str">
        <f t="shared" si="1"/>
        <v>D</v>
      </c>
      <c r="I54" s="19" t="b">
        <f t="shared" si="2"/>
        <v>0</v>
      </c>
      <c r="J54" s="19">
        <f>VLOOKUP($B$1&amp;"."&amp;A54,All_connections!$B$1:$O$1129,14,FALSE)</f>
        <v>9424.2450000000008</v>
      </c>
      <c r="K54" s="19">
        <f>VLOOKUP(B54,'PKG lenghts'!$F$3:$G$1026,2,FALSE)</f>
        <v>24139.584750000002</v>
      </c>
      <c r="L54" s="19">
        <f>_xlfn.IFNA(VLOOKUP(C54&amp;"-"&amp;F54,Swapping!$A$2:$E$74,3,FALSE),E54)</f>
        <v>19</v>
      </c>
      <c r="M54" s="19" t="str">
        <f>VLOOKUP(A54,Cable!$B$2:$C$197,2,FALSE)</f>
        <v>K7</v>
      </c>
      <c r="N54" s="19" t="str">
        <f>VLOOKUP($B$2&amp;"."&amp;M54,All_connections!$B$1:$O$1129,9,FALSE)</f>
        <v>IFG_01_TX_P&lt;4&gt;</v>
      </c>
      <c r="O54" s="19" t="str">
        <f t="shared" si="3"/>
        <v>0-1-4</v>
      </c>
      <c r="P54" s="19">
        <f>VLOOKUP($B$2&amp;"."&amp;M54,All_connections!$B$1:$O$1129,10,FALSE)</f>
        <v>1</v>
      </c>
      <c r="Q54" s="19">
        <f>VLOOKUP($B$2&amp;"."&amp;M54,All_connections!$B$1:$O$1129,11,FALSE)</f>
        <v>4</v>
      </c>
      <c r="R54" s="19" t="str">
        <f>VLOOKUP($B$2&amp;"."&amp;M54,All_connections!$B$1:$O$1129,12,FALSE)</f>
        <v>TX</v>
      </c>
      <c r="S54" s="19" t="str">
        <f>VLOOKUP($B$2&amp;"."&amp;M54,All_connections!$B$1:$O$1129,13,FALSE)</f>
        <v>P</v>
      </c>
      <c r="T54" s="19" t="str">
        <f t="shared" si="4"/>
        <v>K</v>
      </c>
      <c r="U54" s="19" t="b">
        <f t="shared" si="5"/>
        <v>1</v>
      </c>
      <c r="V54" s="19">
        <f>VLOOKUP($B$2&amp;"."&amp;M54,All_connections!$B$1:$O$1129,14,FALSE)</f>
        <v>11056.01972</v>
      </c>
      <c r="W54" s="19">
        <f>VLOOKUP(N54,'PKG lenghts'!$F$3:$G$1026,2,FALSE)</f>
        <v>24978.49509</v>
      </c>
      <c r="X54" s="19">
        <f>_xlfn.IFNA(VLOOKUP(O54&amp;"-"&amp;R54,Swapping!$A$2:$E$74,3,FALSE),Q54)</f>
        <v>4</v>
      </c>
      <c r="Y54" s="21">
        <f>$B$5*(J54+V54)/1000</f>
        <v>-18.432238248000001</v>
      </c>
      <c r="Z54" s="21">
        <f>$B$4*(K54+W54)/1000</f>
        <v>-5.4029887824000005</v>
      </c>
      <c r="AA54" s="21">
        <f t="shared" si="6"/>
        <v>-32.835227030400006</v>
      </c>
      <c r="AB54" s="23" t="b">
        <f>IF(AND(NOT(ISNA(C54)),(NOT(ISNA(O54)))),TRUE,FALSE)</f>
        <v>1</v>
      </c>
      <c r="AC54" s="18" t="b">
        <f>L54=X54</f>
        <v>0</v>
      </c>
    </row>
    <row r="55" spans="1:29" s="18" customFormat="1" x14ac:dyDescent="0.25">
      <c r="A55" s="19" t="s">
        <v>855</v>
      </c>
      <c r="B55" s="19" t="str">
        <f>VLOOKUP($B$1&amp;"."&amp;A55,All_connections!$B$1:$O$1129,9,FALSE)</f>
        <v>IFG_11_RX_P&lt;20&gt;</v>
      </c>
      <c r="C55" s="19" t="str">
        <f t="shared" si="0"/>
        <v>5-1-20</v>
      </c>
      <c r="D55" s="19">
        <f>VLOOKUP($B$1&amp;"."&amp;A55,All_connections!$B$1:$O$1129,10,FALSE)</f>
        <v>11</v>
      </c>
      <c r="E55" s="19">
        <f>VLOOKUP($B$1&amp;"."&amp;A55,All_connections!$B$1:$O$1129,11,FALSE)</f>
        <v>20</v>
      </c>
      <c r="F55" s="19" t="str">
        <f>VLOOKUP($B$1&amp;"."&amp;A55,All_connections!$B$1:$O$1129,12,FALSE)</f>
        <v>RX</v>
      </c>
      <c r="G55" s="19" t="str">
        <f>VLOOKUP($B$1&amp;"."&amp;A55,All_connections!$B$1:$O$1129,13,FALSE)</f>
        <v>P</v>
      </c>
      <c r="H55" s="19" t="str">
        <f t="shared" si="1"/>
        <v>E</v>
      </c>
      <c r="I55" s="19" t="b">
        <f t="shared" si="2"/>
        <v>0</v>
      </c>
      <c r="J55" s="19">
        <f>VLOOKUP($B$1&amp;"."&amp;A55,All_connections!$B$1:$O$1129,14,FALSE)</f>
        <v>9485.7924999999996</v>
      </c>
      <c r="K55" s="19">
        <f>VLOOKUP(B55,'PKG lenghts'!$F$3:$G$1026,2,FALSE)</f>
        <v>22153.471989999998</v>
      </c>
      <c r="L55" s="19">
        <f>_xlfn.IFNA(VLOOKUP(C55&amp;"-"&amp;F55,Swapping!$A$2:$E$74,3,FALSE),E55)</f>
        <v>20</v>
      </c>
      <c r="M55" s="19" t="str">
        <f>VLOOKUP(A55,Cable!$B$2:$C$197,2,FALSE)</f>
        <v>L7</v>
      </c>
      <c r="N55" s="19" t="str">
        <f>VLOOKUP($B$2&amp;"."&amp;M55,All_connections!$B$1:$O$1129,9,FALSE)</f>
        <v>IFG_01_TX_P&lt;3&gt;</v>
      </c>
      <c r="O55" s="19" t="str">
        <f t="shared" si="3"/>
        <v>0-1-3</v>
      </c>
      <c r="P55" s="19">
        <f>VLOOKUP($B$2&amp;"."&amp;M55,All_connections!$B$1:$O$1129,10,FALSE)</f>
        <v>1</v>
      </c>
      <c r="Q55" s="19">
        <f>VLOOKUP($B$2&amp;"."&amp;M55,All_connections!$B$1:$O$1129,11,FALSE)</f>
        <v>3</v>
      </c>
      <c r="R55" s="19" t="str">
        <f>VLOOKUP($B$2&amp;"."&amp;M55,All_connections!$B$1:$O$1129,12,FALSE)</f>
        <v>TX</v>
      </c>
      <c r="S55" s="19" t="str">
        <f>VLOOKUP($B$2&amp;"."&amp;M55,All_connections!$B$1:$O$1129,13,FALSE)</f>
        <v>P</v>
      </c>
      <c r="T55" s="19" t="str">
        <f t="shared" si="4"/>
        <v>L</v>
      </c>
      <c r="U55" s="19" t="b">
        <f t="shared" si="5"/>
        <v>0</v>
      </c>
      <c r="V55" s="19">
        <f>VLOOKUP($B$2&amp;"."&amp;M55,All_connections!$B$1:$O$1129,14,FALSE)</f>
        <v>10720.26179</v>
      </c>
      <c r="W55" s="19">
        <f>VLOOKUP(N55,'PKG lenghts'!$F$3:$G$1026,2,FALSE)</f>
        <v>26609.510740000002</v>
      </c>
      <c r="X55" s="19">
        <f>_xlfn.IFNA(VLOOKUP(O55&amp;"-"&amp;R55,Swapping!$A$2:$E$74,3,FALSE),Q55)</f>
        <v>3</v>
      </c>
      <c r="Y55" s="21">
        <f>$B$5*(J55+V55)/1000</f>
        <v>-18.185448861000001</v>
      </c>
      <c r="Z55" s="21">
        <f>$B$4*(K55+W55)/1000</f>
        <v>-5.3639281003000008</v>
      </c>
      <c r="AA55" s="21">
        <f t="shared" si="6"/>
        <v>-32.549376961299998</v>
      </c>
      <c r="AB55" s="23" t="b">
        <f>IF(AND(NOT(ISNA(C55)),(NOT(ISNA(O55)))),TRUE,FALSE)</f>
        <v>1</v>
      </c>
      <c r="AC55" s="18" t="b">
        <f>L55=X55</f>
        <v>0</v>
      </c>
    </row>
    <row r="56" spans="1:29" s="18" customFormat="1" x14ac:dyDescent="0.25">
      <c r="A56" s="19" t="s">
        <v>857</v>
      </c>
      <c r="B56" s="19" t="str">
        <f>VLOOKUP($B$1&amp;"."&amp;A56,All_connections!$B$1:$O$1129,9,FALSE)</f>
        <v>IFG_11_RX_N&lt;20&gt;</v>
      </c>
      <c r="C56" s="19" t="str">
        <f t="shared" si="0"/>
        <v>5-1-20</v>
      </c>
      <c r="D56" s="19">
        <f>VLOOKUP($B$1&amp;"."&amp;A56,All_connections!$B$1:$O$1129,10,FALSE)</f>
        <v>11</v>
      </c>
      <c r="E56" s="19">
        <f>VLOOKUP($B$1&amp;"."&amp;A56,All_connections!$B$1:$O$1129,11,FALSE)</f>
        <v>20</v>
      </c>
      <c r="F56" s="19" t="str">
        <f>VLOOKUP($B$1&amp;"."&amp;A56,All_connections!$B$1:$O$1129,12,FALSE)</f>
        <v>RX</v>
      </c>
      <c r="G56" s="19" t="str">
        <f>VLOOKUP($B$1&amp;"."&amp;A56,All_connections!$B$1:$O$1129,13,FALSE)</f>
        <v>N</v>
      </c>
      <c r="H56" s="19" t="str">
        <f t="shared" si="1"/>
        <v>F</v>
      </c>
      <c r="I56" s="19" t="b">
        <f t="shared" si="2"/>
        <v>0</v>
      </c>
      <c r="J56" s="19">
        <f>VLOOKUP($B$1&amp;"."&amp;A56,All_connections!$B$1:$O$1129,14,FALSE)</f>
        <v>9486.7903600000009</v>
      </c>
      <c r="K56" s="19">
        <f>VLOOKUP(B56,'PKG lenghts'!$F$3:$G$1026,2,FALSE)</f>
        <v>22151.698659999998</v>
      </c>
      <c r="L56" s="19">
        <f>_xlfn.IFNA(VLOOKUP(C56&amp;"-"&amp;F56,Swapping!$A$2:$E$74,3,FALSE),E56)</f>
        <v>20</v>
      </c>
      <c r="M56" s="19" t="str">
        <f>VLOOKUP(A56,Cable!$B$2:$C$197,2,FALSE)</f>
        <v>M7</v>
      </c>
      <c r="N56" s="19" t="str">
        <f>VLOOKUP($B$2&amp;"."&amp;M56,All_connections!$B$1:$O$1129,9,FALSE)</f>
        <v>IFG_01_TX_N&lt;3&gt;</v>
      </c>
      <c r="O56" s="19" t="str">
        <f t="shared" si="3"/>
        <v>0-1-3</v>
      </c>
      <c r="P56" s="19">
        <f>VLOOKUP($B$2&amp;"."&amp;M56,All_connections!$B$1:$O$1129,10,FALSE)</f>
        <v>1</v>
      </c>
      <c r="Q56" s="19">
        <f>VLOOKUP($B$2&amp;"."&amp;M56,All_connections!$B$1:$O$1129,11,FALSE)</f>
        <v>3</v>
      </c>
      <c r="R56" s="19" t="str">
        <f>VLOOKUP($B$2&amp;"."&amp;M56,All_connections!$B$1:$O$1129,12,FALSE)</f>
        <v>TX</v>
      </c>
      <c r="S56" s="19" t="str">
        <f>VLOOKUP($B$2&amp;"."&amp;M56,All_connections!$B$1:$O$1129,13,FALSE)</f>
        <v>N</v>
      </c>
      <c r="T56" s="19" t="str">
        <f t="shared" si="4"/>
        <v>M</v>
      </c>
      <c r="U56" s="19" t="b">
        <f t="shared" si="5"/>
        <v>0</v>
      </c>
      <c r="V56" s="19">
        <f>VLOOKUP($B$2&amp;"."&amp;M56,All_connections!$B$1:$O$1129,14,FALSE)</f>
        <v>10721.280290000001</v>
      </c>
      <c r="W56" s="19">
        <f>VLOOKUP(N56,'PKG lenghts'!$F$3:$G$1026,2,FALSE)</f>
        <v>26610.501029999999</v>
      </c>
      <c r="X56" s="19">
        <f>_xlfn.IFNA(VLOOKUP(O56&amp;"-"&amp;R56,Swapping!$A$2:$E$74,3,FALSE),Q56)</f>
        <v>3</v>
      </c>
      <c r="Y56" s="21">
        <f>$B$5*(J56+V56)/1000</f>
        <v>-18.187263585</v>
      </c>
      <c r="Z56" s="21">
        <f>$B$4*(K56+W56)/1000</f>
        <v>-5.363841965899999</v>
      </c>
      <c r="AA56" s="21">
        <f t="shared" si="6"/>
        <v>-32.551105550899997</v>
      </c>
      <c r="AB56" s="23" t="b">
        <f>IF(AND(NOT(ISNA(C56)),(NOT(ISNA(O56)))),TRUE,FALSE)</f>
        <v>1</v>
      </c>
      <c r="AC56" s="18" t="b">
        <f>L56=X56</f>
        <v>0</v>
      </c>
    </row>
    <row r="57" spans="1:29" x14ac:dyDescent="0.25">
      <c r="A57" s="19" t="s">
        <v>12</v>
      </c>
      <c r="B57" s="19" t="str">
        <f>VLOOKUP($B$1&amp;"."&amp;A57,All_connections!$B$1:$O$1129,9,FALSE)</f>
        <v>IFG_10_RX_N&lt;0&gt;</v>
      </c>
      <c r="C57" s="19" t="str">
        <f t="shared" si="0"/>
        <v>5-0-0</v>
      </c>
      <c r="D57" s="19">
        <f>VLOOKUP($B$1&amp;"."&amp;A57,All_connections!$B$1:$O$1129,10,FALSE)</f>
        <v>10</v>
      </c>
      <c r="E57" s="19">
        <f>VLOOKUP($B$1&amp;"."&amp;A57,All_connections!$B$1:$O$1129,11,FALSE)</f>
        <v>0</v>
      </c>
      <c r="F57" s="19" t="str">
        <f>VLOOKUP($B$1&amp;"."&amp;A57,All_connections!$B$1:$O$1129,12,FALSE)</f>
        <v>RX</v>
      </c>
      <c r="G57" s="19" t="str">
        <f>VLOOKUP($B$1&amp;"."&amp;A57,All_connections!$B$1:$O$1129,13,FALSE)</f>
        <v>N</v>
      </c>
      <c r="H57" s="19" t="str">
        <f t="shared" si="1"/>
        <v>A</v>
      </c>
      <c r="I57" s="19" t="b">
        <f t="shared" si="2"/>
        <v>1</v>
      </c>
      <c r="J57" s="19">
        <f>VLOOKUP($B$1&amp;"."&amp;A57,All_connections!$B$1:$O$1129,14,FALSE)</f>
        <v>9212.9030299999995</v>
      </c>
      <c r="K57" s="19">
        <f>VLOOKUP(B57,'PKG lenghts'!$F$3:$G$1026,2,FALSE)</f>
        <v>17990.753929999999</v>
      </c>
      <c r="L57" s="19">
        <f>_xlfn.IFNA(VLOOKUP(C57&amp;"-"&amp;F57,Swapping!$A$2:$E$74,3,FALSE),E57)</f>
        <v>0</v>
      </c>
      <c r="M57" s="19" t="str">
        <f>VLOOKUP(A57,Cable!$B$2:$C$197,2,FALSE)</f>
        <v>G8</v>
      </c>
      <c r="N57" s="19" t="str">
        <f>VLOOKUP($B$2&amp;"."&amp;M57,All_connections!$B$1:$O$1129,9,FALSE)</f>
        <v>IFG_00_TX_P&lt;23&gt;</v>
      </c>
      <c r="O57" s="19" t="str">
        <f t="shared" si="3"/>
        <v>0-0-23</v>
      </c>
      <c r="P57" s="19">
        <f>VLOOKUP($B$2&amp;"."&amp;M57,All_connections!$B$1:$O$1129,10,FALSE)</f>
        <v>0</v>
      </c>
      <c r="Q57" s="19">
        <f>VLOOKUP($B$2&amp;"."&amp;M57,All_connections!$B$1:$O$1129,11,FALSE)</f>
        <v>23</v>
      </c>
      <c r="R57" s="19" t="str">
        <f>VLOOKUP($B$2&amp;"."&amp;M57,All_connections!$B$1:$O$1129,12,FALSE)</f>
        <v>TX</v>
      </c>
      <c r="S57" s="19" t="str">
        <f>VLOOKUP($B$2&amp;"."&amp;M57,All_connections!$B$1:$O$1129,13,FALSE)</f>
        <v>P</v>
      </c>
      <c r="T57" s="19" t="str">
        <f t="shared" si="4"/>
        <v>G</v>
      </c>
      <c r="U57" s="19" t="b">
        <f t="shared" si="5"/>
        <v>0</v>
      </c>
      <c r="V57" s="19">
        <f>VLOOKUP($B$2&amp;"."&amp;M57,All_connections!$B$1:$O$1129,14,FALSE)</f>
        <v>10956.72536</v>
      </c>
      <c r="W57" s="19">
        <f>VLOOKUP(N57,'PKG lenghts'!$F$3:$G$1026,2,FALSE)</f>
        <v>29920.550350000001</v>
      </c>
      <c r="X57" s="19">
        <f>_xlfn.IFNA(VLOOKUP(O57&amp;"-"&amp;R57,Swapping!$A$2:$E$74,3,FALSE),Q57)</f>
        <v>23</v>
      </c>
      <c r="Y57" s="21">
        <f>$B$5*(J57+V57)/1000</f>
        <v>-18.152665550999998</v>
      </c>
      <c r="Z57" s="21">
        <f>$B$4*(K57+W57)/1000</f>
        <v>-5.2702434707999997</v>
      </c>
      <c r="AA57" s="21">
        <f t="shared" si="6"/>
        <v>-32.422909021799995</v>
      </c>
      <c r="AB57" s="23" t="b">
        <f>IF(AND(NOT(ISNA(C57)),(NOT(ISNA(O57)))),TRUE,FALSE)</f>
        <v>1</v>
      </c>
      <c r="AC57" s="18" t="b">
        <f>L57=X57</f>
        <v>0</v>
      </c>
    </row>
    <row r="58" spans="1:29" x14ac:dyDescent="0.25">
      <c r="A58" s="19" t="s">
        <v>36</v>
      </c>
      <c r="B58" s="19" t="str">
        <f>VLOOKUP($B$1&amp;"."&amp;A58,All_connections!$B$1:$O$1129,9,FALSE)</f>
        <v>IFG_10_RX_P&lt;0&gt;</v>
      </c>
      <c r="C58" s="19" t="str">
        <f t="shared" si="0"/>
        <v>5-0-0</v>
      </c>
      <c r="D58" s="19">
        <f>VLOOKUP($B$1&amp;"."&amp;A58,All_connections!$B$1:$O$1129,10,FALSE)</f>
        <v>10</v>
      </c>
      <c r="E58" s="19">
        <f>VLOOKUP($B$1&amp;"."&amp;A58,All_connections!$B$1:$O$1129,11,FALSE)</f>
        <v>0</v>
      </c>
      <c r="F58" s="19" t="str">
        <f>VLOOKUP($B$1&amp;"."&amp;A58,All_connections!$B$1:$O$1129,12,FALSE)</f>
        <v>RX</v>
      </c>
      <c r="G58" s="19" t="str">
        <f>VLOOKUP($B$1&amp;"."&amp;A58,All_connections!$B$1:$O$1129,13,FALSE)</f>
        <v>P</v>
      </c>
      <c r="H58" s="19" t="str">
        <f t="shared" si="1"/>
        <v>B</v>
      </c>
      <c r="I58" s="19" t="b">
        <f t="shared" si="2"/>
        <v>1</v>
      </c>
      <c r="J58" s="19">
        <f>VLOOKUP($B$1&amp;"."&amp;A58,All_connections!$B$1:$O$1129,14,FALSE)</f>
        <v>9212.12817</v>
      </c>
      <c r="K58" s="19">
        <f>VLOOKUP(B58,'PKG lenghts'!$F$3:$G$1026,2,FALSE)</f>
        <v>17992.056929999999</v>
      </c>
      <c r="L58" s="19">
        <f>_xlfn.IFNA(VLOOKUP(C58&amp;"-"&amp;F58,Swapping!$A$2:$E$74,3,FALSE),E58)</f>
        <v>0</v>
      </c>
      <c r="M58" s="19" t="str">
        <f>VLOOKUP(A58,Cable!$B$2:$C$197,2,FALSE)</f>
        <v>H8</v>
      </c>
      <c r="N58" s="19" t="str">
        <f>VLOOKUP($B$2&amp;"."&amp;M58,All_connections!$B$1:$O$1129,9,FALSE)</f>
        <v>IFG_00_TX_N&lt;23&gt;</v>
      </c>
      <c r="O58" s="19" t="str">
        <f t="shared" si="3"/>
        <v>0-0-23</v>
      </c>
      <c r="P58" s="19">
        <f>VLOOKUP($B$2&amp;"."&amp;M58,All_connections!$B$1:$O$1129,10,FALSE)</f>
        <v>0</v>
      </c>
      <c r="Q58" s="19">
        <f>VLOOKUP($B$2&amp;"."&amp;M58,All_connections!$B$1:$O$1129,11,FALSE)</f>
        <v>23</v>
      </c>
      <c r="R58" s="19" t="str">
        <f>VLOOKUP($B$2&amp;"."&amp;M58,All_connections!$B$1:$O$1129,12,FALSE)</f>
        <v>TX</v>
      </c>
      <c r="S58" s="19" t="str">
        <f>VLOOKUP($B$2&amp;"."&amp;M58,All_connections!$B$1:$O$1129,13,FALSE)</f>
        <v>N</v>
      </c>
      <c r="T58" s="19" t="str">
        <f t="shared" si="4"/>
        <v>H</v>
      </c>
      <c r="U58" s="19" t="b">
        <f t="shared" si="5"/>
        <v>0</v>
      </c>
      <c r="V58" s="19">
        <f>VLOOKUP($B$2&amp;"."&amp;M58,All_connections!$B$1:$O$1129,14,FALSE)</f>
        <v>10957.82375</v>
      </c>
      <c r="W58" s="19">
        <f>VLOOKUP(N58,'PKG lenghts'!$F$3:$G$1026,2,FALSE)</f>
        <v>29922.185310000001</v>
      </c>
      <c r="X58" s="19">
        <f>_xlfn.IFNA(VLOOKUP(O58&amp;"-"&amp;R58,Swapping!$A$2:$E$74,3,FALSE),Q58)</f>
        <v>23</v>
      </c>
      <c r="Y58" s="21">
        <f>$B$5*(J58+V58)/1000</f>
        <v>-18.152956727999999</v>
      </c>
      <c r="Z58" s="21">
        <f>$B$4*(K58+W58)/1000</f>
        <v>-5.2705666463999998</v>
      </c>
      <c r="AA58" s="21">
        <f t="shared" si="6"/>
        <v>-32.423523374399998</v>
      </c>
      <c r="AB58" s="23" t="b">
        <f>IF(AND(NOT(ISNA(C58)),(NOT(ISNA(O58)))),TRUE,FALSE)</f>
        <v>1</v>
      </c>
      <c r="AC58" s="18" t="b">
        <f>L58=X58</f>
        <v>0</v>
      </c>
    </row>
    <row r="59" spans="1:29" x14ac:dyDescent="0.25">
      <c r="A59" s="19" t="s">
        <v>60</v>
      </c>
      <c r="B59" s="19" t="str">
        <f>VLOOKUP($B$1&amp;"."&amp;A59,All_connections!$B$1:$O$1129,9,FALSE)</f>
        <v>IFG_10_RX_P&lt;1&gt;</v>
      </c>
      <c r="C59" s="19" t="str">
        <f t="shared" si="0"/>
        <v>5-0-1</v>
      </c>
      <c r="D59" s="19">
        <f>VLOOKUP($B$1&amp;"."&amp;A59,All_connections!$B$1:$O$1129,10,FALSE)</f>
        <v>10</v>
      </c>
      <c r="E59" s="19">
        <f>VLOOKUP($B$1&amp;"."&amp;A59,All_connections!$B$1:$O$1129,11,FALSE)</f>
        <v>1</v>
      </c>
      <c r="F59" s="19" t="str">
        <f>VLOOKUP($B$1&amp;"."&amp;A59,All_connections!$B$1:$O$1129,12,FALSE)</f>
        <v>RX</v>
      </c>
      <c r="G59" s="19" t="str">
        <f>VLOOKUP($B$1&amp;"."&amp;A59,All_connections!$B$1:$O$1129,13,FALSE)</f>
        <v>P</v>
      </c>
      <c r="H59" s="19" t="str">
        <f t="shared" si="1"/>
        <v>C</v>
      </c>
      <c r="I59" s="19" t="b">
        <f t="shared" si="2"/>
        <v>0</v>
      </c>
      <c r="J59" s="19">
        <f>VLOOKUP($B$1&amp;"."&amp;A59,All_connections!$B$1:$O$1129,14,FALSE)</f>
        <v>8843.76944</v>
      </c>
      <c r="K59" s="19">
        <f>VLOOKUP(B59,'PKG lenghts'!$F$3:$G$1026,2,FALSE)</f>
        <v>16509.699720000001</v>
      </c>
      <c r="L59" s="19">
        <f>_xlfn.IFNA(VLOOKUP(C59&amp;"-"&amp;F59,Swapping!$A$2:$E$74,3,FALSE),E59)</f>
        <v>1</v>
      </c>
      <c r="M59" s="19" t="str">
        <f>VLOOKUP(A59,Cable!$B$2:$C$197,2,FALSE)</f>
        <v>J8</v>
      </c>
      <c r="N59" s="19" t="str">
        <f>VLOOKUP($B$2&amp;"."&amp;M59,All_connections!$B$1:$O$1129,9,FALSE)</f>
        <v>IFG_00_TX_P&lt;22&gt;</v>
      </c>
      <c r="O59" s="19" t="str">
        <f t="shared" si="3"/>
        <v>0-0-22</v>
      </c>
      <c r="P59" s="19">
        <f>VLOOKUP($B$2&amp;"."&amp;M59,All_connections!$B$1:$O$1129,10,FALSE)</f>
        <v>0</v>
      </c>
      <c r="Q59" s="19">
        <f>VLOOKUP($B$2&amp;"."&amp;M59,All_connections!$B$1:$O$1129,11,FALSE)</f>
        <v>22</v>
      </c>
      <c r="R59" s="19" t="str">
        <f>VLOOKUP($B$2&amp;"."&amp;M59,All_connections!$B$1:$O$1129,12,FALSE)</f>
        <v>TX</v>
      </c>
      <c r="S59" s="19" t="str">
        <f>VLOOKUP($B$2&amp;"."&amp;M59,All_connections!$B$1:$O$1129,13,FALSE)</f>
        <v>P</v>
      </c>
      <c r="T59" s="19" t="str">
        <f t="shared" si="4"/>
        <v>J</v>
      </c>
      <c r="U59" s="19" t="b">
        <f t="shared" si="5"/>
        <v>0</v>
      </c>
      <c r="V59" s="19">
        <f>VLOOKUP($B$2&amp;"."&amp;M59,All_connections!$B$1:$O$1129,14,FALSE)</f>
        <v>11249.88363</v>
      </c>
      <c r="W59" s="19">
        <f>VLOOKUP(N59,'PKG lenghts'!$F$3:$G$1026,2,FALSE)</f>
        <v>26137.800599999999</v>
      </c>
      <c r="X59" s="19">
        <f>_xlfn.IFNA(VLOOKUP(O59&amp;"-"&amp;R59,Swapping!$A$2:$E$74,3,FALSE),Q59)</f>
        <v>22</v>
      </c>
      <c r="Y59" s="21">
        <f>$B$5*(J59+V59)/1000</f>
        <v>-18.084287762999999</v>
      </c>
      <c r="Z59" s="21">
        <f>$B$4*(K59+W59)/1000</f>
        <v>-4.6912250352000004</v>
      </c>
      <c r="AA59" s="21">
        <f t="shared" si="6"/>
        <v>-31.775512798199998</v>
      </c>
      <c r="AB59" s="23" t="b">
        <f>IF(AND(NOT(ISNA(C59)),(NOT(ISNA(O59)))),TRUE,FALSE)</f>
        <v>1</v>
      </c>
      <c r="AC59" s="18" t="b">
        <f>L59=X59</f>
        <v>0</v>
      </c>
    </row>
    <row r="60" spans="1:29" x14ac:dyDescent="0.25">
      <c r="A60" s="19" t="s">
        <v>84</v>
      </c>
      <c r="B60" s="19" t="str">
        <f>VLOOKUP($B$1&amp;"."&amp;A60,All_connections!$B$1:$O$1129,9,FALSE)</f>
        <v>IFG_10_RX_N&lt;1&gt;</v>
      </c>
      <c r="C60" s="19" t="str">
        <f t="shared" si="0"/>
        <v>5-0-1</v>
      </c>
      <c r="D60" s="19">
        <f>VLOOKUP($B$1&amp;"."&amp;A60,All_connections!$B$1:$O$1129,10,FALSE)</f>
        <v>10</v>
      </c>
      <c r="E60" s="19">
        <f>VLOOKUP($B$1&amp;"."&amp;A60,All_connections!$B$1:$O$1129,11,FALSE)</f>
        <v>1</v>
      </c>
      <c r="F60" s="19" t="str">
        <f>VLOOKUP($B$1&amp;"."&amp;A60,All_connections!$B$1:$O$1129,12,FALSE)</f>
        <v>RX</v>
      </c>
      <c r="G60" s="19" t="str">
        <f>VLOOKUP($B$1&amp;"."&amp;A60,All_connections!$B$1:$O$1129,13,FALSE)</f>
        <v>N</v>
      </c>
      <c r="H60" s="19" t="str">
        <f t="shared" si="1"/>
        <v>D</v>
      </c>
      <c r="I60" s="19" t="b">
        <f t="shared" si="2"/>
        <v>0</v>
      </c>
      <c r="J60" s="19">
        <f>VLOOKUP($B$1&amp;"."&amp;A60,All_connections!$B$1:$O$1129,14,FALSE)</f>
        <v>8843.2074400000001</v>
      </c>
      <c r="K60" s="19">
        <f>VLOOKUP(B60,'PKG lenghts'!$F$3:$G$1026,2,FALSE)</f>
        <v>16509.26786</v>
      </c>
      <c r="L60" s="19">
        <f>_xlfn.IFNA(VLOOKUP(C60&amp;"-"&amp;F60,Swapping!$A$2:$E$74,3,FALSE),E60)</f>
        <v>1</v>
      </c>
      <c r="M60" s="19" t="str">
        <f>VLOOKUP(A60,Cable!$B$2:$C$197,2,FALSE)</f>
        <v>K8</v>
      </c>
      <c r="N60" s="19" t="str">
        <f>VLOOKUP($B$2&amp;"."&amp;M60,All_connections!$B$1:$O$1129,9,FALSE)</f>
        <v>IFG_00_TX_N&lt;22&gt;</v>
      </c>
      <c r="O60" s="19" t="str">
        <f t="shared" si="3"/>
        <v>0-0-22</v>
      </c>
      <c r="P60" s="19">
        <f>VLOOKUP($B$2&amp;"."&amp;M60,All_connections!$B$1:$O$1129,10,FALSE)</f>
        <v>0</v>
      </c>
      <c r="Q60" s="19">
        <f>VLOOKUP($B$2&amp;"."&amp;M60,All_connections!$B$1:$O$1129,11,FALSE)</f>
        <v>22</v>
      </c>
      <c r="R60" s="19" t="str">
        <f>VLOOKUP($B$2&amp;"."&amp;M60,All_connections!$B$1:$O$1129,12,FALSE)</f>
        <v>TX</v>
      </c>
      <c r="S60" s="19" t="str">
        <f>VLOOKUP($B$2&amp;"."&amp;M60,All_connections!$B$1:$O$1129,13,FALSE)</f>
        <v>N</v>
      </c>
      <c r="T60" s="19" t="str">
        <f t="shared" si="4"/>
        <v>K</v>
      </c>
      <c r="U60" s="19" t="b">
        <f t="shared" si="5"/>
        <v>0</v>
      </c>
      <c r="V60" s="19">
        <f>VLOOKUP($B$2&amp;"."&amp;M60,All_connections!$B$1:$O$1129,14,FALSE)</f>
        <v>11251.15258</v>
      </c>
      <c r="W60" s="19">
        <f>VLOOKUP(N60,'PKG lenghts'!$F$3:$G$1026,2,FALSE)</f>
        <v>26136.26398</v>
      </c>
      <c r="X60" s="19">
        <f>_xlfn.IFNA(VLOOKUP(O60&amp;"-"&amp;R60,Swapping!$A$2:$E$74,3,FALSE),Q60)</f>
        <v>22</v>
      </c>
      <c r="Y60" s="21">
        <f>$B$5*(J60+V60)/1000</f>
        <v>-18.084924018000002</v>
      </c>
      <c r="Z60" s="21">
        <f>$B$4*(K60+W60)/1000</f>
        <v>-4.6910085023999999</v>
      </c>
      <c r="AA60" s="21">
        <f t="shared" si="6"/>
        <v>-31.775932520400001</v>
      </c>
      <c r="AB60" s="23" t="b">
        <f>IF(AND(NOT(ISNA(C60)),(NOT(ISNA(O60)))),TRUE,FALSE)</f>
        <v>1</v>
      </c>
      <c r="AC60" s="18" t="b">
        <f>L60=X60</f>
        <v>0</v>
      </c>
    </row>
    <row r="61" spans="1:29" x14ac:dyDescent="0.25">
      <c r="A61" s="19" t="s">
        <v>108</v>
      </c>
      <c r="B61" s="19" t="str">
        <f>VLOOKUP($B$1&amp;"."&amp;A61,All_connections!$B$1:$O$1129,9,FALSE)</f>
        <v>IFG_10_RX_P&lt;3&gt;</v>
      </c>
      <c r="C61" s="19" t="str">
        <f t="shared" si="0"/>
        <v>5-0-3</v>
      </c>
      <c r="D61" s="19">
        <f>VLOOKUP($B$1&amp;"."&amp;A61,All_connections!$B$1:$O$1129,10,FALSE)</f>
        <v>10</v>
      </c>
      <c r="E61" s="19">
        <f>VLOOKUP($B$1&amp;"."&amp;A61,All_connections!$B$1:$O$1129,11,FALSE)</f>
        <v>3</v>
      </c>
      <c r="F61" s="19" t="str">
        <f>VLOOKUP($B$1&amp;"."&amp;A61,All_connections!$B$1:$O$1129,12,FALSE)</f>
        <v>RX</v>
      </c>
      <c r="G61" s="19" t="str">
        <f>VLOOKUP($B$1&amp;"."&amp;A61,All_connections!$B$1:$O$1129,13,FALSE)</f>
        <v>P</v>
      </c>
      <c r="H61" s="19" t="str">
        <f t="shared" si="1"/>
        <v>E</v>
      </c>
      <c r="I61" s="19" t="b">
        <f t="shared" si="2"/>
        <v>0</v>
      </c>
      <c r="J61" s="19">
        <f>VLOOKUP($B$1&amp;"."&amp;A61,All_connections!$B$1:$O$1129,14,FALSE)</f>
        <v>8150.2484599999998</v>
      </c>
      <c r="K61" s="19">
        <f>VLOOKUP(B61,'PKG lenghts'!$F$3:$G$1026,2,FALSE)</f>
        <v>22264.938269999999</v>
      </c>
      <c r="L61" s="19">
        <f>_xlfn.IFNA(VLOOKUP(C61&amp;"-"&amp;F61,Swapping!$A$2:$E$74,3,FALSE),E61)</f>
        <v>2</v>
      </c>
      <c r="M61" s="19" t="str">
        <f>VLOOKUP(A61,Cable!$B$2:$C$197,2,FALSE)</f>
        <v>L8</v>
      </c>
      <c r="N61" s="19" t="str">
        <f>VLOOKUP($B$2&amp;"."&amp;M61,All_connections!$B$1:$O$1129,9,FALSE)</f>
        <v>IFG_00_TX_P&lt;21&gt;</v>
      </c>
      <c r="O61" s="19" t="str">
        <f t="shared" si="3"/>
        <v>0-0-21</v>
      </c>
      <c r="P61" s="19">
        <f>VLOOKUP($B$2&amp;"."&amp;M61,All_connections!$B$1:$O$1129,10,FALSE)</f>
        <v>0</v>
      </c>
      <c r="Q61" s="19">
        <f>VLOOKUP($B$2&amp;"."&amp;M61,All_connections!$B$1:$O$1129,11,FALSE)</f>
        <v>21</v>
      </c>
      <c r="R61" s="19" t="str">
        <f>VLOOKUP($B$2&amp;"."&amp;M61,All_connections!$B$1:$O$1129,12,FALSE)</f>
        <v>TX</v>
      </c>
      <c r="S61" s="19" t="str">
        <f>VLOOKUP($B$2&amp;"."&amp;M61,All_connections!$B$1:$O$1129,13,FALSE)</f>
        <v>P</v>
      </c>
      <c r="T61" s="19" t="str">
        <f t="shared" si="4"/>
        <v>L</v>
      </c>
      <c r="U61" s="19" t="b">
        <f t="shared" si="5"/>
        <v>0</v>
      </c>
      <c r="V61" s="19">
        <f>VLOOKUP($B$2&amp;"."&amp;M61,All_connections!$B$1:$O$1129,14,FALSE)</f>
        <v>10794.669389999999</v>
      </c>
      <c r="W61" s="19">
        <f>VLOOKUP(N61,'PKG lenghts'!$F$3:$G$1026,2,FALSE)</f>
        <v>29017.38535</v>
      </c>
      <c r="X61" s="19">
        <f>_xlfn.IFNA(VLOOKUP(O61&amp;"-"&amp;R61,Swapping!$A$2:$E$74,3,FALSE),Q61)</f>
        <v>21</v>
      </c>
      <c r="Y61" s="21">
        <f>$B$5*(J61+V61)/1000</f>
        <v>-17.050426065</v>
      </c>
      <c r="Z61" s="21">
        <f>$B$4*(K61+W61)/1000</f>
        <v>-5.6410555981999995</v>
      </c>
      <c r="AA61" s="21">
        <f t="shared" si="6"/>
        <v>-31.691481663200001</v>
      </c>
      <c r="AB61" s="23" t="b">
        <f>IF(AND(NOT(ISNA(C61)),(NOT(ISNA(O61)))),TRUE,FALSE)</f>
        <v>1</v>
      </c>
      <c r="AC61" s="18" t="b">
        <f>L61=X61</f>
        <v>0</v>
      </c>
    </row>
    <row r="62" spans="1:29" x14ac:dyDescent="0.25">
      <c r="A62" s="19" t="s">
        <v>132</v>
      </c>
      <c r="B62" s="19" t="str">
        <f>VLOOKUP($B$1&amp;"."&amp;A62,All_connections!$B$1:$O$1129,9,FALSE)</f>
        <v>IFG_10_RX_N&lt;3&gt;</v>
      </c>
      <c r="C62" s="19" t="str">
        <f t="shared" si="0"/>
        <v>5-0-3</v>
      </c>
      <c r="D62" s="19">
        <f>VLOOKUP($B$1&amp;"."&amp;A62,All_connections!$B$1:$O$1129,10,FALSE)</f>
        <v>10</v>
      </c>
      <c r="E62" s="19">
        <f>VLOOKUP($B$1&amp;"."&amp;A62,All_connections!$B$1:$O$1129,11,FALSE)</f>
        <v>3</v>
      </c>
      <c r="F62" s="19" t="str">
        <f>VLOOKUP($B$1&amp;"."&amp;A62,All_connections!$B$1:$O$1129,12,FALSE)</f>
        <v>RX</v>
      </c>
      <c r="G62" s="19" t="str">
        <f>VLOOKUP($B$1&amp;"."&amp;A62,All_connections!$B$1:$O$1129,13,FALSE)</f>
        <v>N</v>
      </c>
      <c r="H62" s="19" t="str">
        <f t="shared" si="1"/>
        <v>F</v>
      </c>
      <c r="I62" s="19" t="b">
        <f t="shared" si="2"/>
        <v>0</v>
      </c>
      <c r="J62" s="19">
        <f>VLOOKUP($B$1&amp;"."&amp;A62,All_connections!$B$1:$O$1129,14,FALSE)</f>
        <v>8150.8168100000003</v>
      </c>
      <c r="K62" s="19">
        <f>VLOOKUP(B62,'PKG lenghts'!$F$3:$G$1026,2,FALSE)</f>
        <v>22265.880089999999</v>
      </c>
      <c r="L62" s="19">
        <f>_xlfn.IFNA(VLOOKUP(C62&amp;"-"&amp;F62,Swapping!$A$2:$E$74,3,FALSE),E62)</f>
        <v>2</v>
      </c>
      <c r="M62" s="19" t="str">
        <f>VLOOKUP(A62,Cable!$B$2:$C$197,2,FALSE)</f>
        <v>M8</v>
      </c>
      <c r="N62" s="19" t="str">
        <f>VLOOKUP($B$2&amp;"."&amp;M62,All_connections!$B$1:$O$1129,9,FALSE)</f>
        <v>IFG_00_TX_N&lt;21&gt;</v>
      </c>
      <c r="O62" s="19" t="str">
        <f t="shared" si="3"/>
        <v>0-0-21</v>
      </c>
      <c r="P62" s="19">
        <f>VLOOKUP($B$2&amp;"."&amp;M62,All_connections!$B$1:$O$1129,10,FALSE)</f>
        <v>0</v>
      </c>
      <c r="Q62" s="19">
        <f>VLOOKUP($B$2&amp;"."&amp;M62,All_connections!$B$1:$O$1129,11,FALSE)</f>
        <v>21</v>
      </c>
      <c r="R62" s="19" t="str">
        <f>VLOOKUP($B$2&amp;"."&amp;M62,All_connections!$B$1:$O$1129,12,FALSE)</f>
        <v>TX</v>
      </c>
      <c r="S62" s="19" t="str">
        <f>VLOOKUP($B$2&amp;"."&amp;M62,All_connections!$B$1:$O$1129,13,FALSE)</f>
        <v>N</v>
      </c>
      <c r="T62" s="19" t="str">
        <f t="shared" si="4"/>
        <v>M</v>
      </c>
      <c r="U62" s="19" t="b">
        <f t="shared" si="5"/>
        <v>0</v>
      </c>
      <c r="V62" s="19">
        <f>VLOOKUP($B$2&amp;"."&amp;M62,All_connections!$B$1:$O$1129,14,FALSE)</f>
        <v>10795.4494</v>
      </c>
      <c r="W62" s="19">
        <f>VLOOKUP(N62,'PKG lenghts'!$F$3:$G$1026,2,FALSE)</f>
        <v>29016.408360000001</v>
      </c>
      <c r="X62" s="19">
        <f>_xlfn.IFNA(VLOOKUP(O62&amp;"-"&amp;R62,Swapping!$A$2:$E$74,3,FALSE),Q62)</f>
        <v>21</v>
      </c>
      <c r="Y62" s="21">
        <f>$B$5*(J62+V62)/1000</f>
        <v>-17.051639589000001</v>
      </c>
      <c r="Z62" s="21">
        <f>$B$4*(K62+W62)/1000</f>
        <v>-5.6410517295</v>
      </c>
      <c r="AA62" s="21">
        <f t="shared" si="6"/>
        <v>-31.6926913185</v>
      </c>
      <c r="AB62" s="23" t="b">
        <f>IF(AND(NOT(ISNA(C62)),(NOT(ISNA(O62)))),TRUE,FALSE)</f>
        <v>1</v>
      </c>
      <c r="AC62" s="18" t="b">
        <f>L62=X62</f>
        <v>0</v>
      </c>
    </row>
    <row r="63" spans="1:29" x14ac:dyDescent="0.25">
      <c r="A63" s="19" t="s">
        <v>14</v>
      </c>
      <c r="B63" s="19" t="str">
        <f>VLOOKUP($B$1&amp;"."&amp;A63,All_connections!$B$1:$O$1129,9,FALSE)</f>
        <v>IFG_10_RX_N&lt;2&gt;</v>
      </c>
      <c r="C63" s="19" t="str">
        <f t="shared" si="0"/>
        <v>5-0-2</v>
      </c>
      <c r="D63" s="19">
        <f>VLOOKUP($B$1&amp;"."&amp;A63,All_connections!$B$1:$O$1129,10,FALSE)</f>
        <v>10</v>
      </c>
      <c r="E63" s="19">
        <f>VLOOKUP($B$1&amp;"."&amp;A63,All_connections!$B$1:$O$1129,11,FALSE)</f>
        <v>2</v>
      </c>
      <c r="F63" s="19" t="str">
        <f>VLOOKUP($B$1&amp;"."&amp;A63,All_connections!$B$1:$O$1129,12,FALSE)</f>
        <v>RX</v>
      </c>
      <c r="G63" s="19" t="str">
        <f>VLOOKUP($B$1&amp;"."&amp;A63,All_connections!$B$1:$O$1129,13,FALSE)</f>
        <v>N</v>
      </c>
      <c r="H63" s="19" t="str">
        <f t="shared" si="1"/>
        <v>A</v>
      </c>
      <c r="I63" s="19" t="b">
        <f t="shared" si="2"/>
        <v>1</v>
      </c>
      <c r="J63" s="19">
        <f>VLOOKUP($B$1&amp;"."&amp;A63,All_connections!$B$1:$O$1129,14,FALSE)</f>
        <v>8912.47408</v>
      </c>
      <c r="K63" s="19">
        <f>VLOOKUP(B63,'PKG lenghts'!$F$3:$G$1026,2,FALSE)</f>
        <v>20175.01699</v>
      </c>
      <c r="L63" s="19">
        <f>_xlfn.IFNA(VLOOKUP(C63&amp;"-"&amp;F63,Swapping!$A$2:$E$74,3,FALSE),E63)</f>
        <v>3</v>
      </c>
      <c r="M63" s="19" t="str">
        <f>VLOOKUP(A63,Cable!$B$2:$C$197,2,FALSE)</f>
        <v>G9</v>
      </c>
      <c r="N63" s="19" t="str">
        <f>VLOOKUP($B$2&amp;"."&amp;M63,All_connections!$B$1:$O$1129,9,FALSE)</f>
        <v>IFG_00_TX_P&lt;20&gt;</v>
      </c>
      <c r="O63" s="19" t="str">
        <f t="shared" si="3"/>
        <v>0-0-20</v>
      </c>
      <c r="P63" s="19">
        <f>VLOOKUP($B$2&amp;"."&amp;M63,All_connections!$B$1:$O$1129,10,FALSE)</f>
        <v>0</v>
      </c>
      <c r="Q63" s="19">
        <f>VLOOKUP($B$2&amp;"."&amp;M63,All_connections!$B$1:$O$1129,11,FALSE)</f>
        <v>20</v>
      </c>
      <c r="R63" s="19" t="str">
        <f>VLOOKUP($B$2&amp;"."&amp;M63,All_connections!$B$1:$O$1129,12,FALSE)</f>
        <v>TX</v>
      </c>
      <c r="S63" s="19" t="str">
        <f>VLOOKUP($B$2&amp;"."&amp;M63,All_connections!$B$1:$O$1129,13,FALSE)</f>
        <v>P</v>
      </c>
      <c r="T63" s="19" t="str">
        <f t="shared" si="4"/>
        <v>G</v>
      </c>
      <c r="U63" s="19" t="b">
        <f t="shared" si="5"/>
        <v>0</v>
      </c>
      <c r="V63" s="19">
        <f>VLOOKUP($B$2&amp;"."&amp;M63,All_connections!$B$1:$O$1129,14,FALSE)</f>
        <v>11096.43226</v>
      </c>
      <c r="W63" s="19">
        <f>VLOOKUP(N63,'PKG lenghts'!$F$3:$G$1026,2,FALSE)</f>
        <v>34057.874539999997</v>
      </c>
      <c r="X63" s="19">
        <f>_xlfn.IFNA(VLOOKUP(O63&amp;"-"&amp;R63,Swapping!$A$2:$E$74,3,FALSE),Q63)</f>
        <v>20</v>
      </c>
      <c r="Y63" s="21">
        <f>$B$5*(J63+V63)/1000</f>
        <v>-18.008015706000002</v>
      </c>
      <c r="Z63" s="21">
        <f>$B$4*(K63+W63)/1000</f>
        <v>-5.9656180682999995</v>
      </c>
      <c r="AA63" s="21">
        <f t="shared" si="6"/>
        <v>-32.973633774299998</v>
      </c>
      <c r="AB63" s="23" t="b">
        <f>IF(AND(NOT(ISNA(C63)),(NOT(ISNA(O63)))),TRUE,FALSE)</f>
        <v>1</v>
      </c>
      <c r="AC63" s="18" t="b">
        <f>L63=X63</f>
        <v>0</v>
      </c>
    </row>
    <row r="64" spans="1:29" x14ac:dyDescent="0.25">
      <c r="A64" s="19" t="s">
        <v>38</v>
      </c>
      <c r="B64" s="19" t="str">
        <f>VLOOKUP($B$1&amp;"."&amp;A64,All_connections!$B$1:$O$1129,9,FALSE)</f>
        <v>IFG_10_RX_P&lt;2&gt;</v>
      </c>
      <c r="C64" s="19" t="str">
        <f t="shared" si="0"/>
        <v>5-0-2</v>
      </c>
      <c r="D64" s="19">
        <f>VLOOKUP($B$1&amp;"."&amp;A64,All_connections!$B$1:$O$1129,10,FALSE)</f>
        <v>10</v>
      </c>
      <c r="E64" s="19">
        <f>VLOOKUP($B$1&amp;"."&amp;A64,All_connections!$B$1:$O$1129,11,FALSE)</f>
        <v>2</v>
      </c>
      <c r="F64" s="19" t="str">
        <f>VLOOKUP($B$1&amp;"."&amp;A64,All_connections!$B$1:$O$1129,12,FALSE)</f>
        <v>RX</v>
      </c>
      <c r="G64" s="19" t="str">
        <f>VLOOKUP($B$1&amp;"."&amp;A64,All_connections!$B$1:$O$1129,13,FALSE)</f>
        <v>P</v>
      </c>
      <c r="H64" s="19" t="str">
        <f t="shared" si="1"/>
        <v>B</v>
      </c>
      <c r="I64" s="19" t="b">
        <f t="shared" si="2"/>
        <v>1</v>
      </c>
      <c r="J64" s="19">
        <f>VLOOKUP($B$1&amp;"."&amp;A64,All_connections!$B$1:$O$1129,14,FALSE)</f>
        <v>8912.15949</v>
      </c>
      <c r="K64" s="19">
        <f>VLOOKUP(B64,'PKG lenghts'!$F$3:$G$1026,2,FALSE)</f>
        <v>20176.35341</v>
      </c>
      <c r="L64" s="19">
        <f>_xlfn.IFNA(VLOOKUP(C64&amp;"-"&amp;F64,Swapping!$A$2:$E$74,3,FALSE),E64)</f>
        <v>3</v>
      </c>
      <c r="M64" s="19" t="str">
        <f>VLOOKUP(A64,Cable!$B$2:$C$197,2,FALSE)</f>
        <v>H9</v>
      </c>
      <c r="N64" s="19" t="str">
        <f>VLOOKUP($B$2&amp;"."&amp;M64,All_connections!$B$1:$O$1129,9,FALSE)</f>
        <v>IFG_00_TX_N&lt;20&gt;</v>
      </c>
      <c r="O64" s="19" t="str">
        <f t="shared" si="3"/>
        <v>0-0-20</v>
      </c>
      <c r="P64" s="19">
        <f>VLOOKUP($B$2&amp;"."&amp;M64,All_connections!$B$1:$O$1129,10,FALSE)</f>
        <v>0</v>
      </c>
      <c r="Q64" s="19">
        <f>VLOOKUP($B$2&amp;"."&amp;M64,All_connections!$B$1:$O$1129,11,FALSE)</f>
        <v>20</v>
      </c>
      <c r="R64" s="19" t="str">
        <f>VLOOKUP($B$2&amp;"."&amp;M64,All_connections!$B$1:$O$1129,12,FALSE)</f>
        <v>TX</v>
      </c>
      <c r="S64" s="19" t="str">
        <f>VLOOKUP($B$2&amp;"."&amp;M64,All_connections!$B$1:$O$1129,13,FALSE)</f>
        <v>N</v>
      </c>
      <c r="T64" s="19" t="str">
        <f t="shared" si="4"/>
        <v>H</v>
      </c>
      <c r="U64" s="19" t="b">
        <f t="shared" si="5"/>
        <v>0</v>
      </c>
      <c r="V64" s="19">
        <f>VLOOKUP($B$2&amp;"."&amp;M64,All_connections!$B$1:$O$1129,14,FALSE)</f>
        <v>11097.117249999999</v>
      </c>
      <c r="W64" s="19">
        <f>VLOOKUP(N64,'PKG lenghts'!$F$3:$G$1026,2,FALSE)</f>
        <v>34059.10931</v>
      </c>
      <c r="X64" s="19">
        <f>_xlfn.IFNA(VLOOKUP(O64&amp;"-"&amp;R64,Swapping!$A$2:$E$74,3,FALSE),Q64)</f>
        <v>20</v>
      </c>
      <c r="Y64" s="21">
        <f>$B$5*(J64+V64)/1000</f>
        <v>-18.008349066000001</v>
      </c>
      <c r="Z64" s="21">
        <f>$B$4*(K64+W64)/1000</f>
        <v>-5.9659008992000002</v>
      </c>
      <c r="AA64" s="21">
        <f t="shared" si="6"/>
        <v>-32.974249965200002</v>
      </c>
      <c r="AB64" s="23" t="b">
        <f>IF(AND(NOT(ISNA(C64)),(NOT(ISNA(O64)))),TRUE,FALSE)</f>
        <v>1</v>
      </c>
      <c r="AC64" s="18" t="b">
        <f>L64=X64</f>
        <v>0</v>
      </c>
    </row>
    <row r="65" spans="1:29" x14ac:dyDescent="0.25">
      <c r="A65" s="19" t="s">
        <v>62</v>
      </c>
      <c r="B65" s="19" t="str">
        <f>VLOOKUP($B$1&amp;"."&amp;A65,All_connections!$B$1:$O$1129,9,FALSE)</f>
        <v>IFG_10_RX_N&lt;4&gt;</v>
      </c>
      <c r="C65" s="19" t="str">
        <f t="shared" si="0"/>
        <v>5-0-4</v>
      </c>
      <c r="D65" s="19">
        <f>VLOOKUP($B$1&amp;"."&amp;A65,All_connections!$B$1:$O$1129,10,FALSE)</f>
        <v>10</v>
      </c>
      <c r="E65" s="19">
        <f>VLOOKUP($B$1&amp;"."&amp;A65,All_connections!$B$1:$O$1129,11,FALSE)</f>
        <v>4</v>
      </c>
      <c r="F65" s="19" t="str">
        <f>VLOOKUP($B$1&amp;"."&amp;A65,All_connections!$B$1:$O$1129,12,FALSE)</f>
        <v>RX</v>
      </c>
      <c r="G65" s="19" t="str">
        <f>VLOOKUP($B$1&amp;"."&amp;A65,All_connections!$B$1:$O$1129,13,FALSE)</f>
        <v>N</v>
      </c>
      <c r="H65" s="19" t="str">
        <f t="shared" si="1"/>
        <v>C</v>
      </c>
      <c r="I65" s="19" t="b">
        <f t="shared" si="2"/>
        <v>1</v>
      </c>
      <c r="J65" s="19">
        <f>VLOOKUP($B$1&amp;"."&amp;A65,All_connections!$B$1:$O$1129,14,FALSE)</f>
        <v>8837.19362</v>
      </c>
      <c r="K65" s="19">
        <f>VLOOKUP(B65,'PKG lenghts'!$F$3:$G$1026,2,FALSE)</f>
        <v>18886.170450000001</v>
      </c>
      <c r="L65" s="19">
        <f>_xlfn.IFNA(VLOOKUP(C65&amp;"-"&amp;F65,Swapping!$A$2:$E$74,3,FALSE),E65)</f>
        <v>4</v>
      </c>
      <c r="M65" s="19" t="str">
        <f>VLOOKUP(A65,Cable!$B$2:$C$197,2,FALSE)</f>
        <v>J9</v>
      </c>
      <c r="N65" s="19" t="str">
        <f>VLOOKUP($B$2&amp;"."&amp;M65,All_connections!$B$1:$O$1129,9,FALSE)</f>
        <v>IFG_00_TX_P&lt;19&gt;</v>
      </c>
      <c r="O65" s="19" t="str">
        <f t="shared" si="3"/>
        <v>0-0-19</v>
      </c>
      <c r="P65" s="19">
        <f>VLOOKUP($B$2&amp;"."&amp;M65,All_connections!$B$1:$O$1129,10,FALSE)</f>
        <v>0</v>
      </c>
      <c r="Q65" s="19">
        <f>VLOOKUP($B$2&amp;"."&amp;M65,All_connections!$B$1:$O$1129,11,FALSE)</f>
        <v>19</v>
      </c>
      <c r="R65" s="19" t="str">
        <f>VLOOKUP($B$2&amp;"."&amp;M65,All_connections!$B$1:$O$1129,12,FALSE)</f>
        <v>TX</v>
      </c>
      <c r="S65" s="19" t="str">
        <f>VLOOKUP($B$2&amp;"."&amp;M65,All_connections!$B$1:$O$1129,13,FALSE)</f>
        <v>P</v>
      </c>
      <c r="T65" s="19" t="str">
        <f t="shared" si="4"/>
        <v>J</v>
      </c>
      <c r="U65" s="19" t="b">
        <f t="shared" si="5"/>
        <v>0</v>
      </c>
      <c r="V65" s="19">
        <f>VLOOKUP($B$2&amp;"."&amp;M65,All_connections!$B$1:$O$1129,14,FALSE)</f>
        <v>11757.2601</v>
      </c>
      <c r="W65" s="19">
        <f>VLOOKUP(N65,'PKG lenghts'!$F$3:$G$1026,2,FALSE)</f>
        <v>27827.166450000001</v>
      </c>
      <c r="X65" s="19">
        <f>_xlfn.IFNA(VLOOKUP(O65&amp;"-"&amp;R65,Swapping!$A$2:$E$74,3,FALSE),Q65)</f>
        <v>19</v>
      </c>
      <c r="Y65" s="21">
        <f>$B$5*(J65+V65)/1000</f>
        <v>-18.535008347999998</v>
      </c>
      <c r="Z65" s="21">
        <f>$B$4*(K65+W65)/1000</f>
        <v>-5.1384670590000008</v>
      </c>
      <c r="AA65" s="21">
        <f t="shared" si="6"/>
        <v>-32.673475406999998</v>
      </c>
      <c r="AB65" s="23" t="b">
        <f>IF(AND(NOT(ISNA(C65)),(NOT(ISNA(O65)))),TRUE,FALSE)</f>
        <v>1</v>
      </c>
      <c r="AC65" s="18" t="b">
        <f>L65=X65</f>
        <v>0</v>
      </c>
    </row>
    <row r="66" spans="1:29" x14ac:dyDescent="0.25">
      <c r="A66" s="19" t="s">
        <v>86</v>
      </c>
      <c r="B66" s="19" t="str">
        <f>VLOOKUP($B$1&amp;"."&amp;A66,All_connections!$B$1:$O$1129,9,FALSE)</f>
        <v>IFG_10_RX_P&lt;4&gt;</v>
      </c>
      <c r="C66" s="19" t="str">
        <f t="shared" si="0"/>
        <v>5-0-4</v>
      </c>
      <c r="D66" s="19">
        <f>VLOOKUP($B$1&amp;"."&amp;A66,All_connections!$B$1:$O$1129,10,FALSE)</f>
        <v>10</v>
      </c>
      <c r="E66" s="19">
        <f>VLOOKUP($B$1&amp;"."&amp;A66,All_connections!$B$1:$O$1129,11,FALSE)</f>
        <v>4</v>
      </c>
      <c r="F66" s="19" t="str">
        <f>VLOOKUP($B$1&amp;"."&amp;A66,All_connections!$B$1:$O$1129,12,FALSE)</f>
        <v>RX</v>
      </c>
      <c r="G66" s="19" t="str">
        <f>VLOOKUP($B$1&amp;"."&amp;A66,All_connections!$B$1:$O$1129,13,FALSE)</f>
        <v>P</v>
      </c>
      <c r="H66" s="19" t="str">
        <f t="shared" si="1"/>
        <v>D</v>
      </c>
      <c r="I66" s="19" t="b">
        <f t="shared" si="2"/>
        <v>1</v>
      </c>
      <c r="J66" s="19">
        <f>VLOOKUP($B$1&amp;"."&amp;A66,All_connections!$B$1:$O$1129,14,FALSE)</f>
        <v>8838.77477</v>
      </c>
      <c r="K66" s="19">
        <f>VLOOKUP(B66,'PKG lenghts'!$F$3:$G$1026,2,FALSE)</f>
        <v>18885.922689999999</v>
      </c>
      <c r="L66" s="19">
        <f>_xlfn.IFNA(VLOOKUP(C66&amp;"-"&amp;F66,Swapping!$A$2:$E$74,3,FALSE),E66)</f>
        <v>4</v>
      </c>
      <c r="M66" s="19" t="str">
        <f>VLOOKUP(A66,Cable!$B$2:$C$197,2,FALSE)</f>
        <v>K9</v>
      </c>
      <c r="N66" s="19" t="str">
        <f>VLOOKUP($B$2&amp;"."&amp;M66,All_connections!$B$1:$O$1129,9,FALSE)</f>
        <v>IFG_00_TX_N&lt;19&gt;</v>
      </c>
      <c r="O66" s="19" t="str">
        <f t="shared" si="3"/>
        <v>0-0-19</v>
      </c>
      <c r="P66" s="19">
        <f>VLOOKUP($B$2&amp;"."&amp;M66,All_connections!$B$1:$O$1129,10,FALSE)</f>
        <v>0</v>
      </c>
      <c r="Q66" s="19">
        <f>VLOOKUP($B$2&amp;"."&amp;M66,All_connections!$B$1:$O$1129,11,FALSE)</f>
        <v>19</v>
      </c>
      <c r="R66" s="19" t="str">
        <f>VLOOKUP($B$2&amp;"."&amp;M66,All_connections!$B$1:$O$1129,12,FALSE)</f>
        <v>TX</v>
      </c>
      <c r="S66" s="19" t="str">
        <f>VLOOKUP($B$2&amp;"."&amp;M66,All_connections!$B$1:$O$1129,13,FALSE)</f>
        <v>N</v>
      </c>
      <c r="T66" s="19" t="str">
        <f t="shared" si="4"/>
        <v>K</v>
      </c>
      <c r="U66" s="19" t="b">
        <f t="shared" si="5"/>
        <v>0</v>
      </c>
      <c r="V66" s="19">
        <f>VLOOKUP($B$2&amp;"."&amp;M66,All_connections!$B$1:$O$1129,14,FALSE)</f>
        <v>11757.61861</v>
      </c>
      <c r="W66" s="19">
        <f>VLOOKUP(N66,'PKG lenghts'!$F$3:$G$1026,2,FALSE)</f>
        <v>27828.968229999999</v>
      </c>
      <c r="X66" s="19">
        <f>_xlfn.IFNA(VLOOKUP(O66&amp;"-"&amp;R66,Swapping!$A$2:$E$74,3,FALSE),Q66)</f>
        <v>19</v>
      </c>
      <c r="Y66" s="21">
        <f>$B$5*(J66+V66)/1000</f>
        <v>-18.536754042000002</v>
      </c>
      <c r="Z66" s="21">
        <f>$B$4*(K66+W66)/1000</f>
        <v>-5.1386380012000004</v>
      </c>
      <c r="AA66" s="21">
        <f t="shared" si="6"/>
        <v>-32.675392043200006</v>
      </c>
      <c r="AB66" s="23" t="b">
        <f>IF(AND(NOT(ISNA(C66)),(NOT(ISNA(O66)))),TRUE,FALSE)</f>
        <v>1</v>
      </c>
      <c r="AC66" s="18" t="b">
        <f>L66=X66</f>
        <v>0</v>
      </c>
    </row>
    <row r="67" spans="1:29" x14ac:dyDescent="0.25">
      <c r="A67" s="19" t="s">
        <v>110</v>
      </c>
      <c r="B67" s="19" t="str">
        <f>VLOOKUP($B$1&amp;"."&amp;A67,All_connections!$B$1:$O$1129,9,FALSE)</f>
        <v>IFG_10_RX_P&lt;5&gt;</v>
      </c>
      <c r="C67" s="19" t="str">
        <f t="shared" si="0"/>
        <v>5-0-5</v>
      </c>
      <c r="D67" s="19">
        <f>VLOOKUP($B$1&amp;"."&amp;A67,All_connections!$B$1:$O$1129,10,FALSE)</f>
        <v>10</v>
      </c>
      <c r="E67" s="19">
        <f>VLOOKUP($B$1&amp;"."&amp;A67,All_connections!$B$1:$O$1129,11,FALSE)</f>
        <v>5</v>
      </c>
      <c r="F67" s="19" t="str">
        <f>VLOOKUP($B$1&amp;"."&amp;A67,All_connections!$B$1:$O$1129,12,FALSE)</f>
        <v>RX</v>
      </c>
      <c r="G67" s="19" t="str">
        <f>VLOOKUP($B$1&amp;"."&amp;A67,All_connections!$B$1:$O$1129,13,FALSE)</f>
        <v>P</v>
      </c>
      <c r="H67" s="19" t="str">
        <f t="shared" si="1"/>
        <v>E</v>
      </c>
      <c r="I67" s="19" t="b">
        <f t="shared" si="2"/>
        <v>0</v>
      </c>
      <c r="J67" s="19">
        <f>VLOOKUP($B$1&amp;"."&amp;A67,All_connections!$B$1:$O$1129,14,FALSE)</f>
        <v>8370.3277099999996</v>
      </c>
      <c r="K67" s="19">
        <f>VLOOKUP(B67,'PKG lenghts'!$F$3:$G$1026,2,FALSE)</f>
        <v>16475.719099999998</v>
      </c>
      <c r="L67" s="19">
        <f>_xlfn.IFNA(VLOOKUP(C67&amp;"-"&amp;F67,Swapping!$A$2:$E$74,3,FALSE),E67)</f>
        <v>5</v>
      </c>
      <c r="M67" s="19" t="str">
        <f>VLOOKUP(A67,Cable!$B$2:$C$197,2,FALSE)</f>
        <v>L9</v>
      </c>
      <c r="N67" s="19" t="str">
        <f>VLOOKUP($B$2&amp;"."&amp;M67,All_connections!$B$1:$O$1129,9,FALSE)</f>
        <v>IFG_00_TX_P&lt;18&gt;</v>
      </c>
      <c r="O67" s="19" t="str">
        <f t="shared" si="3"/>
        <v>0-0-18</v>
      </c>
      <c r="P67" s="19">
        <f>VLOOKUP($B$2&amp;"."&amp;M67,All_connections!$B$1:$O$1129,10,FALSE)</f>
        <v>0</v>
      </c>
      <c r="Q67" s="19">
        <f>VLOOKUP($B$2&amp;"."&amp;M67,All_connections!$B$1:$O$1129,11,FALSE)</f>
        <v>18</v>
      </c>
      <c r="R67" s="19" t="str">
        <f>VLOOKUP($B$2&amp;"."&amp;M67,All_connections!$B$1:$O$1129,12,FALSE)</f>
        <v>TX</v>
      </c>
      <c r="S67" s="19" t="str">
        <f>VLOOKUP($B$2&amp;"."&amp;M67,All_connections!$B$1:$O$1129,13,FALSE)</f>
        <v>P</v>
      </c>
      <c r="T67" s="19" t="str">
        <f t="shared" si="4"/>
        <v>L</v>
      </c>
      <c r="U67" s="19" t="b">
        <f t="shared" si="5"/>
        <v>0</v>
      </c>
      <c r="V67" s="19">
        <f>VLOOKUP($B$2&amp;"."&amp;M67,All_connections!$B$1:$O$1129,14,FALSE)</f>
        <v>10898.30514</v>
      </c>
      <c r="W67" s="19">
        <f>VLOOKUP(N67,'PKG lenghts'!$F$3:$G$1026,2,FALSE)</f>
        <v>29838.196349999998</v>
      </c>
      <c r="X67" s="19">
        <f>_xlfn.IFNA(VLOOKUP(O67&amp;"-"&amp;R67,Swapping!$A$2:$E$74,3,FALSE),Q67)</f>
        <v>18</v>
      </c>
      <c r="Y67" s="21">
        <f>$B$5*(J67+V67)/1000</f>
        <v>-17.341769565000003</v>
      </c>
      <c r="Z67" s="21">
        <f>$B$4*(K67+W67)/1000</f>
        <v>-5.0945306994999999</v>
      </c>
      <c r="AA67" s="21">
        <f t="shared" si="6"/>
        <v>-31.436300264500005</v>
      </c>
      <c r="AB67" s="23" t="b">
        <f>IF(AND(NOT(ISNA(C67)),(NOT(ISNA(O67)))),TRUE,FALSE)</f>
        <v>1</v>
      </c>
      <c r="AC67" s="18" t="b">
        <f>L67=X67</f>
        <v>0</v>
      </c>
    </row>
    <row r="68" spans="1:29" x14ac:dyDescent="0.25">
      <c r="A68" s="19" t="s">
        <v>134</v>
      </c>
      <c r="B68" s="19" t="str">
        <f>VLOOKUP($B$1&amp;"."&amp;A68,All_connections!$B$1:$O$1129,9,FALSE)</f>
        <v>IFG_10_RX_N&lt;5&gt;</v>
      </c>
      <c r="C68" s="19" t="str">
        <f t="shared" si="0"/>
        <v>5-0-5</v>
      </c>
      <c r="D68" s="19">
        <f>VLOOKUP($B$1&amp;"."&amp;A68,All_connections!$B$1:$O$1129,10,FALSE)</f>
        <v>10</v>
      </c>
      <c r="E68" s="19">
        <f>VLOOKUP($B$1&amp;"."&amp;A68,All_connections!$B$1:$O$1129,11,FALSE)</f>
        <v>5</v>
      </c>
      <c r="F68" s="19" t="str">
        <f>VLOOKUP($B$1&amp;"."&amp;A68,All_connections!$B$1:$O$1129,12,FALSE)</f>
        <v>RX</v>
      </c>
      <c r="G68" s="19" t="str">
        <f>VLOOKUP($B$1&amp;"."&amp;A68,All_connections!$B$1:$O$1129,13,FALSE)</f>
        <v>N</v>
      </c>
      <c r="H68" s="19" t="str">
        <f t="shared" si="1"/>
        <v>F</v>
      </c>
      <c r="I68" s="19" t="b">
        <f t="shared" si="2"/>
        <v>0</v>
      </c>
      <c r="J68" s="19">
        <f>VLOOKUP($B$1&amp;"."&amp;A68,All_connections!$B$1:$O$1129,14,FALSE)</f>
        <v>8371.2520600000007</v>
      </c>
      <c r="K68" s="19">
        <f>VLOOKUP(B68,'PKG lenghts'!$F$3:$G$1026,2,FALSE)</f>
        <v>16475.824519999998</v>
      </c>
      <c r="L68" s="19">
        <f>_xlfn.IFNA(VLOOKUP(C68&amp;"-"&amp;F68,Swapping!$A$2:$E$74,3,FALSE),E68)</f>
        <v>5</v>
      </c>
      <c r="M68" s="19" t="str">
        <f>VLOOKUP(A68,Cable!$B$2:$C$197,2,FALSE)</f>
        <v>M9</v>
      </c>
      <c r="N68" s="19" t="str">
        <f>VLOOKUP($B$2&amp;"."&amp;M68,All_connections!$B$1:$O$1129,9,FALSE)</f>
        <v>IFG_00_TX_N&lt;18&gt;</v>
      </c>
      <c r="O68" s="19" t="str">
        <f t="shared" si="3"/>
        <v>0-0-18</v>
      </c>
      <c r="P68" s="19">
        <f>VLOOKUP($B$2&amp;"."&amp;M68,All_connections!$B$1:$O$1129,10,FALSE)</f>
        <v>0</v>
      </c>
      <c r="Q68" s="19">
        <f>VLOOKUP($B$2&amp;"."&amp;M68,All_connections!$B$1:$O$1129,11,FALSE)</f>
        <v>18</v>
      </c>
      <c r="R68" s="19" t="str">
        <f>VLOOKUP($B$2&amp;"."&amp;M68,All_connections!$B$1:$O$1129,12,FALSE)</f>
        <v>TX</v>
      </c>
      <c r="S68" s="19" t="str">
        <f>VLOOKUP($B$2&amp;"."&amp;M68,All_connections!$B$1:$O$1129,13,FALSE)</f>
        <v>N</v>
      </c>
      <c r="T68" s="19" t="str">
        <f t="shared" si="4"/>
        <v>M</v>
      </c>
      <c r="U68" s="19" t="b">
        <f t="shared" si="5"/>
        <v>0</v>
      </c>
      <c r="V68" s="19">
        <f>VLOOKUP($B$2&amp;"."&amp;M68,All_connections!$B$1:$O$1129,14,FALSE)</f>
        <v>10898.921120000001</v>
      </c>
      <c r="W68" s="19">
        <f>VLOOKUP(N68,'PKG lenghts'!$F$3:$G$1026,2,FALSE)</f>
        <v>29838.94342</v>
      </c>
      <c r="X68" s="19">
        <f>_xlfn.IFNA(VLOOKUP(O68&amp;"-"&amp;R68,Swapping!$A$2:$E$74,3,FALSE),Q68)</f>
        <v>18</v>
      </c>
      <c r="Y68" s="21">
        <f>$B$5*(J68+V68)/1000</f>
        <v>-17.343155862000003</v>
      </c>
      <c r="Z68" s="21">
        <f>$B$4*(K68+W68)/1000</f>
        <v>-5.0946244734000006</v>
      </c>
      <c r="AA68" s="21">
        <f t="shared" si="6"/>
        <v>-31.437780335400003</v>
      </c>
      <c r="AB68" s="23" t="b">
        <f>IF(AND(NOT(ISNA(C68)),(NOT(ISNA(O68)))),TRUE,FALSE)</f>
        <v>1</v>
      </c>
      <c r="AC68" s="18" t="b">
        <f>L68=X68</f>
        <v>0</v>
      </c>
    </row>
    <row r="69" spans="1:29" x14ac:dyDescent="0.25">
      <c r="A69" s="19" t="s">
        <v>16</v>
      </c>
      <c r="B69" s="19" t="str">
        <f>VLOOKUP($B$1&amp;"."&amp;A69,All_connections!$B$1:$O$1129,9,FALSE)</f>
        <v>IFG_10_RX_P&lt;6&gt;</v>
      </c>
      <c r="C69" s="19" t="str">
        <f t="shared" si="0"/>
        <v>5-0-6</v>
      </c>
      <c r="D69" s="19">
        <f>VLOOKUP($B$1&amp;"."&amp;A69,All_connections!$B$1:$O$1129,10,FALSE)</f>
        <v>10</v>
      </c>
      <c r="E69" s="19">
        <f>VLOOKUP($B$1&amp;"."&amp;A69,All_connections!$B$1:$O$1129,11,FALSE)</f>
        <v>6</v>
      </c>
      <c r="F69" s="19" t="str">
        <f>VLOOKUP($B$1&amp;"."&amp;A69,All_connections!$B$1:$O$1129,12,FALSE)</f>
        <v>RX</v>
      </c>
      <c r="G69" s="19" t="str">
        <f>VLOOKUP($B$1&amp;"."&amp;A69,All_connections!$B$1:$O$1129,13,FALSE)</f>
        <v>P</v>
      </c>
      <c r="H69" s="19" t="str">
        <f t="shared" si="1"/>
        <v>A</v>
      </c>
      <c r="I69" s="19" t="b">
        <f t="shared" si="2"/>
        <v>0</v>
      </c>
      <c r="J69" s="19">
        <f>VLOOKUP($B$1&amp;"."&amp;A69,All_connections!$B$1:$O$1129,14,FALSE)</f>
        <v>8801.1310799999992</v>
      </c>
      <c r="K69" s="19">
        <f>VLOOKUP(B69,'PKG lenghts'!$F$3:$G$1026,2,FALSE)</f>
        <v>18632.26325</v>
      </c>
      <c r="L69" s="19">
        <f>_xlfn.IFNA(VLOOKUP(C69&amp;"-"&amp;F69,Swapping!$A$2:$E$74,3,FALSE),E69)</f>
        <v>6</v>
      </c>
      <c r="M69" s="19" t="str">
        <f>VLOOKUP(A69,Cable!$B$2:$C$197,2,FALSE)</f>
        <v>G10</v>
      </c>
      <c r="N69" s="19" t="str">
        <f>VLOOKUP($B$2&amp;"."&amp;M69,All_connections!$B$1:$O$1129,9,FALSE)</f>
        <v>IFG_00_TX_P&lt;17&gt;</v>
      </c>
      <c r="O69" s="19" t="str">
        <f t="shared" si="3"/>
        <v>0-0-17</v>
      </c>
      <c r="P69" s="19">
        <f>VLOOKUP($B$2&amp;"."&amp;M69,All_connections!$B$1:$O$1129,10,FALSE)</f>
        <v>0</v>
      </c>
      <c r="Q69" s="19">
        <f>VLOOKUP($B$2&amp;"."&amp;M69,All_connections!$B$1:$O$1129,11,FALSE)</f>
        <v>17</v>
      </c>
      <c r="R69" s="19" t="str">
        <f>VLOOKUP($B$2&amp;"."&amp;M69,All_connections!$B$1:$O$1129,12,FALSE)</f>
        <v>TX</v>
      </c>
      <c r="S69" s="19" t="str">
        <f>VLOOKUP($B$2&amp;"."&amp;M69,All_connections!$B$1:$O$1129,13,FALSE)</f>
        <v>P</v>
      </c>
      <c r="T69" s="19" t="str">
        <f t="shared" si="4"/>
        <v>G</v>
      </c>
      <c r="U69" s="19" t="b">
        <f t="shared" si="5"/>
        <v>0</v>
      </c>
      <c r="V69" s="19">
        <f>VLOOKUP($B$2&amp;"."&amp;M69,All_connections!$B$1:$O$1129,14,FALSE)</f>
        <v>11230.493340000001</v>
      </c>
      <c r="W69" s="19">
        <f>VLOOKUP(N69,'PKG lenghts'!$F$3:$G$1026,2,FALSE)</f>
        <v>34103.486360000003</v>
      </c>
      <c r="X69" s="19">
        <f>_xlfn.IFNA(VLOOKUP(O69&amp;"-"&amp;R69,Swapping!$A$2:$E$74,3,FALSE),Q69)</f>
        <v>17</v>
      </c>
      <c r="Y69" s="21">
        <f>$B$5*(J69+V69)/1000</f>
        <v>-18.028461977999999</v>
      </c>
      <c r="Z69" s="21">
        <f>$B$4*(K69+W69)/1000</f>
        <v>-5.8009324571000001</v>
      </c>
      <c r="AA69" s="21">
        <f t="shared" si="6"/>
        <v>-32.829394435099999</v>
      </c>
      <c r="AB69" s="23" t="b">
        <f>IF(AND(NOT(ISNA(C69)),(NOT(ISNA(O69)))),TRUE,FALSE)</f>
        <v>1</v>
      </c>
      <c r="AC69" s="18" t="b">
        <f>L69=X69</f>
        <v>0</v>
      </c>
    </row>
    <row r="70" spans="1:29" x14ac:dyDescent="0.25">
      <c r="A70" s="19" t="s">
        <v>40</v>
      </c>
      <c r="B70" s="19" t="str">
        <f>VLOOKUP($B$1&amp;"."&amp;A70,All_connections!$B$1:$O$1129,9,FALSE)</f>
        <v>IFG_10_RX_N&lt;6&gt;</v>
      </c>
      <c r="C70" s="19" t="str">
        <f t="shared" si="0"/>
        <v>5-0-6</v>
      </c>
      <c r="D70" s="19">
        <f>VLOOKUP($B$1&amp;"."&amp;A70,All_connections!$B$1:$O$1129,10,FALSE)</f>
        <v>10</v>
      </c>
      <c r="E70" s="19">
        <f>VLOOKUP($B$1&amp;"."&amp;A70,All_connections!$B$1:$O$1129,11,FALSE)</f>
        <v>6</v>
      </c>
      <c r="F70" s="19" t="str">
        <f>VLOOKUP($B$1&amp;"."&amp;A70,All_connections!$B$1:$O$1129,12,FALSE)</f>
        <v>RX</v>
      </c>
      <c r="G70" s="19" t="str">
        <f>VLOOKUP($B$1&amp;"."&amp;A70,All_connections!$B$1:$O$1129,13,FALSE)</f>
        <v>N</v>
      </c>
      <c r="H70" s="19" t="str">
        <f t="shared" si="1"/>
        <v>B</v>
      </c>
      <c r="I70" s="19" t="b">
        <f t="shared" si="2"/>
        <v>0</v>
      </c>
      <c r="J70" s="19">
        <f>VLOOKUP($B$1&amp;"."&amp;A70,All_connections!$B$1:$O$1129,14,FALSE)</f>
        <v>8802.4657200000001</v>
      </c>
      <c r="K70" s="19">
        <f>VLOOKUP(B70,'PKG lenghts'!$F$3:$G$1026,2,FALSE)</f>
        <v>18632.6839</v>
      </c>
      <c r="L70" s="19">
        <f>_xlfn.IFNA(VLOOKUP(C70&amp;"-"&amp;F70,Swapping!$A$2:$E$74,3,FALSE),E70)</f>
        <v>6</v>
      </c>
      <c r="M70" s="19" t="str">
        <f>VLOOKUP(A70,Cable!$B$2:$C$197,2,FALSE)</f>
        <v>H10</v>
      </c>
      <c r="N70" s="19" t="str">
        <f>VLOOKUP($B$2&amp;"."&amp;M70,All_connections!$B$1:$O$1129,9,FALSE)</f>
        <v>IFG_00_TX_N&lt;17&gt;</v>
      </c>
      <c r="O70" s="19" t="str">
        <f t="shared" si="3"/>
        <v>0-0-17</v>
      </c>
      <c r="P70" s="19">
        <f>VLOOKUP($B$2&amp;"."&amp;M70,All_connections!$B$1:$O$1129,10,FALSE)</f>
        <v>0</v>
      </c>
      <c r="Q70" s="19">
        <f>VLOOKUP($B$2&amp;"."&amp;M70,All_connections!$B$1:$O$1129,11,FALSE)</f>
        <v>17</v>
      </c>
      <c r="R70" s="19" t="str">
        <f>VLOOKUP($B$2&amp;"."&amp;M70,All_connections!$B$1:$O$1129,12,FALSE)</f>
        <v>TX</v>
      </c>
      <c r="S70" s="19" t="str">
        <f>VLOOKUP($B$2&amp;"."&amp;M70,All_connections!$B$1:$O$1129,13,FALSE)</f>
        <v>N</v>
      </c>
      <c r="T70" s="19" t="str">
        <f t="shared" si="4"/>
        <v>H</v>
      </c>
      <c r="U70" s="19" t="b">
        <f t="shared" si="5"/>
        <v>0</v>
      </c>
      <c r="V70" s="19">
        <f>VLOOKUP($B$2&amp;"."&amp;M70,All_connections!$B$1:$O$1129,14,FALSE)</f>
        <v>11230.43441</v>
      </c>
      <c r="W70" s="19">
        <f>VLOOKUP(N70,'PKG lenghts'!$F$3:$G$1026,2,FALSE)</f>
        <v>34102.584900000002</v>
      </c>
      <c r="X70" s="19">
        <f>_xlfn.IFNA(VLOOKUP(O70&amp;"-"&amp;R70,Swapping!$A$2:$E$74,3,FALSE),Q70)</f>
        <v>17</v>
      </c>
      <c r="Y70" s="21">
        <f>$B$5*(J70+V70)/1000</f>
        <v>-18.029610117000004</v>
      </c>
      <c r="Z70" s="21">
        <f>$B$4*(K70+W70)/1000</f>
        <v>-5.800879568</v>
      </c>
      <c r="AA70" s="21">
        <f t="shared" si="6"/>
        <v>-32.830489685000003</v>
      </c>
      <c r="AB70" s="23" t="b">
        <f>IF(AND(NOT(ISNA(C70)),(NOT(ISNA(O70)))),TRUE,FALSE)</f>
        <v>1</v>
      </c>
      <c r="AC70" s="18" t="b">
        <f>L70=X70</f>
        <v>0</v>
      </c>
    </row>
    <row r="71" spans="1:29" x14ac:dyDescent="0.25">
      <c r="A71" s="19" t="s">
        <v>64</v>
      </c>
      <c r="B71" s="19" t="str">
        <f>VLOOKUP($B$1&amp;"."&amp;A71,All_connections!$B$1:$O$1129,9,FALSE)</f>
        <v>IFG_10_RX_P&lt;7&gt;</v>
      </c>
      <c r="C71" s="19" t="str">
        <f t="shared" si="0"/>
        <v>5-0-7</v>
      </c>
      <c r="D71" s="19">
        <f>VLOOKUP($B$1&amp;"."&amp;A71,All_connections!$B$1:$O$1129,10,FALSE)</f>
        <v>10</v>
      </c>
      <c r="E71" s="19">
        <f>VLOOKUP($B$1&amp;"."&amp;A71,All_connections!$B$1:$O$1129,11,FALSE)</f>
        <v>7</v>
      </c>
      <c r="F71" s="19" t="str">
        <f>VLOOKUP($B$1&amp;"."&amp;A71,All_connections!$B$1:$O$1129,12,FALSE)</f>
        <v>RX</v>
      </c>
      <c r="G71" s="19" t="str">
        <f>VLOOKUP($B$1&amp;"."&amp;A71,All_connections!$B$1:$O$1129,13,FALSE)</f>
        <v>P</v>
      </c>
      <c r="H71" s="19" t="str">
        <f t="shared" si="1"/>
        <v>C</v>
      </c>
      <c r="I71" s="19" t="b">
        <f t="shared" si="2"/>
        <v>0</v>
      </c>
      <c r="J71" s="19">
        <f>VLOOKUP($B$1&amp;"."&amp;A71,All_connections!$B$1:$O$1129,14,FALSE)</f>
        <v>8270.6310200000007</v>
      </c>
      <c r="K71" s="19">
        <f>VLOOKUP(B71,'PKG lenghts'!$F$3:$G$1026,2,FALSE)</f>
        <v>21562.05082</v>
      </c>
      <c r="L71" s="19">
        <f>_xlfn.IFNA(VLOOKUP(C71&amp;"-"&amp;F71,Swapping!$A$2:$E$74,3,FALSE),E71)</f>
        <v>7</v>
      </c>
      <c r="M71" s="19" t="str">
        <f>VLOOKUP(A71,Cable!$B$2:$C$197,2,FALSE)</f>
        <v>J10</v>
      </c>
      <c r="N71" s="19" t="str">
        <f>VLOOKUP($B$2&amp;"."&amp;M71,All_connections!$B$1:$O$1129,9,FALSE)</f>
        <v>IFG_00_TX_P&lt;16&gt;</v>
      </c>
      <c r="O71" s="19" t="str">
        <f t="shared" si="3"/>
        <v>0-0-16</v>
      </c>
      <c r="P71" s="19">
        <f>VLOOKUP($B$2&amp;"."&amp;M71,All_connections!$B$1:$O$1129,10,FALSE)</f>
        <v>0</v>
      </c>
      <c r="Q71" s="19">
        <f>VLOOKUP($B$2&amp;"."&amp;M71,All_connections!$B$1:$O$1129,11,FALSE)</f>
        <v>16</v>
      </c>
      <c r="R71" s="19" t="str">
        <f>VLOOKUP($B$2&amp;"."&amp;M71,All_connections!$B$1:$O$1129,12,FALSE)</f>
        <v>TX</v>
      </c>
      <c r="S71" s="19" t="str">
        <f>VLOOKUP($B$2&amp;"."&amp;M71,All_connections!$B$1:$O$1129,13,FALSE)</f>
        <v>P</v>
      </c>
      <c r="T71" s="19" t="str">
        <f t="shared" si="4"/>
        <v>J</v>
      </c>
      <c r="U71" s="19" t="b">
        <f t="shared" si="5"/>
        <v>0</v>
      </c>
      <c r="V71" s="19">
        <f>VLOOKUP($B$2&amp;"."&amp;M71,All_connections!$B$1:$O$1129,14,FALSE)</f>
        <v>11890.5121</v>
      </c>
      <c r="W71" s="19">
        <f>VLOOKUP(N71,'PKG lenghts'!$F$3:$G$1026,2,FALSE)</f>
        <v>28387.178739999999</v>
      </c>
      <c r="X71" s="19">
        <f>_xlfn.IFNA(VLOOKUP(O71&amp;"-"&amp;R71,Swapping!$A$2:$E$74,3,FALSE),Q71)</f>
        <v>16</v>
      </c>
      <c r="Y71" s="21">
        <f>$B$5*(J71+V71)/1000</f>
        <v>-18.145028808000003</v>
      </c>
      <c r="Z71" s="21">
        <f>$B$4*(K71+W71)/1000</f>
        <v>-5.4944152516000004</v>
      </c>
      <c r="AA71" s="21">
        <f t="shared" si="6"/>
        <v>-32.639444059600002</v>
      </c>
      <c r="AB71" s="23" t="b">
        <f>IF(AND(NOT(ISNA(C71)),(NOT(ISNA(O71)))),TRUE,FALSE)</f>
        <v>1</v>
      </c>
      <c r="AC71" s="18" t="b">
        <f>L71=X71</f>
        <v>0</v>
      </c>
    </row>
    <row r="72" spans="1:29" x14ac:dyDescent="0.25">
      <c r="A72" s="19" t="s">
        <v>88</v>
      </c>
      <c r="B72" s="19" t="str">
        <f>VLOOKUP($B$1&amp;"."&amp;A72,All_connections!$B$1:$O$1129,9,FALSE)</f>
        <v>IFG_10_RX_N&lt;7&gt;</v>
      </c>
      <c r="C72" s="19" t="str">
        <f t="shared" si="0"/>
        <v>5-0-7</v>
      </c>
      <c r="D72" s="19">
        <f>VLOOKUP($B$1&amp;"."&amp;A72,All_connections!$B$1:$O$1129,10,FALSE)</f>
        <v>10</v>
      </c>
      <c r="E72" s="19">
        <f>VLOOKUP($B$1&amp;"."&amp;A72,All_connections!$B$1:$O$1129,11,FALSE)</f>
        <v>7</v>
      </c>
      <c r="F72" s="19" t="str">
        <f>VLOOKUP($B$1&amp;"."&amp;A72,All_connections!$B$1:$O$1129,12,FALSE)</f>
        <v>RX</v>
      </c>
      <c r="G72" s="19" t="str">
        <f>VLOOKUP($B$1&amp;"."&amp;A72,All_connections!$B$1:$O$1129,13,FALSE)</f>
        <v>N</v>
      </c>
      <c r="H72" s="19" t="str">
        <f t="shared" si="1"/>
        <v>D</v>
      </c>
      <c r="I72" s="19" t="b">
        <f t="shared" si="2"/>
        <v>0</v>
      </c>
      <c r="J72" s="19">
        <f>VLOOKUP($B$1&amp;"."&amp;A72,All_connections!$B$1:$O$1129,14,FALSE)</f>
        <v>8270.4673700000003</v>
      </c>
      <c r="K72" s="19">
        <f>VLOOKUP(B72,'PKG lenghts'!$F$3:$G$1026,2,FALSE)</f>
        <v>21563.292860000001</v>
      </c>
      <c r="L72" s="19">
        <f>_xlfn.IFNA(VLOOKUP(C72&amp;"-"&amp;F72,Swapping!$A$2:$E$74,3,FALSE),E72)</f>
        <v>7</v>
      </c>
      <c r="M72" s="19" t="str">
        <f>VLOOKUP(A72,Cable!$B$2:$C$197,2,FALSE)</f>
        <v>K10</v>
      </c>
      <c r="N72" s="19" t="str">
        <f>VLOOKUP($B$2&amp;"."&amp;M72,All_connections!$B$1:$O$1129,9,FALSE)</f>
        <v>IFG_00_TX_N&lt;16&gt;</v>
      </c>
      <c r="O72" s="19" t="str">
        <f t="shared" si="3"/>
        <v>0-0-16</v>
      </c>
      <c r="P72" s="19">
        <f>VLOOKUP($B$2&amp;"."&amp;M72,All_connections!$B$1:$O$1129,10,FALSE)</f>
        <v>0</v>
      </c>
      <c r="Q72" s="19">
        <f>VLOOKUP($B$2&amp;"."&amp;M72,All_connections!$B$1:$O$1129,11,FALSE)</f>
        <v>16</v>
      </c>
      <c r="R72" s="19" t="str">
        <f>VLOOKUP($B$2&amp;"."&amp;M72,All_connections!$B$1:$O$1129,12,FALSE)</f>
        <v>TX</v>
      </c>
      <c r="S72" s="19" t="str">
        <f>VLOOKUP($B$2&amp;"."&amp;M72,All_connections!$B$1:$O$1129,13,FALSE)</f>
        <v>N</v>
      </c>
      <c r="T72" s="19" t="str">
        <f t="shared" si="4"/>
        <v>K</v>
      </c>
      <c r="U72" s="19" t="b">
        <f t="shared" si="5"/>
        <v>0</v>
      </c>
      <c r="V72" s="19">
        <f>VLOOKUP($B$2&amp;"."&amp;M72,All_connections!$B$1:$O$1129,14,FALSE)</f>
        <v>11889.59964</v>
      </c>
      <c r="W72" s="19">
        <f>VLOOKUP(N72,'PKG lenghts'!$F$3:$G$1026,2,FALSE)</f>
        <v>28386.840629999999</v>
      </c>
      <c r="X72" s="19">
        <f>_xlfn.IFNA(VLOOKUP(O72&amp;"-"&amp;R72,Swapping!$A$2:$E$74,3,FALSE),Q72)</f>
        <v>16</v>
      </c>
      <c r="Y72" s="21">
        <f>$B$5*(J72+V72)/1000</f>
        <v>-18.144060309</v>
      </c>
      <c r="Z72" s="21">
        <f>$B$4*(K72+W72)/1000</f>
        <v>-5.4945146839000003</v>
      </c>
      <c r="AA72" s="21">
        <f t="shared" si="6"/>
        <v>-32.638574992900004</v>
      </c>
      <c r="AB72" s="23" t="b">
        <f>IF(AND(NOT(ISNA(C72)),(NOT(ISNA(O72)))),TRUE,FALSE)</f>
        <v>1</v>
      </c>
      <c r="AC72" s="18" t="b">
        <f>L72=X72</f>
        <v>0</v>
      </c>
    </row>
    <row r="73" spans="1:29" x14ac:dyDescent="0.25">
      <c r="A73" s="19" t="s">
        <v>112</v>
      </c>
      <c r="B73" s="19" t="str">
        <f>VLOOKUP($B$1&amp;"."&amp;A73,All_connections!$B$1:$O$1129,9,FALSE)</f>
        <v>IFG_10_RX_N&lt;8&gt;</v>
      </c>
      <c r="C73" s="19" t="str">
        <f t="shared" si="0"/>
        <v>5-0-8</v>
      </c>
      <c r="D73" s="19">
        <f>VLOOKUP($B$1&amp;"."&amp;A73,All_connections!$B$1:$O$1129,10,FALSE)</f>
        <v>10</v>
      </c>
      <c r="E73" s="19">
        <f>VLOOKUP($B$1&amp;"."&amp;A73,All_connections!$B$1:$O$1129,11,FALSE)</f>
        <v>8</v>
      </c>
      <c r="F73" s="19" t="str">
        <f>VLOOKUP($B$1&amp;"."&amp;A73,All_connections!$B$1:$O$1129,12,FALSE)</f>
        <v>RX</v>
      </c>
      <c r="G73" s="19" t="str">
        <f>VLOOKUP($B$1&amp;"."&amp;A73,All_connections!$B$1:$O$1129,13,FALSE)</f>
        <v>N</v>
      </c>
      <c r="H73" s="19" t="str">
        <f t="shared" si="1"/>
        <v>E</v>
      </c>
      <c r="I73" s="19" t="b">
        <f t="shared" si="2"/>
        <v>1</v>
      </c>
      <c r="J73" s="19">
        <f>VLOOKUP($B$1&amp;"."&amp;A73,All_connections!$B$1:$O$1129,14,FALSE)</f>
        <v>8371.4203899999993</v>
      </c>
      <c r="K73" s="19">
        <f>VLOOKUP(B73,'PKG lenghts'!$F$3:$G$1026,2,FALSE)</f>
        <v>19339.893110000001</v>
      </c>
      <c r="L73" s="19">
        <f>_xlfn.IFNA(VLOOKUP(C73&amp;"-"&amp;F73,Swapping!$A$2:$E$74,3,FALSE),E73)</f>
        <v>8</v>
      </c>
      <c r="M73" s="19" t="str">
        <f>VLOOKUP(A73,Cable!$B$2:$C$197,2,FALSE)</f>
        <v>L10</v>
      </c>
      <c r="N73" s="19" t="str">
        <f>VLOOKUP($B$2&amp;"."&amp;M73,All_connections!$B$1:$O$1129,9,FALSE)</f>
        <v>IFG_00_TX_P&lt;15&gt;</v>
      </c>
      <c r="O73" s="19" t="str">
        <f t="shared" si="3"/>
        <v>0-0-15</v>
      </c>
      <c r="P73" s="19">
        <f>VLOOKUP($B$2&amp;"."&amp;M73,All_connections!$B$1:$O$1129,10,FALSE)</f>
        <v>0</v>
      </c>
      <c r="Q73" s="19">
        <f>VLOOKUP($B$2&amp;"."&amp;M73,All_connections!$B$1:$O$1129,11,FALSE)</f>
        <v>15</v>
      </c>
      <c r="R73" s="19" t="str">
        <f>VLOOKUP($B$2&amp;"."&amp;M73,All_connections!$B$1:$O$1129,12,FALSE)</f>
        <v>TX</v>
      </c>
      <c r="S73" s="19" t="str">
        <f>VLOOKUP($B$2&amp;"."&amp;M73,All_connections!$B$1:$O$1129,13,FALSE)</f>
        <v>P</v>
      </c>
      <c r="T73" s="19" t="str">
        <f t="shared" si="4"/>
        <v>L</v>
      </c>
      <c r="U73" s="19" t="b">
        <f t="shared" si="5"/>
        <v>0</v>
      </c>
      <c r="V73" s="19">
        <f>VLOOKUP($B$2&amp;"."&amp;M73,All_connections!$B$1:$O$1129,14,FALSE)</f>
        <v>11005.93864</v>
      </c>
      <c r="W73" s="19">
        <f>VLOOKUP(N73,'PKG lenghts'!$F$3:$G$1026,2,FALSE)</f>
        <v>31256.167969999999</v>
      </c>
      <c r="X73" s="19">
        <f>_xlfn.IFNA(VLOOKUP(O73&amp;"-"&amp;R73,Swapping!$A$2:$E$74,3,FALSE),Q73)</f>
        <v>15</v>
      </c>
      <c r="Y73" s="21">
        <f>$B$5*(J73+V73)/1000</f>
        <v>-17.439623126999997</v>
      </c>
      <c r="Z73" s="21">
        <f>$B$4*(K73+W73)/1000</f>
        <v>-5.5655667187999995</v>
      </c>
      <c r="AA73" s="21">
        <f t="shared" si="6"/>
        <v>-32.005189845799997</v>
      </c>
      <c r="AB73" s="23" t="b">
        <f>IF(AND(NOT(ISNA(C73)),(NOT(ISNA(O73)))),TRUE,FALSE)</f>
        <v>1</v>
      </c>
      <c r="AC73" s="18" t="b">
        <f>L73=X73</f>
        <v>0</v>
      </c>
    </row>
    <row r="74" spans="1:29" x14ac:dyDescent="0.25">
      <c r="A74" s="19" t="s">
        <v>136</v>
      </c>
      <c r="B74" s="19" t="str">
        <f>VLOOKUP($B$1&amp;"."&amp;A74,All_connections!$B$1:$O$1129,9,FALSE)</f>
        <v>IFG_10_RX_P&lt;8&gt;</v>
      </c>
      <c r="C74" s="19" t="str">
        <f t="shared" si="0"/>
        <v>5-0-8</v>
      </c>
      <c r="D74" s="19">
        <f>VLOOKUP($B$1&amp;"."&amp;A74,All_connections!$B$1:$O$1129,10,FALSE)</f>
        <v>10</v>
      </c>
      <c r="E74" s="19">
        <f>VLOOKUP($B$1&amp;"."&amp;A74,All_connections!$B$1:$O$1129,11,FALSE)</f>
        <v>8</v>
      </c>
      <c r="F74" s="19" t="str">
        <f>VLOOKUP($B$1&amp;"."&amp;A74,All_connections!$B$1:$O$1129,12,FALSE)</f>
        <v>RX</v>
      </c>
      <c r="G74" s="19" t="str">
        <f>VLOOKUP($B$1&amp;"."&amp;A74,All_connections!$B$1:$O$1129,13,FALSE)</f>
        <v>P</v>
      </c>
      <c r="H74" s="19" t="str">
        <f t="shared" si="1"/>
        <v>F</v>
      </c>
      <c r="I74" s="19" t="b">
        <f t="shared" si="2"/>
        <v>1</v>
      </c>
      <c r="J74" s="19">
        <f>VLOOKUP($B$1&amp;"."&amp;A74,All_connections!$B$1:$O$1129,14,FALSE)</f>
        <v>8370.8698600000007</v>
      </c>
      <c r="K74" s="19">
        <f>VLOOKUP(B74,'PKG lenghts'!$F$3:$G$1026,2,FALSE)</f>
        <v>19340.857639999998</v>
      </c>
      <c r="L74" s="19">
        <f>_xlfn.IFNA(VLOOKUP(C74&amp;"-"&amp;F74,Swapping!$A$2:$E$74,3,FALSE),E74)</f>
        <v>8</v>
      </c>
      <c r="M74" s="19" t="str">
        <f>VLOOKUP(A74,Cable!$B$2:$C$197,2,FALSE)</f>
        <v>M10</v>
      </c>
      <c r="N74" s="19" t="str">
        <f>VLOOKUP($B$2&amp;"."&amp;M74,All_connections!$B$1:$O$1129,9,FALSE)</f>
        <v>IFG_00_TX_N&lt;15&gt;</v>
      </c>
      <c r="O74" s="19" t="str">
        <f t="shared" si="3"/>
        <v>0-0-15</v>
      </c>
      <c r="P74" s="19">
        <f>VLOOKUP($B$2&amp;"."&amp;M74,All_connections!$B$1:$O$1129,10,FALSE)</f>
        <v>0</v>
      </c>
      <c r="Q74" s="19">
        <f>VLOOKUP($B$2&amp;"."&amp;M74,All_connections!$B$1:$O$1129,11,FALSE)</f>
        <v>15</v>
      </c>
      <c r="R74" s="19" t="str">
        <f>VLOOKUP($B$2&amp;"."&amp;M74,All_connections!$B$1:$O$1129,12,FALSE)</f>
        <v>TX</v>
      </c>
      <c r="S74" s="19" t="str">
        <f>VLOOKUP($B$2&amp;"."&amp;M74,All_connections!$B$1:$O$1129,13,FALSE)</f>
        <v>N</v>
      </c>
      <c r="T74" s="19" t="str">
        <f t="shared" si="4"/>
        <v>M</v>
      </c>
      <c r="U74" s="19" t="b">
        <f t="shared" si="5"/>
        <v>0</v>
      </c>
      <c r="V74" s="19">
        <f>VLOOKUP($B$2&amp;"."&amp;M74,All_connections!$B$1:$O$1129,14,FALSE)</f>
        <v>11007.21819</v>
      </c>
      <c r="W74" s="19">
        <f>VLOOKUP(N74,'PKG lenghts'!$F$3:$G$1026,2,FALSE)</f>
        <v>31256.389709999999</v>
      </c>
      <c r="X74" s="19">
        <f>_xlfn.IFNA(VLOOKUP(O74&amp;"-"&amp;R74,Swapping!$A$2:$E$74,3,FALSE),Q74)</f>
        <v>15</v>
      </c>
      <c r="Y74" s="21">
        <f>$B$5*(J74+V74)/1000</f>
        <v>-17.440279244999999</v>
      </c>
      <c r="Z74" s="21">
        <f>$B$4*(K74+W74)/1000</f>
        <v>-5.5656972084999996</v>
      </c>
      <c r="AA74" s="21">
        <f t="shared" si="6"/>
        <v>-32.005976453499997</v>
      </c>
      <c r="AB74" s="23" t="b">
        <f>IF(AND(NOT(ISNA(C74)),(NOT(ISNA(O74)))),TRUE,FALSE)</f>
        <v>1</v>
      </c>
      <c r="AC74" s="18" t="b">
        <f>L74=X74</f>
        <v>0</v>
      </c>
    </row>
    <row r="75" spans="1:29" x14ac:dyDescent="0.25">
      <c r="A75" s="19" t="s">
        <v>18</v>
      </c>
      <c r="B75" s="19" t="str">
        <f>VLOOKUP($B$1&amp;"."&amp;A75,All_connections!$B$1:$O$1129,9,FALSE)</f>
        <v>IFG_10_RX_N&lt;9&gt;</v>
      </c>
      <c r="C75" s="19" t="str">
        <f t="shared" si="0"/>
        <v>5-0-9</v>
      </c>
      <c r="D75" s="19">
        <f>VLOOKUP($B$1&amp;"."&amp;A75,All_connections!$B$1:$O$1129,10,FALSE)</f>
        <v>10</v>
      </c>
      <c r="E75" s="19">
        <f>VLOOKUP($B$1&amp;"."&amp;A75,All_connections!$B$1:$O$1129,11,FALSE)</f>
        <v>9</v>
      </c>
      <c r="F75" s="19" t="str">
        <f>VLOOKUP($B$1&amp;"."&amp;A75,All_connections!$B$1:$O$1129,12,FALSE)</f>
        <v>RX</v>
      </c>
      <c r="G75" s="19" t="str">
        <f>VLOOKUP($B$1&amp;"."&amp;A75,All_connections!$B$1:$O$1129,13,FALSE)</f>
        <v>N</v>
      </c>
      <c r="H75" s="19" t="str">
        <f t="shared" si="1"/>
        <v>A</v>
      </c>
      <c r="I75" s="19" t="b">
        <f t="shared" si="2"/>
        <v>1</v>
      </c>
      <c r="J75" s="19">
        <f>VLOOKUP($B$1&amp;"."&amp;A75,All_connections!$B$1:$O$1129,14,FALSE)</f>
        <v>8771.7774700000009</v>
      </c>
      <c r="K75" s="19">
        <f>VLOOKUP(B75,'PKG lenghts'!$F$3:$G$1026,2,FALSE)</f>
        <v>22960.813709999999</v>
      </c>
      <c r="L75" s="19">
        <f>_xlfn.IFNA(VLOOKUP(C75&amp;"-"&amp;F75,Swapping!$A$2:$E$74,3,FALSE),E75)</f>
        <v>9</v>
      </c>
      <c r="M75" s="19" t="str">
        <f>VLOOKUP(A75,Cable!$B$2:$C$197,2,FALSE)</f>
        <v>G11</v>
      </c>
      <c r="N75" s="19" t="str">
        <f>VLOOKUP($B$2&amp;"."&amp;M75,All_connections!$B$1:$O$1129,9,FALSE)</f>
        <v>IFG_00_TX_P&lt;14&gt;</v>
      </c>
      <c r="O75" s="19" t="str">
        <f t="shared" si="3"/>
        <v>0-0-14</v>
      </c>
      <c r="P75" s="19">
        <f>VLOOKUP($B$2&amp;"."&amp;M75,All_connections!$B$1:$O$1129,10,FALSE)</f>
        <v>0</v>
      </c>
      <c r="Q75" s="19">
        <f>VLOOKUP($B$2&amp;"."&amp;M75,All_connections!$B$1:$O$1129,11,FALSE)</f>
        <v>14</v>
      </c>
      <c r="R75" s="19" t="str">
        <f>VLOOKUP($B$2&amp;"."&amp;M75,All_connections!$B$1:$O$1129,12,FALSE)</f>
        <v>TX</v>
      </c>
      <c r="S75" s="19" t="str">
        <f>VLOOKUP($B$2&amp;"."&amp;M75,All_connections!$B$1:$O$1129,13,FALSE)</f>
        <v>P</v>
      </c>
      <c r="T75" s="19" t="str">
        <f t="shared" si="4"/>
        <v>G</v>
      </c>
      <c r="U75" s="19" t="b">
        <f t="shared" si="5"/>
        <v>0</v>
      </c>
      <c r="V75" s="19">
        <f>VLOOKUP($B$2&amp;"."&amp;M75,All_connections!$B$1:$O$1129,14,FALSE)</f>
        <v>11316.98698</v>
      </c>
      <c r="W75" s="19">
        <f>VLOOKUP(N75,'PKG lenghts'!$F$3:$G$1026,2,FALSE)</f>
        <v>33075.031759999998</v>
      </c>
      <c r="X75" s="19">
        <f>_xlfn.IFNA(VLOOKUP(O75&amp;"-"&amp;R75,Swapping!$A$2:$E$74,3,FALSE),Q75)</f>
        <v>14</v>
      </c>
      <c r="Y75" s="21">
        <f>$B$5*(J75+V75)/1000</f>
        <v>-18.079888005000004</v>
      </c>
      <c r="Z75" s="21">
        <f>$B$4*(K75+W75)/1000</f>
        <v>-6.1639430017000008</v>
      </c>
      <c r="AA75" s="21">
        <f t="shared" si="6"/>
        <v>-33.243831006700006</v>
      </c>
      <c r="AB75" s="23" t="b">
        <f>IF(AND(NOT(ISNA(C75)),(NOT(ISNA(O75)))),TRUE,FALSE)</f>
        <v>1</v>
      </c>
      <c r="AC75" s="18" t="b">
        <f>L75=X75</f>
        <v>0</v>
      </c>
    </row>
    <row r="76" spans="1:29" x14ac:dyDescent="0.25">
      <c r="A76" s="19" t="s">
        <v>42</v>
      </c>
      <c r="B76" s="19" t="str">
        <f>VLOOKUP($B$1&amp;"."&amp;A76,All_connections!$B$1:$O$1129,9,FALSE)</f>
        <v>IFG_10_RX_P&lt;9&gt;</v>
      </c>
      <c r="C76" s="19" t="str">
        <f t="shared" si="0"/>
        <v>5-0-9</v>
      </c>
      <c r="D76" s="19">
        <f>VLOOKUP($B$1&amp;"."&amp;A76,All_connections!$B$1:$O$1129,10,FALSE)</f>
        <v>10</v>
      </c>
      <c r="E76" s="19">
        <f>VLOOKUP($B$1&amp;"."&amp;A76,All_connections!$B$1:$O$1129,11,FALSE)</f>
        <v>9</v>
      </c>
      <c r="F76" s="19" t="str">
        <f>VLOOKUP($B$1&amp;"."&amp;A76,All_connections!$B$1:$O$1129,12,FALSE)</f>
        <v>RX</v>
      </c>
      <c r="G76" s="19" t="str">
        <f>VLOOKUP($B$1&amp;"."&amp;A76,All_connections!$B$1:$O$1129,13,FALSE)</f>
        <v>P</v>
      </c>
      <c r="H76" s="19" t="str">
        <f t="shared" si="1"/>
        <v>B</v>
      </c>
      <c r="I76" s="19" t="b">
        <f t="shared" si="2"/>
        <v>1</v>
      </c>
      <c r="J76" s="19">
        <f>VLOOKUP($B$1&amp;"."&amp;A76,All_connections!$B$1:$O$1129,14,FALSE)</f>
        <v>8772.8626199999999</v>
      </c>
      <c r="K76" s="19">
        <f>VLOOKUP(B76,'PKG lenghts'!$F$3:$G$1026,2,FALSE)</f>
        <v>22961.901969999999</v>
      </c>
      <c r="L76" s="19">
        <f>_xlfn.IFNA(VLOOKUP(C76&amp;"-"&amp;F76,Swapping!$A$2:$E$74,3,FALSE),E76)</f>
        <v>9</v>
      </c>
      <c r="M76" s="19" t="str">
        <f>VLOOKUP(A76,Cable!$B$2:$C$197,2,FALSE)</f>
        <v>H11</v>
      </c>
      <c r="N76" s="19" t="str">
        <f>VLOOKUP($B$2&amp;"."&amp;M76,All_connections!$B$1:$O$1129,9,FALSE)</f>
        <v>IFG_00_TX_N&lt;14&gt;</v>
      </c>
      <c r="O76" s="19" t="str">
        <f t="shared" si="3"/>
        <v>0-0-14</v>
      </c>
      <c r="P76" s="19">
        <f>VLOOKUP($B$2&amp;"."&amp;M76,All_connections!$B$1:$O$1129,10,FALSE)</f>
        <v>0</v>
      </c>
      <c r="Q76" s="19">
        <f>VLOOKUP($B$2&amp;"."&amp;M76,All_connections!$B$1:$O$1129,11,FALSE)</f>
        <v>14</v>
      </c>
      <c r="R76" s="19" t="str">
        <f>VLOOKUP($B$2&amp;"."&amp;M76,All_connections!$B$1:$O$1129,12,FALSE)</f>
        <v>TX</v>
      </c>
      <c r="S76" s="19" t="str">
        <f>VLOOKUP($B$2&amp;"."&amp;M76,All_connections!$B$1:$O$1129,13,FALSE)</f>
        <v>N</v>
      </c>
      <c r="T76" s="19" t="str">
        <f t="shared" si="4"/>
        <v>H</v>
      </c>
      <c r="U76" s="19" t="b">
        <f t="shared" si="5"/>
        <v>0</v>
      </c>
      <c r="V76" s="19">
        <f>VLOOKUP($B$2&amp;"."&amp;M76,All_connections!$B$1:$O$1129,14,FALSE)</f>
        <v>11318.254360000001</v>
      </c>
      <c r="W76" s="19">
        <f>VLOOKUP(N76,'PKG lenghts'!$F$3:$G$1026,2,FALSE)</f>
        <v>33073.294139999998</v>
      </c>
      <c r="X76" s="19">
        <f>_xlfn.IFNA(VLOOKUP(O76&amp;"-"&amp;R76,Swapping!$A$2:$E$74,3,FALSE),Q76)</f>
        <v>14</v>
      </c>
      <c r="Y76" s="21">
        <f>$B$5*(J76+V76)/1000</f>
        <v>-18.082005281999997</v>
      </c>
      <c r="Z76" s="21">
        <f>$B$4*(K76+W76)/1000</f>
        <v>-6.1638715720999997</v>
      </c>
      <c r="AA76" s="21">
        <f t="shared" si="6"/>
        <v>-33.245876854099997</v>
      </c>
      <c r="AB76" s="23" t="b">
        <f>IF(AND(NOT(ISNA(C76)),(NOT(ISNA(O76)))),TRUE,FALSE)</f>
        <v>1</v>
      </c>
      <c r="AC76" s="18" t="b">
        <f>L76=X76</f>
        <v>0</v>
      </c>
    </row>
    <row r="77" spans="1:29" x14ac:dyDescent="0.25">
      <c r="A77" s="19" t="s">
        <v>66</v>
      </c>
      <c r="B77" s="19" t="str">
        <f>VLOOKUP($B$1&amp;"."&amp;A77,All_connections!$B$1:$O$1129,9,FALSE)</f>
        <v>IFG_10_RX_N&lt;10&gt;</v>
      </c>
      <c r="C77" s="19" t="str">
        <f t="shared" si="0"/>
        <v>5-0-10</v>
      </c>
      <c r="D77" s="19">
        <f>VLOOKUP($B$1&amp;"."&amp;A77,All_connections!$B$1:$O$1129,10,FALSE)</f>
        <v>10</v>
      </c>
      <c r="E77" s="19">
        <f>VLOOKUP($B$1&amp;"."&amp;A77,All_connections!$B$1:$O$1129,11,FALSE)</f>
        <v>10</v>
      </c>
      <c r="F77" s="19" t="str">
        <f>VLOOKUP($B$1&amp;"."&amp;A77,All_connections!$B$1:$O$1129,12,FALSE)</f>
        <v>RX</v>
      </c>
      <c r="G77" s="19" t="str">
        <f>VLOOKUP($B$1&amp;"."&amp;A77,All_connections!$B$1:$O$1129,13,FALSE)</f>
        <v>N</v>
      </c>
      <c r="H77" s="19" t="str">
        <f t="shared" si="1"/>
        <v>C</v>
      </c>
      <c r="I77" s="19" t="b">
        <f t="shared" si="2"/>
        <v>1</v>
      </c>
      <c r="J77" s="19">
        <f>VLOOKUP($B$1&amp;"."&amp;A77,All_connections!$B$1:$O$1129,14,FALSE)</f>
        <v>8338.9969799999999</v>
      </c>
      <c r="K77" s="19">
        <f>VLOOKUP(B77,'PKG lenghts'!$F$3:$G$1026,2,FALSE)</f>
        <v>16672.00649</v>
      </c>
      <c r="L77" s="19">
        <f>_xlfn.IFNA(VLOOKUP(C77&amp;"-"&amp;F77,Swapping!$A$2:$E$74,3,FALSE),E77)</f>
        <v>10</v>
      </c>
      <c r="M77" s="19" t="str">
        <f>VLOOKUP(A77,Cable!$B$2:$C$197,2,FALSE)</f>
        <v>J11</v>
      </c>
      <c r="N77" s="19" t="str">
        <f>VLOOKUP($B$2&amp;"."&amp;M77,All_connections!$B$1:$O$1129,9,FALSE)</f>
        <v>IFG_00_TX_P&lt;13&gt;</v>
      </c>
      <c r="O77" s="19" t="str">
        <f t="shared" si="3"/>
        <v>0-0-13</v>
      </c>
      <c r="P77" s="19">
        <f>VLOOKUP($B$2&amp;"."&amp;M77,All_connections!$B$1:$O$1129,10,FALSE)</f>
        <v>0</v>
      </c>
      <c r="Q77" s="19">
        <f>VLOOKUP($B$2&amp;"."&amp;M77,All_connections!$B$1:$O$1129,11,FALSE)</f>
        <v>13</v>
      </c>
      <c r="R77" s="19" t="str">
        <f>VLOOKUP($B$2&amp;"."&amp;M77,All_connections!$B$1:$O$1129,12,FALSE)</f>
        <v>TX</v>
      </c>
      <c r="S77" s="19" t="str">
        <f>VLOOKUP($B$2&amp;"."&amp;M77,All_connections!$B$1:$O$1129,13,FALSE)</f>
        <v>P</v>
      </c>
      <c r="T77" s="19" t="str">
        <f t="shared" si="4"/>
        <v>J</v>
      </c>
      <c r="U77" s="19" t="b">
        <f t="shared" si="5"/>
        <v>0</v>
      </c>
      <c r="V77" s="19">
        <f>VLOOKUP($B$2&amp;"."&amp;M77,All_connections!$B$1:$O$1129,14,FALSE)</f>
        <v>12182.611209999999</v>
      </c>
      <c r="W77" s="19">
        <f>VLOOKUP(N77,'PKG lenghts'!$F$3:$G$1026,2,FALSE)</f>
        <v>30277.038339999999</v>
      </c>
      <c r="X77" s="19">
        <f>_xlfn.IFNA(VLOOKUP(O77&amp;"-"&amp;R77,Swapping!$A$2:$E$74,3,FALSE),Q77)</f>
        <v>13</v>
      </c>
      <c r="Y77" s="21">
        <f>$B$5*(J77+V77)/1000</f>
        <v>-18.469447370999998</v>
      </c>
      <c r="Z77" s="21">
        <f>$B$4*(K77+W77)/1000</f>
        <v>-5.1643949313000004</v>
      </c>
      <c r="AA77" s="21">
        <f t="shared" si="6"/>
        <v>-32.633842302299996</v>
      </c>
      <c r="AB77" s="23" t="b">
        <f>IF(AND(NOT(ISNA(C77)),(NOT(ISNA(O77)))),TRUE,FALSE)</f>
        <v>1</v>
      </c>
      <c r="AC77" s="18" t="b">
        <f>L77=X77</f>
        <v>0</v>
      </c>
    </row>
    <row r="78" spans="1:29" x14ac:dyDescent="0.25">
      <c r="A78" s="19" t="s">
        <v>90</v>
      </c>
      <c r="B78" s="19" t="str">
        <f>VLOOKUP($B$1&amp;"."&amp;A78,All_connections!$B$1:$O$1129,9,FALSE)</f>
        <v>IFG_10_RX_P&lt;10&gt;</v>
      </c>
      <c r="C78" s="19" t="str">
        <f t="shared" si="0"/>
        <v>5-0-10</v>
      </c>
      <c r="D78" s="19">
        <f>VLOOKUP($B$1&amp;"."&amp;A78,All_connections!$B$1:$O$1129,10,FALSE)</f>
        <v>10</v>
      </c>
      <c r="E78" s="19">
        <f>VLOOKUP($B$1&amp;"."&amp;A78,All_connections!$B$1:$O$1129,11,FALSE)</f>
        <v>10</v>
      </c>
      <c r="F78" s="19" t="str">
        <f>VLOOKUP($B$1&amp;"."&amp;A78,All_connections!$B$1:$O$1129,12,FALSE)</f>
        <v>RX</v>
      </c>
      <c r="G78" s="19" t="str">
        <f>VLOOKUP($B$1&amp;"."&amp;A78,All_connections!$B$1:$O$1129,13,FALSE)</f>
        <v>P</v>
      </c>
      <c r="H78" s="19" t="str">
        <f t="shared" si="1"/>
        <v>D</v>
      </c>
      <c r="I78" s="19" t="b">
        <f t="shared" si="2"/>
        <v>1</v>
      </c>
      <c r="J78" s="19">
        <f>VLOOKUP($B$1&amp;"."&amp;A78,All_connections!$B$1:$O$1129,14,FALSE)</f>
        <v>8339.2257100000006</v>
      </c>
      <c r="K78" s="19">
        <f>VLOOKUP(B78,'PKG lenghts'!$F$3:$G$1026,2,FALSE)</f>
        <v>16673.82848</v>
      </c>
      <c r="L78" s="19">
        <f>_xlfn.IFNA(VLOOKUP(C78&amp;"-"&amp;F78,Swapping!$A$2:$E$74,3,FALSE),E78)</f>
        <v>10</v>
      </c>
      <c r="M78" s="19" t="str">
        <f>VLOOKUP(A78,Cable!$B$2:$C$197,2,FALSE)</f>
        <v>K11</v>
      </c>
      <c r="N78" s="19" t="str">
        <f>VLOOKUP($B$2&amp;"."&amp;M78,All_connections!$B$1:$O$1129,9,FALSE)</f>
        <v>IFG_00_TX_N&lt;13&gt;</v>
      </c>
      <c r="O78" s="19" t="str">
        <f t="shared" si="3"/>
        <v>0-0-13</v>
      </c>
      <c r="P78" s="19">
        <f>VLOOKUP($B$2&amp;"."&amp;M78,All_connections!$B$1:$O$1129,10,FALSE)</f>
        <v>0</v>
      </c>
      <c r="Q78" s="19">
        <f>VLOOKUP($B$2&amp;"."&amp;M78,All_connections!$B$1:$O$1129,11,FALSE)</f>
        <v>13</v>
      </c>
      <c r="R78" s="19" t="str">
        <f>VLOOKUP($B$2&amp;"."&amp;M78,All_connections!$B$1:$O$1129,12,FALSE)</f>
        <v>TX</v>
      </c>
      <c r="S78" s="19" t="str">
        <f>VLOOKUP($B$2&amp;"."&amp;M78,All_connections!$B$1:$O$1129,13,FALSE)</f>
        <v>N</v>
      </c>
      <c r="T78" s="19" t="str">
        <f t="shared" si="4"/>
        <v>K</v>
      </c>
      <c r="U78" s="19" t="b">
        <f t="shared" si="5"/>
        <v>0</v>
      </c>
      <c r="V78" s="19">
        <f>VLOOKUP($B$2&amp;"."&amp;M78,All_connections!$B$1:$O$1129,14,FALSE)</f>
        <v>12183.378640000001</v>
      </c>
      <c r="W78" s="19">
        <f>VLOOKUP(N78,'PKG lenghts'!$F$3:$G$1026,2,FALSE)</f>
        <v>30275.30946</v>
      </c>
      <c r="X78" s="19">
        <f>_xlfn.IFNA(VLOOKUP(O78&amp;"-"&amp;R78,Swapping!$A$2:$E$74,3,FALSE),Q78)</f>
        <v>13</v>
      </c>
      <c r="Y78" s="21">
        <f>$B$5*(J78+V78)/1000</f>
        <v>-18.470343915000001</v>
      </c>
      <c r="Z78" s="21">
        <f>$B$4*(K78+W78)/1000</f>
        <v>-5.1644051734000005</v>
      </c>
      <c r="AA78" s="21">
        <f t="shared" si="6"/>
        <v>-32.6347490884</v>
      </c>
      <c r="AB78" s="23" t="b">
        <f>IF(AND(NOT(ISNA(C78)),(NOT(ISNA(O78)))),TRUE,FALSE)</f>
        <v>1</v>
      </c>
      <c r="AC78" s="18" t="b">
        <f>L78=X78</f>
        <v>0</v>
      </c>
    </row>
    <row r="79" spans="1:29" x14ac:dyDescent="0.25">
      <c r="A79" s="19" t="s">
        <v>114</v>
      </c>
      <c r="B79" s="19" t="str">
        <f>VLOOKUP($B$1&amp;"."&amp;A79,All_connections!$B$1:$O$1129,9,FALSE)</f>
        <v>IFG_10_RX_N&lt;11&gt;</v>
      </c>
      <c r="C79" s="19" t="str">
        <f t="shared" si="0"/>
        <v>5-0-11</v>
      </c>
      <c r="D79" s="19">
        <f>VLOOKUP($B$1&amp;"."&amp;A79,All_connections!$B$1:$O$1129,10,FALSE)</f>
        <v>10</v>
      </c>
      <c r="E79" s="19">
        <f>VLOOKUP($B$1&amp;"."&amp;A79,All_connections!$B$1:$O$1129,11,FALSE)</f>
        <v>11</v>
      </c>
      <c r="F79" s="19" t="str">
        <f>VLOOKUP($B$1&amp;"."&amp;A79,All_connections!$B$1:$O$1129,12,FALSE)</f>
        <v>RX</v>
      </c>
      <c r="G79" s="19" t="str">
        <f>VLOOKUP($B$1&amp;"."&amp;A79,All_connections!$B$1:$O$1129,13,FALSE)</f>
        <v>N</v>
      </c>
      <c r="H79" s="19" t="str">
        <f t="shared" si="1"/>
        <v>E</v>
      </c>
      <c r="I79" s="19" t="b">
        <f t="shared" si="2"/>
        <v>1</v>
      </c>
      <c r="J79" s="19">
        <f>VLOOKUP($B$1&amp;"."&amp;A79,All_connections!$B$1:$O$1129,14,FALSE)</f>
        <v>7972.6358700000001</v>
      </c>
      <c r="K79" s="19">
        <f>VLOOKUP(B79,'PKG lenghts'!$F$3:$G$1026,2,FALSE)</f>
        <v>21357.984799999998</v>
      </c>
      <c r="L79" s="19">
        <f>_xlfn.IFNA(VLOOKUP(C79&amp;"-"&amp;F79,Swapping!$A$2:$E$74,3,FALSE),E79)</f>
        <v>11</v>
      </c>
      <c r="M79" s="19" t="str">
        <f>VLOOKUP(A79,Cable!$B$2:$C$197,2,FALSE)</f>
        <v>L11</v>
      </c>
      <c r="N79" s="19" t="str">
        <f>VLOOKUP($B$2&amp;"."&amp;M79,All_connections!$B$1:$O$1129,9,FALSE)</f>
        <v>IFG_00_TX_P&lt;12&gt;</v>
      </c>
      <c r="O79" s="19" t="str">
        <f t="shared" si="3"/>
        <v>0-0-12</v>
      </c>
      <c r="P79" s="19">
        <f>VLOOKUP($B$2&amp;"."&amp;M79,All_connections!$B$1:$O$1129,10,FALSE)</f>
        <v>0</v>
      </c>
      <c r="Q79" s="19">
        <f>VLOOKUP($B$2&amp;"."&amp;M79,All_connections!$B$1:$O$1129,11,FALSE)</f>
        <v>12</v>
      </c>
      <c r="R79" s="19" t="str">
        <f>VLOOKUP($B$2&amp;"."&amp;M79,All_connections!$B$1:$O$1129,12,FALSE)</f>
        <v>TX</v>
      </c>
      <c r="S79" s="19" t="str">
        <f>VLOOKUP($B$2&amp;"."&amp;M79,All_connections!$B$1:$O$1129,13,FALSE)</f>
        <v>P</v>
      </c>
      <c r="T79" s="19" t="str">
        <f t="shared" si="4"/>
        <v>L</v>
      </c>
      <c r="U79" s="19" t="b">
        <f t="shared" si="5"/>
        <v>0</v>
      </c>
      <c r="V79" s="19">
        <f>VLOOKUP($B$2&amp;"."&amp;M79,All_connections!$B$1:$O$1129,14,FALSE)</f>
        <v>11109.99891</v>
      </c>
      <c r="W79" s="19">
        <f>VLOOKUP(N79,'PKG lenghts'!$F$3:$G$1026,2,FALSE)</f>
        <v>31767.67887</v>
      </c>
      <c r="X79" s="19">
        <f>_xlfn.IFNA(VLOOKUP(O79&amp;"-"&amp;R79,Swapping!$A$2:$E$74,3,FALSE),Q79)</f>
        <v>12</v>
      </c>
      <c r="Y79" s="21">
        <f>$B$5*(J79+V79)/1000</f>
        <v>-17.174371302000001</v>
      </c>
      <c r="Z79" s="21">
        <f>$B$4*(K79+W79)/1000</f>
        <v>-5.843823003699999</v>
      </c>
      <c r="AA79" s="21">
        <f t="shared" si="6"/>
        <v>-32.0181943057</v>
      </c>
      <c r="AB79" s="23" t="b">
        <f>IF(AND(NOT(ISNA(C79)),(NOT(ISNA(O79)))),TRUE,FALSE)</f>
        <v>1</v>
      </c>
      <c r="AC79" s="18" t="b">
        <f>L79=X79</f>
        <v>0</v>
      </c>
    </row>
    <row r="80" spans="1:29" x14ac:dyDescent="0.25">
      <c r="A80" s="19" t="s">
        <v>138</v>
      </c>
      <c r="B80" s="19" t="str">
        <f>VLOOKUP($B$1&amp;"."&amp;A80,All_connections!$B$1:$O$1129,9,FALSE)</f>
        <v>IFG_10_RX_P&lt;11&gt;</v>
      </c>
      <c r="C80" s="19" t="str">
        <f t="shared" ref="C80:C143" si="7">CONCATENATE(FLOOR(D80/2,1),"-",MOD(D80,2),"-",E80)</f>
        <v>5-0-11</v>
      </c>
      <c r="D80" s="19">
        <f>VLOOKUP($B$1&amp;"."&amp;A80,All_connections!$B$1:$O$1129,10,FALSE)</f>
        <v>10</v>
      </c>
      <c r="E80" s="19">
        <f>VLOOKUP($B$1&amp;"."&amp;A80,All_connections!$B$1:$O$1129,11,FALSE)</f>
        <v>11</v>
      </c>
      <c r="F80" s="19" t="str">
        <f>VLOOKUP($B$1&amp;"."&amp;A80,All_connections!$B$1:$O$1129,12,FALSE)</f>
        <v>RX</v>
      </c>
      <c r="G80" s="19" t="str">
        <f>VLOOKUP($B$1&amp;"."&amp;A80,All_connections!$B$1:$O$1129,13,FALSE)</f>
        <v>P</v>
      </c>
      <c r="H80" s="19" t="str">
        <f t="shared" ref="H80:H110" si="8">LEFT(A80,1)</f>
        <v>F</v>
      </c>
      <c r="I80" s="19" t="b">
        <f t="shared" ref="I80:I143" si="9">IF(OR(H80="A",H80="C",H80="E",H80="G",H80="J",H80="L",H80="N"),IF(G80="P",FALSE,TRUE),IF(G80="N",FALSE,TRUE))</f>
        <v>1</v>
      </c>
      <c r="J80" s="19">
        <f>VLOOKUP($B$1&amp;"."&amp;A80,All_connections!$B$1:$O$1129,14,FALSE)</f>
        <v>7971.7837900000004</v>
      </c>
      <c r="K80" s="19">
        <f>VLOOKUP(B80,'PKG lenghts'!$F$3:$G$1026,2,FALSE)</f>
        <v>21357.286619999999</v>
      </c>
      <c r="L80" s="19">
        <f>_xlfn.IFNA(VLOOKUP(C80&amp;"-"&amp;F80,Swapping!$A$2:$E$74,3,FALSE),E80)</f>
        <v>11</v>
      </c>
      <c r="M80" s="19" t="str">
        <f>VLOOKUP(A80,Cable!$B$2:$C$197,2,FALSE)</f>
        <v>M11</v>
      </c>
      <c r="N80" s="19" t="str">
        <f>VLOOKUP($B$2&amp;"."&amp;M80,All_connections!$B$1:$O$1129,9,FALSE)</f>
        <v>IFG_00_TX_N&lt;12&gt;</v>
      </c>
      <c r="O80" s="19" t="str">
        <f t="shared" ref="O80:O143" si="10">CONCATENATE(FLOOR(P80/2,1),"-",MOD(P80,2),"-",Q80)</f>
        <v>0-0-12</v>
      </c>
      <c r="P80" s="19">
        <f>VLOOKUP($B$2&amp;"."&amp;M80,All_connections!$B$1:$O$1129,10,FALSE)</f>
        <v>0</v>
      </c>
      <c r="Q80" s="19">
        <f>VLOOKUP($B$2&amp;"."&amp;M80,All_connections!$B$1:$O$1129,11,FALSE)</f>
        <v>12</v>
      </c>
      <c r="R80" s="19" t="str">
        <f>VLOOKUP($B$2&amp;"."&amp;M80,All_connections!$B$1:$O$1129,12,FALSE)</f>
        <v>TX</v>
      </c>
      <c r="S80" s="19" t="str">
        <f>VLOOKUP($B$2&amp;"."&amp;M80,All_connections!$B$1:$O$1129,13,FALSE)</f>
        <v>N</v>
      </c>
      <c r="T80" s="19" t="str">
        <f t="shared" ref="T80:T110" si="11">LEFT(M80,1)</f>
        <v>M</v>
      </c>
      <c r="U80" s="19" t="b">
        <f t="shared" ref="U80:U143" si="12">IF(OR(T80="A",T80="C",T80="E",T80="G",T80="J",T80="L",T80="N"),IF(S80="P",FALSE,TRUE),IF(S80="N",FALSE,TRUE))</f>
        <v>0</v>
      </c>
      <c r="V80" s="19">
        <f>VLOOKUP($B$2&amp;"."&amp;M80,All_connections!$B$1:$O$1129,14,FALSE)</f>
        <v>11110.4884</v>
      </c>
      <c r="W80" s="19">
        <f>VLOOKUP(N80,'PKG lenghts'!$F$3:$G$1026,2,FALSE)</f>
        <v>31766.339680000001</v>
      </c>
      <c r="X80" s="19">
        <f>_xlfn.IFNA(VLOOKUP(O80&amp;"-"&amp;R80,Swapping!$A$2:$E$74,3,FALSE),Q80)</f>
        <v>12</v>
      </c>
      <c r="Y80" s="21">
        <f>$B$5*(J80+V80)/1000</f>
        <v>-17.174044971000001</v>
      </c>
      <c r="Z80" s="21">
        <f>$B$4*(K80+W80)/1000</f>
        <v>-5.8435988930000002</v>
      </c>
      <c r="AA80" s="21">
        <f t="shared" ref="AA80:AA143" si="13">Y80+IF($B$9,Z80,0)+IF($B$1=$B$2,$B$7,$B$6)</f>
        <v>-32.017643864</v>
      </c>
      <c r="AB80" s="23" t="b">
        <f>IF(AND(NOT(ISNA(C80)),(NOT(ISNA(O80)))),TRUE,FALSE)</f>
        <v>1</v>
      </c>
      <c r="AC80" s="18" t="b">
        <f>L80=X80</f>
        <v>0</v>
      </c>
    </row>
    <row r="81" spans="1:29" x14ac:dyDescent="0.25">
      <c r="A81" s="19" t="s">
        <v>20</v>
      </c>
      <c r="B81" s="19" t="str">
        <f>VLOOKUP($B$1&amp;"."&amp;A81,All_connections!$B$1:$O$1129,9,FALSE)</f>
        <v>IFG_10_RX_P&lt;12&gt;</v>
      </c>
      <c r="C81" s="19" t="str">
        <f t="shared" si="7"/>
        <v>5-0-12</v>
      </c>
      <c r="D81" s="19">
        <f>VLOOKUP($B$1&amp;"."&amp;A81,All_connections!$B$1:$O$1129,10,FALSE)</f>
        <v>10</v>
      </c>
      <c r="E81" s="19">
        <f>VLOOKUP($B$1&amp;"."&amp;A81,All_connections!$B$1:$O$1129,11,FALSE)</f>
        <v>12</v>
      </c>
      <c r="F81" s="19" t="str">
        <f>VLOOKUP($B$1&amp;"."&amp;A81,All_connections!$B$1:$O$1129,12,FALSE)</f>
        <v>RX</v>
      </c>
      <c r="G81" s="19" t="str">
        <f>VLOOKUP($B$1&amp;"."&amp;A81,All_connections!$B$1:$O$1129,13,FALSE)</f>
        <v>P</v>
      </c>
      <c r="H81" s="19" t="str">
        <f t="shared" si="8"/>
        <v>A</v>
      </c>
      <c r="I81" s="19" t="b">
        <f t="shared" si="9"/>
        <v>0</v>
      </c>
      <c r="J81" s="19">
        <f>VLOOKUP($B$1&amp;"."&amp;A81,All_connections!$B$1:$O$1129,14,FALSE)</f>
        <v>8829.8853299999992</v>
      </c>
      <c r="K81" s="19">
        <f>VLOOKUP(B81,'PKG lenghts'!$F$3:$G$1026,2,FALSE)</f>
        <v>25908.07402</v>
      </c>
      <c r="L81" s="19">
        <f>_xlfn.IFNA(VLOOKUP(C81&amp;"-"&amp;F81,Swapping!$A$2:$E$74,3,FALSE),E81)</f>
        <v>12</v>
      </c>
      <c r="M81" s="19" t="str">
        <f>VLOOKUP(A81,Cable!$B$2:$C$197,2,FALSE)</f>
        <v>G12</v>
      </c>
      <c r="N81" s="19" t="str">
        <f>VLOOKUP($B$2&amp;"."&amp;M81,All_connections!$B$1:$O$1129,9,FALSE)</f>
        <v>IFG_00_TX_P&lt;11&gt;</v>
      </c>
      <c r="O81" s="19" t="str">
        <f t="shared" si="10"/>
        <v>0-0-11</v>
      </c>
      <c r="P81" s="19">
        <f>VLOOKUP($B$2&amp;"."&amp;M81,All_connections!$B$1:$O$1129,10,FALSE)</f>
        <v>0</v>
      </c>
      <c r="Q81" s="19">
        <f>VLOOKUP($B$2&amp;"."&amp;M81,All_connections!$B$1:$O$1129,11,FALSE)</f>
        <v>11</v>
      </c>
      <c r="R81" s="19" t="str">
        <f>VLOOKUP($B$2&amp;"."&amp;M81,All_connections!$B$1:$O$1129,12,FALSE)</f>
        <v>TX</v>
      </c>
      <c r="S81" s="19" t="str">
        <f>VLOOKUP($B$2&amp;"."&amp;M81,All_connections!$B$1:$O$1129,13,FALSE)</f>
        <v>P</v>
      </c>
      <c r="T81" s="19" t="str">
        <f t="shared" si="11"/>
        <v>G</v>
      </c>
      <c r="U81" s="19" t="b">
        <f t="shared" si="12"/>
        <v>0</v>
      </c>
      <c r="V81" s="19">
        <f>VLOOKUP($B$2&amp;"."&amp;M81,All_connections!$B$1:$O$1129,14,FALSE)</f>
        <v>11816.14063</v>
      </c>
      <c r="W81" s="19">
        <f>VLOOKUP(N81,'PKG lenghts'!$F$3:$G$1026,2,FALSE)</f>
        <v>30893.202290000001</v>
      </c>
      <c r="X81" s="19">
        <f>_xlfn.IFNA(VLOOKUP(O81&amp;"-"&amp;R81,Swapping!$A$2:$E$74,3,FALSE),Q81)</f>
        <v>11</v>
      </c>
      <c r="Y81" s="21">
        <f>$B$5*(J81+V81)/1000</f>
        <v>-18.581423363999999</v>
      </c>
      <c r="Z81" s="21">
        <f>$B$4*(K81+W81)/1000</f>
        <v>-6.2481403941</v>
      </c>
      <c r="AA81" s="21">
        <f t="shared" si="13"/>
        <v>-33.829563758100001</v>
      </c>
      <c r="AB81" s="23" t="b">
        <f>IF(AND(NOT(ISNA(C81)),(NOT(ISNA(O81)))),TRUE,FALSE)</f>
        <v>1</v>
      </c>
      <c r="AC81" s="18" t="b">
        <f>L81=X81</f>
        <v>0</v>
      </c>
    </row>
    <row r="82" spans="1:29" x14ac:dyDescent="0.25">
      <c r="A82" s="19" t="s">
        <v>44</v>
      </c>
      <c r="B82" s="19" t="str">
        <f>VLOOKUP($B$1&amp;"."&amp;A82,All_connections!$B$1:$O$1129,9,FALSE)</f>
        <v>IFG_10_RX_N&lt;12&gt;</v>
      </c>
      <c r="C82" s="19" t="str">
        <f t="shared" si="7"/>
        <v>5-0-12</v>
      </c>
      <c r="D82" s="19">
        <f>VLOOKUP($B$1&amp;"."&amp;A82,All_connections!$B$1:$O$1129,10,FALSE)</f>
        <v>10</v>
      </c>
      <c r="E82" s="19">
        <f>VLOOKUP($B$1&amp;"."&amp;A82,All_connections!$B$1:$O$1129,11,FALSE)</f>
        <v>12</v>
      </c>
      <c r="F82" s="19" t="str">
        <f>VLOOKUP($B$1&amp;"."&amp;A82,All_connections!$B$1:$O$1129,12,FALSE)</f>
        <v>RX</v>
      </c>
      <c r="G82" s="19" t="str">
        <f>VLOOKUP($B$1&amp;"."&amp;A82,All_connections!$B$1:$O$1129,13,FALSE)</f>
        <v>N</v>
      </c>
      <c r="H82" s="19" t="str">
        <f t="shared" si="8"/>
        <v>B</v>
      </c>
      <c r="I82" s="19" t="b">
        <f t="shared" si="9"/>
        <v>0</v>
      </c>
      <c r="J82" s="19">
        <f>VLOOKUP($B$1&amp;"."&amp;A82,All_connections!$B$1:$O$1129,14,FALSE)</f>
        <v>8831.3819299999996</v>
      </c>
      <c r="K82" s="19">
        <f>VLOOKUP(B82,'PKG lenghts'!$F$3:$G$1026,2,FALSE)</f>
        <v>25906.702819999999</v>
      </c>
      <c r="L82" s="19">
        <f>_xlfn.IFNA(VLOOKUP(C82&amp;"-"&amp;F82,Swapping!$A$2:$E$74,3,FALSE),E82)</f>
        <v>12</v>
      </c>
      <c r="M82" s="19" t="str">
        <f>VLOOKUP(A82,Cable!$B$2:$C$197,2,FALSE)</f>
        <v>H12</v>
      </c>
      <c r="N82" s="19" t="str">
        <f>VLOOKUP($B$2&amp;"."&amp;M82,All_connections!$B$1:$O$1129,9,FALSE)</f>
        <v>IFG_00_TX_N&lt;11&gt;</v>
      </c>
      <c r="O82" s="19" t="str">
        <f t="shared" si="10"/>
        <v>0-0-11</v>
      </c>
      <c r="P82" s="19">
        <f>VLOOKUP($B$2&amp;"."&amp;M82,All_connections!$B$1:$O$1129,10,FALSE)</f>
        <v>0</v>
      </c>
      <c r="Q82" s="19">
        <f>VLOOKUP($B$2&amp;"."&amp;M82,All_connections!$B$1:$O$1129,11,FALSE)</f>
        <v>11</v>
      </c>
      <c r="R82" s="19" t="str">
        <f>VLOOKUP($B$2&amp;"."&amp;M82,All_connections!$B$1:$O$1129,12,FALSE)</f>
        <v>TX</v>
      </c>
      <c r="S82" s="19" t="str">
        <f>VLOOKUP($B$2&amp;"."&amp;M82,All_connections!$B$1:$O$1129,13,FALSE)</f>
        <v>N</v>
      </c>
      <c r="T82" s="19" t="str">
        <f t="shared" si="11"/>
        <v>H</v>
      </c>
      <c r="U82" s="19" t="b">
        <f t="shared" si="12"/>
        <v>0</v>
      </c>
      <c r="V82" s="19">
        <f>VLOOKUP($B$2&amp;"."&amp;M82,All_connections!$B$1:$O$1129,14,FALSE)</f>
        <v>11815.139929999999</v>
      </c>
      <c r="W82" s="19">
        <f>VLOOKUP(N82,'PKG lenghts'!$F$3:$G$1026,2,FALSE)</f>
        <v>30893.367040000001</v>
      </c>
      <c r="X82" s="19">
        <f>_xlfn.IFNA(VLOOKUP(O82&amp;"-"&amp;R82,Swapping!$A$2:$E$74,3,FALSE),Q82)</f>
        <v>11</v>
      </c>
      <c r="Y82" s="21">
        <f>$B$5*(J82+V82)/1000</f>
        <v>-18.581869674</v>
      </c>
      <c r="Z82" s="21">
        <f>$B$4*(K82+W82)/1000</f>
        <v>-6.2480076846000001</v>
      </c>
      <c r="AA82" s="21">
        <f t="shared" si="13"/>
        <v>-33.829877358600001</v>
      </c>
      <c r="AB82" s="23" t="b">
        <f>IF(AND(NOT(ISNA(C82)),(NOT(ISNA(O82)))),TRUE,FALSE)</f>
        <v>1</v>
      </c>
      <c r="AC82" s="18" t="b">
        <f>L82=X82</f>
        <v>0</v>
      </c>
    </row>
    <row r="83" spans="1:29" x14ac:dyDescent="0.25">
      <c r="A83" s="19" t="s">
        <v>68</v>
      </c>
      <c r="B83" s="19" t="str">
        <f>VLOOKUP($B$1&amp;"."&amp;A83,All_connections!$B$1:$O$1129,9,FALSE)</f>
        <v>IFG_10_RX_P&lt;13&gt;</v>
      </c>
      <c r="C83" s="19" t="str">
        <f t="shared" si="7"/>
        <v>5-0-13</v>
      </c>
      <c r="D83" s="19">
        <f>VLOOKUP($B$1&amp;"."&amp;A83,All_connections!$B$1:$O$1129,10,FALSE)</f>
        <v>10</v>
      </c>
      <c r="E83" s="19">
        <f>VLOOKUP($B$1&amp;"."&amp;A83,All_connections!$B$1:$O$1129,11,FALSE)</f>
        <v>13</v>
      </c>
      <c r="F83" s="19" t="str">
        <f>VLOOKUP($B$1&amp;"."&amp;A83,All_connections!$B$1:$O$1129,12,FALSE)</f>
        <v>RX</v>
      </c>
      <c r="G83" s="19" t="str">
        <f>VLOOKUP($B$1&amp;"."&amp;A83,All_connections!$B$1:$O$1129,13,FALSE)</f>
        <v>P</v>
      </c>
      <c r="H83" s="19" t="str">
        <f t="shared" si="8"/>
        <v>C</v>
      </c>
      <c r="I83" s="19" t="b">
        <f t="shared" si="9"/>
        <v>0</v>
      </c>
      <c r="J83" s="19">
        <f>VLOOKUP($B$1&amp;"."&amp;A83,All_connections!$B$1:$O$1129,14,FALSE)</f>
        <v>8321.1696499999998</v>
      </c>
      <c r="K83" s="19">
        <f>VLOOKUP(B83,'PKG lenghts'!$F$3:$G$1026,2,FALSE)</f>
        <v>22134.127189999999</v>
      </c>
      <c r="L83" s="19">
        <f>_xlfn.IFNA(VLOOKUP(C83&amp;"-"&amp;F83,Swapping!$A$2:$E$74,3,FALSE),E83)</f>
        <v>13</v>
      </c>
      <c r="M83" s="19" t="str">
        <f>VLOOKUP(A83,Cable!$B$2:$C$197,2,FALSE)</f>
        <v>J12</v>
      </c>
      <c r="N83" s="19" t="str">
        <f>VLOOKUP($B$2&amp;"."&amp;M83,All_connections!$B$1:$O$1129,9,FALSE)</f>
        <v>IFG_00_TX_P&lt;10&gt;</v>
      </c>
      <c r="O83" s="19" t="str">
        <f t="shared" si="10"/>
        <v>0-0-10</v>
      </c>
      <c r="P83" s="19">
        <f>VLOOKUP($B$2&amp;"."&amp;M83,All_connections!$B$1:$O$1129,10,FALSE)</f>
        <v>0</v>
      </c>
      <c r="Q83" s="19">
        <f>VLOOKUP($B$2&amp;"."&amp;M83,All_connections!$B$1:$O$1129,11,FALSE)</f>
        <v>10</v>
      </c>
      <c r="R83" s="19" t="str">
        <f>VLOOKUP($B$2&amp;"."&amp;M83,All_connections!$B$1:$O$1129,12,FALSE)</f>
        <v>TX</v>
      </c>
      <c r="S83" s="19" t="str">
        <f>VLOOKUP($B$2&amp;"."&amp;M83,All_connections!$B$1:$O$1129,13,FALSE)</f>
        <v>P</v>
      </c>
      <c r="T83" s="19" t="str">
        <f t="shared" si="11"/>
        <v>J</v>
      </c>
      <c r="U83" s="19" t="b">
        <f t="shared" si="12"/>
        <v>0</v>
      </c>
      <c r="V83" s="19">
        <f>VLOOKUP($B$2&amp;"."&amp;M83,All_connections!$B$1:$O$1129,14,FALSE)</f>
        <v>11856.66691</v>
      </c>
      <c r="W83" s="19">
        <f>VLOOKUP(N83,'PKG lenghts'!$F$3:$G$1026,2,FALSE)</f>
        <v>29334.589650000002</v>
      </c>
      <c r="X83" s="19">
        <f>_xlfn.IFNA(VLOOKUP(O83&amp;"-"&amp;R83,Swapping!$A$2:$E$74,3,FALSE),Q83)</f>
        <v>10</v>
      </c>
      <c r="Y83" s="21">
        <f>$B$5*(J83+V83)/1000</f>
        <v>-18.160052904</v>
      </c>
      <c r="Z83" s="21">
        <f>$B$4*(K83+W83)/1000</f>
        <v>-5.6615588524000007</v>
      </c>
      <c r="AA83" s="21">
        <f t="shared" si="13"/>
        <v>-32.821611756400003</v>
      </c>
      <c r="AB83" s="23" t="b">
        <f>IF(AND(NOT(ISNA(C83)),(NOT(ISNA(O83)))),TRUE,FALSE)</f>
        <v>1</v>
      </c>
      <c r="AC83" s="18" t="b">
        <f>L83=X83</f>
        <v>0</v>
      </c>
    </row>
    <row r="84" spans="1:29" x14ac:dyDescent="0.25">
      <c r="A84" s="19" t="s">
        <v>92</v>
      </c>
      <c r="B84" s="19" t="str">
        <f>VLOOKUP($B$1&amp;"."&amp;A84,All_connections!$B$1:$O$1129,9,FALSE)</f>
        <v>IFG_10_RX_N&lt;13&gt;</v>
      </c>
      <c r="C84" s="19" t="str">
        <f t="shared" si="7"/>
        <v>5-0-13</v>
      </c>
      <c r="D84" s="19">
        <f>VLOOKUP($B$1&amp;"."&amp;A84,All_connections!$B$1:$O$1129,10,FALSE)</f>
        <v>10</v>
      </c>
      <c r="E84" s="19">
        <f>VLOOKUP($B$1&amp;"."&amp;A84,All_connections!$B$1:$O$1129,11,FALSE)</f>
        <v>13</v>
      </c>
      <c r="F84" s="19" t="str">
        <f>VLOOKUP($B$1&amp;"."&amp;A84,All_connections!$B$1:$O$1129,12,FALSE)</f>
        <v>RX</v>
      </c>
      <c r="G84" s="19" t="str">
        <f>VLOOKUP($B$1&amp;"."&amp;A84,All_connections!$B$1:$O$1129,13,FALSE)</f>
        <v>N</v>
      </c>
      <c r="H84" s="19" t="str">
        <f t="shared" si="8"/>
        <v>D</v>
      </c>
      <c r="I84" s="19" t="b">
        <f t="shared" si="9"/>
        <v>0</v>
      </c>
      <c r="J84" s="19">
        <f>VLOOKUP($B$1&amp;"."&amp;A84,All_connections!$B$1:$O$1129,14,FALSE)</f>
        <v>8322.75</v>
      </c>
      <c r="K84" s="19">
        <f>VLOOKUP(B84,'PKG lenghts'!$F$3:$G$1026,2,FALSE)</f>
        <v>22132.406050000001</v>
      </c>
      <c r="L84" s="19">
        <f>_xlfn.IFNA(VLOOKUP(C84&amp;"-"&amp;F84,Swapping!$A$2:$E$74,3,FALSE),E84)</f>
        <v>13</v>
      </c>
      <c r="M84" s="19" t="str">
        <f>VLOOKUP(A84,Cable!$B$2:$C$197,2,FALSE)</f>
        <v>K12</v>
      </c>
      <c r="N84" s="19" t="str">
        <f>VLOOKUP($B$2&amp;"."&amp;M84,All_connections!$B$1:$O$1129,9,FALSE)</f>
        <v>IFG_00_TX_N&lt;10&gt;</v>
      </c>
      <c r="O84" s="19" t="str">
        <f t="shared" si="10"/>
        <v>0-0-10</v>
      </c>
      <c r="P84" s="19">
        <f>VLOOKUP($B$2&amp;"."&amp;M84,All_connections!$B$1:$O$1129,10,FALSE)</f>
        <v>0</v>
      </c>
      <c r="Q84" s="19">
        <f>VLOOKUP($B$2&amp;"."&amp;M84,All_connections!$B$1:$O$1129,11,FALSE)</f>
        <v>10</v>
      </c>
      <c r="R84" s="19" t="str">
        <f>VLOOKUP($B$2&amp;"."&amp;M84,All_connections!$B$1:$O$1129,12,FALSE)</f>
        <v>TX</v>
      </c>
      <c r="S84" s="19" t="str">
        <f>VLOOKUP($B$2&amp;"."&amp;M84,All_connections!$B$1:$O$1129,13,FALSE)</f>
        <v>N</v>
      </c>
      <c r="T84" s="19" t="str">
        <f t="shared" si="11"/>
        <v>K</v>
      </c>
      <c r="U84" s="19" t="b">
        <f t="shared" si="12"/>
        <v>0</v>
      </c>
      <c r="V84" s="19">
        <f>VLOOKUP($B$2&amp;"."&amp;M84,All_connections!$B$1:$O$1129,14,FALSE)</f>
        <v>11857.88464</v>
      </c>
      <c r="W84" s="19">
        <f>VLOOKUP(N84,'PKG lenghts'!$F$3:$G$1026,2,FALSE)</f>
        <v>29333.103480000002</v>
      </c>
      <c r="X84" s="19">
        <f>_xlfn.IFNA(VLOOKUP(O84&amp;"-"&amp;R84,Swapping!$A$2:$E$74,3,FALSE),Q84)</f>
        <v>10</v>
      </c>
      <c r="Y84" s="21">
        <f>$B$5*(J84+V84)/1000</f>
        <v>-18.162571176</v>
      </c>
      <c r="Z84" s="21">
        <f>$B$4*(K84+W84)/1000</f>
        <v>-5.6612060483000004</v>
      </c>
      <c r="AA84" s="21">
        <f t="shared" si="13"/>
        <v>-32.823777224300002</v>
      </c>
      <c r="AB84" s="23" t="b">
        <f>IF(AND(NOT(ISNA(C84)),(NOT(ISNA(O84)))),TRUE,FALSE)</f>
        <v>1</v>
      </c>
      <c r="AC84" s="18" t="b">
        <f>L84=X84</f>
        <v>0</v>
      </c>
    </row>
    <row r="85" spans="1:29" x14ac:dyDescent="0.25">
      <c r="A85" s="19" t="s">
        <v>116</v>
      </c>
      <c r="B85" s="19" t="str">
        <f>VLOOKUP($B$1&amp;"."&amp;A85,All_connections!$B$1:$O$1129,9,FALSE)</f>
        <v>IFG_10_RX_P&lt;14&gt;</v>
      </c>
      <c r="C85" s="19" t="str">
        <f t="shared" si="7"/>
        <v>5-0-14</v>
      </c>
      <c r="D85" s="19">
        <f>VLOOKUP($B$1&amp;"."&amp;A85,All_connections!$B$1:$O$1129,10,FALSE)</f>
        <v>10</v>
      </c>
      <c r="E85" s="19">
        <f>VLOOKUP($B$1&amp;"."&amp;A85,All_connections!$B$1:$O$1129,11,FALSE)</f>
        <v>14</v>
      </c>
      <c r="F85" s="19" t="str">
        <f>VLOOKUP($B$1&amp;"."&amp;A85,All_connections!$B$1:$O$1129,12,FALSE)</f>
        <v>RX</v>
      </c>
      <c r="G85" s="19" t="str">
        <f>VLOOKUP($B$1&amp;"."&amp;A85,All_connections!$B$1:$O$1129,13,FALSE)</f>
        <v>P</v>
      </c>
      <c r="H85" s="19" t="str">
        <f t="shared" si="8"/>
        <v>E</v>
      </c>
      <c r="I85" s="19" t="b">
        <f t="shared" si="9"/>
        <v>0</v>
      </c>
      <c r="J85" s="19">
        <f>VLOOKUP($B$1&amp;"."&amp;A85,All_connections!$B$1:$O$1129,14,FALSE)</f>
        <v>7994.48236</v>
      </c>
      <c r="K85" s="19">
        <f>VLOOKUP(B85,'PKG lenghts'!$F$3:$G$1026,2,FALSE)</f>
        <v>17320.02188</v>
      </c>
      <c r="L85" s="19">
        <f>_xlfn.IFNA(VLOOKUP(C85&amp;"-"&amp;F85,Swapping!$A$2:$E$74,3,FALSE),E85)</f>
        <v>14</v>
      </c>
      <c r="M85" s="19" t="str">
        <f>VLOOKUP(A85,Cable!$B$2:$C$197,2,FALSE)</f>
        <v>L12</v>
      </c>
      <c r="N85" s="19" t="str">
        <f>VLOOKUP($B$2&amp;"."&amp;M85,All_connections!$B$1:$O$1129,9,FALSE)</f>
        <v>IFG_00_TX_P&lt;9&gt;</v>
      </c>
      <c r="O85" s="19" t="str">
        <f t="shared" si="10"/>
        <v>0-0-9</v>
      </c>
      <c r="P85" s="19">
        <f>VLOOKUP($B$2&amp;"."&amp;M85,All_connections!$B$1:$O$1129,10,FALSE)</f>
        <v>0</v>
      </c>
      <c r="Q85" s="19">
        <f>VLOOKUP($B$2&amp;"."&amp;M85,All_connections!$B$1:$O$1129,11,FALSE)</f>
        <v>9</v>
      </c>
      <c r="R85" s="19" t="str">
        <f>VLOOKUP($B$2&amp;"."&amp;M85,All_connections!$B$1:$O$1129,12,FALSE)</f>
        <v>TX</v>
      </c>
      <c r="S85" s="19" t="str">
        <f>VLOOKUP($B$2&amp;"."&amp;M85,All_connections!$B$1:$O$1129,13,FALSE)</f>
        <v>P</v>
      </c>
      <c r="T85" s="19" t="str">
        <f t="shared" si="11"/>
        <v>L</v>
      </c>
      <c r="U85" s="19" t="b">
        <f t="shared" si="12"/>
        <v>0</v>
      </c>
      <c r="V85" s="19">
        <f>VLOOKUP($B$2&amp;"."&amp;M85,All_connections!$B$1:$O$1129,14,FALSE)</f>
        <v>11685.753189999999</v>
      </c>
      <c r="W85" s="19">
        <f>VLOOKUP(N85,'PKG lenghts'!$F$3:$G$1026,2,FALSE)</f>
        <v>29728.1096</v>
      </c>
      <c r="X85" s="19">
        <f>_xlfn.IFNA(VLOOKUP(O85&amp;"-"&amp;R85,Swapping!$A$2:$E$74,3,FALSE),Q85)</f>
        <v>9</v>
      </c>
      <c r="Y85" s="21">
        <f>$B$5*(J85+V85)/1000</f>
        <v>-17.712211994999997</v>
      </c>
      <c r="Z85" s="21">
        <f>$B$4*(K85+W85)/1000</f>
        <v>-5.1752944627999993</v>
      </c>
      <c r="AA85" s="21">
        <f t="shared" si="13"/>
        <v>-31.887506457799997</v>
      </c>
      <c r="AB85" s="23" t="b">
        <f>IF(AND(NOT(ISNA(C85)),(NOT(ISNA(O85)))),TRUE,FALSE)</f>
        <v>1</v>
      </c>
      <c r="AC85" s="18" t="b">
        <f>L85=X85</f>
        <v>0</v>
      </c>
    </row>
    <row r="86" spans="1:29" x14ac:dyDescent="0.25">
      <c r="A86" s="19" t="s">
        <v>140</v>
      </c>
      <c r="B86" s="19" t="str">
        <f>VLOOKUP($B$1&amp;"."&amp;A86,All_connections!$B$1:$O$1129,9,FALSE)</f>
        <v>IFG_10_RX_N&lt;14&gt;</v>
      </c>
      <c r="C86" s="19" t="str">
        <f t="shared" si="7"/>
        <v>5-0-14</v>
      </c>
      <c r="D86" s="19">
        <f>VLOOKUP($B$1&amp;"."&amp;A86,All_connections!$B$1:$O$1129,10,FALSE)</f>
        <v>10</v>
      </c>
      <c r="E86" s="19">
        <f>VLOOKUP($B$1&amp;"."&amp;A86,All_connections!$B$1:$O$1129,11,FALSE)</f>
        <v>14</v>
      </c>
      <c r="F86" s="19" t="str">
        <f>VLOOKUP($B$1&amp;"."&amp;A86,All_connections!$B$1:$O$1129,12,FALSE)</f>
        <v>RX</v>
      </c>
      <c r="G86" s="19" t="str">
        <f>VLOOKUP($B$1&amp;"."&amp;A86,All_connections!$B$1:$O$1129,13,FALSE)</f>
        <v>N</v>
      </c>
      <c r="H86" s="19" t="str">
        <f t="shared" si="8"/>
        <v>F</v>
      </c>
      <c r="I86" s="19" t="b">
        <f t="shared" si="9"/>
        <v>0</v>
      </c>
      <c r="J86" s="19">
        <f>VLOOKUP($B$1&amp;"."&amp;A86,All_connections!$B$1:$O$1129,14,FALSE)</f>
        <v>7995.4226699999999</v>
      </c>
      <c r="K86" s="19">
        <f>VLOOKUP(B86,'PKG lenghts'!$F$3:$G$1026,2,FALSE)</f>
        <v>17318.49223</v>
      </c>
      <c r="L86" s="19">
        <f>_xlfn.IFNA(VLOOKUP(C86&amp;"-"&amp;F86,Swapping!$A$2:$E$74,3,FALSE),E86)</f>
        <v>14</v>
      </c>
      <c r="M86" s="19" t="str">
        <f>VLOOKUP(A86,Cable!$B$2:$C$197,2,FALSE)</f>
        <v>M12</v>
      </c>
      <c r="N86" s="19" t="str">
        <f>VLOOKUP($B$2&amp;"."&amp;M86,All_connections!$B$1:$O$1129,9,FALSE)</f>
        <v>IFG_00_TX_N&lt;9&gt;</v>
      </c>
      <c r="O86" s="19" t="str">
        <f t="shared" si="10"/>
        <v>0-0-9</v>
      </c>
      <c r="P86" s="19">
        <f>VLOOKUP($B$2&amp;"."&amp;M86,All_connections!$B$1:$O$1129,10,FALSE)</f>
        <v>0</v>
      </c>
      <c r="Q86" s="19">
        <f>VLOOKUP($B$2&amp;"."&amp;M86,All_connections!$B$1:$O$1129,11,FALSE)</f>
        <v>9</v>
      </c>
      <c r="R86" s="19" t="str">
        <f>VLOOKUP($B$2&amp;"."&amp;M86,All_connections!$B$1:$O$1129,12,FALSE)</f>
        <v>TX</v>
      </c>
      <c r="S86" s="19" t="str">
        <f>VLOOKUP($B$2&amp;"."&amp;M86,All_connections!$B$1:$O$1129,13,FALSE)</f>
        <v>N</v>
      </c>
      <c r="T86" s="19" t="str">
        <f t="shared" si="11"/>
        <v>M</v>
      </c>
      <c r="U86" s="19" t="b">
        <f t="shared" si="12"/>
        <v>0</v>
      </c>
      <c r="V86" s="19">
        <f>VLOOKUP($B$2&amp;"."&amp;M86,All_connections!$B$1:$O$1129,14,FALSE)</f>
        <v>11686.714970000001</v>
      </c>
      <c r="W86" s="19">
        <f>VLOOKUP(N86,'PKG lenghts'!$F$3:$G$1026,2,FALSE)</f>
        <v>29728.499810000001</v>
      </c>
      <c r="X86" s="19">
        <f>_xlfn.IFNA(VLOOKUP(O86&amp;"-"&amp;R86,Swapping!$A$2:$E$74,3,FALSE),Q86)</f>
        <v>9</v>
      </c>
      <c r="Y86" s="21">
        <f>$B$5*(J86+V86)/1000</f>
        <v>-17.713923875999999</v>
      </c>
      <c r="Z86" s="21">
        <f>$B$4*(K86+W86)/1000</f>
        <v>-5.1751691243999991</v>
      </c>
      <c r="AA86" s="21">
        <f t="shared" si="13"/>
        <v>-31.889093000399999</v>
      </c>
      <c r="AB86" s="23" t="b">
        <f>IF(AND(NOT(ISNA(C86)),(NOT(ISNA(O86)))),TRUE,FALSE)</f>
        <v>1</v>
      </c>
      <c r="AC86" s="18" t="b">
        <f>L86=X86</f>
        <v>0</v>
      </c>
    </row>
    <row r="87" spans="1:29" x14ac:dyDescent="0.25">
      <c r="A87" s="19" t="s">
        <v>22</v>
      </c>
      <c r="B87" s="19" t="str">
        <f>VLOOKUP($B$1&amp;"."&amp;A87,All_connections!$B$1:$O$1129,9,FALSE)</f>
        <v>IFG_10_RX_N&lt;15&gt;</v>
      </c>
      <c r="C87" s="19" t="str">
        <f t="shared" si="7"/>
        <v>5-0-15</v>
      </c>
      <c r="D87" s="19">
        <f>VLOOKUP($B$1&amp;"."&amp;A87,All_connections!$B$1:$O$1129,10,FALSE)</f>
        <v>10</v>
      </c>
      <c r="E87" s="19">
        <f>VLOOKUP($B$1&amp;"."&amp;A87,All_connections!$B$1:$O$1129,11,FALSE)</f>
        <v>15</v>
      </c>
      <c r="F87" s="19" t="str">
        <f>VLOOKUP($B$1&amp;"."&amp;A87,All_connections!$B$1:$O$1129,12,FALSE)</f>
        <v>RX</v>
      </c>
      <c r="G87" s="19" t="str">
        <f>VLOOKUP($B$1&amp;"."&amp;A87,All_connections!$B$1:$O$1129,13,FALSE)</f>
        <v>N</v>
      </c>
      <c r="H87" s="19" t="str">
        <f t="shared" si="8"/>
        <v>A</v>
      </c>
      <c r="I87" s="19" t="b">
        <f t="shared" si="9"/>
        <v>1</v>
      </c>
      <c r="J87" s="19">
        <f>VLOOKUP($B$1&amp;"."&amp;A87,All_connections!$B$1:$O$1129,14,FALSE)</f>
        <v>8619.9276499999996</v>
      </c>
      <c r="K87" s="19">
        <f>VLOOKUP(B87,'PKG lenghts'!$F$3:$G$1026,2,FALSE)</f>
        <v>19010.250100000001</v>
      </c>
      <c r="L87" s="19">
        <f>_xlfn.IFNA(VLOOKUP(C87&amp;"-"&amp;F87,Swapping!$A$2:$E$74,3,FALSE),E87)</f>
        <v>15</v>
      </c>
      <c r="M87" s="19" t="str">
        <f>VLOOKUP(A87,Cable!$B$2:$C$197,2,FALSE)</f>
        <v>G13</v>
      </c>
      <c r="N87" s="19" t="str">
        <f>VLOOKUP($B$2&amp;"."&amp;M87,All_connections!$B$1:$O$1129,9,FALSE)</f>
        <v>IFG_00_TX_P&lt;8&gt;</v>
      </c>
      <c r="O87" s="19" t="str">
        <f t="shared" si="10"/>
        <v>0-0-8</v>
      </c>
      <c r="P87" s="19">
        <f>VLOOKUP($B$2&amp;"."&amp;M87,All_connections!$B$1:$O$1129,10,FALSE)</f>
        <v>0</v>
      </c>
      <c r="Q87" s="19">
        <f>VLOOKUP($B$2&amp;"."&amp;M87,All_connections!$B$1:$O$1129,11,FALSE)</f>
        <v>8</v>
      </c>
      <c r="R87" s="19" t="str">
        <f>VLOOKUP($B$2&amp;"."&amp;M87,All_connections!$B$1:$O$1129,12,FALSE)</f>
        <v>TX</v>
      </c>
      <c r="S87" s="19" t="str">
        <f>VLOOKUP($B$2&amp;"."&amp;M87,All_connections!$B$1:$O$1129,13,FALSE)</f>
        <v>P</v>
      </c>
      <c r="T87" s="19" t="str">
        <f t="shared" si="11"/>
        <v>G</v>
      </c>
      <c r="U87" s="19" t="b">
        <f t="shared" si="12"/>
        <v>0</v>
      </c>
      <c r="V87" s="19">
        <f>VLOOKUP($B$2&amp;"."&amp;M87,All_connections!$B$1:$O$1129,14,FALSE)</f>
        <v>12248.701279999999</v>
      </c>
      <c r="W87" s="19">
        <f>VLOOKUP(N87,'PKG lenghts'!$F$3:$G$1026,2,FALSE)</f>
        <v>27818.333859999999</v>
      </c>
      <c r="X87" s="19">
        <f>_xlfn.IFNA(VLOOKUP(O87&amp;"-"&amp;R87,Swapping!$A$2:$E$74,3,FALSE),Q87)</f>
        <v>8</v>
      </c>
      <c r="Y87" s="21">
        <f>$B$5*(J87+V87)/1000</f>
        <v>-18.781766037000001</v>
      </c>
      <c r="Z87" s="21">
        <f>$B$4*(K87+W87)/1000</f>
        <v>-5.1511442356000003</v>
      </c>
      <c r="AA87" s="21">
        <f t="shared" si="13"/>
        <v>-32.932910272599997</v>
      </c>
      <c r="AB87" s="23" t="b">
        <f>IF(AND(NOT(ISNA(C87)),(NOT(ISNA(O87)))),TRUE,FALSE)</f>
        <v>1</v>
      </c>
      <c r="AC87" s="18" t="b">
        <f>L87=X87</f>
        <v>0</v>
      </c>
    </row>
    <row r="88" spans="1:29" x14ac:dyDescent="0.25">
      <c r="A88" s="19" t="s">
        <v>46</v>
      </c>
      <c r="B88" s="19" t="str">
        <f>VLOOKUP($B$1&amp;"."&amp;A88,All_connections!$B$1:$O$1129,9,FALSE)</f>
        <v>IFG_10_RX_P&lt;15&gt;</v>
      </c>
      <c r="C88" s="19" t="str">
        <f t="shared" si="7"/>
        <v>5-0-15</v>
      </c>
      <c r="D88" s="19">
        <f>VLOOKUP($B$1&amp;"."&amp;A88,All_connections!$B$1:$O$1129,10,FALSE)</f>
        <v>10</v>
      </c>
      <c r="E88" s="19">
        <f>VLOOKUP($B$1&amp;"."&amp;A88,All_connections!$B$1:$O$1129,11,FALSE)</f>
        <v>15</v>
      </c>
      <c r="F88" s="19" t="str">
        <f>VLOOKUP($B$1&amp;"."&amp;A88,All_connections!$B$1:$O$1129,12,FALSE)</f>
        <v>RX</v>
      </c>
      <c r="G88" s="19" t="str">
        <f>VLOOKUP($B$1&amp;"."&amp;A88,All_connections!$B$1:$O$1129,13,FALSE)</f>
        <v>P</v>
      </c>
      <c r="H88" s="19" t="str">
        <f t="shared" si="8"/>
        <v>B</v>
      </c>
      <c r="I88" s="19" t="b">
        <f t="shared" si="9"/>
        <v>1</v>
      </c>
      <c r="J88" s="19">
        <f>VLOOKUP($B$1&amp;"."&amp;A88,All_connections!$B$1:$O$1129,14,FALSE)</f>
        <v>8620.8138600000002</v>
      </c>
      <c r="K88" s="19">
        <f>VLOOKUP(B88,'PKG lenghts'!$F$3:$G$1026,2,FALSE)</f>
        <v>19008.782370000001</v>
      </c>
      <c r="L88" s="19">
        <f>_xlfn.IFNA(VLOOKUP(C88&amp;"-"&amp;F88,Swapping!$A$2:$E$74,3,FALSE),E88)</f>
        <v>15</v>
      </c>
      <c r="M88" s="19" t="str">
        <f>VLOOKUP(A88,Cable!$B$2:$C$197,2,FALSE)</f>
        <v>H13</v>
      </c>
      <c r="N88" s="19" t="str">
        <f>VLOOKUP($B$2&amp;"."&amp;M88,All_connections!$B$1:$O$1129,9,FALSE)</f>
        <v>IFG_00_TX_N&lt;8&gt;</v>
      </c>
      <c r="O88" s="19" t="str">
        <f t="shared" si="10"/>
        <v>0-0-8</v>
      </c>
      <c r="P88" s="19">
        <f>VLOOKUP($B$2&amp;"."&amp;M88,All_connections!$B$1:$O$1129,10,FALSE)</f>
        <v>0</v>
      </c>
      <c r="Q88" s="19">
        <f>VLOOKUP($B$2&amp;"."&amp;M88,All_connections!$B$1:$O$1129,11,FALSE)</f>
        <v>8</v>
      </c>
      <c r="R88" s="19" t="str">
        <f>VLOOKUP($B$2&amp;"."&amp;M88,All_connections!$B$1:$O$1129,12,FALSE)</f>
        <v>TX</v>
      </c>
      <c r="S88" s="19" t="str">
        <f>VLOOKUP($B$2&amp;"."&amp;M88,All_connections!$B$1:$O$1129,13,FALSE)</f>
        <v>N</v>
      </c>
      <c r="T88" s="19" t="str">
        <f t="shared" si="11"/>
        <v>H</v>
      </c>
      <c r="U88" s="19" t="b">
        <f t="shared" si="12"/>
        <v>0</v>
      </c>
      <c r="V88" s="19">
        <f>VLOOKUP($B$2&amp;"."&amp;M88,All_connections!$B$1:$O$1129,14,FALSE)</f>
        <v>12248.318600000001</v>
      </c>
      <c r="W88" s="19">
        <f>VLOOKUP(N88,'PKG lenghts'!$F$3:$G$1026,2,FALSE)</f>
        <v>27817.92152</v>
      </c>
      <c r="X88" s="19">
        <f>_xlfn.IFNA(VLOOKUP(O88&amp;"-"&amp;R88,Swapping!$A$2:$E$74,3,FALSE),Q88)</f>
        <v>8</v>
      </c>
      <c r="Y88" s="21">
        <f>$B$5*(J88+V88)/1000</f>
        <v>-18.782219214000001</v>
      </c>
      <c r="Z88" s="21">
        <f>$B$4*(K88+W88)/1000</f>
        <v>-5.1509374279000006</v>
      </c>
      <c r="AA88" s="21">
        <f t="shared" si="13"/>
        <v>-32.933156641899998</v>
      </c>
      <c r="AB88" s="23" t="b">
        <f>IF(AND(NOT(ISNA(C88)),(NOT(ISNA(O88)))),TRUE,FALSE)</f>
        <v>1</v>
      </c>
      <c r="AC88" s="18" t="b">
        <f>L88=X88</f>
        <v>0</v>
      </c>
    </row>
    <row r="89" spans="1:29" x14ac:dyDescent="0.25">
      <c r="A89" s="19" t="s">
        <v>70</v>
      </c>
      <c r="B89" s="19" t="str">
        <f>VLOOKUP($B$1&amp;"."&amp;A89,All_connections!$B$1:$O$1129,9,FALSE)</f>
        <v>IFG_10_RX_N&lt;17&gt;</v>
      </c>
      <c r="C89" s="19" t="str">
        <f t="shared" si="7"/>
        <v>5-0-17</v>
      </c>
      <c r="D89" s="19">
        <f>VLOOKUP($B$1&amp;"."&amp;A89,All_connections!$B$1:$O$1129,10,FALSE)</f>
        <v>10</v>
      </c>
      <c r="E89" s="19">
        <f>VLOOKUP($B$1&amp;"."&amp;A89,All_connections!$B$1:$O$1129,11,FALSE)</f>
        <v>17</v>
      </c>
      <c r="F89" s="19" t="str">
        <f>VLOOKUP($B$1&amp;"."&amp;A89,All_connections!$B$1:$O$1129,12,FALSE)</f>
        <v>RX</v>
      </c>
      <c r="G89" s="19" t="str">
        <f>VLOOKUP($B$1&amp;"."&amp;A89,All_connections!$B$1:$O$1129,13,FALSE)</f>
        <v>N</v>
      </c>
      <c r="H89" s="19" t="str">
        <f t="shared" si="8"/>
        <v>C</v>
      </c>
      <c r="I89" s="19" t="b">
        <f t="shared" si="9"/>
        <v>1</v>
      </c>
      <c r="J89" s="19">
        <f>VLOOKUP($B$1&amp;"."&amp;A89,All_connections!$B$1:$O$1129,14,FALSE)</f>
        <v>8287.6744600000002</v>
      </c>
      <c r="K89" s="19">
        <f>VLOOKUP(B89,'PKG lenghts'!$F$3:$G$1026,2,FALSE)</f>
        <v>21609.14201</v>
      </c>
      <c r="L89" s="19">
        <f>_xlfn.IFNA(VLOOKUP(C89&amp;"-"&amp;F89,Swapping!$A$2:$E$74,3,FALSE),E89)</f>
        <v>16</v>
      </c>
      <c r="M89" s="19" t="str">
        <f>VLOOKUP(A89,Cable!$B$2:$C$197,2,FALSE)</f>
        <v>J13</v>
      </c>
      <c r="N89" s="19" t="str">
        <f>VLOOKUP($B$2&amp;"."&amp;M89,All_connections!$B$1:$O$1129,9,FALSE)</f>
        <v>IFG_00_TX_P&lt;7&gt;</v>
      </c>
      <c r="O89" s="19" t="str">
        <f t="shared" si="10"/>
        <v>0-0-7</v>
      </c>
      <c r="P89" s="19">
        <f>VLOOKUP($B$2&amp;"."&amp;M89,All_connections!$B$1:$O$1129,10,FALSE)</f>
        <v>0</v>
      </c>
      <c r="Q89" s="19">
        <f>VLOOKUP($B$2&amp;"."&amp;M89,All_connections!$B$1:$O$1129,11,FALSE)</f>
        <v>7</v>
      </c>
      <c r="R89" s="19" t="str">
        <f>VLOOKUP($B$2&amp;"."&amp;M89,All_connections!$B$1:$O$1129,12,FALSE)</f>
        <v>TX</v>
      </c>
      <c r="S89" s="19" t="str">
        <f>VLOOKUP($B$2&amp;"."&amp;M89,All_connections!$B$1:$O$1129,13,FALSE)</f>
        <v>P</v>
      </c>
      <c r="T89" s="19" t="str">
        <f t="shared" si="11"/>
        <v>J</v>
      </c>
      <c r="U89" s="19" t="b">
        <f t="shared" si="12"/>
        <v>0</v>
      </c>
      <c r="V89" s="19">
        <f>VLOOKUP($B$2&amp;"."&amp;M89,All_connections!$B$1:$O$1129,14,FALSE)</f>
        <v>12071.891019999999</v>
      </c>
      <c r="W89" s="19">
        <f>VLOOKUP(N89,'PKG lenghts'!$F$3:$G$1026,2,FALSE)</f>
        <v>27154.483950000002</v>
      </c>
      <c r="X89" s="19">
        <f>_xlfn.IFNA(VLOOKUP(O89&amp;"-"&amp;R89,Swapping!$A$2:$E$74,3,FALSE),Q89)</f>
        <v>7</v>
      </c>
      <c r="Y89" s="21">
        <f>$B$5*(J89+V89)/1000</f>
        <v>-18.323608931999999</v>
      </c>
      <c r="Z89" s="21">
        <f>$B$4*(K89+W89)/1000</f>
        <v>-5.3639988556000011</v>
      </c>
      <c r="AA89" s="21">
        <f t="shared" si="13"/>
        <v>-32.687607787600001</v>
      </c>
      <c r="AB89" s="23" t="b">
        <f>IF(AND(NOT(ISNA(C89)),(NOT(ISNA(O89)))),TRUE,FALSE)</f>
        <v>1</v>
      </c>
      <c r="AC89" s="18" t="b">
        <f>L89=X89</f>
        <v>0</v>
      </c>
    </row>
    <row r="90" spans="1:29" x14ac:dyDescent="0.25">
      <c r="A90" s="19" t="s">
        <v>94</v>
      </c>
      <c r="B90" s="19" t="str">
        <f>VLOOKUP($B$1&amp;"."&amp;A90,All_connections!$B$1:$O$1129,9,FALSE)</f>
        <v>IFG_10_RX_P&lt;17&gt;</v>
      </c>
      <c r="C90" s="19" t="str">
        <f t="shared" si="7"/>
        <v>5-0-17</v>
      </c>
      <c r="D90" s="19">
        <f>VLOOKUP($B$1&amp;"."&amp;A90,All_connections!$B$1:$O$1129,10,FALSE)</f>
        <v>10</v>
      </c>
      <c r="E90" s="19">
        <f>VLOOKUP($B$1&amp;"."&amp;A90,All_connections!$B$1:$O$1129,11,FALSE)</f>
        <v>17</v>
      </c>
      <c r="F90" s="19" t="str">
        <f>VLOOKUP($B$1&amp;"."&amp;A90,All_connections!$B$1:$O$1129,12,FALSE)</f>
        <v>RX</v>
      </c>
      <c r="G90" s="19" t="str">
        <f>VLOOKUP($B$1&amp;"."&amp;A90,All_connections!$B$1:$O$1129,13,FALSE)</f>
        <v>P</v>
      </c>
      <c r="H90" s="19" t="str">
        <f t="shared" si="8"/>
        <v>D</v>
      </c>
      <c r="I90" s="19" t="b">
        <f t="shared" si="9"/>
        <v>1</v>
      </c>
      <c r="J90" s="19">
        <f>VLOOKUP($B$1&amp;"."&amp;A90,All_connections!$B$1:$O$1129,14,FALSE)</f>
        <v>8288.3996100000004</v>
      </c>
      <c r="K90" s="19">
        <f>VLOOKUP(B90,'PKG lenghts'!$F$3:$G$1026,2,FALSE)</f>
        <v>21609.523539999998</v>
      </c>
      <c r="L90" s="19">
        <f>_xlfn.IFNA(VLOOKUP(C90&amp;"-"&amp;F90,Swapping!$A$2:$E$74,3,FALSE),E90)</f>
        <v>16</v>
      </c>
      <c r="M90" s="19" t="str">
        <f>VLOOKUP(A90,Cable!$B$2:$C$197,2,FALSE)</f>
        <v>K13</v>
      </c>
      <c r="N90" s="19" t="str">
        <f>VLOOKUP($B$2&amp;"."&amp;M90,All_connections!$B$1:$O$1129,9,FALSE)</f>
        <v>IFG_00_TX_N&lt;7&gt;</v>
      </c>
      <c r="O90" s="19" t="str">
        <f t="shared" si="10"/>
        <v>0-0-7</v>
      </c>
      <c r="P90" s="19">
        <f>VLOOKUP($B$2&amp;"."&amp;M90,All_connections!$B$1:$O$1129,10,FALSE)</f>
        <v>0</v>
      </c>
      <c r="Q90" s="19">
        <f>VLOOKUP($B$2&amp;"."&amp;M90,All_connections!$B$1:$O$1129,11,FALSE)</f>
        <v>7</v>
      </c>
      <c r="R90" s="19" t="str">
        <f>VLOOKUP($B$2&amp;"."&amp;M90,All_connections!$B$1:$O$1129,12,FALSE)</f>
        <v>TX</v>
      </c>
      <c r="S90" s="19" t="str">
        <f>VLOOKUP($B$2&amp;"."&amp;M90,All_connections!$B$1:$O$1129,13,FALSE)</f>
        <v>N</v>
      </c>
      <c r="T90" s="19" t="str">
        <f t="shared" si="11"/>
        <v>K</v>
      </c>
      <c r="U90" s="19" t="b">
        <f t="shared" si="12"/>
        <v>0</v>
      </c>
      <c r="V90" s="19">
        <f>VLOOKUP($B$2&amp;"."&amp;M90,All_connections!$B$1:$O$1129,14,FALSE)</f>
        <v>12071.08503</v>
      </c>
      <c r="W90" s="19">
        <f>VLOOKUP(N90,'PKG lenghts'!$F$3:$G$1026,2,FALSE)</f>
        <v>27154.349989999999</v>
      </c>
      <c r="X90" s="19">
        <f>_xlfn.IFNA(VLOOKUP(O90&amp;"-"&amp;R90,Swapping!$A$2:$E$74,3,FALSE),Q90)</f>
        <v>7</v>
      </c>
      <c r="Y90" s="21">
        <f>$B$5*(J90+V90)/1000</f>
        <v>-18.323536176000001</v>
      </c>
      <c r="Z90" s="21">
        <f>$B$4*(K90+W90)/1000</f>
        <v>-5.3640260883000002</v>
      </c>
      <c r="AA90" s="21">
        <f t="shared" si="13"/>
        <v>-32.687562264299999</v>
      </c>
      <c r="AB90" s="23" t="b">
        <f>IF(AND(NOT(ISNA(C90)),(NOT(ISNA(O90)))),TRUE,FALSE)</f>
        <v>1</v>
      </c>
      <c r="AC90" s="18" t="b">
        <f>L90=X90</f>
        <v>0</v>
      </c>
    </row>
    <row r="91" spans="1:29" x14ac:dyDescent="0.25">
      <c r="A91" s="19" t="s">
        <v>118</v>
      </c>
      <c r="B91" s="19" t="str">
        <f>VLOOKUP($B$1&amp;"."&amp;A91,All_connections!$B$1:$O$1129,9,FALSE)</f>
        <v>IFG_10_RX_N&lt;16&gt;</v>
      </c>
      <c r="C91" s="19" t="str">
        <f t="shared" si="7"/>
        <v>5-0-16</v>
      </c>
      <c r="D91" s="19">
        <f>VLOOKUP($B$1&amp;"."&amp;A91,All_connections!$B$1:$O$1129,10,FALSE)</f>
        <v>10</v>
      </c>
      <c r="E91" s="19">
        <f>VLOOKUP($B$1&amp;"."&amp;A91,All_connections!$B$1:$O$1129,11,FALSE)</f>
        <v>16</v>
      </c>
      <c r="F91" s="19" t="str">
        <f>VLOOKUP($B$1&amp;"."&amp;A91,All_connections!$B$1:$O$1129,12,FALSE)</f>
        <v>RX</v>
      </c>
      <c r="G91" s="19" t="str">
        <f>VLOOKUP($B$1&amp;"."&amp;A91,All_connections!$B$1:$O$1129,13,FALSE)</f>
        <v>N</v>
      </c>
      <c r="H91" s="19" t="str">
        <f t="shared" si="8"/>
        <v>E</v>
      </c>
      <c r="I91" s="19" t="b">
        <f t="shared" si="9"/>
        <v>1</v>
      </c>
      <c r="J91" s="19">
        <f>VLOOKUP($B$1&amp;"."&amp;A91,All_connections!$B$1:$O$1129,14,FALSE)</f>
        <v>8186.8044900000004</v>
      </c>
      <c r="K91" s="19">
        <f>VLOOKUP(B91,'PKG lenghts'!$F$3:$G$1026,2,FALSE)</f>
        <v>27948.295959999999</v>
      </c>
      <c r="L91" s="19">
        <f>_xlfn.IFNA(VLOOKUP(C91&amp;"-"&amp;F91,Swapping!$A$2:$E$74,3,FALSE),E91)</f>
        <v>17</v>
      </c>
      <c r="M91" s="19" t="str">
        <f>VLOOKUP(A91,Cable!$B$2:$C$197,2,FALSE)</f>
        <v>L13</v>
      </c>
      <c r="N91" s="19" t="str">
        <f>VLOOKUP($B$2&amp;"."&amp;M91,All_connections!$B$1:$O$1129,9,FALSE)</f>
        <v>IFG_00_TX_P&lt;6&gt;</v>
      </c>
      <c r="O91" s="19" t="str">
        <f t="shared" si="10"/>
        <v>0-0-6</v>
      </c>
      <c r="P91" s="19">
        <f>VLOOKUP($B$2&amp;"."&amp;M91,All_connections!$B$1:$O$1129,10,FALSE)</f>
        <v>0</v>
      </c>
      <c r="Q91" s="19">
        <f>VLOOKUP($B$2&amp;"."&amp;M91,All_connections!$B$1:$O$1129,11,FALSE)</f>
        <v>6</v>
      </c>
      <c r="R91" s="19" t="str">
        <f>VLOOKUP($B$2&amp;"."&amp;M91,All_connections!$B$1:$O$1129,12,FALSE)</f>
        <v>TX</v>
      </c>
      <c r="S91" s="19" t="str">
        <f>VLOOKUP($B$2&amp;"."&amp;M91,All_connections!$B$1:$O$1129,13,FALSE)</f>
        <v>P</v>
      </c>
      <c r="T91" s="19" t="str">
        <f t="shared" si="11"/>
        <v>L</v>
      </c>
      <c r="U91" s="19" t="b">
        <f t="shared" si="12"/>
        <v>0</v>
      </c>
      <c r="V91" s="19">
        <f>VLOOKUP($B$2&amp;"."&amp;M91,All_connections!$B$1:$O$1129,14,FALSE)</f>
        <v>12094.553159999999</v>
      </c>
      <c r="W91" s="19">
        <f>VLOOKUP(N91,'PKG lenghts'!$F$3:$G$1026,2,FALSE)</f>
        <v>25227.87933</v>
      </c>
      <c r="X91" s="19">
        <f>_xlfn.IFNA(VLOOKUP(O91&amp;"-"&amp;R91,Swapping!$A$2:$E$74,3,FALSE),Q91)</f>
        <v>6</v>
      </c>
      <c r="Y91" s="21">
        <f>$B$5*(J91+V91)/1000</f>
        <v>-18.253221884999999</v>
      </c>
      <c r="Z91" s="21">
        <f>$B$4*(K91+W91)/1000</f>
        <v>-5.8493792819000001</v>
      </c>
      <c r="AA91" s="21">
        <f t="shared" si="13"/>
        <v>-33.102601166900001</v>
      </c>
      <c r="AB91" s="23" t="b">
        <f>IF(AND(NOT(ISNA(C91)),(NOT(ISNA(O91)))),TRUE,FALSE)</f>
        <v>1</v>
      </c>
      <c r="AC91" s="18" t="b">
        <f>L91=X91</f>
        <v>0</v>
      </c>
    </row>
    <row r="92" spans="1:29" x14ac:dyDescent="0.25">
      <c r="A92" s="19" t="s">
        <v>142</v>
      </c>
      <c r="B92" s="19" t="str">
        <f>VLOOKUP($B$1&amp;"."&amp;A92,All_connections!$B$1:$O$1129,9,FALSE)</f>
        <v>IFG_10_RX_P&lt;16&gt;</v>
      </c>
      <c r="C92" s="19" t="str">
        <f t="shared" si="7"/>
        <v>5-0-16</v>
      </c>
      <c r="D92" s="19">
        <f>VLOOKUP($B$1&amp;"."&amp;A92,All_connections!$B$1:$O$1129,10,FALSE)</f>
        <v>10</v>
      </c>
      <c r="E92" s="19">
        <f>VLOOKUP($B$1&amp;"."&amp;A92,All_connections!$B$1:$O$1129,11,FALSE)</f>
        <v>16</v>
      </c>
      <c r="F92" s="19" t="str">
        <f>VLOOKUP($B$1&amp;"."&amp;A92,All_connections!$B$1:$O$1129,12,FALSE)</f>
        <v>RX</v>
      </c>
      <c r="G92" s="19" t="str">
        <f>VLOOKUP($B$1&amp;"."&amp;A92,All_connections!$B$1:$O$1129,13,FALSE)</f>
        <v>P</v>
      </c>
      <c r="H92" s="19" t="str">
        <f t="shared" si="8"/>
        <v>F</v>
      </c>
      <c r="I92" s="19" t="b">
        <f t="shared" si="9"/>
        <v>1</v>
      </c>
      <c r="J92" s="19">
        <f>VLOOKUP($B$1&amp;"."&amp;A92,All_connections!$B$1:$O$1129,14,FALSE)</f>
        <v>8186.2009399999997</v>
      </c>
      <c r="K92" s="19">
        <f>VLOOKUP(B92,'PKG lenghts'!$F$3:$G$1026,2,FALSE)</f>
        <v>27947.381880000001</v>
      </c>
      <c r="L92" s="19">
        <f>_xlfn.IFNA(VLOOKUP(C92&amp;"-"&amp;F92,Swapping!$A$2:$E$74,3,FALSE),E92)</f>
        <v>17</v>
      </c>
      <c r="M92" s="19" t="str">
        <f>VLOOKUP(A92,Cable!$B$2:$C$197,2,FALSE)</f>
        <v>M13</v>
      </c>
      <c r="N92" s="19" t="str">
        <f>VLOOKUP($B$2&amp;"."&amp;M92,All_connections!$B$1:$O$1129,9,FALSE)</f>
        <v>IFG_00_TX_N&lt;6&gt;</v>
      </c>
      <c r="O92" s="19" t="str">
        <f t="shared" si="10"/>
        <v>0-0-6</v>
      </c>
      <c r="P92" s="19">
        <f>VLOOKUP($B$2&amp;"."&amp;M92,All_connections!$B$1:$O$1129,10,FALSE)</f>
        <v>0</v>
      </c>
      <c r="Q92" s="19">
        <f>VLOOKUP($B$2&amp;"."&amp;M92,All_connections!$B$1:$O$1129,11,FALSE)</f>
        <v>6</v>
      </c>
      <c r="R92" s="19" t="str">
        <f>VLOOKUP($B$2&amp;"."&amp;M92,All_connections!$B$1:$O$1129,12,FALSE)</f>
        <v>TX</v>
      </c>
      <c r="S92" s="19" t="str">
        <f>VLOOKUP($B$2&amp;"."&amp;M92,All_connections!$B$1:$O$1129,13,FALSE)</f>
        <v>N</v>
      </c>
      <c r="T92" s="19" t="str">
        <f t="shared" si="11"/>
        <v>M</v>
      </c>
      <c r="U92" s="19" t="b">
        <f t="shared" si="12"/>
        <v>0</v>
      </c>
      <c r="V92" s="19">
        <f>VLOOKUP($B$2&amp;"."&amp;M92,All_connections!$B$1:$O$1129,14,FALSE)</f>
        <v>12095.445659999999</v>
      </c>
      <c r="W92" s="19">
        <f>VLOOKUP(N92,'PKG lenghts'!$F$3:$G$1026,2,FALSE)</f>
        <v>25226.27101</v>
      </c>
      <c r="X92" s="19">
        <f>_xlfn.IFNA(VLOOKUP(O92&amp;"-"&amp;R92,Swapping!$A$2:$E$74,3,FALSE),Q92)</f>
        <v>6</v>
      </c>
      <c r="Y92" s="21">
        <f>$B$5*(J92+V92)/1000</f>
        <v>-18.25348194</v>
      </c>
      <c r="Z92" s="21">
        <f>$B$4*(K92+W92)/1000</f>
        <v>-5.8491018178999994</v>
      </c>
      <c r="AA92" s="21">
        <f t="shared" si="13"/>
        <v>-33.1025837579</v>
      </c>
      <c r="AB92" s="23" t="b">
        <f>IF(AND(NOT(ISNA(C92)),(NOT(ISNA(O92)))),TRUE,FALSE)</f>
        <v>1</v>
      </c>
      <c r="AC92" s="18" t="b">
        <f>L92=X92</f>
        <v>0</v>
      </c>
    </row>
    <row r="93" spans="1:29" s="18" customFormat="1" x14ac:dyDescent="0.25">
      <c r="A93" s="19" t="s">
        <v>859</v>
      </c>
      <c r="B93" s="19" t="str">
        <f>VLOOKUP($B$1&amp;"."&amp;A93,All_connections!$B$1:$O$1129,9,FALSE)</f>
        <v>IFG_10_RX_P&lt;18&gt;</v>
      </c>
      <c r="C93" s="19" t="str">
        <f t="shared" si="7"/>
        <v>5-0-18</v>
      </c>
      <c r="D93" s="19">
        <f>VLOOKUP($B$1&amp;"."&amp;A93,All_connections!$B$1:$O$1129,10,FALSE)</f>
        <v>10</v>
      </c>
      <c r="E93" s="19">
        <f>VLOOKUP($B$1&amp;"."&amp;A93,All_connections!$B$1:$O$1129,11,FALSE)</f>
        <v>18</v>
      </c>
      <c r="F93" s="19" t="str">
        <f>VLOOKUP($B$1&amp;"."&amp;A93,All_connections!$B$1:$O$1129,12,FALSE)</f>
        <v>RX</v>
      </c>
      <c r="G93" s="19" t="str">
        <f>VLOOKUP($B$1&amp;"."&amp;A93,All_connections!$B$1:$O$1129,13,FALSE)</f>
        <v>P</v>
      </c>
      <c r="H93" s="19" t="str">
        <f t="shared" si="8"/>
        <v>A</v>
      </c>
      <c r="I93" s="19" t="b">
        <f t="shared" si="9"/>
        <v>0</v>
      </c>
      <c r="J93" s="19">
        <f>VLOOKUP($B$1&amp;"."&amp;A93,All_connections!$B$1:$O$1129,14,FALSE)</f>
        <v>8561.1091300000007</v>
      </c>
      <c r="K93" s="19">
        <f>VLOOKUP(B93,'PKG lenghts'!$F$3:$G$1026,2,FALSE)</f>
        <v>17343.195960000001</v>
      </c>
      <c r="L93" s="19">
        <f>_xlfn.IFNA(VLOOKUP(C93&amp;"-"&amp;F93,Swapping!$A$2:$E$74,3,FALSE),E93)</f>
        <v>18</v>
      </c>
      <c r="M93" s="19" t="str">
        <f>VLOOKUP(A93,Cable!$B$2:$C$197,2,FALSE)</f>
        <v>G14</v>
      </c>
      <c r="N93" s="19" t="str">
        <f>VLOOKUP($B$2&amp;"."&amp;M93,All_connections!$B$1:$O$1129,9,FALSE)</f>
        <v>IFG_00_TX_P&lt;5&gt;</v>
      </c>
      <c r="O93" s="19" t="str">
        <f t="shared" si="10"/>
        <v>0-0-5</v>
      </c>
      <c r="P93" s="19">
        <f>VLOOKUP($B$2&amp;"."&amp;M93,All_connections!$B$1:$O$1129,10,FALSE)</f>
        <v>0</v>
      </c>
      <c r="Q93" s="19">
        <f>VLOOKUP($B$2&amp;"."&amp;M93,All_connections!$B$1:$O$1129,11,FALSE)</f>
        <v>5</v>
      </c>
      <c r="R93" s="19" t="str">
        <f>VLOOKUP($B$2&amp;"."&amp;M93,All_connections!$B$1:$O$1129,12,FALSE)</f>
        <v>TX</v>
      </c>
      <c r="S93" s="19" t="str">
        <f>VLOOKUP($B$2&amp;"."&amp;M93,All_connections!$B$1:$O$1129,13,FALSE)</f>
        <v>P</v>
      </c>
      <c r="T93" s="19" t="str">
        <f t="shared" si="11"/>
        <v>G</v>
      </c>
      <c r="U93" s="19" t="b">
        <f t="shared" si="12"/>
        <v>0</v>
      </c>
      <c r="V93" s="19">
        <f>VLOOKUP($B$2&amp;"."&amp;M93,All_connections!$B$1:$O$1129,14,FALSE)</f>
        <v>12490.79279</v>
      </c>
      <c r="W93" s="19">
        <f>VLOOKUP(N93,'PKG lenghts'!$F$3:$G$1026,2,FALSE)</f>
        <v>29001.785390000001</v>
      </c>
      <c r="X93" s="19">
        <f>_xlfn.IFNA(VLOOKUP(O93&amp;"-"&amp;R93,Swapping!$A$2:$E$74,3,FALSE),Q93)</f>
        <v>5</v>
      </c>
      <c r="Y93" s="21">
        <f>$B$5*(J93+V93)/1000</f>
        <v>-18.946711728</v>
      </c>
      <c r="Z93" s="21">
        <f>$B$4*(K93+W93)/1000</f>
        <v>-5.0979479484999999</v>
      </c>
      <c r="AA93" s="21">
        <f t="shared" si="13"/>
        <v>-33.044659676500004</v>
      </c>
      <c r="AB93" s="23" t="b">
        <f>IF(AND(NOT(ISNA(C93)),(NOT(ISNA(O93)))),TRUE,FALSE)</f>
        <v>1</v>
      </c>
      <c r="AC93" s="18" t="b">
        <f>L93=X93</f>
        <v>0</v>
      </c>
    </row>
    <row r="94" spans="1:29" s="18" customFormat="1" x14ac:dyDescent="0.25">
      <c r="A94" s="19" t="s">
        <v>861</v>
      </c>
      <c r="B94" s="19" t="str">
        <f>VLOOKUP($B$1&amp;"."&amp;A94,All_connections!$B$1:$O$1129,9,FALSE)</f>
        <v>IFG_10_RX_N&lt;18&gt;</v>
      </c>
      <c r="C94" s="19" t="str">
        <f t="shared" si="7"/>
        <v>5-0-18</v>
      </c>
      <c r="D94" s="19">
        <f>VLOOKUP($B$1&amp;"."&amp;A94,All_connections!$B$1:$O$1129,10,FALSE)</f>
        <v>10</v>
      </c>
      <c r="E94" s="19">
        <f>VLOOKUP($B$1&amp;"."&amp;A94,All_connections!$B$1:$O$1129,11,FALSE)</f>
        <v>18</v>
      </c>
      <c r="F94" s="19" t="str">
        <f>VLOOKUP($B$1&amp;"."&amp;A94,All_connections!$B$1:$O$1129,12,FALSE)</f>
        <v>RX</v>
      </c>
      <c r="G94" s="19" t="str">
        <f>VLOOKUP($B$1&amp;"."&amp;A94,All_connections!$B$1:$O$1129,13,FALSE)</f>
        <v>N</v>
      </c>
      <c r="H94" s="19" t="str">
        <f t="shared" si="8"/>
        <v>B</v>
      </c>
      <c r="I94" s="19" t="b">
        <f t="shared" si="9"/>
        <v>0</v>
      </c>
      <c r="J94" s="19">
        <f>VLOOKUP($B$1&amp;"."&amp;A94,All_connections!$B$1:$O$1129,14,FALSE)</f>
        <v>8561.9003200000006</v>
      </c>
      <c r="K94" s="19">
        <f>VLOOKUP(B94,'PKG lenghts'!$F$3:$G$1026,2,FALSE)</f>
        <v>17344.383460000001</v>
      </c>
      <c r="L94" s="19">
        <f>_xlfn.IFNA(VLOOKUP(C94&amp;"-"&amp;F94,Swapping!$A$2:$E$74,3,FALSE),E94)</f>
        <v>18</v>
      </c>
      <c r="M94" s="19" t="str">
        <f>VLOOKUP(A94,Cable!$B$2:$C$197,2,FALSE)</f>
        <v>H14</v>
      </c>
      <c r="N94" s="19" t="str">
        <f>VLOOKUP($B$2&amp;"."&amp;M94,All_connections!$B$1:$O$1129,9,FALSE)</f>
        <v>IFG_00_TX_N&lt;5&gt;</v>
      </c>
      <c r="O94" s="19" t="str">
        <f t="shared" si="10"/>
        <v>0-0-5</v>
      </c>
      <c r="P94" s="19">
        <f>VLOOKUP($B$2&amp;"."&amp;M94,All_connections!$B$1:$O$1129,10,FALSE)</f>
        <v>0</v>
      </c>
      <c r="Q94" s="19">
        <f>VLOOKUP($B$2&amp;"."&amp;M94,All_connections!$B$1:$O$1129,11,FALSE)</f>
        <v>5</v>
      </c>
      <c r="R94" s="19" t="str">
        <f>VLOOKUP($B$2&amp;"."&amp;M94,All_connections!$B$1:$O$1129,12,FALSE)</f>
        <v>TX</v>
      </c>
      <c r="S94" s="19" t="str">
        <f>VLOOKUP($B$2&amp;"."&amp;M94,All_connections!$B$1:$O$1129,13,FALSE)</f>
        <v>N</v>
      </c>
      <c r="T94" s="19" t="str">
        <f t="shared" si="11"/>
        <v>H</v>
      </c>
      <c r="U94" s="19" t="b">
        <f t="shared" si="12"/>
        <v>0</v>
      </c>
      <c r="V94" s="19">
        <f>VLOOKUP($B$2&amp;"."&amp;M94,All_connections!$B$1:$O$1129,14,FALSE)</f>
        <v>12490.470950000001</v>
      </c>
      <c r="W94" s="19">
        <f>VLOOKUP(N94,'PKG lenghts'!$F$3:$G$1026,2,FALSE)</f>
        <v>29001.93953</v>
      </c>
      <c r="X94" s="19">
        <f>_xlfn.IFNA(VLOOKUP(O94&amp;"-"&amp;R94,Swapping!$A$2:$E$74,3,FALSE),Q94)</f>
        <v>5</v>
      </c>
      <c r="Y94" s="21">
        <f>$B$5*(J94+V94)/1000</f>
        <v>-18.947134143000003</v>
      </c>
      <c r="Z94" s="21">
        <f>$B$4*(K94+W94)/1000</f>
        <v>-5.0980955289000001</v>
      </c>
      <c r="AA94" s="21">
        <f t="shared" si="13"/>
        <v>-33.045229671900003</v>
      </c>
      <c r="AB94" s="23" t="b">
        <f>IF(AND(NOT(ISNA(C94)),(NOT(ISNA(O94)))),TRUE,FALSE)</f>
        <v>1</v>
      </c>
      <c r="AC94" s="18" t="b">
        <f>L94=X94</f>
        <v>0</v>
      </c>
    </row>
    <row r="95" spans="1:29" s="18" customFormat="1" x14ac:dyDescent="0.25">
      <c r="A95" s="19" t="s">
        <v>863</v>
      </c>
      <c r="B95" s="19" t="str">
        <f>VLOOKUP($B$1&amp;"."&amp;A95,All_connections!$B$1:$O$1129,9,FALSE)</f>
        <v>IFG_10_RX_N&lt;19&gt;</v>
      </c>
      <c r="C95" s="19" t="str">
        <f t="shared" si="7"/>
        <v>5-0-19</v>
      </c>
      <c r="D95" s="19">
        <f>VLOOKUP($B$1&amp;"."&amp;A95,All_connections!$B$1:$O$1129,10,FALSE)</f>
        <v>10</v>
      </c>
      <c r="E95" s="19">
        <f>VLOOKUP($B$1&amp;"."&amp;A95,All_connections!$B$1:$O$1129,11,FALSE)</f>
        <v>19</v>
      </c>
      <c r="F95" s="19" t="str">
        <f>VLOOKUP($B$1&amp;"."&amp;A95,All_connections!$B$1:$O$1129,12,FALSE)</f>
        <v>RX</v>
      </c>
      <c r="G95" s="19" t="str">
        <f>VLOOKUP($B$1&amp;"."&amp;A95,All_connections!$B$1:$O$1129,13,FALSE)</f>
        <v>N</v>
      </c>
      <c r="H95" s="19" t="str">
        <f t="shared" si="8"/>
        <v>C</v>
      </c>
      <c r="I95" s="19" t="b">
        <f t="shared" si="9"/>
        <v>1</v>
      </c>
      <c r="J95" s="19">
        <f>VLOOKUP($B$1&amp;"."&amp;A95,All_connections!$B$1:$O$1129,14,FALSE)</f>
        <v>8379.7534099999993</v>
      </c>
      <c r="K95" s="19">
        <f>VLOOKUP(B95,'PKG lenghts'!$F$3:$G$1026,2,FALSE)</f>
        <v>18897.265950000001</v>
      </c>
      <c r="L95" s="19">
        <f>_xlfn.IFNA(VLOOKUP(C95&amp;"-"&amp;F95,Swapping!$A$2:$E$74,3,FALSE),E95)</f>
        <v>19</v>
      </c>
      <c r="M95" s="19" t="str">
        <f>VLOOKUP(A95,Cable!$B$2:$C$197,2,FALSE)</f>
        <v>J14</v>
      </c>
      <c r="N95" s="19" t="str">
        <f>VLOOKUP($B$2&amp;"."&amp;M95,All_connections!$B$1:$O$1129,9,FALSE)</f>
        <v>IFG_00_TX_P&lt;4&gt;</v>
      </c>
      <c r="O95" s="19" t="str">
        <f t="shared" si="10"/>
        <v>0-0-4</v>
      </c>
      <c r="P95" s="19">
        <f>VLOOKUP($B$2&amp;"."&amp;M95,All_connections!$B$1:$O$1129,10,FALSE)</f>
        <v>0</v>
      </c>
      <c r="Q95" s="19">
        <f>VLOOKUP($B$2&amp;"."&amp;M95,All_connections!$B$1:$O$1129,11,FALSE)</f>
        <v>4</v>
      </c>
      <c r="R95" s="19" t="str">
        <f>VLOOKUP($B$2&amp;"."&amp;M95,All_connections!$B$1:$O$1129,12,FALSE)</f>
        <v>TX</v>
      </c>
      <c r="S95" s="19" t="str">
        <f>VLOOKUP($B$2&amp;"."&amp;M95,All_connections!$B$1:$O$1129,13,FALSE)</f>
        <v>P</v>
      </c>
      <c r="T95" s="19" t="str">
        <f t="shared" si="11"/>
        <v>J</v>
      </c>
      <c r="U95" s="19" t="b">
        <f t="shared" si="12"/>
        <v>0</v>
      </c>
      <c r="V95" s="19">
        <f>VLOOKUP($B$2&amp;"."&amp;M95,All_connections!$B$1:$O$1129,14,FALSE)</f>
        <v>12494.53472</v>
      </c>
      <c r="W95" s="19">
        <f>VLOOKUP(N95,'PKG lenghts'!$F$3:$G$1026,2,FALSE)</f>
        <v>25834.059580000001</v>
      </c>
      <c r="X95" s="19">
        <f>_xlfn.IFNA(VLOOKUP(O95&amp;"-"&amp;R95,Swapping!$A$2:$E$74,3,FALSE),Q95)</f>
        <v>4</v>
      </c>
      <c r="Y95" s="21">
        <f>$B$5*(J95+V95)/1000</f>
        <v>-18.786859317000001</v>
      </c>
      <c r="Z95" s="21">
        <f>$B$4*(K95+W95)/1000</f>
        <v>-4.9204458083000002</v>
      </c>
      <c r="AA95" s="21">
        <f t="shared" si="13"/>
        <v>-32.707305125300003</v>
      </c>
      <c r="AB95" s="23" t="b">
        <f>IF(AND(NOT(ISNA(C95)),(NOT(ISNA(O95)))),TRUE,FALSE)</f>
        <v>1</v>
      </c>
      <c r="AC95" s="18" t="b">
        <f>L95=X95</f>
        <v>0</v>
      </c>
    </row>
    <row r="96" spans="1:29" s="18" customFormat="1" x14ac:dyDescent="0.25">
      <c r="A96" s="19" t="s">
        <v>864</v>
      </c>
      <c r="B96" s="19" t="str">
        <f>VLOOKUP($B$1&amp;"."&amp;A96,All_connections!$B$1:$O$1129,9,FALSE)</f>
        <v>IFG_10_RX_P&lt;19&gt;</v>
      </c>
      <c r="C96" s="19" t="str">
        <f t="shared" si="7"/>
        <v>5-0-19</v>
      </c>
      <c r="D96" s="19">
        <f>VLOOKUP($B$1&amp;"."&amp;A96,All_connections!$B$1:$O$1129,10,FALSE)</f>
        <v>10</v>
      </c>
      <c r="E96" s="19">
        <f>VLOOKUP($B$1&amp;"."&amp;A96,All_connections!$B$1:$O$1129,11,FALSE)</f>
        <v>19</v>
      </c>
      <c r="F96" s="19" t="str">
        <f>VLOOKUP($B$1&amp;"."&amp;A96,All_connections!$B$1:$O$1129,12,FALSE)</f>
        <v>RX</v>
      </c>
      <c r="G96" s="19" t="str">
        <f>VLOOKUP($B$1&amp;"."&amp;A96,All_connections!$B$1:$O$1129,13,FALSE)</f>
        <v>P</v>
      </c>
      <c r="H96" s="19" t="str">
        <f t="shared" si="8"/>
        <v>D</v>
      </c>
      <c r="I96" s="19" t="b">
        <f t="shared" si="9"/>
        <v>1</v>
      </c>
      <c r="J96" s="19">
        <f>VLOOKUP($B$1&amp;"."&amp;A96,All_connections!$B$1:$O$1129,14,FALSE)</f>
        <v>8379.9661699999997</v>
      </c>
      <c r="K96" s="19">
        <f>VLOOKUP(B96,'PKG lenghts'!$F$3:$G$1026,2,FALSE)</f>
        <v>18898.425630000002</v>
      </c>
      <c r="L96" s="19">
        <f>_xlfn.IFNA(VLOOKUP(C96&amp;"-"&amp;F96,Swapping!$A$2:$E$74,3,FALSE),E96)</f>
        <v>19</v>
      </c>
      <c r="M96" s="19" t="str">
        <f>VLOOKUP(A96,Cable!$B$2:$C$197,2,FALSE)</f>
        <v>K14</v>
      </c>
      <c r="N96" s="19" t="str">
        <f>VLOOKUP($B$2&amp;"."&amp;M96,All_connections!$B$1:$O$1129,9,FALSE)</f>
        <v>IFG_00_TX_N&lt;4&gt;</v>
      </c>
      <c r="O96" s="19" t="str">
        <f t="shared" si="10"/>
        <v>0-0-4</v>
      </c>
      <c r="P96" s="19">
        <f>VLOOKUP($B$2&amp;"."&amp;M96,All_connections!$B$1:$O$1129,10,FALSE)</f>
        <v>0</v>
      </c>
      <c r="Q96" s="19">
        <f>VLOOKUP($B$2&amp;"."&amp;M96,All_connections!$B$1:$O$1129,11,FALSE)</f>
        <v>4</v>
      </c>
      <c r="R96" s="19" t="str">
        <f>VLOOKUP($B$2&amp;"."&amp;M96,All_connections!$B$1:$O$1129,12,FALSE)</f>
        <v>TX</v>
      </c>
      <c r="S96" s="19" t="str">
        <f>VLOOKUP($B$2&amp;"."&amp;M96,All_connections!$B$1:$O$1129,13,FALSE)</f>
        <v>N</v>
      </c>
      <c r="T96" s="19" t="str">
        <f t="shared" si="11"/>
        <v>K</v>
      </c>
      <c r="U96" s="19" t="b">
        <f t="shared" si="12"/>
        <v>0</v>
      </c>
      <c r="V96" s="19">
        <f>VLOOKUP($B$2&amp;"."&amp;M96,All_connections!$B$1:$O$1129,14,FALSE)</f>
        <v>12494.90026</v>
      </c>
      <c r="W96" s="19">
        <f>VLOOKUP(N96,'PKG lenghts'!$F$3:$G$1026,2,FALSE)</f>
        <v>25834.245419999999</v>
      </c>
      <c r="X96" s="19">
        <f>_xlfn.IFNA(VLOOKUP(O96&amp;"-"&amp;R96,Swapping!$A$2:$E$74,3,FALSE),Q96)</f>
        <v>4</v>
      </c>
      <c r="Y96" s="21">
        <f>$B$5*(J96+V96)/1000</f>
        <v>-18.787379787000003</v>
      </c>
      <c r="Z96" s="21">
        <f>$B$4*(K96+W96)/1000</f>
        <v>-4.9205938155000002</v>
      </c>
      <c r="AA96" s="21">
        <f t="shared" si="13"/>
        <v>-32.707973602500005</v>
      </c>
      <c r="AB96" s="23" t="b">
        <f>IF(AND(NOT(ISNA(C96)),(NOT(ISNA(O96)))),TRUE,FALSE)</f>
        <v>1</v>
      </c>
      <c r="AC96" s="18" t="b">
        <f>L96=X96</f>
        <v>0</v>
      </c>
    </row>
    <row r="97" spans="1:29" s="18" customFormat="1" x14ac:dyDescent="0.25">
      <c r="A97" s="19" t="s">
        <v>866</v>
      </c>
      <c r="B97" s="19" t="str">
        <f>VLOOKUP($B$1&amp;"."&amp;A97,All_connections!$B$1:$O$1129,9,FALSE)</f>
        <v>IFG_10_RX_P&lt;20&gt;</v>
      </c>
      <c r="C97" s="19" t="str">
        <f t="shared" si="7"/>
        <v>5-0-20</v>
      </c>
      <c r="D97" s="19">
        <f>VLOOKUP($B$1&amp;"."&amp;A97,All_connections!$B$1:$O$1129,10,FALSE)</f>
        <v>10</v>
      </c>
      <c r="E97" s="19">
        <f>VLOOKUP($B$1&amp;"."&amp;A97,All_connections!$B$1:$O$1129,11,FALSE)</f>
        <v>20</v>
      </c>
      <c r="F97" s="19" t="str">
        <f>VLOOKUP($B$1&amp;"."&amp;A97,All_connections!$B$1:$O$1129,12,FALSE)</f>
        <v>RX</v>
      </c>
      <c r="G97" s="19" t="str">
        <f>VLOOKUP($B$1&amp;"."&amp;A97,All_connections!$B$1:$O$1129,13,FALSE)</f>
        <v>P</v>
      </c>
      <c r="H97" s="19" t="str">
        <f t="shared" si="8"/>
        <v>E</v>
      </c>
      <c r="I97" s="19" t="b">
        <f t="shared" si="9"/>
        <v>0</v>
      </c>
      <c r="J97" s="19">
        <f>VLOOKUP($B$1&amp;"."&amp;A97,All_connections!$B$1:$O$1129,14,FALSE)</f>
        <v>8157.4723899999999</v>
      </c>
      <c r="K97" s="19">
        <f>VLOOKUP(B97,'PKG lenghts'!$F$3:$G$1026,2,FALSE)</f>
        <v>23596.433799999999</v>
      </c>
      <c r="L97" s="19">
        <f>_xlfn.IFNA(VLOOKUP(C97&amp;"-"&amp;F97,Swapping!$A$2:$E$74,3,FALSE),E97)</f>
        <v>20</v>
      </c>
      <c r="M97" s="19" t="str">
        <f>VLOOKUP(A97,Cable!$B$2:$C$197,2,FALSE)</f>
        <v>L14</v>
      </c>
      <c r="N97" s="19" t="str">
        <f>VLOOKUP($B$2&amp;"."&amp;M97,All_connections!$B$1:$O$1129,9,FALSE)</f>
        <v>IFG_00_TX_P&lt;3&gt;</v>
      </c>
      <c r="O97" s="19" t="str">
        <f t="shared" si="10"/>
        <v>0-0-3</v>
      </c>
      <c r="P97" s="19">
        <f>VLOOKUP($B$2&amp;"."&amp;M97,All_connections!$B$1:$O$1129,10,FALSE)</f>
        <v>0</v>
      </c>
      <c r="Q97" s="19">
        <f>VLOOKUP($B$2&amp;"."&amp;M97,All_connections!$B$1:$O$1129,11,FALSE)</f>
        <v>3</v>
      </c>
      <c r="R97" s="19" t="str">
        <f>VLOOKUP($B$2&amp;"."&amp;M97,All_connections!$B$1:$O$1129,12,FALSE)</f>
        <v>TX</v>
      </c>
      <c r="S97" s="19" t="str">
        <f>VLOOKUP($B$2&amp;"."&amp;M97,All_connections!$B$1:$O$1129,13,FALSE)</f>
        <v>P</v>
      </c>
      <c r="T97" s="19" t="str">
        <f t="shared" si="11"/>
        <v>L</v>
      </c>
      <c r="U97" s="19" t="b">
        <f t="shared" si="12"/>
        <v>0</v>
      </c>
      <c r="V97" s="19">
        <f>VLOOKUP($B$2&amp;"."&amp;M97,All_connections!$B$1:$O$1129,14,FALSE)</f>
        <v>12834.836719999999</v>
      </c>
      <c r="W97" s="19">
        <f>VLOOKUP(N97,'PKG lenghts'!$F$3:$G$1026,2,FALSE)</f>
        <v>26557.946370000001</v>
      </c>
      <c r="X97" s="19">
        <f>_xlfn.IFNA(VLOOKUP(O97&amp;"-"&amp;R97,Swapping!$A$2:$E$74,3,FALSE),Q97)</f>
        <v>3</v>
      </c>
      <c r="Y97" s="21">
        <f>$B$5*(J97+V97)/1000</f>
        <v>-18.893078198999998</v>
      </c>
      <c r="Z97" s="21">
        <f>$B$4*(K97+W97)/1000</f>
        <v>-5.5169818186999997</v>
      </c>
      <c r="AA97" s="21">
        <f t="shared" si="13"/>
        <v>-33.410060017699998</v>
      </c>
      <c r="AB97" s="23" t="b">
        <f>IF(AND(NOT(ISNA(C97)),(NOT(ISNA(O97)))),TRUE,FALSE)</f>
        <v>1</v>
      </c>
      <c r="AC97" s="18" t="b">
        <f>L97=X97</f>
        <v>0</v>
      </c>
    </row>
    <row r="98" spans="1:29" s="18" customFormat="1" x14ac:dyDescent="0.25">
      <c r="A98" s="19" t="s">
        <v>868</v>
      </c>
      <c r="B98" s="19" t="str">
        <f>VLOOKUP($B$1&amp;"."&amp;A98,All_connections!$B$1:$O$1129,9,FALSE)</f>
        <v>IFG_10_RX_N&lt;20&gt;</v>
      </c>
      <c r="C98" s="19" t="str">
        <f t="shared" si="7"/>
        <v>5-0-20</v>
      </c>
      <c r="D98" s="19">
        <f>VLOOKUP($B$1&amp;"."&amp;A98,All_connections!$B$1:$O$1129,10,FALSE)</f>
        <v>10</v>
      </c>
      <c r="E98" s="19">
        <f>VLOOKUP($B$1&amp;"."&amp;A98,All_connections!$B$1:$O$1129,11,FALSE)</f>
        <v>20</v>
      </c>
      <c r="F98" s="19" t="str">
        <f>VLOOKUP($B$1&amp;"."&amp;A98,All_connections!$B$1:$O$1129,12,FALSE)</f>
        <v>RX</v>
      </c>
      <c r="G98" s="19" t="str">
        <f>VLOOKUP($B$1&amp;"."&amp;A98,All_connections!$B$1:$O$1129,13,FALSE)</f>
        <v>N</v>
      </c>
      <c r="H98" s="19" t="str">
        <f t="shared" si="8"/>
        <v>F</v>
      </c>
      <c r="I98" s="19" t="b">
        <f t="shared" si="9"/>
        <v>0</v>
      </c>
      <c r="J98" s="19">
        <f>VLOOKUP($B$1&amp;"."&amp;A98,All_connections!$B$1:$O$1129,14,FALSE)</f>
        <v>8158.5299199999999</v>
      </c>
      <c r="K98" s="19">
        <f>VLOOKUP(B98,'PKG lenghts'!$F$3:$G$1026,2,FALSE)</f>
        <v>23596.146229999998</v>
      </c>
      <c r="L98" s="19">
        <f>_xlfn.IFNA(VLOOKUP(C98&amp;"-"&amp;F98,Swapping!$A$2:$E$74,3,FALSE),E98)</f>
        <v>20</v>
      </c>
      <c r="M98" s="19" t="str">
        <f>VLOOKUP(A98,Cable!$B$2:$C$197,2,FALSE)</f>
        <v>M14</v>
      </c>
      <c r="N98" s="19" t="str">
        <f>VLOOKUP($B$2&amp;"."&amp;M98,All_connections!$B$1:$O$1129,9,FALSE)</f>
        <v>IFG_00_TX_N&lt;3&gt;</v>
      </c>
      <c r="O98" s="19" t="str">
        <f t="shared" si="10"/>
        <v>0-0-3</v>
      </c>
      <c r="P98" s="19">
        <f>VLOOKUP($B$2&amp;"."&amp;M98,All_connections!$B$1:$O$1129,10,FALSE)</f>
        <v>0</v>
      </c>
      <c r="Q98" s="19">
        <f>VLOOKUP($B$2&amp;"."&amp;M98,All_connections!$B$1:$O$1129,11,FALSE)</f>
        <v>3</v>
      </c>
      <c r="R98" s="19" t="str">
        <f>VLOOKUP($B$2&amp;"."&amp;M98,All_connections!$B$1:$O$1129,12,FALSE)</f>
        <v>TX</v>
      </c>
      <c r="S98" s="19" t="str">
        <f>VLOOKUP($B$2&amp;"."&amp;M98,All_connections!$B$1:$O$1129,13,FALSE)</f>
        <v>N</v>
      </c>
      <c r="T98" s="19" t="str">
        <f t="shared" si="11"/>
        <v>M</v>
      </c>
      <c r="U98" s="19" t="b">
        <f t="shared" si="12"/>
        <v>0</v>
      </c>
      <c r="V98" s="19">
        <f>VLOOKUP($B$2&amp;"."&amp;M98,All_connections!$B$1:$O$1129,14,FALSE)</f>
        <v>12835.07274</v>
      </c>
      <c r="W98" s="19">
        <f>VLOOKUP(N98,'PKG lenghts'!$F$3:$G$1026,2,FALSE)</f>
        <v>26556.231449999999</v>
      </c>
      <c r="X98" s="19">
        <f>_xlfn.IFNA(VLOOKUP(O98&amp;"-"&amp;R98,Swapping!$A$2:$E$74,3,FALSE),Q98)</f>
        <v>3</v>
      </c>
      <c r="Y98" s="21">
        <f>$B$5*(J98+V98)/1000</f>
        <v>-18.894242393999999</v>
      </c>
      <c r="Z98" s="21">
        <f>$B$4*(K98+W98)/1000</f>
        <v>-5.5167615447999996</v>
      </c>
      <c r="AA98" s="21">
        <f t="shared" si="13"/>
        <v>-33.4110039388</v>
      </c>
      <c r="AB98" s="23" t="b">
        <f>IF(AND(NOT(ISNA(C98)),(NOT(ISNA(O98)))),TRUE,FALSE)</f>
        <v>1</v>
      </c>
      <c r="AC98" s="18" t="b">
        <f>L98=X98</f>
        <v>0</v>
      </c>
    </row>
    <row r="99" spans="1:29" x14ac:dyDescent="0.25">
      <c r="A99" s="21" t="s">
        <v>3174</v>
      </c>
      <c r="B99" s="19" t="str">
        <f>VLOOKUP($B$1&amp;"."&amp;A99,All_connections!$B$1:$O$1129,9,FALSE)</f>
        <v>IFG_11_TX_P&lt;21&gt;</v>
      </c>
      <c r="C99" s="19" t="str">
        <f t="shared" si="7"/>
        <v>5-1-21</v>
      </c>
      <c r="D99" s="19">
        <f>VLOOKUP($B$1&amp;"."&amp;A99,All_connections!$B$1:$O$1129,10,FALSE)</f>
        <v>11</v>
      </c>
      <c r="E99" s="19">
        <f>VLOOKUP($B$1&amp;"."&amp;A99,All_connections!$B$1:$O$1129,11,FALSE)</f>
        <v>21</v>
      </c>
      <c r="F99" s="19" t="str">
        <f>VLOOKUP($B$1&amp;"."&amp;A99,All_connections!$B$1:$O$1129,12,FALSE)</f>
        <v>TX</v>
      </c>
      <c r="G99" s="19" t="str">
        <f>VLOOKUP($B$1&amp;"."&amp;A99,All_connections!$B$1:$O$1129,13,FALSE)</f>
        <v>P</v>
      </c>
      <c r="H99" s="19" t="str">
        <f t="shared" si="8"/>
        <v>N</v>
      </c>
      <c r="I99" s="19" t="b">
        <f t="shared" si="9"/>
        <v>0</v>
      </c>
      <c r="J99" s="19">
        <f>VLOOKUP($B$1&amp;"."&amp;A99,All_connections!$B$1:$O$1129,14,FALSE)</f>
        <v>7510.30494</v>
      </c>
      <c r="K99" s="19">
        <f>VLOOKUP(B99,'PKG lenghts'!$F$3:$G$1026,2,FALSE)</f>
        <v>29017.38535</v>
      </c>
      <c r="L99" s="19">
        <f>_xlfn.IFNA(VLOOKUP(C99&amp;"-"&amp;F99,Swapping!$A$2:$E$74,3,FALSE),E99)</f>
        <v>21</v>
      </c>
      <c r="M99" s="19" t="str">
        <f>VLOOKUP(A99,Cable!$B$2:$C$197,2,FALSE)</f>
        <v>N4</v>
      </c>
      <c r="N99" s="19" t="str">
        <f>VLOOKUP($B$2&amp;"."&amp;M99,All_connections!$B$1:$O$1129,9,FALSE)</f>
        <v>IFG_01_RX_P&lt;2&gt;</v>
      </c>
      <c r="O99" s="19" t="str">
        <f t="shared" si="10"/>
        <v>0-1-2</v>
      </c>
      <c r="P99" s="19">
        <f>VLOOKUP($B$2&amp;"."&amp;M99,All_connections!$B$1:$O$1129,10,FALSE)</f>
        <v>1</v>
      </c>
      <c r="Q99" s="19">
        <f>VLOOKUP($B$2&amp;"."&amp;M99,All_connections!$B$1:$O$1129,11,FALSE)</f>
        <v>2</v>
      </c>
      <c r="R99" s="19" t="str">
        <f>VLOOKUP($B$2&amp;"."&amp;M99,All_connections!$B$1:$O$1129,12,FALSE)</f>
        <v>RX</v>
      </c>
      <c r="S99" s="19" t="str">
        <f>VLOOKUP($B$2&amp;"."&amp;M99,All_connections!$B$1:$O$1129,13,FALSE)</f>
        <v>P</v>
      </c>
      <c r="T99" s="19" t="str">
        <f t="shared" si="11"/>
        <v>N</v>
      </c>
      <c r="U99" s="19" t="b">
        <f t="shared" si="12"/>
        <v>0</v>
      </c>
      <c r="V99" s="19">
        <f>VLOOKUP($B$2&amp;"."&amp;M99,All_connections!$B$1:$O$1129,14,FALSE)</f>
        <v>10965.34737</v>
      </c>
      <c r="W99" s="19">
        <f>VLOOKUP(N99,'PKG lenghts'!$F$3:$G$1026,2,FALSE)</f>
        <v>20176.35341</v>
      </c>
      <c r="X99" s="19">
        <f>_xlfn.IFNA(VLOOKUP(O99&amp;"-"&amp;R99,Swapping!$A$2:$E$74,3,FALSE),Q99)</f>
        <v>2</v>
      </c>
      <c r="Y99" s="21">
        <f>$B$5*(J99+V99)/1000</f>
        <v>-16.628087078999997</v>
      </c>
      <c r="Z99" s="21">
        <f>$B$4*(K99+W99)/1000</f>
        <v>-5.4113112636</v>
      </c>
      <c r="AA99" s="21">
        <f t="shared" si="13"/>
        <v>-31.039398342599995</v>
      </c>
      <c r="AB99" s="23" t="b">
        <f>IF(AND(NOT(ISNA(C99)),(NOT(ISNA(O99)))),TRUE,FALSE)</f>
        <v>1</v>
      </c>
      <c r="AC99" s="18" t="b">
        <f>L99=X99</f>
        <v>0</v>
      </c>
    </row>
    <row r="100" spans="1:29" x14ac:dyDescent="0.25">
      <c r="A100" s="21" t="s">
        <v>3078</v>
      </c>
      <c r="B100" s="19" t="str">
        <f>VLOOKUP($B$1&amp;"."&amp;A100,All_connections!$B$1:$O$1129,9,FALSE)</f>
        <v>IFG_11_TX_N&lt;21&gt;</v>
      </c>
      <c r="C100" s="19" t="str">
        <f t="shared" si="7"/>
        <v>5-1-21</v>
      </c>
      <c r="D100" s="19">
        <f>VLOOKUP($B$1&amp;"."&amp;A100,All_connections!$B$1:$O$1129,10,FALSE)</f>
        <v>11</v>
      </c>
      <c r="E100" s="19">
        <f>VLOOKUP($B$1&amp;"."&amp;A100,All_connections!$B$1:$O$1129,11,FALSE)</f>
        <v>21</v>
      </c>
      <c r="F100" s="19" t="str">
        <f>VLOOKUP($B$1&amp;"."&amp;A100,All_connections!$B$1:$O$1129,12,FALSE)</f>
        <v>TX</v>
      </c>
      <c r="G100" s="19" t="str">
        <f>VLOOKUP($B$1&amp;"."&amp;A100,All_connections!$B$1:$O$1129,13,FALSE)</f>
        <v>N</v>
      </c>
      <c r="H100" s="19" t="str">
        <f t="shared" si="8"/>
        <v>P</v>
      </c>
      <c r="I100" s="19" t="b">
        <f t="shared" si="9"/>
        <v>0</v>
      </c>
      <c r="J100" s="19">
        <f>VLOOKUP($B$1&amp;"."&amp;A100,All_connections!$B$1:$O$1129,14,FALSE)</f>
        <v>7510.4744000000001</v>
      </c>
      <c r="K100" s="19">
        <f>VLOOKUP(B100,'PKG lenghts'!$F$3:$G$1026,2,FALSE)</f>
        <v>29016.408360000001</v>
      </c>
      <c r="L100" s="19">
        <f>_xlfn.IFNA(VLOOKUP(C100&amp;"-"&amp;F100,Swapping!$A$2:$E$74,3,FALSE),E100)</f>
        <v>21</v>
      </c>
      <c r="M100" s="19" t="str">
        <f>VLOOKUP(A100,Cable!$B$2:$C$197,2,FALSE)</f>
        <v>P4</v>
      </c>
      <c r="N100" s="19" t="str">
        <f>VLOOKUP($B$2&amp;"."&amp;M100,All_connections!$B$1:$O$1129,9,FALSE)</f>
        <v>IFG_01_RX_N&lt;2&gt;</v>
      </c>
      <c r="O100" s="19" t="str">
        <f t="shared" si="10"/>
        <v>0-1-2</v>
      </c>
      <c r="P100" s="19">
        <f>VLOOKUP($B$2&amp;"."&amp;M100,All_connections!$B$1:$O$1129,10,FALSE)</f>
        <v>1</v>
      </c>
      <c r="Q100" s="19">
        <f>VLOOKUP($B$2&amp;"."&amp;M100,All_connections!$B$1:$O$1129,11,FALSE)</f>
        <v>2</v>
      </c>
      <c r="R100" s="19" t="str">
        <f>VLOOKUP($B$2&amp;"."&amp;M100,All_connections!$B$1:$O$1129,12,FALSE)</f>
        <v>RX</v>
      </c>
      <c r="S100" s="19" t="str">
        <f>VLOOKUP($B$2&amp;"."&amp;M100,All_connections!$B$1:$O$1129,13,FALSE)</f>
        <v>N</v>
      </c>
      <c r="T100" s="19" t="str">
        <f t="shared" si="11"/>
        <v>P</v>
      </c>
      <c r="U100" s="19" t="b">
        <f t="shared" si="12"/>
        <v>0</v>
      </c>
      <c r="V100" s="19">
        <f>VLOOKUP($B$2&amp;"."&amp;M100,All_connections!$B$1:$O$1129,14,FALSE)</f>
        <v>10966.178330000001</v>
      </c>
      <c r="W100" s="19">
        <f>VLOOKUP(N100,'PKG lenghts'!$F$3:$G$1026,2,FALSE)</f>
        <v>20175.01699</v>
      </c>
      <c r="X100" s="19">
        <f>_xlfn.IFNA(VLOOKUP(O100&amp;"-"&amp;R100,Swapping!$A$2:$E$74,3,FALSE),Q100)</f>
        <v>2</v>
      </c>
      <c r="Y100" s="21">
        <f>$B$5*(J100+V100)/1000</f>
        <v>-16.628987457000004</v>
      </c>
      <c r="Z100" s="21">
        <f>$B$4*(K100+W100)/1000</f>
        <v>-5.4110567885000007</v>
      </c>
      <c r="AA100" s="21">
        <f t="shared" si="13"/>
        <v>-31.040044245500006</v>
      </c>
      <c r="AB100" s="23" t="b">
        <f>IF(AND(NOT(ISNA(C100)),(NOT(ISNA(O100)))),TRUE,FALSE)</f>
        <v>1</v>
      </c>
      <c r="AC100" s="18" t="b">
        <f>L100=X100</f>
        <v>0</v>
      </c>
    </row>
    <row r="101" spans="1:29" x14ac:dyDescent="0.25">
      <c r="A101" s="21" t="s">
        <v>2572</v>
      </c>
      <c r="B101" s="19" t="str">
        <f>VLOOKUP($B$1&amp;"."&amp;A101,All_connections!$B$1:$O$1129,9,FALSE)</f>
        <v>IFG_11_TX_P&lt;22&gt;</v>
      </c>
      <c r="C101" s="19" t="str">
        <f t="shared" si="7"/>
        <v>5-1-22</v>
      </c>
      <c r="D101" s="19">
        <f>VLOOKUP($B$1&amp;"."&amp;A101,All_connections!$B$1:$O$1129,10,FALSE)</f>
        <v>11</v>
      </c>
      <c r="E101" s="19">
        <f>VLOOKUP($B$1&amp;"."&amp;A101,All_connections!$B$1:$O$1129,11,FALSE)</f>
        <v>22</v>
      </c>
      <c r="F101" s="19" t="str">
        <f>VLOOKUP($B$1&amp;"."&amp;A101,All_connections!$B$1:$O$1129,12,FALSE)</f>
        <v>TX</v>
      </c>
      <c r="G101" s="19" t="str">
        <f>VLOOKUP($B$1&amp;"."&amp;A101,All_connections!$B$1:$O$1129,13,FALSE)</f>
        <v>P</v>
      </c>
      <c r="H101" s="19" t="str">
        <f t="shared" si="8"/>
        <v>N</v>
      </c>
      <c r="I101" s="19" t="b">
        <f t="shared" si="9"/>
        <v>0</v>
      </c>
      <c r="J101" s="19">
        <f>VLOOKUP($B$1&amp;"."&amp;A101,All_connections!$B$1:$O$1129,14,FALSE)</f>
        <v>7348.2038199999997</v>
      </c>
      <c r="K101" s="19">
        <f>VLOOKUP(B101,'PKG lenghts'!$F$3:$G$1026,2,FALSE)</f>
        <v>26137.800599999999</v>
      </c>
      <c r="L101" s="19">
        <f>_xlfn.IFNA(VLOOKUP(C101&amp;"-"&amp;F101,Swapping!$A$2:$E$74,3,FALSE),E101)</f>
        <v>22</v>
      </c>
      <c r="M101" s="19" t="str">
        <f>VLOOKUP(A101,Cable!$B$2:$C$197,2,FALSE)</f>
        <v>N5</v>
      </c>
      <c r="N101" s="19" t="str">
        <f>VLOOKUP($B$2&amp;"."&amp;M101,All_connections!$B$1:$O$1129,9,FALSE)</f>
        <v>IFG_01_RX_P&lt;1&gt;</v>
      </c>
      <c r="O101" s="19" t="str">
        <f t="shared" si="10"/>
        <v>0-1-1</v>
      </c>
      <c r="P101" s="19">
        <f>VLOOKUP($B$2&amp;"."&amp;M101,All_connections!$B$1:$O$1129,10,FALSE)</f>
        <v>1</v>
      </c>
      <c r="Q101" s="19">
        <f>VLOOKUP($B$2&amp;"."&amp;M101,All_connections!$B$1:$O$1129,11,FALSE)</f>
        <v>1</v>
      </c>
      <c r="R101" s="19" t="str">
        <f>VLOOKUP($B$2&amp;"."&amp;M101,All_connections!$B$1:$O$1129,12,FALSE)</f>
        <v>RX</v>
      </c>
      <c r="S101" s="19" t="str">
        <f>VLOOKUP($B$2&amp;"."&amp;M101,All_connections!$B$1:$O$1129,13,FALSE)</f>
        <v>P</v>
      </c>
      <c r="T101" s="19" t="str">
        <f t="shared" si="11"/>
        <v>N</v>
      </c>
      <c r="U101" s="19" t="b">
        <f t="shared" si="12"/>
        <v>0</v>
      </c>
      <c r="V101" s="19">
        <f>VLOOKUP($B$2&amp;"."&amp;M101,All_connections!$B$1:$O$1129,14,FALSE)</f>
        <v>11090.881219999999</v>
      </c>
      <c r="W101" s="19">
        <f>VLOOKUP(N101,'PKG lenghts'!$F$3:$G$1026,2,FALSE)</f>
        <v>16509.699720000001</v>
      </c>
      <c r="X101" s="19">
        <f>_xlfn.IFNA(VLOOKUP(O101&amp;"-"&amp;R101,Swapping!$A$2:$E$74,3,FALSE),Q101)</f>
        <v>1</v>
      </c>
      <c r="Y101" s="21">
        <f>$B$5*(J101+V101)/1000</f>
        <v>-16.595176536</v>
      </c>
      <c r="Z101" s="21">
        <f>$B$4*(K101+W101)/1000</f>
        <v>-4.6912250352000004</v>
      </c>
      <c r="AA101" s="21">
        <f t="shared" si="13"/>
        <v>-30.286401571200003</v>
      </c>
      <c r="AB101" s="23" t="b">
        <f>IF(AND(NOT(ISNA(C101)),(NOT(ISNA(O101)))),TRUE,FALSE)</f>
        <v>1</v>
      </c>
      <c r="AC101" s="18" t="b">
        <f>L101=X101</f>
        <v>0</v>
      </c>
    </row>
    <row r="102" spans="1:29" x14ac:dyDescent="0.25">
      <c r="A102" s="21" t="s">
        <v>3176</v>
      </c>
      <c r="B102" s="19" t="str">
        <f>VLOOKUP($B$1&amp;"."&amp;A102,All_connections!$B$1:$O$1129,9,FALSE)</f>
        <v>IFG_11_TX_N&lt;22&gt;</v>
      </c>
      <c r="C102" s="19" t="str">
        <f t="shared" si="7"/>
        <v>5-1-22</v>
      </c>
      <c r="D102" s="19">
        <f>VLOOKUP($B$1&amp;"."&amp;A102,All_connections!$B$1:$O$1129,10,FALSE)</f>
        <v>11</v>
      </c>
      <c r="E102" s="19">
        <f>VLOOKUP($B$1&amp;"."&amp;A102,All_connections!$B$1:$O$1129,11,FALSE)</f>
        <v>22</v>
      </c>
      <c r="F102" s="19" t="str">
        <f>VLOOKUP($B$1&amp;"."&amp;A102,All_connections!$B$1:$O$1129,12,FALSE)</f>
        <v>TX</v>
      </c>
      <c r="G102" s="19" t="str">
        <f>VLOOKUP($B$1&amp;"."&amp;A102,All_connections!$B$1:$O$1129,13,FALSE)</f>
        <v>N</v>
      </c>
      <c r="H102" s="19" t="str">
        <f t="shared" si="8"/>
        <v>P</v>
      </c>
      <c r="I102" s="19" t="b">
        <f t="shared" si="9"/>
        <v>0</v>
      </c>
      <c r="J102" s="19">
        <f>VLOOKUP($B$1&amp;"."&amp;A102,All_connections!$B$1:$O$1129,14,FALSE)</f>
        <v>7349.3837199999998</v>
      </c>
      <c r="K102" s="19">
        <f>VLOOKUP(B102,'PKG lenghts'!$F$3:$G$1026,2,FALSE)</f>
        <v>26136.26398</v>
      </c>
      <c r="L102" s="19">
        <f>_xlfn.IFNA(VLOOKUP(C102&amp;"-"&amp;F102,Swapping!$A$2:$E$74,3,FALSE),E102)</f>
        <v>22</v>
      </c>
      <c r="M102" s="19" t="str">
        <f>VLOOKUP(A102,Cable!$B$2:$C$197,2,FALSE)</f>
        <v>P5</v>
      </c>
      <c r="N102" s="19" t="str">
        <f>VLOOKUP($B$2&amp;"."&amp;M102,All_connections!$B$1:$O$1129,9,FALSE)</f>
        <v>IFG_01_RX_N&lt;1&gt;</v>
      </c>
      <c r="O102" s="19" t="str">
        <f t="shared" si="10"/>
        <v>0-1-1</v>
      </c>
      <c r="P102" s="19">
        <f>VLOOKUP($B$2&amp;"."&amp;M102,All_connections!$B$1:$O$1129,10,FALSE)</f>
        <v>1</v>
      </c>
      <c r="Q102" s="19">
        <f>VLOOKUP($B$2&amp;"."&amp;M102,All_connections!$B$1:$O$1129,11,FALSE)</f>
        <v>1</v>
      </c>
      <c r="R102" s="19" t="str">
        <f>VLOOKUP($B$2&amp;"."&amp;M102,All_connections!$B$1:$O$1129,12,FALSE)</f>
        <v>RX</v>
      </c>
      <c r="S102" s="19" t="str">
        <f>VLOOKUP($B$2&amp;"."&amp;M102,All_connections!$B$1:$O$1129,13,FALSE)</f>
        <v>N</v>
      </c>
      <c r="T102" s="19" t="str">
        <f t="shared" si="11"/>
        <v>P</v>
      </c>
      <c r="U102" s="19" t="b">
        <f t="shared" si="12"/>
        <v>0</v>
      </c>
      <c r="V102" s="19">
        <f>VLOOKUP($B$2&amp;"."&amp;M102,All_connections!$B$1:$O$1129,14,FALSE)</f>
        <v>11089.96725</v>
      </c>
      <c r="W102" s="19">
        <f>VLOOKUP(N102,'PKG lenghts'!$F$3:$G$1026,2,FALSE)</f>
        <v>16509.26786</v>
      </c>
      <c r="X102" s="19">
        <f>_xlfn.IFNA(VLOOKUP(O102&amp;"-"&amp;R102,Swapping!$A$2:$E$74,3,FALSE),Q102)</f>
        <v>1</v>
      </c>
      <c r="Y102" s="21">
        <f>$B$5*(J102+V102)/1000</f>
        <v>-16.595415873</v>
      </c>
      <c r="Z102" s="21">
        <f>$B$4*(K102+W102)/1000</f>
        <v>-4.6910085023999999</v>
      </c>
      <c r="AA102" s="21">
        <f t="shared" si="13"/>
        <v>-30.286424375399999</v>
      </c>
      <c r="AB102" s="23" t="b">
        <f>IF(AND(NOT(ISNA(C102)),(NOT(ISNA(O102)))),TRUE,FALSE)</f>
        <v>1</v>
      </c>
      <c r="AC102" s="18" t="b">
        <f>L102=X102</f>
        <v>0</v>
      </c>
    </row>
    <row r="103" spans="1:29" x14ac:dyDescent="0.25">
      <c r="A103" s="21" t="s">
        <v>2566</v>
      </c>
      <c r="B103" s="19" t="str">
        <f>VLOOKUP($B$1&amp;"."&amp;A103,All_connections!$B$1:$O$1129,9,FALSE)</f>
        <v>IFG_11_TX_P&lt;23&gt;</v>
      </c>
      <c r="C103" s="19" t="str">
        <f t="shared" si="7"/>
        <v>5-1-23</v>
      </c>
      <c r="D103" s="19">
        <f>VLOOKUP($B$1&amp;"."&amp;A103,All_connections!$B$1:$O$1129,10,FALSE)</f>
        <v>11</v>
      </c>
      <c r="E103" s="19">
        <f>VLOOKUP($B$1&amp;"."&amp;A103,All_connections!$B$1:$O$1129,11,FALSE)</f>
        <v>23</v>
      </c>
      <c r="F103" s="19" t="str">
        <f>VLOOKUP($B$1&amp;"."&amp;A103,All_connections!$B$1:$O$1129,12,FALSE)</f>
        <v>TX</v>
      </c>
      <c r="G103" s="19" t="str">
        <f>VLOOKUP($B$1&amp;"."&amp;A103,All_connections!$B$1:$O$1129,13,FALSE)</f>
        <v>P</v>
      </c>
      <c r="H103" s="19" t="str">
        <f t="shared" si="8"/>
        <v>N</v>
      </c>
      <c r="I103" s="19" t="b">
        <f t="shared" si="9"/>
        <v>0</v>
      </c>
      <c r="J103" s="19">
        <f>VLOOKUP($B$1&amp;"."&amp;A103,All_connections!$B$1:$O$1129,14,FALSE)</f>
        <v>7500.0065299999997</v>
      </c>
      <c r="K103" s="19">
        <f>VLOOKUP(B103,'PKG lenghts'!$F$3:$G$1026,2,FALSE)</f>
        <v>29920.550350000001</v>
      </c>
      <c r="L103" s="19">
        <f>_xlfn.IFNA(VLOOKUP(C103&amp;"-"&amp;F103,Swapping!$A$2:$E$74,3,FALSE),E103)</f>
        <v>23</v>
      </c>
      <c r="M103" s="19" t="str">
        <f>VLOOKUP(A103,Cable!$B$2:$C$197,2,FALSE)</f>
        <v>N6</v>
      </c>
      <c r="N103" s="19" t="str">
        <f>VLOOKUP($B$2&amp;"."&amp;M103,All_connections!$B$1:$O$1129,9,FALSE)</f>
        <v>IFG_01_RX_P&lt;0&gt;</v>
      </c>
      <c r="O103" s="19" t="str">
        <f t="shared" si="10"/>
        <v>0-1-0</v>
      </c>
      <c r="P103" s="19">
        <f>VLOOKUP($B$2&amp;"."&amp;M103,All_connections!$B$1:$O$1129,10,FALSE)</f>
        <v>1</v>
      </c>
      <c r="Q103" s="19">
        <f>VLOOKUP($B$2&amp;"."&amp;M103,All_connections!$B$1:$O$1129,11,FALSE)</f>
        <v>0</v>
      </c>
      <c r="R103" s="19" t="str">
        <f>VLOOKUP($B$2&amp;"."&amp;M103,All_connections!$B$1:$O$1129,12,FALSE)</f>
        <v>RX</v>
      </c>
      <c r="S103" s="19" t="str">
        <f>VLOOKUP($B$2&amp;"."&amp;M103,All_connections!$B$1:$O$1129,13,FALSE)</f>
        <v>P</v>
      </c>
      <c r="T103" s="19" t="str">
        <f t="shared" si="11"/>
        <v>N</v>
      </c>
      <c r="U103" s="19" t="b">
        <f t="shared" si="12"/>
        <v>0</v>
      </c>
      <c r="V103" s="19">
        <f>VLOOKUP($B$2&amp;"."&amp;M103,All_connections!$B$1:$O$1129,14,FALSE)</f>
        <v>11270.928400000001</v>
      </c>
      <c r="W103" s="19">
        <f>VLOOKUP(N103,'PKG lenghts'!$F$3:$G$1026,2,FALSE)</f>
        <v>17992.056929999999</v>
      </c>
      <c r="X103" s="19">
        <f>_xlfn.IFNA(VLOOKUP(O103&amp;"-"&amp;R103,Swapping!$A$2:$E$74,3,FALSE),Q103)</f>
        <v>0</v>
      </c>
      <c r="Y103" s="21">
        <f>$B$5*(J103+V103)/1000</f>
        <v>-16.893841436999999</v>
      </c>
      <c r="Z103" s="21">
        <f>$B$4*(K103+W103)/1000</f>
        <v>-5.2703868007999999</v>
      </c>
      <c r="AA103" s="21">
        <f t="shared" si="13"/>
        <v>-31.1642282378</v>
      </c>
      <c r="AB103" s="23" t="b">
        <f>IF(AND(NOT(ISNA(C103)),(NOT(ISNA(O103)))),TRUE,FALSE)</f>
        <v>1</v>
      </c>
      <c r="AC103" s="18" t="b">
        <f>L103=X103</f>
        <v>0</v>
      </c>
    </row>
    <row r="104" spans="1:29" x14ac:dyDescent="0.25">
      <c r="A104" s="21" t="s">
        <v>3178</v>
      </c>
      <c r="B104" s="19" t="str">
        <f>VLOOKUP($B$1&amp;"."&amp;A104,All_connections!$B$1:$O$1129,9,FALSE)</f>
        <v>IFG_11_TX_N&lt;23&gt;</v>
      </c>
      <c r="C104" s="19" t="str">
        <f t="shared" si="7"/>
        <v>5-1-23</v>
      </c>
      <c r="D104" s="19">
        <f>VLOOKUP($B$1&amp;"."&amp;A104,All_connections!$B$1:$O$1129,10,FALSE)</f>
        <v>11</v>
      </c>
      <c r="E104" s="19">
        <f>VLOOKUP($B$1&amp;"."&amp;A104,All_connections!$B$1:$O$1129,11,FALSE)</f>
        <v>23</v>
      </c>
      <c r="F104" s="19" t="str">
        <f>VLOOKUP($B$1&amp;"."&amp;A104,All_connections!$B$1:$O$1129,12,FALSE)</f>
        <v>TX</v>
      </c>
      <c r="G104" s="19" t="str">
        <f>VLOOKUP($B$1&amp;"."&amp;A104,All_connections!$B$1:$O$1129,13,FALSE)</f>
        <v>N</v>
      </c>
      <c r="H104" s="19" t="str">
        <f t="shared" si="8"/>
        <v>P</v>
      </c>
      <c r="I104" s="19" t="b">
        <f t="shared" si="9"/>
        <v>0</v>
      </c>
      <c r="J104" s="19">
        <f>VLOOKUP($B$1&amp;"."&amp;A104,All_connections!$B$1:$O$1129,14,FALSE)</f>
        <v>7501.0411299999996</v>
      </c>
      <c r="K104" s="19">
        <f>VLOOKUP(B104,'PKG lenghts'!$F$3:$G$1026,2,FALSE)</f>
        <v>29922.185310000001</v>
      </c>
      <c r="L104" s="19">
        <f>_xlfn.IFNA(VLOOKUP(C104&amp;"-"&amp;F104,Swapping!$A$2:$E$74,3,FALSE),E104)</f>
        <v>23</v>
      </c>
      <c r="M104" s="19" t="str">
        <f>VLOOKUP(A104,Cable!$B$2:$C$197,2,FALSE)</f>
        <v>P6</v>
      </c>
      <c r="N104" s="19" t="str">
        <f>VLOOKUP($B$2&amp;"."&amp;M104,All_connections!$B$1:$O$1129,9,FALSE)</f>
        <v>IFG_01_RX_N&lt;0&gt;</v>
      </c>
      <c r="O104" s="19" t="str">
        <f t="shared" si="10"/>
        <v>0-1-0</v>
      </c>
      <c r="P104" s="19">
        <f>VLOOKUP($B$2&amp;"."&amp;M104,All_connections!$B$1:$O$1129,10,FALSE)</f>
        <v>1</v>
      </c>
      <c r="Q104" s="19">
        <f>VLOOKUP($B$2&amp;"."&amp;M104,All_connections!$B$1:$O$1129,11,FALSE)</f>
        <v>0</v>
      </c>
      <c r="R104" s="19" t="str">
        <f>VLOOKUP($B$2&amp;"."&amp;M104,All_connections!$B$1:$O$1129,12,FALSE)</f>
        <v>RX</v>
      </c>
      <c r="S104" s="19" t="str">
        <f>VLOOKUP($B$2&amp;"."&amp;M104,All_connections!$B$1:$O$1129,13,FALSE)</f>
        <v>N</v>
      </c>
      <c r="T104" s="19" t="str">
        <f t="shared" si="11"/>
        <v>P</v>
      </c>
      <c r="U104" s="19" t="b">
        <f t="shared" si="12"/>
        <v>0</v>
      </c>
      <c r="V104" s="19">
        <f>VLOOKUP($B$2&amp;"."&amp;M104,All_connections!$B$1:$O$1129,14,FALSE)</f>
        <v>11272.21292</v>
      </c>
      <c r="W104" s="19">
        <f>VLOOKUP(N104,'PKG lenghts'!$F$3:$G$1026,2,FALSE)</f>
        <v>17990.753929999999</v>
      </c>
      <c r="X104" s="19">
        <f>_xlfn.IFNA(VLOOKUP(O104&amp;"-"&amp;R104,Swapping!$A$2:$E$74,3,FALSE),Q104)</f>
        <v>0</v>
      </c>
      <c r="Y104" s="21">
        <f>$B$5*(J104+V104)/1000</f>
        <v>-16.895928645000001</v>
      </c>
      <c r="Z104" s="21">
        <f>$B$4*(K104+W104)/1000</f>
        <v>-5.2704233163999996</v>
      </c>
      <c r="AA104" s="21">
        <f t="shared" si="13"/>
        <v>-31.1663519614</v>
      </c>
      <c r="AB104" s="23" t="b">
        <f>IF(AND(NOT(ISNA(C104)),(NOT(ISNA(O104)))),TRUE,FALSE)</f>
        <v>1</v>
      </c>
      <c r="AC104" s="18" t="b">
        <f>L104=X104</f>
        <v>0</v>
      </c>
    </row>
    <row r="105" spans="1:29" x14ac:dyDescent="0.25">
      <c r="A105" s="21" t="s">
        <v>3180</v>
      </c>
      <c r="B105" s="19" t="str">
        <f>VLOOKUP($B$1&amp;"."&amp;A105,All_connections!$B$1:$O$1129,9,FALSE)</f>
        <v>IFG_10_TX_N&lt;21&gt;</v>
      </c>
      <c r="C105" s="19" t="str">
        <f t="shared" si="7"/>
        <v>5-0-21</v>
      </c>
      <c r="D105" s="19">
        <f>VLOOKUP($B$1&amp;"."&amp;A105,All_connections!$B$1:$O$1129,10,FALSE)</f>
        <v>10</v>
      </c>
      <c r="E105" s="19">
        <f>VLOOKUP($B$1&amp;"."&amp;A105,All_connections!$B$1:$O$1129,11,FALSE)</f>
        <v>21</v>
      </c>
      <c r="F105" s="19" t="str">
        <f>VLOOKUP($B$1&amp;"."&amp;A105,All_connections!$B$1:$O$1129,12,FALSE)</f>
        <v>TX</v>
      </c>
      <c r="G105" s="19" t="str">
        <f>VLOOKUP($B$1&amp;"."&amp;A105,All_connections!$B$1:$O$1129,13,FALSE)</f>
        <v>N</v>
      </c>
      <c r="H105" s="19" t="str">
        <f t="shared" si="8"/>
        <v>N</v>
      </c>
      <c r="I105" s="19" t="b">
        <f t="shared" si="9"/>
        <v>1</v>
      </c>
      <c r="J105" s="19">
        <f>VLOOKUP($B$1&amp;"."&amp;A105,All_connections!$B$1:$O$1129,14,FALSE)</f>
        <v>8214.66518</v>
      </c>
      <c r="K105" s="19">
        <f>VLOOKUP(B105,'PKG lenghts'!$F$3:$G$1026,2,FALSE)</f>
        <v>22657.026389999999</v>
      </c>
      <c r="L105" s="19">
        <f>_xlfn.IFNA(VLOOKUP(C105&amp;"-"&amp;F105,Swapping!$A$2:$E$74,3,FALSE),E105)</f>
        <v>21</v>
      </c>
      <c r="M105" s="19" t="str">
        <f>VLOOKUP(A105,Cable!$B$2:$C$197,2,FALSE)</f>
        <v>N11</v>
      </c>
      <c r="N105" s="19" t="str">
        <f>VLOOKUP($B$2&amp;"."&amp;M105,All_connections!$B$1:$O$1129,9,FALSE)</f>
        <v>IFG_00_RX_P&lt;2&gt;</v>
      </c>
      <c r="O105" s="19" t="str">
        <f t="shared" si="10"/>
        <v>0-0-2</v>
      </c>
      <c r="P105" s="19">
        <f>VLOOKUP($B$2&amp;"."&amp;M105,All_connections!$B$1:$O$1129,10,FALSE)</f>
        <v>0</v>
      </c>
      <c r="Q105" s="19">
        <f>VLOOKUP($B$2&amp;"."&amp;M105,All_connections!$B$1:$O$1129,11,FALSE)</f>
        <v>2</v>
      </c>
      <c r="R105" s="19" t="str">
        <f>VLOOKUP($B$2&amp;"."&amp;M105,All_connections!$B$1:$O$1129,12,FALSE)</f>
        <v>RX</v>
      </c>
      <c r="S105" s="19" t="str">
        <f>VLOOKUP($B$2&amp;"."&amp;M105,All_connections!$B$1:$O$1129,13,FALSE)</f>
        <v>P</v>
      </c>
      <c r="T105" s="19" t="str">
        <f t="shared" si="11"/>
        <v>N</v>
      </c>
      <c r="U105" s="19" t="b">
        <f t="shared" si="12"/>
        <v>0</v>
      </c>
      <c r="V105" s="19">
        <f>VLOOKUP($B$2&amp;"."&amp;M105,All_connections!$B$1:$O$1129,14,FALSE)</f>
        <v>13537.20983</v>
      </c>
      <c r="W105" s="19">
        <f>VLOOKUP(N105,'PKG lenghts'!$F$3:$G$1026,2,FALSE)</f>
        <v>18914.75621</v>
      </c>
      <c r="X105" s="19">
        <f>_xlfn.IFNA(VLOOKUP(O105&amp;"-"&amp;R105,Swapping!$A$2:$E$74,3,FALSE),Q105)</f>
        <v>2</v>
      </c>
      <c r="Y105" s="21">
        <f>$B$5*(J105+V105)/1000</f>
        <v>-19.576687508999999</v>
      </c>
      <c r="Z105" s="21">
        <f>$B$4*(K105+W105)/1000</f>
        <v>-4.5728960860000001</v>
      </c>
      <c r="AA105" s="21">
        <f t="shared" si="13"/>
        <v>-33.149583594999996</v>
      </c>
      <c r="AB105" s="23" t="b">
        <f>IF(AND(NOT(ISNA(C105)),(NOT(ISNA(O105)))),TRUE,FALSE)</f>
        <v>1</v>
      </c>
      <c r="AC105" s="18" t="b">
        <f>L105=X105</f>
        <v>0</v>
      </c>
    </row>
    <row r="106" spans="1:29" x14ac:dyDescent="0.25">
      <c r="A106" s="21" t="s">
        <v>2070</v>
      </c>
      <c r="B106" s="19" t="str">
        <f>VLOOKUP($B$1&amp;"."&amp;A106,All_connections!$B$1:$O$1129,9,FALSE)</f>
        <v>IFG_10_TX_P&lt;21&gt;</v>
      </c>
      <c r="C106" s="19" t="str">
        <f t="shared" si="7"/>
        <v>5-0-21</v>
      </c>
      <c r="D106" s="19">
        <f>VLOOKUP($B$1&amp;"."&amp;A106,All_connections!$B$1:$O$1129,10,FALSE)</f>
        <v>10</v>
      </c>
      <c r="E106" s="19">
        <f>VLOOKUP($B$1&amp;"."&amp;A106,All_connections!$B$1:$O$1129,11,FALSE)</f>
        <v>21</v>
      </c>
      <c r="F106" s="19" t="str">
        <f>VLOOKUP($B$1&amp;"."&amp;A106,All_connections!$B$1:$O$1129,12,FALSE)</f>
        <v>TX</v>
      </c>
      <c r="G106" s="19" t="str">
        <f>VLOOKUP($B$1&amp;"."&amp;A106,All_connections!$B$1:$O$1129,13,FALSE)</f>
        <v>P</v>
      </c>
      <c r="H106" s="19" t="str">
        <f t="shared" si="8"/>
        <v>P</v>
      </c>
      <c r="I106" s="19" t="b">
        <f t="shared" si="9"/>
        <v>1</v>
      </c>
      <c r="J106" s="19">
        <f>VLOOKUP($B$1&amp;"."&amp;A106,All_connections!$B$1:$O$1129,14,FALSE)</f>
        <v>8215.1088199999995</v>
      </c>
      <c r="K106" s="19">
        <f>VLOOKUP(B106,'PKG lenghts'!$F$3:$G$1026,2,FALSE)</f>
        <v>22656.472000000002</v>
      </c>
      <c r="L106" s="19">
        <f>_xlfn.IFNA(VLOOKUP(C106&amp;"-"&amp;F106,Swapping!$A$2:$E$74,3,FALSE),E106)</f>
        <v>21</v>
      </c>
      <c r="M106" s="19" t="str">
        <f>VLOOKUP(A106,Cable!$B$2:$C$197,2,FALSE)</f>
        <v>P11</v>
      </c>
      <c r="N106" s="19" t="str">
        <f>VLOOKUP($B$2&amp;"."&amp;M106,All_connections!$B$1:$O$1129,9,FALSE)</f>
        <v>IFG_00_RX_N&lt;2&gt;</v>
      </c>
      <c r="O106" s="19" t="str">
        <f t="shared" si="10"/>
        <v>0-0-2</v>
      </c>
      <c r="P106" s="19">
        <f>VLOOKUP($B$2&amp;"."&amp;M106,All_connections!$B$1:$O$1129,10,FALSE)</f>
        <v>0</v>
      </c>
      <c r="Q106" s="19">
        <f>VLOOKUP($B$2&amp;"."&amp;M106,All_connections!$B$1:$O$1129,11,FALSE)</f>
        <v>2</v>
      </c>
      <c r="R106" s="19" t="str">
        <f>VLOOKUP($B$2&amp;"."&amp;M106,All_connections!$B$1:$O$1129,12,FALSE)</f>
        <v>RX</v>
      </c>
      <c r="S106" s="19" t="str">
        <f>VLOOKUP($B$2&amp;"."&amp;M106,All_connections!$B$1:$O$1129,13,FALSE)</f>
        <v>N</v>
      </c>
      <c r="T106" s="19" t="str">
        <f t="shared" si="11"/>
        <v>P</v>
      </c>
      <c r="U106" s="19" t="b">
        <f t="shared" si="12"/>
        <v>0</v>
      </c>
      <c r="V106" s="19">
        <f>VLOOKUP($B$2&amp;"."&amp;M106,All_connections!$B$1:$O$1129,14,FALSE)</f>
        <v>13537.31517</v>
      </c>
      <c r="W106" s="19">
        <f>VLOOKUP(N106,'PKG lenghts'!$F$3:$G$1026,2,FALSE)</f>
        <v>18915.111779999999</v>
      </c>
      <c r="X106" s="19">
        <f>_xlfn.IFNA(VLOOKUP(O106&amp;"-"&amp;R106,Swapping!$A$2:$E$74,3,FALSE),Q106)</f>
        <v>2</v>
      </c>
      <c r="Y106" s="21">
        <f>$B$5*(J106+V106)/1000</f>
        <v>-19.577181591000002</v>
      </c>
      <c r="Z106" s="21">
        <f>$B$4*(K106+W106)/1000</f>
        <v>-4.5728742158000006</v>
      </c>
      <c r="AA106" s="21">
        <f t="shared" si="13"/>
        <v>-33.150055806800005</v>
      </c>
      <c r="AB106" s="23" t="b">
        <f>IF(AND(NOT(ISNA(C106)),(NOT(ISNA(O106)))),TRUE,FALSE)</f>
        <v>1</v>
      </c>
      <c r="AC106" s="18" t="b">
        <f>L106=X106</f>
        <v>0</v>
      </c>
    </row>
    <row r="107" spans="1:29" x14ac:dyDescent="0.25">
      <c r="A107" s="21" t="s">
        <v>3182</v>
      </c>
      <c r="B107" s="19" t="str">
        <f>VLOOKUP($B$1&amp;"."&amp;A107,All_connections!$B$1:$O$1129,9,FALSE)</f>
        <v>IFG_10_TX_P&lt;22&gt;</v>
      </c>
      <c r="C107" s="19" t="str">
        <f t="shared" si="7"/>
        <v>5-0-22</v>
      </c>
      <c r="D107" s="19">
        <f>VLOOKUP($B$1&amp;"."&amp;A107,All_connections!$B$1:$O$1129,10,FALSE)</f>
        <v>10</v>
      </c>
      <c r="E107" s="19">
        <f>VLOOKUP($B$1&amp;"."&amp;A107,All_connections!$B$1:$O$1129,11,FALSE)</f>
        <v>22</v>
      </c>
      <c r="F107" s="19" t="str">
        <f>VLOOKUP($B$1&amp;"."&amp;A107,All_connections!$B$1:$O$1129,12,FALSE)</f>
        <v>TX</v>
      </c>
      <c r="G107" s="19" t="str">
        <f>VLOOKUP($B$1&amp;"."&amp;A107,All_connections!$B$1:$O$1129,13,FALSE)</f>
        <v>P</v>
      </c>
      <c r="H107" s="19" t="str">
        <f t="shared" si="8"/>
        <v>N</v>
      </c>
      <c r="I107" s="19" t="b">
        <f t="shared" si="9"/>
        <v>0</v>
      </c>
      <c r="J107" s="19">
        <f>VLOOKUP($B$1&amp;"."&amp;A107,All_connections!$B$1:$O$1129,14,FALSE)</f>
        <v>8412.2531400000007</v>
      </c>
      <c r="K107" s="19">
        <f>VLOOKUP(B107,'PKG lenghts'!$F$3:$G$1026,2,FALSE)</f>
        <v>21815.660820000001</v>
      </c>
      <c r="L107" s="19">
        <f>_xlfn.IFNA(VLOOKUP(C107&amp;"-"&amp;F107,Swapping!$A$2:$E$74,3,FALSE),E107)</f>
        <v>22</v>
      </c>
      <c r="M107" s="19" t="str">
        <f>VLOOKUP(A107,Cable!$B$2:$C$197,2,FALSE)</f>
        <v>N12</v>
      </c>
      <c r="N107" s="19" t="str">
        <f>VLOOKUP($B$2&amp;"."&amp;M107,All_connections!$B$1:$O$1129,9,FALSE)</f>
        <v>IFG_00_RX_P&lt;1&gt;</v>
      </c>
      <c r="O107" s="19" t="str">
        <f t="shared" si="10"/>
        <v>0-0-1</v>
      </c>
      <c r="P107" s="19">
        <f>VLOOKUP($B$2&amp;"."&amp;M107,All_connections!$B$1:$O$1129,10,FALSE)</f>
        <v>0</v>
      </c>
      <c r="Q107" s="19">
        <f>VLOOKUP($B$2&amp;"."&amp;M107,All_connections!$B$1:$O$1129,11,FALSE)</f>
        <v>1</v>
      </c>
      <c r="R107" s="19" t="str">
        <f>VLOOKUP($B$2&amp;"."&amp;M107,All_connections!$B$1:$O$1129,12,FALSE)</f>
        <v>RX</v>
      </c>
      <c r="S107" s="19" t="str">
        <f>VLOOKUP($B$2&amp;"."&amp;M107,All_connections!$B$1:$O$1129,13,FALSE)</f>
        <v>P</v>
      </c>
      <c r="T107" s="19" t="str">
        <f t="shared" si="11"/>
        <v>N</v>
      </c>
      <c r="U107" s="19" t="b">
        <f t="shared" si="12"/>
        <v>0</v>
      </c>
      <c r="V107" s="19">
        <f>VLOOKUP($B$2&amp;"."&amp;M107,All_connections!$B$1:$O$1129,14,FALSE)</f>
        <v>14075.73641</v>
      </c>
      <c r="W107" s="19">
        <f>VLOOKUP(N107,'PKG lenghts'!$F$3:$G$1026,2,FALSE)</f>
        <v>23445.41792</v>
      </c>
      <c r="X107" s="19">
        <f>_xlfn.IFNA(VLOOKUP(O107&amp;"-"&amp;R107,Swapping!$A$2:$E$74,3,FALSE),Q107)</f>
        <v>1</v>
      </c>
      <c r="Y107" s="21">
        <f>$B$5*(J107+V107)/1000</f>
        <v>-20.239190595</v>
      </c>
      <c r="Z107" s="21">
        <f>$B$4*(K107+W107)/1000</f>
        <v>-4.9787186613999994</v>
      </c>
      <c r="AA107" s="21">
        <f t="shared" si="13"/>
        <v>-34.217909256399999</v>
      </c>
      <c r="AB107" s="23" t="b">
        <f>IF(AND(NOT(ISNA(C107)),(NOT(ISNA(O107)))),TRUE,FALSE)</f>
        <v>1</v>
      </c>
      <c r="AC107" s="18" t="b">
        <f>L107=X107</f>
        <v>0</v>
      </c>
    </row>
    <row r="108" spans="1:29" x14ac:dyDescent="0.25">
      <c r="A108" s="21" t="s">
        <v>3183</v>
      </c>
      <c r="B108" s="19" t="str">
        <f>VLOOKUP($B$1&amp;"."&amp;A108,All_connections!$B$1:$O$1129,9,FALSE)</f>
        <v>IFG_10_TX_N&lt;22&gt;</v>
      </c>
      <c r="C108" s="19" t="str">
        <f t="shared" si="7"/>
        <v>5-0-22</v>
      </c>
      <c r="D108" s="19">
        <f>VLOOKUP($B$1&amp;"."&amp;A108,All_connections!$B$1:$O$1129,10,FALSE)</f>
        <v>10</v>
      </c>
      <c r="E108" s="19">
        <f>VLOOKUP($B$1&amp;"."&amp;A108,All_connections!$B$1:$O$1129,11,FALSE)</f>
        <v>22</v>
      </c>
      <c r="F108" s="19" t="str">
        <f>VLOOKUP($B$1&amp;"."&amp;A108,All_connections!$B$1:$O$1129,12,FALSE)</f>
        <v>TX</v>
      </c>
      <c r="G108" s="19" t="str">
        <f>VLOOKUP($B$1&amp;"."&amp;A108,All_connections!$B$1:$O$1129,13,FALSE)</f>
        <v>N</v>
      </c>
      <c r="H108" s="19" t="str">
        <f t="shared" si="8"/>
        <v>P</v>
      </c>
      <c r="I108" s="19" t="b">
        <f t="shared" si="9"/>
        <v>0</v>
      </c>
      <c r="J108" s="19">
        <f>VLOOKUP($B$1&amp;"."&amp;A108,All_connections!$B$1:$O$1129,14,FALSE)</f>
        <v>8413.1927899999991</v>
      </c>
      <c r="K108" s="19">
        <f>VLOOKUP(B108,'PKG lenghts'!$F$3:$G$1026,2,FALSE)</f>
        <v>21813.964830000001</v>
      </c>
      <c r="L108" s="19">
        <f>_xlfn.IFNA(VLOOKUP(C108&amp;"-"&amp;F108,Swapping!$A$2:$E$74,3,FALSE),E108)</f>
        <v>22</v>
      </c>
      <c r="M108" s="19" t="str">
        <f>VLOOKUP(A108,Cable!$B$2:$C$197,2,FALSE)</f>
        <v>P12</v>
      </c>
      <c r="N108" s="19" t="str">
        <f>VLOOKUP($B$2&amp;"."&amp;M108,All_connections!$B$1:$O$1129,9,FALSE)</f>
        <v>IFG_00_RX_N&lt;1&gt;</v>
      </c>
      <c r="O108" s="19" t="str">
        <f t="shared" si="10"/>
        <v>0-0-1</v>
      </c>
      <c r="P108" s="19">
        <f>VLOOKUP($B$2&amp;"."&amp;M108,All_connections!$B$1:$O$1129,10,FALSE)</f>
        <v>0</v>
      </c>
      <c r="Q108" s="19">
        <f>VLOOKUP($B$2&amp;"."&amp;M108,All_connections!$B$1:$O$1129,11,FALSE)</f>
        <v>1</v>
      </c>
      <c r="R108" s="19" t="str">
        <f>VLOOKUP($B$2&amp;"."&amp;M108,All_connections!$B$1:$O$1129,12,FALSE)</f>
        <v>RX</v>
      </c>
      <c r="S108" s="19" t="str">
        <f>VLOOKUP($B$2&amp;"."&amp;M108,All_connections!$B$1:$O$1129,13,FALSE)</f>
        <v>N</v>
      </c>
      <c r="T108" s="19" t="str">
        <f t="shared" si="11"/>
        <v>P</v>
      </c>
      <c r="U108" s="19" t="b">
        <f t="shared" si="12"/>
        <v>0</v>
      </c>
      <c r="V108" s="19">
        <f>VLOOKUP($B$2&amp;"."&amp;M108,All_connections!$B$1:$O$1129,14,FALSE)</f>
        <v>14074.95392</v>
      </c>
      <c r="W108" s="19">
        <f>VLOOKUP(N108,'PKG lenghts'!$F$3:$G$1026,2,FALSE)</f>
        <v>23444.240280000002</v>
      </c>
      <c r="X108" s="19">
        <f>_xlfn.IFNA(VLOOKUP(O108&amp;"-"&amp;R108,Swapping!$A$2:$E$74,3,FALSE),Q108)</f>
        <v>1</v>
      </c>
      <c r="Y108" s="21">
        <f>$B$5*(J108+V108)/1000</f>
        <v>-20.239332039000001</v>
      </c>
      <c r="Z108" s="21">
        <f>$B$4*(K108+W108)/1000</f>
        <v>-4.9784025621000003</v>
      </c>
      <c r="AA108" s="21">
        <f t="shared" si="13"/>
        <v>-34.217734601100005</v>
      </c>
      <c r="AB108" s="23" t="b">
        <f>IF(AND(NOT(ISNA(C108)),(NOT(ISNA(O108)))),TRUE,FALSE)</f>
        <v>1</v>
      </c>
      <c r="AC108" s="18" t="b">
        <f>L108=X108</f>
        <v>0</v>
      </c>
    </row>
    <row r="109" spans="1:29" x14ac:dyDescent="0.25">
      <c r="A109" s="21" t="s">
        <v>3101</v>
      </c>
      <c r="B109" s="19" t="str">
        <f>VLOOKUP($B$1&amp;"."&amp;A109,All_connections!$B$1:$O$1129,9,FALSE)</f>
        <v>IFG_10_TX_N&lt;23&gt;</v>
      </c>
      <c r="C109" s="19" t="str">
        <f t="shared" si="7"/>
        <v>5-0-23</v>
      </c>
      <c r="D109" s="19">
        <f>VLOOKUP($B$1&amp;"."&amp;A109,All_connections!$B$1:$O$1129,10,FALSE)</f>
        <v>10</v>
      </c>
      <c r="E109" s="19">
        <f>VLOOKUP($B$1&amp;"."&amp;A109,All_connections!$B$1:$O$1129,11,FALSE)</f>
        <v>23</v>
      </c>
      <c r="F109" s="19" t="str">
        <f>VLOOKUP($B$1&amp;"."&amp;A109,All_connections!$B$1:$O$1129,12,FALSE)</f>
        <v>TX</v>
      </c>
      <c r="G109" s="19" t="str">
        <f>VLOOKUP($B$1&amp;"."&amp;A109,All_connections!$B$1:$O$1129,13,FALSE)</f>
        <v>N</v>
      </c>
      <c r="H109" s="19" t="str">
        <f t="shared" si="8"/>
        <v>N</v>
      </c>
      <c r="I109" s="19" t="b">
        <f t="shared" si="9"/>
        <v>1</v>
      </c>
      <c r="J109" s="19">
        <f>VLOOKUP($B$1&amp;"."&amp;A109,All_connections!$B$1:$O$1129,14,FALSE)</f>
        <v>7383.9512500000001</v>
      </c>
      <c r="K109" s="19">
        <f>VLOOKUP(B109,'PKG lenghts'!$F$3:$G$1026,2,FALSE)</f>
        <v>25172.800620000002</v>
      </c>
      <c r="L109" s="19">
        <f>_xlfn.IFNA(VLOOKUP(C109&amp;"-"&amp;F109,Swapping!$A$2:$E$74,3,FALSE),E109)</f>
        <v>23</v>
      </c>
      <c r="M109" s="19" t="str">
        <f>VLOOKUP(A109,Cable!$B$2:$C$197,2,FALSE)</f>
        <v>N13</v>
      </c>
      <c r="N109" s="19" t="str">
        <f>VLOOKUP($B$2&amp;"."&amp;M109,All_connections!$B$1:$O$1129,9,FALSE)</f>
        <v>IFG_00_RX_P&lt;0&gt;</v>
      </c>
      <c r="O109" s="19" t="str">
        <f t="shared" si="10"/>
        <v>0-0-0</v>
      </c>
      <c r="P109" s="19">
        <f>VLOOKUP($B$2&amp;"."&amp;M109,All_connections!$B$1:$O$1129,10,FALSE)</f>
        <v>0</v>
      </c>
      <c r="Q109" s="19">
        <f>VLOOKUP($B$2&amp;"."&amp;M109,All_connections!$B$1:$O$1129,11,FALSE)</f>
        <v>0</v>
      </c>
      <c r="R109" s="19" t="str">
        <f>VLOOKUP($B$2&amp;"."&amp;M109,All_connections!$B$1:$O$1129,12,FALSE)</f>
        <v>RX</v>
      </c>
      <c r="S109" s="19" t="str">
        <f>VLOOKUP($B$2&amp;"."&amp;M109,All_connections!$B$1:$O$1129,13,FALSE)</f>
        <v>P</v>
      </c>
      <c r="T109" s="19" t="str">
        <f t="shared" si="11"/>
        <v>N</v>
      </c>
      <c r="U109" s="19" t="b">
        <f t="shared" si="12"/>
        <v>0</v>
      </c>
      <c r="V109" s="19">
        <f>VLOOKUP($B$2&amp;"."&amp;M109,All_connections!$B$1:$O$1129,14,FALSE)</f>
        <v>13879.89422</v>
      </c>
      <c r="W109" s="19">
        <f>VLOOKUP(N109,'PKG lenghts'!$F$3:$G$1026,2,FALSE)</f>
        <v>16564.391439999999</v>
      </c>
      <c r="X109" s="19">
        <f>_xlfn.IFNA(VLOOKUP(O109&amp;"-"&amp;R109,Swapping!$A$2:$E$74,3,FALSE),Q109)</f>
        <v>0</v>
      </c>
      <c r="Y109" s="21">
        <f>$B$5*(J109+V109)/1000</f>
        <v>-19.137460923000003</v>
      </c>
      <c r="Z109" s="21">
        <f>$B$4*(K109+W109)/1000</f>
        <v>-4.5910911266000003</v>
      </c>
      <c r="AA109" s="21">
        <f t="shared" si="13"/>
        <v>-32.728552049600005</v>
      </c>
      <c r="AB109" s="23" t="b">
        <f>IF(AND(NOT(ISNA(C109)),(NOT(ISNA(O109)))),TRUE,FALSE)</f>
        <v>1</v>
      </c>
      <c r="AC109" s="18" t="b">
        <f>L109=X109</f>
        <v>0</v>
      </c>
    </row>
    <row r="110" spans="1:29" x14ac:dyDescent="0.25">
      <c r="A110" s="21" t="s">
        <v>2086</v>
      </c>
      <c r="B110" s="19" t="str">
        <f>VLOOKUP($B$1&amp;"."&amp;A110,All_connections!$B$1:$O$1129,9,FALSE)</f>
        <v>IFG_10_TX_P&lt;23&gt;</v>
      </c>
      <c r="C110" s="19" t="str">
        <f t="shared" si="7"/>
        <v>5-0-23</v>
      </c>
      <c r="D110" s="19">
        <f>VLOOKUP($B$1&amp;"."&amp;A110,All_connections!$B$1:$O$1129,10,FALSE)</f>
        <v>10</v>
      </c>
      <c r="E110" s="19">
        <f>VLOOKUP($B$1&amp;"."&amp;A110,All_connections!$B$1:$O$1129,11,FALSE)</f>
        <v>23</v>
      </c>
      <c r="F110" s="19" t="str">
        <f>VLOOKUP($B$1&amp;"."&amp;A110,All_connections!$B$1:$O$1129,12,FALSE)</f>
        <v>TX</v>
      </c>
      <c r="G110" s="19" t="str">
        <f>VLOOKUP($B$1&amp;"."&amp;A110,All_connections!$B$1:$O$1129,13,FALSE)</f>
        <v>P</v>
      </c>
      <c r="H110" s="19" t="str">
        <f t="shared" si="8"/>
        <v>P</v>
      </c>
      <c r="I110" s="19" t="b">
        <f t="shared" si="9"/>
        <v>1</v>
      </c>
      <c r="J110" s="19">
        <f>VLOOKUP($B$1&amp;"."&amp;A110,All_connections!$B$1:$O$1129,14,FALSE)</f>
        <v>7383.2128899999998</v>
      </c>
      <c r="K110" s="19">
        <f>VLOOKUP(B110,'PKG lenghts'!$F$3:$G$1026,2,FALSE)</f>
        <v>25172.01829</v>
      </c>
      <c r="L110" s="19">
        <f>_xlfn.IFNA(VLOOKUP(C110&amp;"-"&amp;F110,Swapping!$A$2:$E$74,3,FALSE),E110)</f>
        <v>23</v>
      </c>
      <c r="M110" s="19" t="str">
        <f>VLOOKUP(A110,Cable!$B$2:$C$197,2,FALSE)</f>
        <v>P13</v>
      </c>
      <c r="N110" s="19" t="str">
        <f>VLOOKUP($B$2&amp;"."&amp;M110,All_connections!$B$1:$O$1129,9,FALSE)</f>
        <v>IFG_00_RX_N&lt;0&gt;</v>
      </c>
      <c r="O110" s="19" t="str">
        <f t="shared" si="10"/>
        <v>0-0-0</v>
      </c>
      <c r="P110" s="19">
        <f>VLOOKUP($B$2&amp;"."&amp;M110,All_connections!$B$1:$O$1129,10,FALSE)</f>
        <v>0</v>
      </c>
      <c r="Q110" s="19">
        <f>VLOOKUP($B$2&amp;"."&amp;M110,All_connections!$B$1:$O$1129,11,FALSE)</f>
        <v>0</v>
      </c>
      <c r="R110" s="19" t="str">
        <f>VLOOKUP($B$2&amp;"."&amp;M110,All_connections!$B$1:$O$1129,12,FALSE)</f>
        <v>RX</v>
      </c>
      <c r="S110" s="19" t="str">
        <f>VLOOKUP($B$2&amp;"."&amp;M110,All_connections!$B$1:$O$1129,13,FALSE)</f>
        <v>N</v>
      </c>
      <c r="T110" s="19" t="str">
        <f t="shared" si="11"/>
        <v>P</v>
      </c>
      <c r="U110" s="19" t="b">
        <f t="shared" si="12"/>
        <v>0</v>
      </c>
      <c r="V110" s="19">
        <f>VLOOKUP($B$2&amp;"."&amp;M110,All_connections!$B$1:$O$1129,14,FALSE)</f>
        <v>13879.37897</v>
      </c>
      <c r="W110" s="19">
        <f>VLOOKUP(N110,'PKG lenghts'!$F$3:$G$1026,2,FALSE)</f>
        <v>16563.460459999998</v>
      </c>
      <c r="X110" s="19">
        <f>_xlfn.IFNA(VLOOKUP(O110&amp;"-"&amp;R110,Swapping!$A$2:$E$74,3,FALSE),Q110)</f>
        <v>0</v>
      </c>
      <c r="Y110" s="21">
        <f>$B$5*(J110+V110)/1000</f>
        <v>-19.136332674000002</v>
      </c>
      <c r="Z110" s="21">
        <f>$B$4*(K110+W110)/1000</f>
        <v>-4.5909026624999996</v>
      </c>
      <c r="AA110" s="21">
        <f t="shared" si="13"/>
        <v>-32.727235336500001</v>
      </c>
      <c r="AB110" s="23" t="b">
        <f>IF(AND(NOT(ISNA(C110)),(NOT(ISNA(O110)))),TRUE,FALSE)</f>
        <v>1</v>
      </c>
      <c r="AC110" s="18" t="b">
        <f>L110=X110</f>
        <v>0</v>
      </c>
    </row>
    <row r="111" spans="1:29" x14ac:dyDescent="0.25">
      <c r="A111" s="21" t="s">
        <v>3079</v>
      </c>
      <c r="B111" s="19" t="e">
        <f>VLOOKUP($B$1&amp;"."&amp;A111,All_connections!$B$1:$O$1129,9,FALSE)</f>
        <v>#N/A</v>
      </c>
      <c r="C111" s="19" t="e">
        <f t="shared" si="7"/>
        <v>#N/A</v>
      </c>
      <c r="D111" s="19" t="e">
        <f>VLOOKUP($B$1&amp;"."&amp;A111,All_connections!$B$1:$O$1129,10,FALSE)</f>
        <v>#N/A</v>
      </c>
      <c r="E111" s="19" t="e">
        <f>VLOOKUP($B$1&amp;"."&amp;A111,All_connections!$B$1:$O$1129,11,FALSE)</f>
        <v>#N/A</v>
      </c>
      <c r="F111" s="19" t="e">
        <f>VLOOKUP($B$1&amp;"."&amp;A111,All_connections!$B$1:$O$1129,12,FALSE)</f>
        <v>#N/A</v>
      </c>
      <c r="G111" s="19" t="e">
        <f>VLOOKUP($B$1&amp;"."&amp;A111,All_connections!$B$1:$O$1129,13,FALSE)</f>
        <v>#N/A</v>
      </c>
      <c r="H111" s="19" t="str">
        <f>LEFT(A111,1)</f>
        <v>N</v>
      </c>
      <c r="I111" s="19" t="e">
        <f t="shared" si="9"/>
        <v>#N/A</v>
      </c>
      <c r="J111" s="19" t="e">
        <f>VLOOKUP($B$1&amp;"."&amp;A111,All_connections!$B$1:$O$1129,14,FALSE)</f>
        <v>#N/A</v>
      </c>
      <c r="K111" s="19" t="e">
        <f>VLOOKUP(B111,'PKG lenghts'!$F$3:$G$1026,2,FALSE)</f>
        <v>#N/A</v>
      </c>
      <c r="L111" s="19" t="e">
        <f>_xlfn.IFNA(VLOOKUP(C111&amp;"-"&amp;F111,Swapping!$A$2:$E$74,3,FALSE),E111)</f>
        <v>#N/A</v>
      </c>
      <c r="M111" s="19" t="str">
        <f>VLOOKUP(A111,Cable!$B$2:$C$197,2,FALSE)</f>
        <v>N14</v>
      </c>
      <c r="N111" s="19" t="e">
        <f>VLOOKUP($B$2&amp;"."&amp;M111,All_connections!$B$1:$O$1129,9,FALSE)</f>
        <v>#N/A</v>
      </c>
      <c r="O111" s="19" t="e">
        <f t="shared" si="10"/>
        <v>#N/A</v>
      </c>
      <c r="P111" s="19" t="e">
        <f>VLOOKUP($B$2&amp;"."&amp;M111,All_connections!$B$1:$O$1129,10,FALSE)</f>
        <v>#N/A</v>
      </c>
      <c r="Q111" s="19" t="e">
        <f>VLOOKUP($B$2&amp;"."&amp;M111,All_connections!$B$1:$O$1129,11,FALSE)</f>
        <v>#N/A</v>
      </c>
      <c r="R111" s="19" t="e">
        <f>VLOOKUP($B$2&amp;"."&amp;M111,All_connections!$B$1:$O$1129,12,FALSE)</f>
        <v>#N/A</v>
      </c>
      <c r="S111" s="19" t="e">
        <f>VLOOKUP($B$2&amp;"."&amp;M111,All_connections!$B$1:$O$1129,13,FALSE)</f>
        <v>#N/A</v>
      </c>
      <c r="T111" s="19" t="str">
        <f>LEFT(M111,1)</f>
        <v>N</v>
      </c>
      <c r="U111" s="19" t="e">
        <f t="shared" si="12"/>
        <v>#N/A</v>
      </c>
      <c r="V111" s="19" t="e">
        <f>VLOOKUP($B$2&amp;"."&amp;M111,All_connections!$B$1:$O$1129,14,FALSE)</f>
        <v>#N/A</v>
      </c>
      <c r="W111" s="19" t="e">
        <f>VLOOKUP(N111,'PKG lenghts'!$F$3:$G$1026,2,FALSE)</f>
        <v>#N/A</v>
      </c>
      <c r="X111" s="19" t="e">
        <f>_xlfn.IFNA(VLOOKUP(O111&amp;"-"&amp;R111,Swapping!$A$2:$E$74,3,FALSE),Q111)</f>
        <v>#N/A</v>
      </c>
      <c r="Y111" s="21" t="e">
        <f>$B$5*(J111+V111)/1000</f>
        <v>#N/A</v>
      </c>
      <c r="Z111" s="21" t="e">
        <f>$B$4*(K111+W111)/1000</f>
        <v>#N/A</v>
      </c>
      <c r="AA111" s="21" t="e">
        <f t="shared" si="13"/>
        <v>#N/A</v>
      </c>
      <c r="AB111" s="23" t="b">
        <f>IF(AND(NOT(ISNA(C111)),(NOT(ISNA(O111)))),TRUE,FALSE)</f>
        <v>0</v>
      </c>
      <c r="AC111" s="18" t="e">
        <f>L111=X111</f>
        <v>#N/A</v>
      </c>
    </row>
    <row r="112" spans="1:29" x14ac:dyDescent="0.25">
      <c r="A112" s="21" t="s">
        <v>2085</v>
      </c>
      <c r="B112" s="19" t="e">
        <f>VLOOKUP($B$1&amp;"."&amp;A112,All_connections!$B$1:$O$1129,9,FALSE)</f>
        <v>#N/A</v>
      </c>
      <c r="C112" s="19" t="e">
        <f t="shared" si="7"/>
        <v>#N/A</v>
      </c>
      <c r="D112" s="19" t="e">
        <f>VLOOKUP($B$1&amp;"."&amp;A112,All_connections!$B$1:$O$1129,10,FALSE)</f>
        <v>#N/A</v>
      </c>
      <c r="E112" s="19" t="e">
        <f>VLOOKUP($B$1&amp;"."&amp;A112,All_connections!$B$1:$O$1129,11,FALSE)</f>
        <v>#N/A</v>
      </c>
      <c r="F112" s="19" t="e">
        <f>VLOOKUP($B$1&amp;"."&amp;A112,All_connections!$B$1:$O$1129,12,FALSE)</f>
        <v>#N/A</v>
      </c>
      <c r="G112" s="19" t="e">
        <f>VLOOKUP($B$1&amp;"."&amp;A112,All_connections!$B$1:$O$1129,13,FALSE)</f>
        <v>#N/A</v>
      </c>
      <c r="H112" s="19" t="str">
        <f t="shared" ref="H112" si="14">LEFT(A112,1)</f>
        <v>P</v>
      </c>
      <c r="I112" s="19" t="e">
        <f t="shared" si="9"/>
        <v>#N/A</v>
      </c>
      <c r="J112" s="19" t="e">
        <f>VLOOKUP($B$1&amp;"."&amp;A112,All_connections!$B$1:$O$1129,14,FALSE)</f>
        <v>#N/A</v>
      </c>
      <c r="K112" s="19" t="e">
        <f>VLOOKUP(B112,'PKG lenghts'!$F$3:$G$1026,2,FALSE)</f>
        <v>#N/A</v>
      </c>
      <c r="L112" s="19" t="e">
        <f>_xlfn.IFNA(VLOOKUP(C112&amp;"-"&amp;F112,Swapping!$A$2:$E$74,3,FALSE),E112)</f>
        <v>#N/A</v>
      </c>
      <c r="M112" s="19" t="str">
        <f>VLOOKUP(A112,Cable!$B$2:$C$197,2,FALSE)</f>
        <v>P14</v>
      </c>
      <c r="N112" s="19" t="e">
        <f>VLOOKUP($B$2&amp;"."&amp;M112,All_connections!$B$1:$O$1129,9,FALSE)</f>
        <v>#N/A</v>
      </c>
      <c r="O112" s="19" t="e">
        <f t="shared" si="10"/>
        <v>#N/A</v>
      </c>
      <c r="P112" s="19" t="e">
        <f>VLOOKUP($B$2&amp;"."&amp;M112,All_connections!$B$1:$O$1129,10,FALSE)</f>
        <v>#N/A</v>
      </c>
      <c r="Q112" s="19" t="e">
        <f>VLOOKUP($B$2&amp;"."&amp;M112,All_connections!$B$1:$O$1129,11,FALSE)</f>
        <v>#N/A</v>
      </c>
      <c r="R112" s="19" t="e">
        <f>VLOOKUP($B$2&amp;"."&amp;M112,All_connections!$B$1:$O$1129,12,FALSE)</f>
        <v>#N/A</v>
      </c>
      <c r="S112" s="19" t="e">
        <f>VLOOKUP($B$2&amp;"."&amp;M112,All_connections!$B$1:$O$1129,13,FALSE)</f>
        <v>#N/A</v>
      </c>
      <c r="T112" s="19" t="str">
        <f t="shared" ref="T112:T175" si="15">LEFT(M112,1)</f>
        <v>P</v>
      </c>
      <c r="U112" s="19" t="e">
        <f t="shared" si="12"/>
        <v>#N/A</v>
      </c>
      <c r="V112" s="19" t="e">
        <f>VLOOKUP($B$2&amp;"."&amp;M112,All_connections!$B$1:$O$1129,14,FALSE)</f>
        <v>#N/A</v>
      </c>
      <c r="W112" s="19" t="e">
        <f>VLOOKUP(N112,'PKG lenghts'!$F$3:$G$1026,2,FALSE)</f>
        <v>#N/A</v>
      </c>
      <c r="X112" s="19" t="e">
        <f>_xlfn.IFNA(VLOOKUP(O112&amp;"-"&amp;R112,Swapping!$A$2:$E$74,3,FALSE),Q112)</f>
        <v>#N/A</v>
      </c>
      <c r="Y112" s="21" t="e">
        <f>$B$5*(J112+V112)/1000</f>
        <v>#N/A</v>
      </c>
      <c r="Z112" s="21" t="e">
        <f>$B$4*(K112+W112)/1000</f>
        <v>#N/A</v>
      </c>
      <c r="AA112" s="21" t="e">
        <f t="shared" si="13"/>
        <v>#N/A</v>
      </c>
      <c r="AB112" s="23" t="b">
        <f>IF(AND(NOT(ISNA(C112)),(NOT(ISNA(O112)))),TRUE,FALSE)</f>
        <v>0</v>
      </c>
      <c r="AC112" s="18" t="e">
        <f>L112=X112</f>
        <v>#N/A</v>
      </c>
    </row>
    <row r="113" spans="1:29" x14ac:dyDescent="0.25">
      <c r="A113" s="19" t="s">
        <v>144</v>
      </c>
      <c r="B113" s="19" t="str">
        <f>VLOOKUP($B$1&amp;"."&amp;A113,All_connections!$B$1:$O$1129,9,FALSE)</f>
        <v>IFG_11_TX_P_RT&lt;0&gt;</v>
      </c>
      <c r="C113" s="19" t="str">
        <f t="shared" si="7"/>
        <v>5-1-0</v>
      </c>
      <c r="D113" s="19">
        <f>VLOOKUP($B$1&amp;"."&amp;A113,All_connections!$B$1:$O$1129,10,FALSE)</f>
        <v>11</v>
      </c>
      <c r="E113" s="19">
        <f>VLOOKUP($B$1&amp;"."&amp;A113,All_connections!$B$1:$O$1129,11,FALSE)</f>
        <v>0</v>
      </c>
      <c r="F113" s="19" t="str">
        <f>VLOOKUP($B$1&amp;"."&amp;A113,All_connections!$B$1:$O$1129,12,FALSE)</f>
        <v>TX</v>
      </c>
      <c r="G113" s="19" t="str">
        <f>VLOOKUP($B$1&amp;"."&amp;A113,All_connections!$B$1:$O$1129,13,FALSE)</f>
        <v>P</v>
      </c>
      <c r="H113" s="19" t="str">
        <f t="shared" ref="H113:H176" si="16">LEFT(A113,1)</f>
        <v>G</v>
      </c>
      <c r="I113" s="19" t="b">
        <f t="shared" si="9"/>
        <v>0</v>
      </c>
      <c r="J113" s="19">
        <f>VLOOKUP($B$1&amp;"."&amp;A113,All_connections!$B$1:$O$1129,14,FALSE)</f>
        <v>9016.8140399999993</v>
      </c>
      <c r="K113" s="19" t="e">
        <f>VLOOKUP(B113,'PKG lenghts'!$F$3:$G$1026,2,FALSE)</f>
        <v>#N/A</v>
      </c>
      <c r="L113" s="19">
        <f>_xlfn.IFNA(VLOOKUP(C113&amp;"-"&amp;F113,Swapping!$A$2:$E$74,3,FALSE),E113)</f>
        <v>0</v>
      </c>
      <c r="M113" s="19" t="str">
        <f>VLOOKUP(A113,Cable!$B$2:$C$197,2,FALSE)</f>
        <v>A1</v>
      </c>
      <c r="N113" s="19" t="str">
        <f>VLOOKUP($B$2&amp;"."&amp;M113,All_connections!$B$1:$O$1129,9,FALSE)</f>
        <v>IFG_01_RX_N&lt;23&gt;</v>
      </c>
      <c r="O113" s="19" t="str">
        <f t="shared" si="10"/>
        <v>0-1-23</v>
      </c>
      <c r="P113" s="19">
        <f>VLOOKUP($B$2&amp;"."&amp;M113,All_connections!$B$1:$O$1129,10,FALSE)</f>
        <v>1</v>
      </c>
      <c r="Q113" s="19">
        <f>VLOOKUP($B$2&amp;"."&amp;M113,All_connections!$B$1:$O$1129,11,FALSE)</f>
        <v>23</v>
      </c>
      <c r="R113" s="19" t="str">
        <f>VLOOKUP($B$2&amp;"."&amp;M113,All_connections!$B$1:$O$1129,12,FALSE)</f>
        <v>RX</v>
      </c>
      <c r="S113" s="19" t="str">
        <f>VLOOKUP($B$2&amp;"."&amp;M113,All_connections!$B$1:$O$1129,13,FALSE)</f>
        <v>N</v>
      </c>
      <c r="T113" s="19" t="str">
        <f t="shared" si="15"/>
        <v>A</v>
      </c>
      <c r="U113" s="19" t="b">
        <f t="shared" si="12"/>
        <v>1</v>
      </c>
      <c r="V113" s="19">
        <f>VLOOKUP($B$2&amp;"."&amp;M113,All_connections!$B$1:$O$1129,14,FALSE)</f>
        <v>11334.0699</v>
      </c>
      <c r="W113" s="19">
        <f>VLOOKUP(N113,'PKG lenghts'!$F$3:$G$1026,2,FALSE)</f>
        <v>19424.59187</v>
      </c>
      <c r="X113" s="19">
        <f>_xlfn.IFNA(VLOOKUP(O113&amp;"-"&amp;R113,Swapping!$A$2:$E$74,3,FALSE),Q113)</f>
        <v>23</v>
      </c>
      <c r="Y113" s="21">
        <f>$B$5*(J113+V113)/1000</f>
        <v>-18.315795546</v>
      </c>
      <c r="Z113" s="21" t="e">
        <f>$B$4*(K113+W113)/1000</f>
        <v>#N/A</v>
      </c>
      <c r="AA113" s="21" t="e">
        <f t="shared" si="13"/>
        <v>#N/A</v>
      </c>
      <c r="AB113" s="23" t="b">
        <f>IF(AND(NOT(ISNA(C113)),(NOT(ISNA(O113)))),TRUE,FALSE)</f>
        <v>1</v>
      </c>
      <c r="AC113" s="18" t="b">
        <f>L113=X113</f>
        <v>0</v>
      </c>
    </row>
    <row r="114" spans="1:29" x14ac:dyDescent="0.25">
      <c r="A114" s="19" t="s">
        <v>168</v>
      </c>
      <c r="B114" s="19" t="str">
        <f>VLOOKUP($B$1&amp;"."&amp;A114,All_connections!$B$1:$O$1129,9,FALSE)</f>
        <v>IFG_11_TX_N_RT&lt;0&gt;</v>
      </c>
      <c r="C114" s="19" t="str">
        <f t="shared" si="7"/>
        <v>5-1-0</v>
      </c>
      <c r="D114" s="19">
        <f>VLOOKUP($B$1&amp;"."&amp;A114,All_connections!$B$1:$O$1129,10,FALSE)</f>
        <v>11</v>
      </c>
      <c r="E114" s="19">
        <f>VLOOKUP($B$1&amp;"."&amp;A114,All_connections!$B$1:$O$1129,11,FALSE)</f>
        <v>0</v>
      </c>
      <c r="F114" s="19" t="str">
        <f>VLOOKUP($B$1&amp;"."&amp;A114,All_connections!$B$1:$O$1129,12,FALSE)</f>
        <v>TX</v>
      </c>
      <c r="G114" s="19" t="str">
        <f>VLOOKUP($B$1&amp;"."&amp;A114,All_connections!$B$1:$O$1129,13,FALSE)</f>
        <v>N</v>
      </c>
      <c r="H114" s="19" t="str">
        <f t="shared" si="16"/>
        <v>H</v>
      </c>
      <c r="I114" s="19" t="b">
        <f t="shared" si="9"/>
        <v>0</v>
      </c>
      <c r="J114" s="19">
        <f>VLOOKUP($B$1&amp;"."&amp;A114,All_connections!$B$1:$O$1129,14,FALSE)</f>
        <v>9017.6419800000003</v>
      </c>
      <c r="K114" s="19" t="e">
        <f>VLOOKUP(B114,'PKG lenghts'!$F$3:$G$1026,2,FALSE)</f>
        <v>#N/A</v>
      </c>
      <c r="L114" s="19">
        <f>_xlfn.IFNA(VLOOKUP(C114&amp;"-"&amp;F114,Swapping!$A$2:$E$74,3,FALSE),E114)</f>
        <v>0</v>
      </c>
      <c r="M114" s="19" t="str">
        <f>VLOOKUP(A114,Cable!$B$2:$C$197,2,FALSE)</f>
        <v>B1</v>
      </c>
      <c r="N114" s="19" t="str">
        <f>VLOOKUP($B$2&amp;"."&amp;M114,All_connections!$B$1:$O$1129,9,FALSE)</f>
        <v>IFG_01_RX_P&lt;23&gt;</v>
      </c>
      <c r="O114" s="19" t="str">
        <f t="shared" si="10"/>
        <v>0-1-23</v>
      </c>
      <c r="P114" s="19">
        <f>VLOOKUP($B$2&amp;"."&amp;M114,All_connections!$B$1:$O$1129,10,FALSE)</f>
        <v>1</v>
      </c>
      <c r="Q114" s="19">
        <f>VLOOKUP($B$2&amp;"."&amp;M114,All_connections!$B$1:$O$1129,11,FALSE)</f>
        <v>23</v>
      </c>
      <c r="R114" s="19" t="str">
        <f>VLOOKUP($B$2&amp;"."&amp;M114,All_connections!$B$1:$O$1129,12,FALSE)</f>
        <v>RX</v>
      </c>
      <c r="S114" s="19" t="str">
        <f>VLOOKUP($B$2&amp;"."&amp;M114,All_connections!$B$1:$O$1129,13,FALSE)</f>
        <v>P</v>
      </c>
      <c r="T114" s="19" t="str">
        <f t="shared" si="15"/>
        <v>B</v>
      </c>
      <c r="U114" s="19" t="b">
        <f t="shared" si="12"/>
        <v>1</v>
      </c>
      <c r="V114" s="19">
        <f>VLOOKUP($B$2&amp;"."&amp;M114,All_connections!$B$1:$O$1129,14,FALSE)</f>
        <v>11333.095209999999</v>
      </c>
      <c r="W114" s="19">
        <f>VLOOKUP(N114,'PKG lenghts'!$F$3:$G$1026,2,FALSE)</f>
        <v>19423.175670000001</v>
      </c>
      <c r="X114" s="19">
        <f>_xlfn.IFNA(VLOOKUP(O114&amp;"-"&amp;R114,Swapping!$A$2:$E$74,3,FALSE),Q114)</f>
        <v>23</v>
      </c>
      <c r="Y114" s="21">
        <f>$B$5*(J114+V114)/1000</f>
        <v>-18.315663471000001</v>
      </c>
      <c r="Z114" s="21" t="e">
        <f>$B$4*(K114+W114)/1000</f>
        <v>#N/A</v>
      </c>
      <c r="AA114" s="21" t="e">
        <f t="shared" si="13"/>
        <v>#N/A</v>
      </c>
      <c r="AB114" s="23" t="b">
        <f>IF(AND(NOT(ISNA(C114)),(NOT(ISNA(O114)))),TRUE,FALSE)</f>
        <v>1</v>
      </c>
      <c r="AC114" s="18" t="b">
        <f>L114=X114</f>
        <v>0</v>
      </c>
    </row>
    <row r="115" spans="1:29" x14ac:dyDescent="0.25">
      <c r="A115" s="19" t="s">
        <v>192</v>
      </c>
      <c r="B115" s="19" t="str">
        <f>VLOOKUP($B$1&amp;"."&amp;A115,All_connections!$B$1:$O$1129,9,FALSE)</f>
        <v>IFG_11_TX_P_RT&lt;1&gt;</v>
      </c>
      <c r="C115" s="19" t="str">
        <f t="shared" si="7"/>
        <v>5-1-1</v>
      </c>
      <c r="D115" s="19">
        <f>VLOOKUP($B$1&amp;"."&amp;A115,All_connections!$B$1:$O$1129,10,FALSE)</f>
        <v>11</v>
      </c>
      <c r="E115" s="19">
        <f>VLOOKUP($B$1&amp;"."&amp;A115,All_connections!$B$1:$O$1129,11,FALSE)</f>
        <v>1</v>
      </c>
      <c r="F115" s="19" t="str">
        <f>VLOOKUP($B$1&amp;"."&amp;A115,All_connections!$B$1:$O$1129,12,FALSE)</f>
        <v>TX</v>
      </c>
      <c r="G115" s="19" t="str">
        <f>VLOOKUP($B$1&amp;"."&amp;A115,All_connections!$B$1:$O$1129,13,FALSE)</f>
        <v>P</v>
      </c>
      <c r="H115" s="19" t="str">
        <f t="shared" si="16"/>
        <v>J</v>
      </c>
      <c r="I115" s="19" t="b">
        <f t="shared" si="9"/>
        <v>0</v>
      </c>
      <c r="J115" s="19">
        <f>VLOOKUP($B$1&amp;"."&amp;A115,All_connections!$B$1:$O$1129,14,FALSE)</f>
        <v>8905.3816900000002</v>
      </c>
      <c r="K115" s="19" t="e">
        <f>VLOOKUP(B115,'PKG lenghts'!$F$3:$G$1026,2,FALSE)</f>
        <v>#N/A</v>
      </c>
      <c r="L115" s="19">
        <f>_xlfn.IFNA(VLOOKUP(C115&amp;"-"&amp;F115,Swapping!$A$2:$E$74,3,FALSE),E115)</f>
        <v>1</v>
      </c>
      <c r="M115" s="19" t="str">
        <f>VLOOKUP(A115,Cable!$B$2:$C$197,2,FALSE)</f>
        <v>C1</v>
      </c>
      <c r="N115" s="19" t="str">
        <f>VLOOKUP($B$2&amp;"."&amp;M115,All_connections!$B$1:$O$1129,9,FALSE)</f>
        <v>IFG_01_RX_P&lt;22&gt;</v>
      </c>
      <c r="O115" s="19" t="str">
        <f t="shared" si="10"/>
        <v>0-1-22</v>
      </c>
      <c r="P115" s="19">
        <f>VLOOKUP($B$2&amp;"."&amp;M115,All_connections!$B$1:$O$1129,10,FALSE)</f>
        <v>1</v>
      </c>
      <c r="Q115" s="19">
        <f>VLOOKUP($B$2&amp;"."&amp;M115,All_connections!$B$1:$O$1129,11,FALSE)</f>
        <v>22</v>
      </c>
      <c r="R115" s="19" t="str">
        <f>VLOOKUP($B$2&amp;"."&amp;M115,All_connections!$B$1:$O$1129,12,FALSE)</f>
        <v>RX</v>
      </c>
      <c r="S115" s="19" t="str">
        <f>VLOOKUP($B$2&amp;"."&amp;M115,All_connections!$B$1:$O$1129,13,FALSE)</f>
        <v>P</v>
      </c>
      <c r="T115" s="19" t="str">
        <f t="shared" si="15"/>
        <v>C</v>
      </c>
      <c r="U115" s="19" t="b">
        <f t="shared" si="12"/>
        <v>0</v>
      </c>
      <c r="V115" s="19">
        <f>VLOOKUP($B$2&amp;"."&amp;M115,All_connections!$B$1:$O$1129,14,FALSE)</f>
        <v>11181.57501</v>
      </c>
      <c r="W115" s="19">
        <f>VLOOKUP(N115,'PKG lenghts'!$F$3:$G$1026,2,FALSE)</f>
        <v>17031.303879999999</v>
      </c>
      <c r="X115" s="19">
        <f>_xlfn.IFNA(VLOOKUP(O115&amp;"-"&amp;R115,Swapping!$A$2:$E$74,3,FALSE),Q115)</f>
        <v>22</v>
      </c>
      <c r="Y115" s="21">
        <f>$B$5*(J115+V115)/1000</f>
        <v>-18.07826103</v>
      </c>
      <c r="Z115" s="21" t="e">
        <f>$B$4*(K115+W115)/1000</f>
        <v>#N/A</v>
      </c>
      <c r="AA115" s="21" t="e">
        <f t="shared" si="13"/>
        <v>#N/A</v>
      </c>
      <c r="AB115" s="23" t="b">
        <f>IF(AND(NOT(ISNA(C115)),(NOT(ISNA(O115)))),TRUE,FALSE)</f>
        <v>1</v>
      </c>
      <c r="AC115" s="18" t="b">
        <f>L115=X115</f>
        <v>0</v>
      </c>
    </row>
    <row r="116" spans="1:29" x14ac:dyDescent="0.25">
      <c r="A116" s="19" t="s">
        <v>216</v>
      </c>
      <c r="B116" s="19" t="str">
        <f>VLOOKUP($B$1&amp;"."&amp;A116,All_connections!$B$1:$O$1129,9,FALSE)</f>
        <v>IFG_11_TX_N_RT&lt;1&gt;</v>
      </c>
      <c r="C116" s="19" t="str">
        <f t="shared" si="7"/>
        <v>5-1-1</v>
      </c>
      <c r="D116" s="19">
        <f>VLOOKUP($B$1&amp;"."&amp;A116,All_connections!$B$1:$O$1129,10,FALSE)</f>
        <v>11</v>
      </c>
      <c r="E116" s="19">
        <f>VLOOKUP($B$1&amp;"."&amp;A116,All_connections!$B$1:$O$1129,11,FALSE)</f>
        <v>1</v>
      </c>
      <c r="F116" s="19" t="str">
        <f>VLOOKUP($B$1&amp;"."&amp;A116,All_connections!$B$1:$O$1129,12,FALSE)</f>
        <v>TX</v>
      </c>
      <c r="G116" s="19" t="str">
        <f>VLOOKUP($B$1&amp;"."&amp;A116,All_connections!$B$1:$O$1129,13,FALSE)</f>
        <v>N</v>
      </c>
      <c r="H116" s="19" t="str">
        <f t="shared" si="16"/>
        <v>K</v>
      </c>
      <c r="I116" s="19" t="b">
        <f t="shared" si="9"/>
        <v>0</v>
      </c>
      <c r="J116" s="19">
        <f>VLOOKUP($B$1&amp;"."&amp;A116,All_connections!$B$1:$O$1129,14,FALSE)</f>
        <v>8904.1227400000007</v>
      </c>
      <c r="K116" s="19" t="e">
        <f>VLOOKUP(B116,'PKG lenghts'!$F$3:$G$1026,2,FALSE)</f>
        <v>#N/A</v>
      </c>
      <c r="L116" s="19">
        <f>_xlfn.IFNA(VLOOKUP(C116&amp;"-"&amp;F116,Swapping!$A$2:$E$74,3,FALSE),E116)</f>
        <v>1</v>
      </c>
      <c r="M116" s="19" t="str">
        <f>VLOOKUP(A116,Cable!$B$2:$C$197,2,FALSE)</f>
        <v>D1</v>
      </c>
      <c r="N116" s="19" t="str">
        <f>VLOOKUP($B$2&amp;"."&amp;M116,All_connections!$B$1:$O$1129,9,FALSE)</f>
        <v>IFG_01_RX_N&lt;22&gt;</v>
      </c>
      <c r="O116" s="19" t="str">
        <f t="shared" si="10"/>
        <v>0-1-22</v>
      </c>
      <c r="P116" s="19">
        <f>VLOOKUP($B$2&amp;"."&amp;M116,All_connections!$B$1:$O$1129,10,FALSE)</f>
        <v>1</v>
      </c>
      <c r="Q116" s="19">
        <f>VLOOKUP($B$2&amp;"."&amp;M116,All_connections!$B$1:$O$1129,11,FALSE)</f>
        <v>22</v>
      </c>
      <c r="R116" s="19" t="str">
        <f>VLOOKUP($B$2&amp;"."&amp;M116,All_connections!$B$1:$O$1129,12,FALSE)</f>
        <v>RX</v>
      </c>
      <c r="S116" s="19" t="str">
        <f>VLOOKUP($B$2&amp;"."&amp;M116,All_connections!$B$1:$O$1129,13,FALSE)</f>
        <v>N</v>
      </c>
      <c r="T116" s="19" t="str">
        <f t="shared" si="15"/>
        <v>D</v>
      </c>
      <c r="U116" s="19" t="b">
        <f t="shared" si="12"/>
        <v>0</v>
      </c>
      <c r="V116" s="19">
        <f>VLOOKUP($B$2&amp;"."&amp;M116,All_connections!$B$1:$O$1129,14,FALSE)</f>
        <v>11182.473900000001</v>
      </c>
      <c r="W116" s="19">
        <f>VLOOKUP(N116,'PKG lenghts'!$F$3:$G$1026,2,FALSE)</f>
        <v>17030.376370000002</v>
      </c>
      <c r="X116" s="19">
        <f>_xlfn.IFNA(VLOOKUP(O116&amp;"-"&amp;R116,Swapping!$A$2:$E$74,3,FALSE),Q116)</f>
        <v>22</v>
      </c>
      <c r="Y116" s="21">
        <f>$B$5*(J116+V116)/1000</f>
        <v>-18.077936976000004</v>
      </c>
      <c r="Z116" s="21" t="e">
        <f>$B$4*(K116+W116)/1000</f>
        <v>#N/A</v>
      </c>
      <c r="AA116" s="21" t="e">
        <f t="shared" si="13"/>
        <v>#N/A</v>
      </c>
      <c r="AB116" s="23" t="b">
        <f>IF(AND(NOT(ISNA(C116)),(NOT(ISNA(O116)))),TRUE,FALSE)</f>
        <v>1</v>
      </c>
      <c r="AC116" s="18" t="b">
        <f>L116=X116</f>
        <v>0</v>
      </c>
    </row>
    <row r="117" spans="1:29" x14ac:dyDescent="0.25">
      <c r="A117" s="19" t="s">
        <v>240</v>
      </c>
      <c r="B117" s="19" t="str">
        <f>VLOOKUP($B$1&amp;"."&amp;A117,All_connections!$B$1:$O$1129,9,FALSE)</f>
        <v>IFG_11_TX_P_RT&lt;2&gt;</v>
      </c>
      <c r="C117" s="19" t="str">
        <f t="shared" si="7"/>
        <v>5-1-2</v>
      </c>
      <c r="D117" s="19">
        <f>VLOOKUP($B$1&amp;"."&amp;A117,All_connections!$B$1:$O$1129,10,FALSE)</f>
        <v>11</v>
      </c>
      <c r="E117" s="19">
        <f>VLOOKUP($B$1&amp;"."&amp;A117,All_connections!$B$1:$O$1129,11,FALSE)</f>
        <v>2</v>
      </c>
      <c r="F117" s="19" t="str">
        <f>VLOOKUP($B$1&amp;"."&amp;A117,All_connections!$B$1:$O$1129,12,FALSE)</f>
        <v>TX</v>
      </c>
      <c r="G117" s="19" t="str">
        <f>VLOOKUP($B$1&amp;"."&amp;A117,All_connections!$B$1:$O$1129,13,FALSE)</f>
        <v>P</v>
      </c>
      <c r="H117" s="19" t="str">
        <f t="shared" si="16"/>
        <v>L</v>
      </c>
      <c r="I117" s="19" t="b">
        <f t="shared" si="9"/>
        <v>0</v>
      </c>
      <c r="J117" s="19">
        <f>VLOOKUP($B$1&amp;"."&amp;A117,All_connections!$B$1:$O$1129,14,FALSE)</f>
        <v>8397.3321799999994</v>
      </c>
      <c r="K117" s="19" t="e">
        <f>VLOOKUP(B117,'PKG lenghts'!$F$3:$G$1026,2,FALSE)</f>
        <v>#N/A</v>
      </c>
      <c r="L117" s="19">
        <f>_xlfn.IFNA(VLOOKUP(C117&amp;"-"&amp;F117,Swapping!$A$2:$E$74,3,FALSE),E117)</f>
        <v>2</v>
      </c>
      <c r="M117" s="19" t="str">
        <f>VLOOKUP(A117,Cable!$B$2:$C$197,2,FALSE)</f>
        <v>E1</v>
      </c>
      <c r="N117" s="19" t="str">
        <f>VLOOKUP($B$2&amp;"."&amp;M117,All_connections!$B$1:$O$1129,9,FALSE)</f>
        <v>IFG_01_RX_P&lt;21&gt;</v>
      </c>
      <c r="O117" s="19" t="str">
        <f t="shared" si="10"/>
        <v>0-1-21</v>
      </c>
      <c r="P117" s="19">
        <f>VLOOKUP($B$2&amp;"."&amp;M117,All_connections!$B$1:$O$1129,10,FALSE)</f>
        <v>1</v>
      </c>
      <c r="Q117" s="19">
        <f>VLOOKUP($B$2&amp;"."&amp;M117,All_connections!$B$1:$O$1129,11,FALSE)</f>
        <v>21</v>
      </c>
      <c r="R117" s="19" t="str">
        <f>VLOOKUP($B$2&amp;"."&amp;M117,All_connections!$B$1:$O$1129,12,FALSE)</f>
        <v>RX</v>
      </c>
      <c r="S117" s="19" t="str">
        <f>VLOOKUP($B$2&amp;"."&amp;M117,All_connections!$B$1:$O$1129,13,FALSE)</f>
        <v>P</v>
      </c>
      <c r="T117" s="19" t="str">
        <f t="shared" si="15"/>
        <v>E</v>
      </c>
      <c r="U117" s="19" t="b">
        <f t="shared" si="12"/>
        <v>0</v>
      </c>
      <c r="V117" s="19">
        <f>VLOOKUP($B$2&amp;"."&amp;M117,All_connections!$B$1:$O$1129,14,FALSE)</f>
        <v>11211.11671</v>
      </c>
      <c r="W117" s="19">
        <f>VLOOKUP(N117,'PKG lenghts'!$F$3:$G$1026,2,FALSE)</f>
        <v>22793.383269999998</v>
      </c>
      <c r="X117" s="19">
        <f>_xlfn.IFNA(VLOOKUP(O117&amp;"-"&amp;R117,Swapping!$A$2:$E$74,3,FALSE),Q117)</f>
        <v>21</v>
      </c>
      <c r="Y117" s="21">
        <f>$B$5*(J117+V117)/1000</f>
        <v>-17.647604001000001</v>
      </c>
      <c r="Z117" s="21" t="e">
        <f>$B$4*(K117+W117)/1000</f>
        <v>#N/A</v>
      </c>
      <c r="AA117" s="21" t="e">
        <f t="shared" si="13"/>
        <v>#N/A</v>
      </c>
      <c r="AB117" s="23" t="b">
        <f>IF(AND(NOT(ISNA(C117)),(NOT(ISNA(O117)))),TRUE,FALSE)</f>
        <v>1</v>
      </c>
      <c r="AC117" s="18" t="b">
        <f>L117=X117</f>
        <v>0</v>
      </c>
    </row>
    <row r="118" spans="1:29" x14ac:dyDescent="0.25">
      <c r="A118" s="19" t="s">
        <v>264</v>
      </c>
      <c r="B118" s="19" t="str">
        <f>VLOOKUP($B$1&amp;"."&amp;A118,All_connections!$B$1:$O$1129,9,FALSE)</f>
        <v>IFG_11_TX_N_RT&lt;2&gt;</v>
      </c>
      <c r="C118" s="19" t="str">
        <f t="shared" si="7"/>
        <v>5-1-2</v>
      </c>
      <c r="D118" s="19">
        <f>VLOOKUP($B$1&amp;"."&amp;A118,All_connections!$B$1:$O$1129,10,FALSE)</f>
        <v>11</v>
      </c>
      <c r="E118" s="19">
        <f>VLOOKUP($B$1&amp;"."&amp;A118,All_connections!$B$1:$O$1129,11,FALSE)</f>
        <v>2</v>
      </c>
      <c r="F118" s="19" t="str">
        <f>VLOOKUP($B$1&amp;"."&amp;A118,All_connections!$B$1:$O$1129,12,FALSE)</f>
        <v>TX</v>
      </c>
      <c r="G118" s="19" t="str">
        <f>VLOOKUP($B$1&amp;"."&amp;A118,All_connections!$B$1:$O$1129,13,FALSE)</f>
        <v>N</v>
      </c>
      <c r="H118" s="19" t="str">
        <f t="shared" si="16"/>
        <v>M</v>
      </c>
      <c r="I118" s="19" t="b">
        <f t="shared" si="9"/>
        <v>0</v>
      </c>
      <c r="J118" s="19">
        <f>VLOOKUP($B$1&amp;"."&amp;A118,All_connections!$B$1:$O$1129,14,FALSE)</f>
        <v>8396.8184600000004</v>
      </c>
      <c r="K118" s="19" t="e">
        <f>VLOOKUP(B118,'PKG lenghts'!$F$3:$G$1026,2,FALSE)</f>
        <v>#N/A</v>
      </c>
      <c r="L118" s="19">
        <f>_xlfn.IFNA(VLOOKUP(C118&amp;"-"&amp;F118,Swapping!$A$2:$E$74,3,FALSE),E118)</f>
        <v>2</v>
      </c>
      <c r="M118" s="19" t="str">
        <f>VLOOKUP(A118,Cable!$B$2:$C$197,2,FALSE)</f>
        <v>F1</v>
      </c>
      <c r="N118" s="19" t="str">
        <f>VLOOKUP($B$2&amp;"."&amp;M118,All_connections!$B$1:$O$1129,9,FALSE)</f>
        <v>IFG_01_RX_N&lt;21&gt;</v>
      </c>
      <c r="O118" s="19" t="str">
        <f t="shared" si="10"/>
        <v>0-1-21</v>
      </c>
      <c r="P118" s="19">
        <f>VLOOKUP($B$2&amp;"."&amp;M118,All_connections!$B$1:$O$1129,10,FALSE)</f>
        <v>1</v>
      </c>
      <c r="Q118" s="19">
        <f>VLOOKUP($B$2&amp;"."&amp;M118,All_connections!$B$1:$O$1129,11,FALSE)</f>
        <v>21</v>
      </c>
      <c r="R118" s="19" t="str">
        <f>VLOOKUP($B$2&amp;"."&amp;M118,All_connections!$B$1:$O$1129,12,FALSE)</f>
        <v>RX</v>
      </c>
      <c r="S118" s="19" t="str">
        <f>VLOOKUP($B$2&amp;"."&amp;M118,All_connections!$B$1:$O$1129,13,FALSE)</f>
        <v>N</v>
      </c>
      <c r="T118" s="19" t="str">
        <f t="shared" si="15"/>
        <v>F</v>
      </c>
      <c r="U118" s="19" t="b">
        <f t="shared" si="12"/>
        <v>0</v>
      </c>
      <c r="V118" s="19">
        <f>VLOOKUP($B$2&amp;"."&amp;M118,All_connections!$B$1:$O$1129,14,FALSE)</f>
        <v>11210.926020000001</v>
      </c>
      <c r="W118" s="19">
        <f>VLOOKUP(N118,'PKG lenghts'!$F$3:$G$1026,2,FALSE)</f>
        <v>22792.55603</v>
      </c>
      <c r="X118" s="19">
        <f>_xlfn.IFNA(VLOOKUP(O118&amp;"-"&amp;R118,Swapping!$A$2:$E$74,3,FALSE),Q118)</f>
        <v>21</v>
      </c>
      <c r="Y118" s="21">
        <f>$B$5*(J118+V118)/1000</f>
        <v>-17.646970032000002</v>
      </c>
      <c r="Z118" s="21" t="e">
        <f>$B$4*(K118+W118)/1000</f>
        <v>#N/A</v>
      </c>
      <c r="AA118" s="21" t="e">
        <f t="shared" si="13"/>
        <v>#N/A</v>
      </c>
      <c r="AB118" s="23" t="b">
        <f>IF(AND(NOT(ISNA(C118)),(NOT(ISNA(O118)))),TRUE,FALSE)</f>
        <v>1</v>
      </c>
      <c r="AC118" s="18" t="b">
        <f>L118=X118</f>
        <v>0</v>
      </c>
    </row>
    <row r="119" spans="1:29" x14ac:dyDescent="0.25">
      <c r="A119" s="19" t="s">
        <v>146</v>
      </c>
      <c r="B119" s="19" t="str">
        <f>VLOOKUP($B$1&amp;"."&amp;A119,All_connections!$B$1:$O$1129,9,FALSE)</f>
        <v>IFG_11_TX_P_RT&lt;3&gt;</v>
      </c>
      <c r="C119" s="19" t="str">
        <f t="shared" si="7"/>
        <v>5-1-3</v>
      </c>
      <c r="D119" s="19">
        <f>VLOOKUP($B$1&amp;"."&amp;A119,All_connections!$B$1:$O$1129,10,FALSE)</f>
        <v>11</v>
      </c>
      <c r="E119" s="19">
        <f>VLOOKUP($B$1&amp;"."&amp;A119,All_connections!$B$1:$O$1129,11,FALSE)</f>
        <v>3</v>
      </c>
      <c r="F119" s="19" t="str">
        <f>VLOOKUP($B$1&amp;"."&amp;A119,All_connections!$B$1:$O$1129,12,FALSE)</f>
        <v>TX</v>
      </c>
      <c r="G119" s="19" t="str">
        <f>VLOOKUP($B$1&amp;"."&amp;A119,All_connections!$B$1:$O$1129,13,FALSE)</f>
        <v>P</v>
      </c>
      <c r="H119" s="19" t="str">
        <f t="shared" si="16"/>
        <v>G</v>
      </c>
      <c r="I119" s="19" t="b">
        <f t="shared" si="9"/>
        <v>0</v>
      </c>
      <c r="J119" s="19">
        <f>VLOOKUP($B$1&amp;"."&amp;A119,All_connections!$B$1:$O$1129,14,FALSE)</f>
        <v>9227.9711700000007</v>
      </c>
      <c r="K119" s="19" t="e">
        <f>VLOOKUP(B119,'PKG lenghts'!$F$3:$G$1026,2,FALSE)</f>
        <v>#N/A</v>
      </c>
      <c r="L119" s="19">
        <f>_xlfn.IFNA(VLOOKUP(C119&amp;"-"&amp;F119,Swapping!$A$2:$E$74,3,FALSE),E119)</f>
        <v>3</v>
      </c>
      <c r="M119" s="19" t="str">
        <f>VLOOKUP(A119,Cable!$B$2:$C$197,2,FALSE)</f>
        <v>A2</v>
      </c>
      <c r="N119" s="19" t="str">
        <f>VLOOKUP($B$2&amp;"."&amp;M119,All_connections!$B$1:$O$1129,9,FALSE)</f>
        <v>IFG_01_RX_P&lt;20&gt;</v>
      </c>
      <c r="O119" s="19" t="str">
        <f t="shared" si="10"/>
        <v>0-1-20</v>
      </c>
      <c r="P119" s="19">
        <f>VLOOKUP($B$2&amp;"."&amp;M119,All_connections!$B$1:$O$1129,10,FALSE)</f>
        <v>1</v>
      </c>
      <c r="Q119" s="19">
        <f>VLOOKUP($B$2&amp;"."&amp;M119,All_connections!$B$1:$O$1129,11,FALSE)</f>
        <v>20</v>
      </c>
      <c r="R119" s="19" t="str">
        <f>VLOOKUP($B$2&amp;"."&amp;M119,All_connections!$B$1:$O$1129,12,FALSE)</f>
        <v>RX</v>
      </c>
      <c r="S119" s="19" t="str">
        <f>VLOOKUP($B$2&amp;"."&amp;M119,All_connections!$B$1:$O$1129,13,FALSE)</f>
        <v>P</v>
      </c>
      <c r="T119" s="19" t="str">
        <f t="shared" si="15"/>
        <v>A</v>
      </c>
      <c r="U119" s="19" t="b">
        <f t="shared" si="12"/>
        <v>0</v>
      </c>
      <c r="V119" s="19">
        <f>VLOOKUP($B$2&amp;"."&amp;M119,All_connections!$B$1:$O$1129,14,FALSE)</f>
        <v>11814.979289999999</v>
      </c>
      <c r="W119" s="19">
        <f>VLOOKUP(N119,'PKG lenghts'!$F$3:$G$1026,2,FALSE)</f>
        <v>23596.433799999999</v>
      </c>
      <c r="X119" s="19">
        <f>_xlfn.IFNA(VLOOKUP(O119&amp;"-"&amp;R119,Swapping!$A$2:$E$74,3,FALSE),Q119)</f>
        <v>20</v>
      </c>
      <c r="Y119" s="21">
        <f>$B$5*(J119+V119)/1000</f>
        <v>-18.938655413999999</v>
      </c>
      <c r="Z119" s="21" t="e">
        <f>$B$4*(K119+W119)/1000</f>
        <v>#N/A</v>
      </c>
      <c r="AA119" s="21" t="e">
        <f t="shared" si="13"/>
        <v>#N/A</v>
      </c>
      <c r="AB119" s="23" t="b">
        <f>IF(AND(NOT(ISNA(C119)),(NOT(ISNA(O119)))),TRUE,FALSE)</f>
        <v>1</v>
      </c>
      <c r="AC119" s="18" t="b">
        <f>L119=X119</f>
        <v>0</v>
      </c>
    </row>
    <row r="120" spans="1:29" x14ac:dyDescent="0.25">
      <c r="A120" s="19" t="s">
        <v>170</v>
      </c>
      <c r="B120" s="19" t="str">
        <f>VLOOKUP($B$1&amp;"."&amp;A120,All_connections!$B$1:$O$1129,9,FALSE)</f>
        <v>IFG_11_TX_N_RT&lt;3&gt;</v>
      </c>
      <c r="C120" s="19" t="str">
        <f t="shared" si="7"/>
        <v>5-1-3</v>
      </c>
      <c r="D120" s="19">
        <f>VLOOKUP($B$1&amp;"."&amp;A120,All_connections!$B$1:$O$1129,10,FALSE)</f>
        <v>11</v>
      </c>
      <c r="E120" s="19">
        <f>VLOOKUP($B$1&amp;"."&amp;A120,All_connections!$B$1:$O$1129,11,FALSE)</f>
        <v>3</v>
      </c>
      <c r="F120" s="19" t="str">
        <f>VLOOKUP($B$1&amp;"."&amp;A120,All_connections!$B$1:$O$1129,12,FALSE)</f>
        <v>TX</v>
      </c>
      <c r="G120" s="19" t="str">
        <f>VLOOKUP($B$1&amp;"."&amp;A120,All_connections!$B$1:$O$1129,13,FALSE)</f>
        <v>N</v>
      </c>
      <c r="H120" s="19" t="str">
        <f t="shared" si="16"/>
        <v>H</v>
      </c>
      <c r="I120" s="19" t="b">
        <f t="shared" si="9"/>
        <v>0</v>
      </c>
      <c r="J120" s="19">
        <f>VLOOKUP($B$1&amp;"."&amp;A120,All_connections!$B$1:$O$1129,14,FALSE)</f>
        <v>9229.17634</v>
      </c>
      <c r="K120" s="19" t="e">
        <f>VLOOKUP(B120,'PKG lenghts'!$F$3:$G$1026,2,FALSE)</f>
        <v>#N/A</v>
      </c>
      <c r="L120" s="19">
        <f>_xlfn.IFNA(VLOOKUP(C120&amp;"-"&amp;F120,Swapping!$A$2:$E$74,3,FALSE),E120)</f>
        <v>3</v>
      </c>
      <c r="M120" s="19" t="str">
        <f>VLOOKUP(A120,Cable!$B$2:$C$197,2,FALSE)</f>
        <v>B2</v>
      </c>
      <c r="N120" s="19" t="str">
        <f>VLOOKUP($B$2&amp;"."&amp;M120,All_connections!$B$1:$O$1129,9,FALSE)</f>
        <v>IFG_01_RX_N&lt;20&gt;</v>
      </c>
      <c r="O120" s="19" t="str">
        <f t="shared" si="10"/>
        <v>0-1-20</v>
      </c>
      <c r="P120" s="19">
        <f>VLOOKUP($B$2&amp;"."&amp;M120,All_connections!$B$1:$O$1129,10,FALSE)</f>
        <v>1</v>
      </c>
      <c r="Q120" s="19">
        <f>VLOOKUP($B$2&amp;"."&amp;M120,All_connections!$B$1:$O$1129,11,FALSE)</f>
        <v>20</v>
      </c>
      <c r="R120" s="19" t="str">
        <f>VLOOKUP($B$2&amp;"."&amp;M120,All_connections!$B$1:$O$1129,12,FALSE)</f>
        <v>RX</v>
      </c>
      <c r="S120" s="19" t="str">
        <f>VLOOKUP($B$2&amp;"."&amp;M120,All_connections!$B$1:$O$1129,13,FALSE)</f>
        <v>N</v>
      </c>
      <c r="T120" s="19" t="str">
        <f t="shared" si="15"/>
        <v>B</v>
      </c>
      <c r="U120" s="19" t="b">
        <f t="shared" si="12"/>
        <v>0</v>
      </c>
      <c r="V120" s="19">
        <f>VLOOKUP($B$2&amp;"."&amp;M120,All_connections!$B$1:$O$1129,14,FALSE)</f>
        <v>11816.196110000001</v>
      </c>
      <c r="W120" s="19">
        <f>VLOOKUP(N120,'PKG lenghts'!$F$3:$G$1026,2,FALSE)</f>
        <v>23596.146229999998</v>
      </c>
      <c r="X120" s="19">
        <f>_xlfn.IFNA(VLOOKUP(O120&amp;"-"&amp;R120,Swapping!$A$2:$E$74,3,FALSE),Q120)</f>
        <v>20</v>
      </c>
      <c r="Y120" s="21">
        <f>$B$5*(J120+V120)/1000</f>
        <v>-18.940835205000003</v>
      </c>
      <c r="Z120" s="21" t="e">
        <f>$B$4*(K120+W120)/1000</f>
        <v>#N/A</v>
      </c>
      <c r="AA120" s="21" t="e">
        <f t="shared" si="13"/>
        <v>#N/A</v>
      </c>
      <c r="AB120" s="23" t="b">
        <f>IF(AND(NOT(ISNA(C120)),(NOT(ISNA(O120)))),TRUE,FALSE)</f>
        <v>1</v>
      </c>
      <c r="AC120" s="18" t="b">
        <f>L120=X120</f>
        <v>0</v>
      </c>
    </row>
    <row r="121" spans="1:29" x14ac:dyDescent="0.25">
      <c r="A121" s="19" t="s">
        <v>194</v>
      </c>
      <c r="B121" s="19" t="str">
        <f>VLOOKUP($B$1&amp;"."&amp;A121,All_connections!$B$1:$O$1129,9,FALSE)</f>
        <v>IFG_11_TX_P_RT&lt;4&gt;</v>
      </c>
      <c r="C121" s="19" t="str">
        <f t="shared" si="7"/>
        <v>5-1-4</v>
      </c>
      <c r="D121" s="19">
        <f>VLOOKUP($B$1&amp;"."&amp;A121,All_connections!$B$1:$O$1129,10,FALSE)</f>
        <v>11</v>
      </c>
      <c r="E121" s="19">
        <f>VLOOKUP($B$1&amp;"."&amp;A121,All_connections!$B$1:$O$1129,11,FALSE)</f>
        <v>4</v>
      </c>
      <c r="F121" s="19" t="str">
        <f>VLOOKUP($B$1&amp;"."&amp;A121,All_connections!$B$1:$O$1129,12,FALSE)</f>
        <v>TX</v>
      </c>
      <c r="G121" s="19" t="str">
        <f>VLOOKUP($B$1&amp;"."&amp;A121,All_connections!$B$1:$O$1129,13,FALSE)</f>
        <v>P</v>
      </c>
      <c r="H121" s="19" t="str">
        <f t="shared" si="16"/>
        <v>J</v>
      </c>
      <c r="I121" s="19" t="b">
        <f t="shared" si="9"/>
        <v>0</v>
      </c>
      <c r="J121" s="19">
        <f>VLOOKUP($B$1&amp;"."&amp;A121,All_connections!$B$1:$O$1129,14,FALSE)</f>
        <v>9685.07251</v>
      </c>
      <c r="K121" s="19" t="e">
        <f>VLOOKUP(B121,'PKG lenghts'!$F$3:$G$1026,2,FALSE)</f>
        <v>#N/A</v>
      </c>
      <c r="L121" s="19">
        <f>_xlfn.IFNA(VLOOKUP(C121&amp;"-"&amp;F121,Swapping!$A$2:$E$74,3,FALSE),E121)</f>
        <v>4</v>
      </c>
      <c r="M121" s="19" t="str">
        <f>VLOOKUP(A121,Cable!$B$2:$C$197,2,FALSE)</f>
        <v>C2</v>
      </c>
      <c r="N121" s="19" t="str">
        <f>VLOOKUP($B$2&amp;"."&amp;M121,All_connections!$B$1:$O$1129,9,FALSE)</f>
        <v>IFG_01_RX_P&lt;19&gt;</v>
      </c>
      <c r="O121" s="19" t="str">
        <f t="shared" si="10"/>
        <v>0-1-19</v>
      </c>
      <c r="P121" s="19">
        <f>VLOOKUP($B$2&amp;"."&amp;M121,All_connections!$B$1:$O$1129,10,FALSE)</f>
        <v>1</v>
      </c>
      <c r="Q121" s="19">
        <f>VLOOKUP($B$2&amp;"."&amp;M121,All_connections!$B$1:$O$1129,11,FALSE)</f>
        <v>19</v>
      </c>
      <c r="R121" s="19" t="str">
        <f>VLOOKUP($B$2&amp;"."&amp;M121,All_connections!$B$1:$O$1129,12,FALSE)</f>
        <v>RX</v>
      </c>
      <c r="S121" s="19" t="str">
        <f>VLOOKUP($B$2&amp;"."&amp;M121,All_connections!$B$1:$O$1129,13,FALSE)</f>
        <v>P</v>
      </c>
      <c r="T121" s="19" t="str">
        <f t="shared" si="15"/>
        <v>C</v>
      </c>
      <c r="U121" s="19" t="b">
        <f t="shared" si="12"/>
        <v>0</v>
      </c>
      <c r="V121" s="19">
        <f>VLOOKUP($B$2&amp;"."&amp;M121,All_connections!$B$1:$O$1129,14,FALSE)</f>
        <v>11286.91741</v>
      </c>
      <c r="W121" s="19">
        <f>VLOOKUP(N121,'PKG lenghts'!$F$3:$G$1026,2,FALSE)</f>
        <v>18898.425630000002</v>
      </c>
      <c r="X121" s="19">
        <f>_xlfn.IFNA(VLOOKUP(O121&amp;"-"&amp;R121,Swapping!$A$2:$E$74,3,FALSE),Q121)</f>
        <v>19</v>
      </c>
      <c r="Y121" s="21">
        <f>$B$5*(J121+V121)/1000</f>
        <v>-18.874790928000003</v>
      </c>
      <c r="Z121" s="21" t="e">
        <f>$B$4*(K121+W121)/1000</f>
        <v>#N/A</v>
      </c>
      <c r="AA121" s="21" t="e">
        <f t="shared" si="13"/>
        <v>#N/A</v>
      </c>
      <c r="AB121" s="23" t="b">
        <f>IF(AND(NOT(ISNA(C121)),(NOT(ISNA(O121)))),TRUE,FALSE)</f>
        <v>1</v>
      </c>
      <c r="AC121" s="18" t="b">
        <f>L121=X121</f>
        <v>0</v>
      </c>
    </row>
    <row r="122" spans="1:29" x14ac:dyDescent="0.25">
      <c r="A122" s="19" t="s">
        <v>218</v>
      </c>
      <c r="B122" s="19" t="str">
        <f>VLOOKUP($B$1&amp;"."&amp;A122,All_connections!$B$1:$O$1129,9,FALSE)</f>
        <v>IFG_11_TX_N_RT&lt;4&gt;</v>
      </c>
      <c r="C122" s="19" t="str">
        <f t="shared" si="7"/>
        <v>5-1-4</v>
      </c>
      <c r="D122" s="19">
        <f>VLOOKUP($B$1&amp;"."&amp;A122,All_connections!$B$1:$O$1129,10,FALSE)</f>
        <v>11</v>
      </c>
      <c r="E122" s="19">
        <f>VLOOKUP($B$1&amp;"."&amp;A122,All_connections!$B$1:$O$1129,11,FALSE)</f>
        <v>4</v>
      </c>
      <c r="F122" s="19" t="str">
        <f>VLOOKUP($B$1&amp;"."&amp;A122,All_connections!$B$1:$O$1129,12,FALSE)</f>
        <v>TX</v>
      </c>
      <c r="G122" s="19" t="str">
        <f>VLOOKUP($B$1&amp;"."&amp;A122,All_connections!$B$1:$O$1129,13,FALSE)</f>
        <v>N</v>
      </c>
      <c r="H122" s="19" t="str">
        <f t="shared" si="16"/>
        <v>K</v>
      </c>
      <c r="I122" s="19" t="b">
        <f t="shared" si="9"/>
        <v>0</v>
      </c>
      <c r="J122" s="19">
        <f>VLOOKUP($B$1&amp;"."&amp;A122,All_connections!$B$1:$O$1129,14,FALSE)</f>
        <v>9683.8150800000003</v>
      </c>
      <c r="K122" s="19" t="e">
        <f>VLOOKUP(B122,'PKG lenghts'!$F$3:$G$1026,2,FALSE)</f>
        <v>#N/A</v>
      </c>
      <c r="L122" s="19">
        <f>_xlfn.IFNA(VLOOKUP(C122&amp;"-"&amp;F122,Swapping!$A$2:$E$74,3,FALSE),E122)</f>
        <v>4</v>
      </c>
      <c r="M122" s="19" t="str">
        <f>VLOOKUP(A122,Cable!$B$2:$C$197,2,FALSE)</f>
        <v>D2</v>
      </c>
      <c r="N122" s="19" t="str">
        <f>VLOOKUP($B$2&amp;"."&amp;M122,All_connections!$B$1:$O$1129,9,FALSE)</f>
        <v>IFG_01_RX_N&lt;19&gt;</v>
      </c>
      <c r="O122" s="19" t="str">
        <f t="shared" si="10"/>
        <v>0-1-19</v>
      </c>
      <c r="P122" s="19">
        <f>VLOOKUP($B$2&amp;"."&amp;M122,All_connections!$B$1:$O$1129,10,FALSE)</f>
        <v>1</v>
      </c>
      <c r="Q122" s="19">
        <f>VLOOKUP($B$2&amp;"."&amp;M122,All_connections!$B$1:$O$1129,11,FALSE)</f>
        <v>19</v>
      </c>
      <c r="R122" s="19" t="str">
        <f>VLOOKUP($B$2&amp;"."&amp;M122,All_connections!$B$1:$O$1129,12,FALSE)</f>
        <v>RX</v>
      </c>
      <c r="S122" s="19" t="str">
        <f>VLOOKUP($B$2&amp;"."&amp;M122,All_connections!$B$1:$O$1129,13,FALSE)</f>
        <v>N</v>
      </c>
      <c r="T122" s="19" t="str">
        <f t="shared" si="15"/>
        <v>D</v>
      </c>
      <c r="U122" s="19" t="b">
        <f t="shared" si="12"/>
        <v>0</v>
      </c>
      <c r="V122" s="19">
        <f>VLOOKUP($B$2&amp;"."&amp;M122,All_connections!$B$1:$O$1129,14,FALSE)</f>
        <v>11287.537759999999</v>
      </c>
      <c r="W122" s="19">
        <f>VLOOKUP(N122,'PKG lenghts'!$F$3:$G$1026,2,FALSE)</f>
        <v>18897.265950000001</v>
      </c>
      <c r="X122" s="19">
        <f>_xlfn.IFNA(VLOOKUP(O122&amp;"-"&amp;R122,Swapping!$A$2:$E$74,3,FALSE),Q122)</f>
        <v>19</v>
      </c>
      <c r="Y122" s="21">
        <f>$B$5*(J122+V122)/1000</f>
        <v>-18.874217555999998</v>
      </c>
      <c r="Z122" s="21" t="e">
        <f>$B$4*(K122+W122)/1000</f>
        <v>#N/A</v>
      </c>
      <c r="AA122" s="21" t="e">
        <f t="shared" si="13"/>
        <v>#N/A</v>
      </c>
      <c r="AB122" s="23" t="b">
        <f>IF(AND(NOT(ISNA(C122)),(NOT(ISNA(O122)))),TRUE,FALSE)</f>
        <v>1</v>
      </c>
      <c r="AC122" s="18" t="b">
        <f>L122=X122</f>
        <v>0</v>
      </c>
    </row>
    <row r="123" spans="1:29" x14ac:dyDescent="0.25">
      <c r="A123" s="19" t="s">
        <v>242</v>
      </c>
      <c r="B123" s="19" t="str">
        <f>VLOOKUP($B$1&amp;"."&amp;A123,All_connections!$B$1:$O$1129,9,FALSE)</f>
        <v>IFG_11_TX_P_RT&lt;5&gt;</v>
      </c>
      <c r="C123" s="19" t="str">
        <f t="shared" si="7"/>
        <v>5-1-5</v>
      </c>
      <c r="D123" s="19">
        <f>VLOOKUP($B$1&amp;"."&amp;A123,All_connections!$B$1:$O$1129,10,FALSE)</f>
        <v>11</v>
      </c>
      <c r="E123" s="19">
        <f>VLOOKUP($B$1&amp;"."&amp;A123,All_connections!$B$1:$O$1129,11,FALSE)</f>
        <v>5</v>
      </c>
      <c r="F123" s="19" t="str">
        <f>VLOOKUP($B$1&amp;"."&amp;A123,All_connections!$B$1:$O$1129,12,FALSE)</f>
        <v>TX</v>
      </c>
      <c r="G123" s="19" t="str">
        <f>VLOOKUP($B$1&amp;"."&amp;A123,All_connections!$B$1:$O$1129,13,FALSE)</f>
        <v>P</v>
      </c>
      <c r="H123" s="19" t="str">
        <f t="shared" si="16"/>
        <v>L</v>
      </c>
      <c r="I123" s="19" t="b">
        <f t="shared" si="9"/>
        <v>0</v>
      </c>
      <c r="J123" s="19">
        <f>VLOOKUP($B$1&amp;"."&amp;A123,All_connections!$B$1:$O$1129,14,FALSE)</f>
        <v>10860.06207</v>
      </c>
      <c r="K123" s="19" t="e">
        <f>VLOOKUP(B123,'PKG lenghts'!$F$3:$G$1026,2,FALSE)</f>
        <v>#N/A</v>
      </c>
      <c r="L123" s="19">
        <f>_xlfn.IFNA(VLOOKUP(C123&amp;"-"&amp;F123,Swapping!$A$2:$E$74,3,FALSE),E123)</f>
        <v>5</v>
      </c>
      <c r="M123" s="19" t="str">
        <f>VLOOKUP(A123,Cable!$B$2:$C$197,2,FALSE)</f>
        <v>E2</v>
      </c>
      <c r="N123" s="19" t="str">
        <f>VLOOKUP($B$2&amp;"."&amp;M123,All_connections!$B$1:$O$1129,9,FALSE)</f>
        <v>IFG_01_RX_P&lt;18&gt;</v>
      </c>
      <c r="O123" s="19" t="str">
        <f t="shared" si="10"/>
        <v>0-1-18</v>
      </c>
      <c r="P123" s="19">
        <f>VLOOKUP($B$2&amp;"."&amp;M123,All_connections!$B$1:$O$1129,10,FALSE)</f>
        <v>1</v>
      </c>
      <c r="Q123" s="19">
        <f>VLOOKUP($B$2&amp;"."&amp;M123,All_connections!$B$1:$O$1129,11,FALSE)</f>
        <v>18</v>
      </c>
      <c r="R123" s="19" t="str">
        <f>VLOOKUP($B$2&amp;"."&amp;M123,All_connections!$B$1:$O$1129,12,FALSE)</f>
        <v>RX</v>
      </c>
      <c r="S123" s="19" t="str">
        <f>VLOOKUP($B$2&amp;"."&amp;M123,All_connections!$B$1:$O$1129,13,FALSE)</f>
        <v>P</v>
      </c>
      <c r="T123" s="19" t="str">
        <f t="shared" si="15"/>
        <v>E</v>
      </c>
      <c r="U123" s="19" t="b">
        <f t="shared" si="12"/>
        <v>0</v>
      </c>
      <c r="V123" s="19">
        <f>VLOOKUP($B$2&amp;"."&amp;M123,All_connections!$B$1:$O$1129,14,FALSE)</f>
        <v>11077.589319999999</v>
      </c>
      <c r="W123" s="19">
        <f>VLOOKUP(N123,'PKG lenghts'!$F$3:$G$1026,2,FALSE)</f>
        <v>17343.195960000001</v>
      </c>
      <c r="X123" s="19">
        <f>_xlfn.IFNA(VLOOKUP(O123&amp;"-"&amp;R123,Swapping!$A$2:$E$74,3,FALSE),Q123)</f>
        <v>18</v>
      </c>
      <c r="Y123" s="21">
        <f>$B$5*(J123+V123)/1000</f>
        <v>-19.743886250999999</v>
      </c>
      <c r="Z123" s="21" t="e">
        <f>$B$4*(K123+W123)/1000</f>
        <v>#N/A</v>
      </c>
      <c r="AA123" s="21" t="e">
        <f t="shared" si="13"/>
        <v>#N/A</v>
      </c>
      <c r="AB123" s="23" t="b">
        <f>IF(AND(NOT(ISNA(C123)),(NOT(ISNA(O123)))),TRUE,FALSE)</f>
        <v>1</v>
      </c>
      <c r="AC123" s="18" t="b">
        <f>L123=X123</f>
        <v>0</v>
      </c>
    </row>
    <row r="124" spans="1:29" x14ac:dyDescent="0.25">
      <c r="A124" s="19" t="s">
        <v>266</v>
      </c>
      <c r="B124" s="19" t="str">
        <f>VLOOKUP($B$1&amp;"."&amp;A124,All_connections!$B$1:$O$1129,9,FALSE)</f>
        <v>IFG_11_TX_N_RT&lt;5&gt;</v>
      </c>
      <c r="C124" s="19" t="str">
        <f t="shared" si="7"/>
        <v>5-1-5</v>
      </c>
      <c r="D124" s="19">
        <f>VLOOKUP($B$1&amp;"."&amp;A124,All_connections!$B$1:$O$1129,10,FALSE)</f>
        <v>11</v>
      </c>
      <c r="E124" s="19">
        <f>VLOOKUP($B$1&amp;"."&amp;A124,All_connections!$B$1:$O$1129,11,FALSE)</f>
        <v>5</v>
      </c>
      <c r="F124" s="19" t="str">
        <f>VLOOKUP($B$1&amp;"."&amp;A124,All_connections!$B$1:$O$1129,12,FALSE)</f>
        <v>TX</v>
      </c>
      <c r="G124" s="19" t="str">
        <f>VLOOKUP($B$1&amp;"."&amp;A124,All_connections!$B$1:$O$1129,13,FALSE)</f>
        <v>N</v>
      </c>
      <c r="H124" s="19" t="str">
        <f t="shared" si="16"/>
        <v>M</v>
      </c>
      <c r="I124" s="19" t="b">
        <f t="shared" si="9"/>
        <v>0</v>
      </c>
      <c r="J124" s="19">
        <f>VLOOKUP($B$1&amp;"."&amp;A124,All_connections!$B$1:$O$1129,14,FALSE)</f>
        <v>10861.828509999999</v>
      </c>
      <c r="K124" s="19" t="e">
        <f>VLOOKUP(B124,'PKG lenghts'!$F$3:$G$1026,2,FALSE)</f>
        <v>#N/A</v>
      </c>
      <c r="L124" s="19">
        <f>_xlfn.IFNA(VLOOKUP(C124&amp;"-"&amp;F124,Swapping!$A$2:$E$74,3,FALSE),E124)</f>
        <v>5</v>
      </c>
      <c r="M124" s="19" t="str">
        <f>VLOOKUP(A124,Cable!$B$2:$C$197,2,FALSE)</f>
        <v>F2</v>
      </c>
      <c r="N124" s="19" t="str">
        <f>VLOOKUP($B$2&amp;"."&amp;M124,All_connections!$B$1:$O$1129,9,FALSE)</f>
        <v>IFG_01_RX_N&lt;18&gt;</v>
      </c>
      <c r="O124" s="19" t="str">
        <f t="shared" si="10"/>
        <v>0-1-18</v>
      </c>
      <c r="P124" s="19">
        <f>VLOOKUP($B$2&amp;"."&amp;M124,All_connections!$B$1:$O$1129,10,FALSE)</f>
        <v>1</v>
      </c>
      <c r="Q124" s="19">
        <f>VLOOKUP($B$2&amp;"."&amp;M124,All_connections!$B$1:$O$1129,11,FALSE)</f>
        <v>18</v>
      </c>
      <c r="R124" s="19" t="str">
        <f>VLOOKUP($B$2&amp;"."&amp;M124,All_connections!$B$1:$O$1129,12,FALSE)</f>
        <v>RX</v>
      </c>
      <c r="S124" s="19" t="str">
        <f>VLOOKUP($B$2&amp;"."&amp;M124,All_connections!$B$1:$O$1129,13,FALSE)</f>
        <v>N</v>
      </c>
      <c r="T124" s="19" t="str">
        <f t="shared" si="15"/>
        <v>F</v>
      </c>
      <c r="U124" s="19" t="b">
        <f t="shared" si="12"/>
        <v>0</v>
      </c>
      <c r="V124" s="19">
        <f>VLOOKUP($B$2&amp;"."&amp;M124,All_connections!$B$1:$O$1129,14,FALSE)</f>
        <v>11078.865970000001</v>
      </c>
      <c r="W124" s="19">
        <f>VLOOKUP(N124,'PKG lenghts'!$F$3:$G$1026,2,FALSE)</f>
        <v>17344.383460000001</v>
      </c>
      <c r="X124" s="19">
        <f>_xlfn.IFNA(VLOOKUP(O124&amp;"-"&amp;R124,Swapping!$A$2:$E$74,3,FALSE),Q124)</f>
        <v>18</v>
      </c>
      <c r="Y124" s="21">
        <f>$B$5*(J124+V124)/1000</f>
        <v>-19.746625032000001</v>
      </c>
      <c r="Z124" s="21" t="e">
        <f>$B$4*(K124+W124)/1000</f>
        <v>#N/A</v>
      </c>
      <c r="AA124" s="21" t="e">
        <f t="shared" si="13"/>
        <v>#N/A</v>
      </c>
      <c r="AB124" s="23" t="b">
        <f>IF(AND(NOT(ISNA(C124)),(NOT(ISNA(O124)))),TRUE,FALSE)</f>
        <v>1</v>
      </c>
      <c r="AC124" s="18" t="b">
        <f>L124=X124</f>
        <v>0</v>
      </c>
    </row>
    <row r="125" spans="1:29" x14ac:dyDescent="0.25">
      <c r="A125" s="19" t="s">
        <v>148</v>
      </c>
      <c r="B125" s="19" t="str">
        <f>VLOOKUP($B$1&amp;"."&amp;A125,All_connections!$B$1:$O$1129,9,FALSE)</f>
        <v>IFG_11_TX_P_RT&lt;6&gt;</v>
      </c>
      <c r="C125" s="19" t="str">
        <f t="shared" si="7"/>
        <v>5-1-6</v>
      </c>
      <c r="D125" s="19">
        <f>VLOOKUP($B$1&amp;"."&amp;A125,All_connections!$B$1:$O$1129,10,FALSE)</f>
        <v>11</v>
      </c>
      <c r="E125" s="19">
        <f>VLOOKUP($B$1&amp;"."&amp;A125,All_connections!$B$1:$O$1129,11,FALSE)</f>
        <v>6</v>
      </c>
      <c r="F125" s="19" t="str">
        <f>VLOOKUP($B$1&amp;"."&amp;A125,All_connections!$B$1:$O$1129,12,FALSE)</f>
        <v>TX</v>
      </c>
      <c r="G125" s="19" t="str">
        <f>VLOOKUP($B$1&amp;"."&amp;A125,All_connections!$B$1:$O$1129,13,FALSE)</f>
        <v>P</v>
      </c>
      <c r="H125" s="19" t="str">
        <f t="shared" si="16"/>
        <v>G</v>
      </c>
      <c r="I125" s="19" t="b">
        <f t="shared" si="9"/>
        <v>0</v>
      </c>
      <c r="J125" s="19">
        <f>VLOOKUP($B$1&amp;"."&amp;A125,All_connections!$B$1:$O$1129,14,FALSE)</f>
        <v>9871.4755399999995</v>
      </c>
      <c r="K125" s="19" t="e">
        <f>VLOOKUP(B125,'PKG lenghts'!$F$3:$G$1026,2,FALSE)</f>
        <v>#N/A</v>
      </c>
      <c r="L125" s="19">
        <f>_xlfn.IFNA(VLOOKUP(C125&amp;"-"&amp;F125,Swapping!$A$2:$E$74,3,FALSE),E125)</f>
        <v>6</v>
      </c>
      <c r="M125" s="19" t="str">
        <f>VLOOKUP(A125,Cable!$B$2:$C$197,2,FALSE)</f>
        <v>A3</v>
      </c>
      <c r="N125" s="19" t="str">
        <f>VLOOKUP($B$2&amp;"."&amp;M125,All_connections!$B$1:$O$1129,9,FALSE)</f>
        <v>IFG_01_RX_N&lt;16&gt;</v>
      </c>
      <c r="O125" s="19" t="str">
        <f t="shared" si="10"/>
        <v>0-1-16</v>
      </c>
      <c r="P125" s="19">
        <f>VLOOKUP($B$2&amp;"."&amp;M125,All_connections!$B$1:$O$1129,10,FALSE)</f>
        <v>1</v>
      </c>
      <c r="Q125" s="19">
        <f>VLOOKUP($B$2&amp;"."&amp;M125,All_connections!$B$1:$O$1129,11,FALSE)</f>
        <v>16</v>
      </c>
      <c r="R125" s="19" t="str">
        <f>VLOOKUP($B$2&amp;"."&amp;M125,All_connections!$B$1:$O$1129,12,FALSE)</f>
        <v>RX</v>
      </c>
      <c r="S125" s="19" t="str">
        <f>VLOOKUP($B$2&amp;"."&amp;M125,All_connections!$B$1:$O$1129,13,FALSE)</f>
        <v>N</v>
      </c>
      <c r="T125" s="19" t="str">
        <f t="shared" si="15"/>
        <v>A</v>
      </c>
      <c r="U125" s="19" t="b">
        <f t="shared" si="12"/>
        <v>1</v>
      </c>
      <c r="V125" s="19">
        <f>VLOOKUP($B$2&amp;"."&amp;M125,All_connections!$B$1:$O$1129,14,FALSE)</f>
        <v>11726.51519</v>
      </c>
      <c r="W125" s="19">
        <f>VLOOKUP(N125,'PKG lenghts'!$F$3:$G$1026,2,FALSE)</f>
        <v>27948.295959999999</v>
      </c>
      <c r="X125" s="19">
        <f>_xlfn.IFNA(VLOOKUP(O125&amp;"-"&amp;R125,Swapping!$A$2:$E$74,3,FALSE),Q125)</f>
        <v>17</v>
      </c>
      <c r="Y125" s="21">
        <f>$B$5*(J125+V125)/1000</f>
        <v>-19.438191657000001</v>
      </c>
      <c r="Z125" s="21" t="e">
        <f>$B$4*(K125+W125)/1000</f>
        <v>#N/A</v>
      </c>
      <c r="AA125" s="21" t="e">
        <f t="shared" si="13"/>
        <v>#N/A</v>
      </c>
      <c r="AB125" s="23" t="b">
        <f>IF(AND(NOT(ISNA(C125)),(NOT(ISNA(O125)))),TRUE,FALSE)</f>
        <v>1</v>
      </c>
      <c r="AC125" s="18" t="b">
        <f>L125=X125</f>
        <v>0</v>
      </c>
    </row>
    <row r="126" spans="1:29" x14ac:dyDescent="0.25">
      <c r="A126" s="19" t="s">
        <v>172</v>
      </c>
      <c r="B126" s="19" t="str">
        <f>VLOOKUP($B$1&amp;"."&amp;A126,All_connections!$B$1:$O$1129,9,FALSE)</f>
        <v>IFG_11_TX_N_RT&lt;6&gt;</v>
      </c>
      <c r="C126" s="19" t="str">
        <f t="shared" si="7"/>
        <v>5-1-6</v>
      </c>
      <c r="D126" s="19">
        <f>VLOOKUP($B$1&amp;"."&amp;A126,All_connections!$B$1:$O$1129,10,FALSE)</f>
        <v>11</v>
      </c>
      <c r="E126" s="19">
        <f>VLOOKUP($B$1&amp;"."&amp;A126,All_connections!$B$1:$O$1129,11,FALSE)</f>
        <v>6</v>
      </c>
      <c r="F126" s="19" t="str">
        <f>VLOOKUP($B$1&amp;"."&amp;A126,All_connections!$B$1:$O$1129,12,FALSE)</f>
        <v>TX</v>
      </c>
      <c r="G126" s="19" t="str">
        <f>VLOOKUP($B$1&amp;"."&amp;A126,All_connections!$B$1:$O$1129,13,FALSE)</f>
        <v>N</v>
      </c>
      <c r="H126" s="19" t="str">
        <f t="shared" si="16"/>
        <v>H</v>
      </c>
      <c r="I126" s="19" t="b">
        <f t="shared" si="9"/>
        <v>0</v>
      </c>
      <c r="J126" s="19">
        <f>VLOOKUP($B$1&amp;"."&amp;A126,All_connections!$B$1:$O$1129,14,FALSE)</f>
        <v>9870.1188000000002</v>
      </c>
      <c r="K126" s="19" t="e">
        <f>VLOOKUP(B126,'PKG lenghts'!$F$3:$G$1026,2,FALSE)</f>
        <v>#N/A</v>
      </c>
      <c r="L126" s="19">
        <f>_xlfn.IFNA(VLOOKUP(C126&amp;"-"&amp;F126,Swapping!$A$2:$E$74,3,FALSE),E126)</f>
        <v>6</v>
      </c>
      <c r="M126" s="19" t="str">
        <f>VLOOKUP(A126,Cable!$B$2:$C$197,2,FALSE)</f>
        <v>B3</v>
      </c>
      <c r="N126" s="19" t="str">
        <f>VLOOKUP($B$2&amp;"."&amp;M126,All_connections!$B$1:$O$1129,9,FALSE)</f>
        <v>IFG_01_RX_P&lt;16&gt;</v>
      </c>
      <c r="O126" s="19" t="str">
        <f t="shared" si="10"/>
        <v>0-1-16</v>
      </c>
      <c r="P126" s="19">
        <f>VLOOKUP($B$2&amp;"."&amp;M126,All_connections!$B$1:$O$1129,10,FALSE)</f>
        <v>1</v>
      </c>
      <c r="Q126" s="19">
        <f>VLOOKUP($B$2&amp;"."&amp;M126,All_connections!$B$1:$O$1129,11,FALSE)</f>
        <v>16</v>
      </c>
      <c r="R126" s="19" t="str">
        <f>VLOOKUP($B$2&amp;"."&amp;M126,All_connections!$B$1:$O$1129,12,FALSE)</f>
        <v>RX</v>
      </c>
      <c r="S126" s="19" t="str">
        <f>VLOOKUP($B$2&amp;"."&amp;M126,All_connections!$B$1:$O$1129,13,FALSE)</f>
        <v>P</v>
      </c>
      <c r="T126" s="19" t="str">
        <f t="shared" si="15"/>
        <v>B</v>
      </c>
      <c r="U126" s="19" t="b">
        <f t="shared" si="12"/>
        <v>1</v>
      </c>
      <c r="V126" s="19">
        <f>VLOOKUP($B$2&amp;"."&amp;M126,All_connections!$B$1:$O$1129,14,FALSE)</f>
        <v>11725.356589999999</v>
      </c>
      <c r="W126" s="19">
        <f>VLOOKUP(N126,'PKG lenghts'!$F$3:$G$1026,2,FALSE)</f>
        <v>27947.381880000001</v>
      </c>
      <c r="X126" s="19">
        <f>_xlfn.IFNA(VLOOKUP(O126&amp;"-"&amp;R126,Swapping!$A$2:$E$74,3,FALSE),Q126)</f>
        <v>17</v>
      </c>
      <c r="Y126" s="21">
        <f>$B$5*(J126+V126)/1000</f>
        <v>-19.435927850999999</v>
      </c>
      <c r="Z126" s="21" t="e">
        <f>$B$4*(K126+W126)/1000</f>
        <v>#N/A</v>
      </c>
      <c r="AA126" s="21" t="e">
        <f t="shared" si="13"/>
        <v>#N/A</v>
      </c>
      <c r="AB126" s="23" t="b">
        <f>IF(AND(NOT(ISNA(C126)),(NOT(ISNA(O126)))),TRUE,FALSE)</f>
        <v>1</v>
      </c>
      <c r="AC126" s="18" t="b">
        <f>L126=X126</f>
        <v>0</v>
      </c>
    </row>
    <row r="127" spans="1:29" x14ac:dyDescent="0.25">
      <c r="A127" s="19" t="s">
        <v>196</v>
      </c>
      <c r="B127" s="19" t="str">
        <f>VLOOKUP($B$1&amp;"."&amp;A127,All_connections!$B$1:$O$1129,9,FALSE)</f>
        <v>IFG_11_TX_P_RT&lt;7&gt;</v>
      </c>
      <c r="C127" s="19" t="str">
        <f t="shared" si="7"/>
        <v>5-1-7</v>
      </c>
      <c r="D127" s="19">
        <f>VLOOKUP($B$1&amp;"."&amp;A127,All_connections!$B$1:$O$1129,10,FALSE)</f>
        <v>11</v>
      </c>
      <c r="E127" s="19">
        <f>VLOOKUP($B$1&amp;"."&amp;A127,All_connections!$B$1:$O$1129,11,FALSE)</f>
        <v>7</v>
      </c>
      <c r="F127" s="19" t="str">
        <f>VLOOKUP($B$1&amp;"."&amp;A127,All_connections!$B$1:$O$1129,12,FALSE)</f>
        <v>TX</v>
      </c>
      <c r="G127" s="19" t="str">
        <f>VLOOKUP($B$1&amp;"."&amp;A127,All_connections!$B$1:$O$1129,13,FALSE)</f>
        <v>P</v>
      </c>
      <c r="H127" s="19" t="str">
        <f t="shared" si="16"/>
        <v>J</v>
      </c>
      <c r="I127" s="19" t="b">
        <f t="shared" si="9"/>
        <v>0</v>
      </c>
      <c r="J127" s="19">
        <f>VLOOKUP($B$1&amp;"."&amp;A127,All_connections!$B$1:$O$1129,14,FALSE)</f>
        <v>11044.79232</v>
      </c>
      <c r="K127" s="19" t="e">
        <f>VLOOKUP(B127,'PKG lenghts'!$F$3:$G$1026,2,FALSE)</f>
        <v>#N/A</v>
      </c>
      <c r="L127" s="19">
        <f>_xlfn.IFNA(VLOOKUP(C127&amp;"-"&amp;F127,Swapping!$A$2:$E$74,3,FALSE),E127)</f>
        <v>7</v>
      </c>
      <c r="M127" s="19" t="str">
        <f>VLOOKUP(A127,Cable!$B$2:$C$197,2,FALSE)</f>
        <v>C3</v>
      </c>
      <c r="N127" s="19" t="str">
        <f>VLOOKUP($B$2&amp;"."&amp;M127,All_connections!$B$1:$O$1129,9,FALSE)</f>
        <v>IFG_01_RX_P&lt;17&gt;</v>
      </c>
      <c r="O127" s="19" t="str">
        <f t="shared" si="10"/>
        <v>0-1-17</v>
      </c>
      <c r="P127" s="19">
        <f>VLOOKUP($B$2&amp;"."&amp;M127,All_connections!$B$1:$O$1129,10,FALSE)</f>
        <v>1</v>
      </c>
      <c r="Q127" s="19">
        <f>VLOOKUP($B$2&amp;"."&amp;M127,All_connections!$B$1:$O$1129,11,FALSE)</f>
        <v>17</v>
      </c>
      <c r="R127" s="19" t="str">
        <f>VLOOKUP($B$2&amp;"."&amp;M127,All_connections!$B$1:$O$1129,12,FALSE)</f>
        <v>RX</v>
      </c>
      <c r="S127" s="19" t="str">
        <f>VLOOKUP($B$2&amp;"."&amp;M127,All_connections!$B$1:$O$1129,13,FALSE)</f>
        <v>P</v>
      </c>
      <c r="T127" s="19" t="str">
        <f t="shared" si="15"/>
        <v>C</v>
      </c>
      <c r="U127" s="19" t="b">
        <f t="shared" si="12"/>
        <v>0</v>
      </c>
      <c r="V127" s="19">
        <f>VLOOKUP($B$2&amp;"."&amp;M127,All_connections!$B$1:$O$1129,14,FALSE)</f>
        <v>11424.78976</v>
      </c>
      <c r="W127" s="19">
        <f>VLOOKUP(N127,'PKG lenghts'!$F$3:$G$1026,2,FALSE)</f>
        <v>21609.523539999998</v>
      </c>
      <c r="X127" s="19">
        <f>_xlfn.IFNA(VLOOKUP(O127&amp;"-"&amp;R127,Swapping!$A$2:$E$74,3,FALSE),Q127)</f>
        <v>16</v>
      </c>
      <c r="Y127" s="21">
        <f>$B$5*(J127+V127)/1000</f>
        <v>-20.222623872</v>
      </c>
      <c r="Z127" s="21" t="e">
        <f>$B$4*(K127+W127)/1000</f>
        <v>#N/A</v>
      </c>
      <c r="AA127" s="21" t="e">
        <f t="shared" si="13"/>
        <v>#N/A</v>
      </c>
      <c r="AB127" s="23" t="b">
        <f>IF(AND(NOT(ISNA(C127)),(NOT(ISNA(O127)))),TRUE,FALSE)</f>
        <v>1</v>
      </c>
      <c r="AC127" s="18" t="b">
        <f>L127=X127</f>
        <v>0</v>
      </c>
    </row>
    <row r="128" spans="1:29" x14ac:dyDescent="0.25">
      <c r="A128" s="19" t="s">
        <v>220</v>
      </c>
      <c r="B128" s="19" t="str">
        <f>VLOOKUP($B$1&amp;"."&amp;A128,All_connections!$B$1:$O$1129,9,FALSE)</f>
        <v>IFG_11_TX_N_RT&lt;7&gt;</v>
      </c>
      <c r="C128" s="19" t="str">
        <f t="shared" si="7"/>
        <v>5-1-7</v>
      </c>
      <c r="D128" s="19">
        <f>VLOOKUP($B$1&amp;"."&amp;A128,All_connections!$B$1:$O$1129,10,FALSE)</f>
        <v>11</v>
      </c>
      <c r="E128" s="19">
        <f>VLOOKUP($B$1&amp;"."&amp;A128,All_connections!$B$1:$O$1129,11,FALSE)</f>
        <v>7</v>
      </c>
      <c r="F128" s="19" t="str">
        <f>VLOOKUP($B$1&amp;"."&amp;A128,All_connections!$B$1:$O$1129,12,FALSE)</f>
        <v>TX</v>
      </c>
      <c r="G128" s="19" t="str">
        <f>VLOOKUP($B$1&amp;"."&amp;A128,All_connections!$B$1:$O$1129,13,FALSE)</f>
        <v>N</v>
      </c>
      <c r="H128" s="19" t="str">
        <f t="shared" si="16"/>
        <v>K</v>
      </c>
      <c r="I128" s="19" t="b">
        <f t="shared" si="9"/>
        <v>0</v>
      </c>
      <c r="J128" s="19">
        <f>VLOOKUP($B$1&amp;"."&amp;A128,All_connections!$B$1:$O$1129,14,FALSE)</f>
        <v>11043.856169999999</v>
      </c>
      <c r="K128" s="19" t="e">
        <f>VLOOKUP(B128,'PKG lenghts'!$F$3:$G$1026,2,FALSE)</f>
        <v>#N/A</v>
      </c>
      <c r="L128" s="19">
        <f>_xlfn.IFNA(VLOOKUP(C128&amp;"-"&amp;F128,Swapping!$A$2:$E$74,3,FALSE),E128)</f>
        <v>7</v>
      </c>
      <c r="M128" s="19" t="str">
        <f>VLOOKUP(A128,Cable!$B$2:$C$197,2,FALSE)</f>
        <v>D3</v>
      </c>
      <c r="N128" s="19" t="str">
        <f>VLOOKUP($B$2&amp;"."&amp;M128,All_connections!$B$1:$O$1129,9,FALSE)</f>
        <v>IFG_01_RX_N&lt;17&gt;</v>
      </c>
      <c r="O128" s="19" t="str">
        <f t="shared" si="10"/>
        <v>0-1-17</v>
      </c>
      <c r="P128" s="19">
        <f>VLOOKUP($B$2&amp;"."&amp;M128,All_connections!$B$1:$O$1129,10,FALSE)</f>
        <v>1</v>
      </c>
      <c r="Q128" s="19">
        <f>VLOOKUP($B$2&amp;"."&amp;M128,All_connections!$B$1:$O$1129,11,FALSE)</f>
        <v>17</v>
      </c>
      <c r="R128" s="19" t="str">
        <f>VLOOKUP($B$2&amp;"."&amp;M128,All_connections!$B$1:$O$1129,12,FALSE)</f>
        <v>RX</v>
      </c>
      <c r="S128" s="19" t="str">
        <f>VLOOKUP($B$2&amp;"."&amp;M128,All_connections!$B$1:$O$1129,13,FALSE)</f>
        <v>N</v>
      </c>
      <c r="T128" s="19" t="str">
        <f t="shared" si="15"/>
        <v>D</v>
      </c>
      <c r="U128" s="19" t="b">
        <f t="shared" si="12"/>
        <v>0</v>
      </c>
      <c r="V128" s="19">
        <f>VLOOKUP($B$2&amp;"."&amp;M128,All_connections!$B$1:$O$1129,14,FALSE)</f>
        <v>11425.061949999999</v>
      </c>
      <c r="W128" s="19">
        <f>VLOOKUP(N128,'PKG lenghts'!$F$3:$G$1026,2,FALSE)</f>
        <v>21609.14201</v>
      </c>
      <c r="X128" s="19">
        <f>_xlfn.IFNA(VLOOKUP(O128&amp;"-"&amp;R128,Swapping!$A$2:$E$74,3,FALSE),Q128)</f>
        <v>16</v>
      </c>
      <c r="Y128" s="21">
        <f>$B$5*(J128+V128)/1000</f>
        <v>-20.222026308</v>
      </c>
      <c r="Z128" s="21" t="e">
        <f>$B$4*(K128+W128)/1000</f>
        <v>#N/A</v>
      </c>
      <c r="AA128" s="21" t="e">
        <f t="shared" si="13"/>
        <v>#N/A</v>
      </c>
      <c r="AB128" s="23" t="b">
        <f>IF(AND(NOT(ISNA(C128)),(NOT(ISNA(O128)))),TRUE,FALSE)</f>
        <v>1</v>
      </c>
      <c r="AC128" s="18" t="b">
        <f>L128=X128</f>
        <v>0</v>
      </c>
    </row>
    <row r="129" spans="1:29" x14ac:dyDescent="0.25">
      <c r="A129" s="19" t="s">
        <v>244</v>
      </c>
      <c r="B129" s="19" t="str">
        <f>VLOOKUP($B$1&amp;"."&amp;A129,All_connections!$B$1:$O$1129,9,FALSE)</f>
        <v>IFG_11_TX_P&lt;8&gt;</v>
      </c>
      <c r="C129" s="19" t="str">
        <f t="shared" si="7"/>
        <v>5-1-8</v>
      </c>
      <c r="D129" s="19">
        <f>VLOOKUP($B$1&amp;"."&amp;A129,All_connections!$B$1:$O$1129,10,FALSE)</f>
        <v>11</v>
      </c>
      <c r="E129" s="19">
        <f>VLOOKUP($B$1&amp;"."&amp;A129,All_connections!$B$1:$O$1129,11,FALSE)</f>
        <v>8</v>
      </c>
      <c r="F129" s="19" t="str">
        <f>VLOOKUP($B$1&amp;"."&amp;A129,All_connections!$B$1:$O$1129,12,FALSE)</f>
        <v>TX</v>
      </c>
      <c r="G129" s="19" t="str">
        <f>VLOOKUP($B$1&amp;"."&amp;A129,All_connections!$B$1:$O$1129,13,FALSE)</f>
        <v>P</v>
      </c>
      <c r="H129" s="19" t="str">
        <f t="shared" si="16"/>
        <v>L</v>
      </c>
      <c r="I129" s="19" t="b">
        <f t="shared" si="9"/>
        <v>0</v>
      </c>
      <c r="J129" s="19">
        <f>VLOOKUP($B$1&amp;"."&amp;A129,All_connections!$B$1:$O$1129,14,FALSE)</f>
        <v>8792.3703999999998</v>
      </c>
      <c r="K129" s="19">
        <f>VLOOKUP(B129,'PKG lenghts'!$F$3:$G$1026,2,FALSE)</f>
        <v>27818.333859999999</v>
      </c>
      <c r="L129" s="19">
        <f>_xlfn.IFNA(VLOOKUP(C129&amp;"-"&amp;F129,Swapping!$A$2:$E$74,3,FALSE),E129)</f>
        <v>8</v>
      </c>
      <c r="M129" s="19" t="str">
        <f>VLOOKUP(A129,Cable!$B$2:$C$197,2,FALSE)</f>
        <v>E3</v>
      </c>
      <c r="N129" s="19" t="str">
        <f>VLOOKUP($B$2&amp;"."&amp;M129,All_connections!$B$1:$O$1129,9,FALSE)</f>
        <v>IFG_01_RX_N&lt;15&gt;</v>
      </c>
      <c r="O129" s="19" t="str">
        <f t="shared" si="10"/>
        <v>0-1-15</v>
      </c>
      <c r="P129" s="19">
        <f>VLOOKUP($B$2&amp;"."&amp;M129,All_connections!$B$1:$O$1129,10,FALSE)</f>
        <v>1</v>
      </c>
      <c r="Q129" s="19">
        <f>VLOOKUP($B$2&amp;"."&amp;M129,All_connections!$B$1:$O$1129,11,FALSE)</f>
        <v>15</v>
      </c>
      <c r="R129" s="19" t="str">
        <f>VLOOKUP($B$2&amp;"."&amp;M129,All_connections!$B$1:$O$1129,12,FALSE)</f>
        <v>RX</v>
      </c>
      <c r="S129" s="19" t="str">
        <f>VLOOKUP($B$2&amp;"."&amp;M129,All_connections!$B$1:$O$1129,13,FALSE)</f>
        <v>N</v>
      </c>
      <c r="T129" s="19" t="str">
        <f t="shared" si="15"/>
        <v>E</v>
      </c>
      <c r="U129" s="19" t="b">
        <f t="shared" si="12"/>
        <v>1</v>
      </c>
      <c r="V129" s="19">
        <f>VLOOKUP($B$2&amp;"."&amp;M129,All_connections!$B$1:$O$1129,14,FALSE)</f>
        <v>11041.41728</v>
      </c>
      <c r="W129" s="19">
        <f>VLOOKUP(N129,'PKG lenghts'!$F$3:$G$1026,2,FALSE)</f>
        <v>19010.250100000001</v>
      </c>
      <c r="X129" s="19">
        <f>_xlfn.IFNA(VLOOKUP(O129&amp;"-"&amp;R129,Swapping!$A$2:$E$74,3,FALSE),Q129)</f>
        <v>15</v>
      </c>
      <c r="Y129" s="21">
        <f>$B$5*(J129+V129)/1000</f>
        <v>-17.850408912000002</v>
      </c>
      <c r="Z129" s="21">
        <f>$B$4*(K129+W129)/1000</f>
        <v>-5.1511442356000003</v>
      </c>
      <c r="AA129" s="21">
        <f t="shared" si="13"/>
        <v>-32.001553147600006</v>
      </c>
      <c r="AB129" s="23" t="b">
        <f>IF(AND(NOT(ISNA(C129)),(NOT(ISNA(O129)))),TRUE,FALSE)</f>
        <v>1</v>
      </c>
      <c r="AC129" s="18" t="b">
        <f>L129=X129</f>
        <v>0</v>
      </c>
    </row>
    <row r="130" spans="1:29" x14ac:dyDescent="0.25">
      <c r="A130" s="19" t="s">
        <v>268</v>
      </c>
      <c r="B130" s="19" t="str">
        <f>VLOOKUP($B$1&amp;"."&amp;A130,All_connections!$B$1:$O$1129,9,FALSE)</f>
        <v>IFG_11_TX_N&lt;8&gt;</v>
      </c>
      <c r="C130" s="19" t="str">
        <f t="shared" si="7"/>
        <v>5-1-8</v>
      </c>
      <c r="D130" s="19">
        <f>VLOOKUP($B$1&amp;"."&amp;A130,All_connections!$B$1:$O$1129,10,FALSE)</f>
        <v>11</v>
      </c>
      <c r="E130" s="19">
        <f>VLOOKUP($B$1&amp;"."&amp;A130,All_connections!$B$1:$O$1129,11,FALSE)</f>
        <v>8</v>
      </c>
      <c r="F130" s="19" t="str">
        <f>VLOOKUP($B$1&amp;"."&amp;A130,All_connections!$B$1:$O$1129,12,FALSE)</f>
        <v>TX</v>
      </c>
      <c r="G130" s="19" t="str">
        <f>VLOOKUP($B$1&amp;"."&amp;A130,All_connections!$B$1:$O$1129,13,FALSE)</f>
        <v>N</v>
      </c>
      <c r="H130" s="19" t="str">
        <f t="shared" si="16"/>
        <v>M</v>
      </c>
      <c r="I130" s="19" t="b">
        <f t="shared" si="9"/>
        <v>0</v>
      </c>
      <c r="J130" s="19">
        <f>VLOOKUP($B$1&amp;"."&amp;A130,All_connections!$B$1:$O$1129,14,FALSE)</f>
        <v>8793.5491500000007</v>
      </c>
      <c r="K130" s="19">
        <f>VLOOKUP(B130,'PKG lenghts'!$F$3:$G$1026,2,FALSE)</f>
        <v>27817.92152</v>
      </c>
      <c r="L130" s="19">
        <f>_xlfn.IFNA(VLOOKUP(C130&amp;"-"&amp;F130,Swapping!$A$2:$E$74,3,FALSE),E130)</f>
        <v>8</v>
      </c>
      <c r="M130" s="19" t="str">
        <f>VLOOKUP(A130,Cable!$B$2:$C$197,2,FALSE)</f>
        <v>F3</v>
      </c>
      <c r="N130" s="19" t="str">
        <f>VLOOKUP($B$2&amp;"."&amp;M130,All_connections!$B$1:$O$1129,9,FALSE)</f>
        <v>IFG_01_RX_P&lt;15&gt;</v>
      </c>
      <c r="O130" s="19" t="str">
        <f t="shared" si="10"/>
        <v>0-1-15</v>
      </c>
      <c r="P130" s="19">
        <f>VLOOKUP($B$2&amp;"."&amp;M130,All_connections!$B$1:$O$1129,10,FALSE)</f>
        <v>1</v>
      </c>
      <c r="Q130" s="19">
        <f>VLOOKUP($B$2&amp;"."&amp;M130,All_connections!$B$1:$O$1129,11,FALSE)</f>
        <v>15</v>
      </c>
      <c r="R130" s="19" t="str">
        <f>VLOOKUP($B$2&amp;"."&amp;M130,All_connections!$B$1:$O$1129,12,FALSE)</f>
        <v>RX</v>
      </c>
      <c r="S130" s="19" t="str">
        <f>VLOOKUP($B$2&amp;"."&amp;M130,All_connections!$B$1:$O$1129,13,FALSE)</f>
        <v>P</v>
      </c>
      <c r="T130" s="19" t="str">
        <f t="shared" si="15"/>
        <v>F</v>
      </c>
      <c r="U130" s="19" t="b">
        <f t="shared" si="12"/>
        <v>1</v>
      </c>
      <c r="V130" s="19">
        <f>VLOOKUP($B$2&amp;"."&amp;M130,All_connections!$B$1:$O$1129,14,FALSE)</f>
        <v>11040.70105</v>
      </c>
      <c r="W130" s="19">
        <f>VLOOKUP(N130,'PKG lenghts'!$F$3:$G$1026,2,FALSE)</f>
        <v>19008.782370000001</v>
      </c>
      <c r="X130" s="19">
        <f>_xlfn.IFNA(VLOOKUP(O130&amp;"-"&amp;R130,Swapping!$A$2:$E$74,3,FALSE),Q130)</f>
        <v>15</v>
      </c>
      <c r="Y130" s="21">
        <f>$B$5*(J130+V130)/1000</f>
        <v>-17.850825180000005</v>
      </c>
      <c r="Z130" s="21">
        <f>$B$4*(K130+W130)/1000</f>
        <v>-5.1509374279000006</v>
      </c>
      <c r="AA130" s="21">
        <f t="shared" si="13"/>
        <v>-32.001762607900005</v>
      </c>
      <c r="AB130" s="23" t="b">
        <f>IF(AND(NOT(ISNA(C130)),(NOT(ISNA(O130)))),TRUE,FALSE)</f>
        <v>1</v>
      </c>
      <c r="AC130" s="18" t="b">
        <f>L130=X130</f>
        <v>0</v>
      </c>
    </row>
    <row r="131" spans="1:29" x14ac:dyDescent="0.25">
      <c r="A131" s="19" t="s">
        <v>150</v>
      </c>
      <c r="B131" s="19" t="str">
        <f>VLOOKUP($B$1&amp;"."&amp;A131,All_connections!$B$1:$O$1129,9,FALSE)</f>
        <v>IFG_11_TX_P&lt;9&gt;</v>
      </c>
      <c r="C131" s="19" t="str">
        <f t="shared" si="7"/>
        <v>5-1-9</v>
      </c>
      <c r="D131" s="19">
        <f>VLOOKUP($B$1&amp;"."&amp;A131,All_connections!$B$1:$O$1129,10,FALSE)</f>
        <v>11</v>
      </c>
      <c r="E131" s="19">
        <f>VLOOKUP($B$1&amp;"."&amp;A131,All_connections!$B$1:$O$1129,11,FALSE)</f>
        <v>9</v>
      </c>
      <c r="F131" s="19" t="str">
        <f>VLOOKUP($B$1&amp;"."&amp;A131,All_connections!$B$1:$O$1129,12,FALSE)</f>
        <v>TX</v>
      </c>
      <c r="G131" s="19" t="str">
        <f>VLOOKUP($B$1&amp;"."&amp;A131,All_connections!$B$1:$O$1129,13,FALSE)</f>
        <v>P</v>
      </c>
      <c r="H131" s="19" t="str">
        <f t="shared" si="16"/>
        <v>G</v>
      </c>
      <c r="I131" s="19" t="b">
        <f t="shared" si="9"/>
        <v>0</v>
      </c>
      <c r="J131" s="19">
        <f>VLOOKUP($B$1&amp;"."&amp;A131,All_connections!$B$1:$O$1129,14,FALSE)</f>
        <v>9752.5470000000005</v>
      </c>
      <c r="K131" s="19">
        <f>VLOOKUP(B131,'PKG lenghts'!$F$3:$G$1026,2,FALSE)</f>
        <v>29728.1096</v>
      </c>
      <c r="L131" s="19">
        <f>_xlfn.IFNA(VLOOKUP(C131&amp;"-"&amp;F131,Swapping!$A$2:$E$74,3,FALSE),E131)</f>
        <v>9</v>
      </c>
      <c r="M131" s="19" t="str">
        <f>VLOOKUP(A131,Cable!$B$2:$C$197,2,FALSE)</f>
        <v>A4</v>
      </c>
      <c r="N131" s="19" t="str">
        <f>VLOOKUP($B$2&amp;"."&amp;M131,All_connections!$B$1:$O$1129,9,FALSE)</f>
        <v>IFG_01_RX_P&lt;14&gt;</v>
      </c>
      <c r="O131" s="19" t="str">
        <f t="shared" si="10"/>
        <v>0-1-14</v>
      </c>
      <c r="P131" s="19">
        <f>VLOOKUP($B$2&amp;"."&amp;M131,All_connections!$B$1:$O$1129,10,FALSE)</f>
        <v>1</v>
      </c>
      <c r="Q131" s="19">
        <f>VLOOKUP($B$2&amp;"."&amp;M131,All_connections!$B$1:$O$1129,11,FALSE)</f>
        <v>14</v>
      </c>
      <c r="R131" s="19" t="str">
        <f>VLOOKUP($B$2&amp;"."&amp;M131,All_connections!$B$1:$O$1129,12,FALSE)</f>
        <v>RX</v>
      </c>
      <c r="S131" s="19" t="str">
        <f>VLOOKUP($B$2&amp;"."&amp;M131,All_connections!$B$1:$O$1129,13,FALSE)</f>
        <v>P</v>
      </c>
      <c r="T131" s="19" t="str">
        <f t="shared" si="15"/>
        <v>A</v>
      </c>
      <c r="U131" s="19" t="b">
        <f t="shared" si="12"/>
        <v>0</v>
      </c>
      <c r="V131" s="19">
        <f>VLOOKUP($B$2&amp;"."&amp;M131,All_connections!$B$1:$O$1129,14,FALSE)</f>
        <v>11618.976860000001</v>
      </c>
      <c r="W131" s="19">
        <f>VLOOKUP(N131,'PKG lenghts'!$F$3:$G$1026,2,FALSE)</f>
        <v>17320.02188</v>
      </c>
      <c r="X131" s="19">
        <f>_xlfn.IFNA(VLOOKUP(O131&amp;"-"&amp;R131,Swapping!$A$2:$E$74,3,FALSE),Q131)</f>
        <v>14</v>
      </c>
      <c r="Y131" s="21">
        <f>$B$5*(J131+V131)/1000</f>
        <v>-19.234371474000003</v>
      </c>
      <c r="Z131" s="21">
        <f>$B$4*(K131+W131)/1000</f>
        <v>-5.1752944627999993</v>
      </c>
      <c r="AA131" s="21">
        <f t="shared" si="13"/>
        <v>-33.409665936800003</v>
      </c>
      <c r="AB131" s="23" t="b">
        <f>IF(AND(NOT(ISNA(C131)),(NOT(ISNA(O131)))),TRUE,FALSE)</f>
        <v>1</v>
      </c>
      <c r="AC131" s="18" t="b">
        <f>L131=X131</f>
        <v>0</v>
      </c>
    </row>
    <row r="132" spans="1:29" x14ac:dyDescent="0.25">
      <c r="A132" s="19" t="s">
        <v>174</v>
      </c>
      <c r="B132" s="19" t="str">
        <f>VLOOKUP($B$1&amp;"."&amp;A132,All_connections!$B$1:$O$1129,9,FALSE)</f>
        <v>IFG_11_TX_N&lt;9&gt;</v>
      </c>
      <c r="C132" s="19" t="str">
        <f t="shared" si="7"/>
        <v>5-1-9</v>
      </c>
      <c r="D132" s="19">
        <f>VLOOKUP($B$1&amp;"."&amp;A132,All_connections!$B$1:$O$1129,10,FALSE)</f>
        <v>11</v>
      </c>
      <c r="E132" s="19">
        <f>VLOOKUP($B$1&amp;"."&amp;A132,All_connections!$B$1:$O$1129,11,FALSE)</f>
        <v>9</v>
      </c>
      <c r="F132" s="19" t="str">
        <f>VLOOKUP($B$1&amp;"."&amp;A132,All_connections!$B$1:$O$1129,12,FALSE)</f>
        <v>TX</v>
      </c>
      <c r="G132" s="19" t="str">
        <f>VLOOKUP($B$1&amp;"."&amp;A132,All_connections!$B$1:$O$1129,13,FALSE)</f>
        <v>N</v>
      </c>
      <c r="H132" s="19" t="str">
        <f t="shared" si="16"/>
        <v>H</v>
      </c>
      <c r="I132" s="19" t="b">
        <f t="shared" si="9"/>
        <v>0</v>
      </c>
      <c r="J132" s="19">
        <f>VLOOKUP($B$1&amp;"."&amp;A132,All_connections!$B$1:$O$1129,14,FALSE)</f>
        <v>9753.0681100000002</v>
      </c>
      <c r="K132" s="19">
        <f>VLOOKUP(B132,'PKG lenghts'!$F$3:$G$1026,2,FALSE)</f>
        <v>29728.499810000001</v>
      </c>
      <c r="L132" s="19">
        <f>_xlfn.IFNA(VLOOKUP(C132&amp;"-"&amp;F132,Swapping!$A$2:$E$74,3,FALSE),E132)</f>
        <v>9</v>
      </c>
      <c r="M132" s="19" t="str">
        <f>VLOOKUP(A132,Cable!$B$2:$C$197,2,FALSE)</f>
        <v>B4</v>
      </c>
      <c r="N132" s="19" t="str">
        <f>VLOOKUP($B$2&amp;"."&amp;M132,All_connections!$B$1:$O$1129,9,FALSE)</f>
        <v>IFG_01_RX_N&lt;14&gt;</v>
      </c>
      <c r="O132" s="19" t="str">
        <f t="shared" si="10"/>
        <v>0-1-14</v>
      </c>
      <c r="P132" s="19">
        <f>VLOOKUP($B$2&amp;"."&amp;M132,All_connections!$B$1:$O$1129,10,FALSE)</f>
        <v>1</v>
      </c>
      <c r="Q132" s="19">
        <f>VLOOKUP($B$2&amp;"."&amp;M132,All_connections!$B$1:$O$1129,11,FALSE)</f>
        <v>14</v>
      </c>
      <c r="R132" s="19" t="str">
        <f>VLOOKUP($B$2&amp;"."&amp;M132,All_connections!$B$1:$O$1129,12,FALSE)</f>
        <v>RX</v>
      </c>
      <c r="S132" s="19" t="str">
        <f>VLOOKUP($B$2&amp;"."&amp;M132,All_connections!$B$1:$O$1129,13,FALSE)</f>
        <v>N</v>
      </c>
      <c r="T132" s="19" t="str">
        <f t="shared" si="15"/>
        <v>B</v>
      </c>
      <c r="U132" s="19" t="b">
        <f t="shared" si="12"/>
        <v>0</v>
      </c>
      <c r="V132" s="19">
        <f>VLOOKUP($B$2&amp;"."&amp;M132,All_connections!$B$1:$O$1129,14,FALSE)</f>
        <v>11620.151620000001</v>
      </c>
      <c r="W132" s="19">
        <f>VLOOKUP(N132,'PKG lenghts'!$F$3:$G$1026,2,FALSE)</f>
        <v>17318.49223</v>
      </c>
      <c r="X132" s="19">
        <f>_xlfn.IFNA(VLOOKUP(O132&amp;"-"&amp;R132,Swapping!$A$2:$E$74,3,FALSE),Q132)</f>
        <v>14</v>
      </c>
      <c r="Y132" s="21">
        <f>$B$5*(J132+V132)/1000</f>
        <v>-19.235897757000004</v>
      </c>
      <c r="Z132" s="21">
        <f>$B$4*(K132+W132)/1000</f>
        <v>-5.1751691243999991</v>
      </c>
      <c r="AA132" s="21">
        <f t="shared" si="13"/>
        <v>-33.411066881400004</v>
      </c>
      <c r="AB132" s="23" t="b">
        <f>IF(AND(NOT(ISNA(C132)),(NOT(ISNA(O132)))),TRUE,FALSE)</f>
        <v>1</v>
      </c>
      <c r="AC132" s="18" t="b">
        <f>L132=X132</f>
        <v>0</v>
      </c>
    </row>
    <row r="133" spans="1:29" x14ac:dyDescent="0.25">
      <c r="A133" s="19" t="s">
        <v>198</v>
      </c>
      <c r="B133" s="19" t="str">
        <f>VLOOKUP($B$1&amp;"."&amp;A133,All_connections!$B$1:$O$1129,9,FALSE)</f>
        <v>IFG_11_TX_N&lt;10&gt;</v>
      </c>
      <c r="C133" s="19" t="str">
        <f t="shared" si="7"/>
        <v>5-1-10</v>
      </c>
      <c r="D133" s="19">
        <f>VLOOKUP($B$1&amp;"."&amp;A133,All_connections!$B$1:$O$1129,10,FALSE)</f>
        <v>11</v>
      </c>
      <c r="E133" s="19">
        <f>VLOOKUP($B$1&amp;"."&amp;A133,All_connections!$B$1:$O$1129,11,FALSE)</f>
        <v>10</v>
      </c>
      <c r="F133" s="19" t="str">
        <f>VLOOKUP($B$1&amp;"."&amp;A133,All_connections!$B$1:$O$1129,12,FALSE)</f>
        <v>TX</v>
      </c>
      <c r="G133" s="19" t="str">
        <f>VLOOKUP($B$1&amp;"."&amp;A133,All_connections!$B$1:$O$1129,13,FALSE)</f>
        <v>N</v>
      </c>
      <c r="H133" s="19" t="str">
        <f t="shared" si="16"/>
        <v>J</v>
      </c>
      <c r="I133" s="19" t="b">
        <f t="shared" si="9"/>
        <v>1</v>
      </c>
      <c r="J133" s="19">
        <f>VLOOKUP($B$1&amp;"."&amp;A133,All_connections!$B$1:$O$1129,14,FALSE)</f>
        <v>9381.3391499999998</v>
      </c>
      <c r="K133" s="19">
        <f>VLOOKUP(B133,'PKG lenghts'!$F$3:$G$1026,2,FALSE)</f>
        <v>29333.103480000002</v>
      </c>
      <c r="L133" s="19">
        <f>_xlfn.IFNA(VLOOKUP(C133&amp;"-"&amp;F133,Swapping!$A$2:$E$74,3,FALSE),E133)</f>
        <v>10</v>
      </c>
      <c r="M133" s="19" t="str">
        <f>VLOOKUP(A133,Cable!$B$2:$C$197,2,FALSE)</f>
        <v>C4</v>
      </c>
      <c r="N133" s="19" t="str">
        <f>VLOOKUP($B$2&amp;"."&amp;M133,All_connections!$B$1:$O$1129,9,FALSE)</f>
        <v>IFG_01_RX_N&lt;13&gt;</v>
      </c>
      <c r="O133" s="19" t="str">
        <f t="shared" si="10"/>
        <v>0-1-13</v>
      </c>
      <c r="P133" s="19">
        <f>VLOOKUP($B$2&amp;"."&amp;M133,All_connections!$B$1:$O$1129,10,FALSE)</f>
        <v>1</v>
      </c>
      <c r="Q133" s="19">
        <f>VLOOKUP($B$2&amp;"."&amp;M133,All_connections!$B$1:$O$1129,11,FALSE)</f>
        <v>13</v>
      </c>
      <c r="R133" s="19" t="str">
        <f>VLOOKUP($B$2&amp;"."&amp;M133,All_connections!$B$1:$O$1129,12,FALSE)</f>
        <v>RX</v>
      </c>
      <c r="S133" s="19" t="str">
        <f>VLOOKUP($B$2&amp;"."&amp;M133,All_connections!$B$1:$O$1129,13,FALSE)</f>
        <v>N</v>
      </c>
      <c r="T133" s="19" t="str">
        <f t="shared" si="15"/>
        <v>C</v>
      </c>
      <c r="U133" s="19" t="b">
        <f t="shared" si="12"/>
        <v>1</v>
      </c>
      <c r="V133" s="19">
        <f>VLOOKUP($B$2&amp;"."&amp;M133,All_connections!$B$1:$O$1129,14,FALSE)</f>
        <v>11506.83531</v>
      </c>
      <c r="W133" s="19">
        <f>VLOOKUP(N133,'PKG lenghts'!$F$3:$G$1026,2,FALSE)</f>
        <v>22132.406050000001</v>
      </c>
      <c r="X133" s="19">
        <f>_xlfn.IFNA(VLOOKUP(O133&amp;"-"&amp;R133,Swapping!$A$2:$E$74,3,FALSE),Q133)</f>
        <v>13</v>
      </c>
      <c r="Y133" s="21">
        <f>$B$5*(J133+V133)/1000</f>
        <v>-18.799357014000002</v>
      </c>
      <c r="Z133" s="21">
        <f>$B$4*(K133+W133)/1000</f>
        <v>-5.6612060483000004</v>
      </c>
      <c r="AA133" s="21">
        <f t="shared" si="13"/>
        <v>-33.460563062300004</v>
      </c>
      <c r="AB133" s="23" t="b">
        <f>IF(AND(NOT(ISNA(C133)),(NOT(ISNA(O133)))),TRUE,FALSE)</f>
        <v>1</v>
      </c>
      <c r="AC133" s="18" t="b">
        <f>L133=X133</f>
        <v>0</v>
      </c>
    </row>
    <row r="134" spans="1:29" x14ac:dyDescent="0.25">
      <c r="A134" s="19" t="s">
        <v>222</v>
      </c>
      <c r="B134" s="19" t="str">
        <f>VLOOKUP($B$1&amp;"."&amp;A134,All_connections!$B$1:$O$1129,9,FALSE)</f>
        <v>IFG_11_TX_P&lt;10&gt;</v>
      </c>
      <c r="C134" s="19" t="str">
        <f t="shared" si="7"/>
        <v>5-1-10</v>
      </c>
      <c r="D134" s="19">
        <f>VLOOKUP($B$1&amp;"."&amp;A134,All_connections!$B$1:$O$1129,10,FALSE)</f>
        <v>11</v>
      </c>
      <c r="E134" s="19">
        <f>VLOOKUP($B$1&amp;"."&amp;A134,All_connections!$B$1:$O$1129,11,FALSE)</f>
        <v>10</v>
      </c>
      <c r="F134" s="19" t="str">
        <f>VLOOKUP($B$1&amp;"."&amp;A134,All_connections!$B$1:$O$1129,12,FALSE)</f>
        <v>TX</v>
      </c>
      <c r="G134" s="19" t="str">
        <f>VLOOKUP($B$1&amp;"."&amp;A134,All_connections!$B$1:$O$1129,13,FALSE)</f>
        <v>P</v>
      </c>
      <c r="H134" s="19" t="str">
        <f t="shared" si="16"/>
        <v>K</v>
      </c>
      <c r="I134" s="19" t="b">
        <f t="shared" si="9"/>
        <v>1</v>
      </c>
      <c r="J134" s="19">
        <f>VLOOKUP($B$1&amp;"."&amp;A134,All_connections!$B$1:$O$1129,14,FALSE)</f>
        <v>9382.8351399999992</v>
      </c>
      <c r="K134" s="19">
        <f>VLOOKUP(B134,'PKG lenghts'!$F$3:$G$1026,2,FALSE)</f>
        <v>29334.589650000002</v>
      </c>
      <c r="L134" s="19">
        <f>_xlfn.IFNA(VLOOKUP(C134&amp;"-"&amp;F134,Swapping!$A$2:$E$74,3,FALSE),E134)</f>
        <v>10</v>
      </c>
      <c r="M134" s="19" t="str">
        <f>VLOOKUP(A134,Cable!$B$2:$C$197,2,FALSE)</f>
        <v>D4</v>
      </c>
      <c r="N134" s="19" t="str">
        <f>VLOOKUP($B$2&amp;"."&amp;M134,All_connections!$B$1:$O$1129,9,FALSE)</f>
        <v>IFG_01_RX_P&lt;13&gt;</v>
      </c>
      <c r="O134" s="19" t="str">
        <f t="shared" si="10"/>
        <v>0-1-13</v>
      </c>
      <c r="P134" s="19">
        <f>VLOOKUP($B$2&amp;"."&amp;M134,All_connections!$B$1:$O$1129,10,FALSE)</f>
        <v>1</v>
      </c>
      <c r="Q134" s="19">
        <f>VLOOKUP($B$2&amp;"."&amp;M134,All_connections!$B$1:$O$1129,11,FALSE)</f>
        <v>13</v>
      </c>
      <c r="R134" s="19" t="str">
        <f>VLOOKUP($B$2&amp;"."&amp;M134,All_connections!$B$1:$O$1129,12,FALSE)</f>
        <v>RX</v>
      </c>
      <c r="S134" s="19" t="str">
        <f>VLOOKUP($B$2&amp;"."&amp;M134,All_connections!$B$1:$O$1129,13,FALSE)</f>
        <v>P</v>
      </c>
      <c r="T134" s="19" t="str">
        <f t="shared" si="15"/>
        <v>D</v>
      </c>
      <c r="U134" s="19" t="b">
        <f t="shared" si="12"/>
        <v>1</v>
      </c>
      <c r="V134" s="19">
        <f>VLOOKUP($B$2&amp;"."&amp;M134,All_connections!$B$1:$O$1129,14,FALSE)</f>
        <v>11505.364390000001</v>
      </c>
      <c r="W134" s="19">
        <f>VLOOKUP(N134,'PKG lenghts'!$F$3:$G$1026,2,FALSE)</f>
        <v>22134.127189999999</v>
      </c>
      <c r="X134" s="19">
        <f>_xlfn.IFNA(VLOOKUP(O134&amp;"-"&amp;R134,Swapping!$A$2:$E$74,3,FALSE),Q134)</f>
        <v>13</v>
      </c>
      <c r="Y134" s="21">
        <f>$B$5*(J134+V134)/1000</f>
        <v>-18.799379577</v>
      </c>
      <c r="Z134" s="21">
        <f>$B$4*(K134+W134)/1000</f>
        <v>-5.6615588524000007</v>
      </c>
      <c r="AA134" s="21">
        <f t="shared" si="13"/>
        <v>-33.460938429400002</v>
      </c>
      <c r="AB134" s="23" t="b">
        <f>IF(AND(NOT(ISNA(C134)),(NOT(ISNA(O134)))),TRUE,FALSE)</f>
        <v>1</v>
      </c>
      <c r="AC134" s="18" t="b">
        <f>L134=X134</f>
        <v>0</v>
      </c>
    </row>
    <row r="135" spans="1:29" s="18" customFormat="1" x14ac:dyDescent="0.25">
      <c r="A135" s="19" t="s">
        <v>246</v>
      </c>
      <c r="B135" s="19" t="str">
        <f>VLOOKUP($B$1&amp;"."&amp;A135,All_connections!$B$1:$O$1129,9,FALSE)</f>
        <v>IFG_11_TX_P&lt;11&gt;</v>
      </c>
      <c r="C135" s="19" t="str">
        <f t="shared" si="7"/>
        <v>5-1-11</v>
      </c>
      <c r="D135" s="19">
        <f>VLOOKUP($B$1&amp;"."&amp;A135,All_connections!$B$1:$O$1129,10,FALSE)</f>
        <v>11</v>
      </c>
      <c r="E135" s="19">
        <f>VLOOKUP($B$1&amp;"."&amp;A135,All_connections!$B$1:$O$1129,11,FALSE)</f>
        <v>11</v>
      </c>
      <c r="F135" s="19" t="str">
        <f>VLOOKUP($B$1&amp;"."&amp;A135,All_connections!$B$1:$O$1129,12,FALSE)</f>
        <v>TX</v>
      </c>
      <c r="G135" s="19" t="str">
        <f>VLOOKUP($B$1&amp;"."&amp;A135,All_connections!$B$1:$O$1129,13,FALSE)</f>
        <v>P</v>
      </c>
      <c r="H135" s="19" t="str">
        <f t="shared" si="16"/>
        <v>L</v>
      </c>
      <c r="I135" s="19" t="b">
        <f t="shared" si="9"/>
        <v>0</v>
      </c>
      <c r="J135" s="19">
        <f>VLOOKUP($B$1&amp;"."&amp;A135,All_connections!$B$1:$O$1129,14,FALSE)</f>
        <v>8871.0477100000007</v>
      </c>
      <c r="K135" s="19">
        <f>VLOOKUP(B135,'PKG lenghts'!$F$3:$G$1026,2,FALSE)</f>
        <v>30893.202290000001</v>
      </c>
      <c r="L135" s="19">
        <f>_xlfn.IFNA(VLOOKUP(C135&amp;"-"&amp;F135,Swapping!$A$2:$E$74,3,FALSE),E135)</f>
        <v>11</v>
      </c>
      <c r="M135" s="19" t="str">
        <f>VLOOKUP(A135,Cable!$B$2:$C$197,2,FALSE)</f>
        <v>E4</v>
      </c>
      <c r="N135" s="19" t="str">
        <f>VLOOKUP($B$2&amp;"."&amp;M135,All_connections!$B$1:$O$1129,9,FALSE)</f>
        <v>IFG_01_RX_N&lt;12&gt;</v>
      </c>
      <c r="O135" s="19" t="str">
        <f t="shared" si="10"/>
        <v>0-1-12</v>
      </c>
      <c r="P135" s="19">
        <f>VLOOKUP($B$2&amp;"."&amp;M135,All_connections!$B$1:$O$1129,10,FALSE)</f>
        <v>1</v>
      </c>
      <c r="Q135" s="19">
        <f>VLOOKUP($B$2&amp;"."&amp;M135,All_connections!$B$1:$O$1129,11,FALSE)</f>
        <v>12</v>
      </c>
      <c r="R135" s="19" t="str">
        <f>VLOOKUP($B$2&amp;"."&amp;M135,All_connections!$B$1:$O$1129,12,FALSE)</f>
        <v>RX</v>
      </c>
      <c r="S135" s="19" t="str">
        <f>VLOOKUP($B$2&amp;"."&amp;M135,All_connections!$B$1:$O$1129,13,FALSE)</f>
        <v>N</v>
      </c>
      <c r="T135" s="19" t="str">
        <f t="shared" si="15"/>
        <v>E</v>
      </c>
      <c r="U135" s="19" t="b">
        <f t="shared" si="12"/>
        <v>1</v>
      </c>
      <c r="V135" s="19">
        <f>VLOOKUP($B$2&amp;"."&amp;M135,All_connections!$B$1:$O$1129,14,FALSE)</f>
        <v>11530.826789999999</v>
      </c>
      <c r="W135" s="19">
        <f>VLOOKUP(N135,'PKG lenghts'!$F$3:$G$1026,2,FALSE)</f>
        <v>25906.702819999999</v>
      </c>
      <c r="X135" s="19">
        <f>_xlfn.IFNA(VLOOKUP(O135&amp;"-"&amp;R135,Swapping!$A$2:$E$74,3,FALSE),Q135)</f>
        <v>12</v>
      </c>
      <c r="Y135" s="21">
        <f>$B$5*(J135+V135)/1000</f>
        <v>-18.36168705</v>
      </c>
      <c r="Z135" s="21">
        <f>$B$4*(K135+W135)/1000</f>
        <v>-6.2479895620999999</v>
      </c>
      <c r="AA135" s="21">
        <f t="shared" si="13"/>
        <v>-33.609676612100003</v>
      </c>
      <c r="AB135" s="23" t="b">
        <f>IF(AND(NOT(ISNA(C135)),(NOT(ISNA(O135)))),TRUE,FALSE)</f>
        <v>1</v>
      </c>
      <c r="AC135" s="18" t="b">
        <f>L135=X135</f>
        <v>0</v>
      </c>
    </row>
    <row r="136" spans="1:29" s="18" customFormat="1" x14ac:dyDescent="0.25">
      <c r="A136" s="19" t="s">
        <v>270</v>
      </c>
      <c r="B136" s="19" t="str">
        <f>VLOOKUP($B$1&amp;"."&amp;A136,All_connections!$B$1:$O$1129,9,FALSE)</f>
        <v>IFG_11_TX_N&lt;11&gt;</v>
      </c>
      <c r="C136" s="19" t="str">
        <f t="shared" si="7"/>
        <v>5-1-11</v>
      </c>
      <c r="D136" s="19">
        <f>VLOOKUP($B$1&amp;"."&amp;A136,All_connections!$B$1:$O$1129,10,FALSE)</f>
        <v>11</v>
      </c>
      <c r="E136" s="19">
        <f>VLOOKUP($B$1&amp;"."&amp;A136,All_connections!$B$1:$O$1129,11,FALSE)</f>
        <v>11</v>
      </c>
      <c r="F136" s="19" t="str">
        <f>VLOOKUP($B$1&amp;"."&amp;A136,All_connections!$B$1:$O$1129,12,FALSE)</f>
        <v>TX</v>
      </c>
      <c r="G136" s="19" t="str">
        <f>VLOOKUP($B$1&amp;"."&amp;A136,All_connections!$B$1:$O$1129,13,FALSE)</f>
        <v>N</v>
      </c>
      <c r="H136" s="19" t="str">
        <f t="shared" si="16"/>
        <v>M</v>
      </c>
      <c r="I136" s="19" t="b">
        <f t="shared" si="9"/>
        <v>0</v>
      </c>
      <c r="J136" s="19">
        <f>VLOOKUP($B$1&amp;"."&amp;A136,All_connections!$B$1:$O$1129,14,FALSE)</f>
        <v>8872.2494900000002</v>
      </c>
      <c r="K136" s="19">
        <f>VLOOKUP(B136,'PKG lenghts'!$F$3:$G$1026,2,FALSE)</f>
        <v>30893.367040000001</v>
      </c>
      <c r="L136" s="19">
        <f>_xlfn.IFNA(VLOOKUP(C136&amp;"-"&amp;F136,Swapping!$A$2:$E$74,3,FALSE),E136)</f>
        <v>11</v>
      </c>
      <c r="M136" s="19" t="str">
        <f>VLOOKUP(A136,Cable!$B$2:$C$197,2,FALSE)</f>
        <v>F4</v>
      </c>
      <c r="N136" s="19" t="str">
        <f>VLOOKUP($B$2&amp;"."&amp;M136,All_connections!$B$1:$O$1129,9,FALSE)</f>
        <v>IFG_01_RX_P&lt;12&gt;</v>
      </c>
      <c r="O136" s="19" t="str">
        <f t="shared" si="10"/>
        <v>0-1-12</v>
      </c>
      <c r="P136" s="19">
        <f>VLOOKUP($B$2&amp;"."&amp;M136,All_connections!$B$1:$O$1129,10,FALSE)</f>
        <v>1</v>
      </c>
      <c r="Q136" s="19">
        <f>VLOOKUP($B$2&amp;"."&amp;M136,All_connections!$B$1:$O$1129,11,FALSE)</f>
        <v>12</v>
      </c>
      <c r="R136" s="19" t="str">
        <f>VLOOKUP($B$2&amp;"."&amp;M136,All_connections!$B$1:$O$1129,12,FALSE)</f>
        <v>RX</v>
      </c>
      <c r="S136" s="19" t="str">
        <f>VLOOKUP($B$2&amp;"."&amp;M136,All_connections!$B$1:$O$1129,13,FALSE)</f>
        <v>P</v>
      </c>
      <c r="T136" s="19" t="str">
        <f t="shared" si="15"/>
        <v>F</v>
      </c>
      <c r="U136" s="19" t="b">
        <f t="shared" si="12"/>
        <v>1</v>
      </c>
      <c r="V136" s="19">
        <f>VLOOKUP($B$2&amp;"."&amp;M136,All_connections!$B$1:$O$1129,14,FALSE)</f>
        <v>11530.139929999999</v>
      </c>
      <c r="W136" s="19">
        <f>VLOOKUP(N136,'PKG lenghts'!$F$3:$G$1026,2,FALSE)</f>
        <v>25908.07402</v>
      </c>
      <c r="X136" s="19">
        <f>_xlfn.IFNA(VLOOKUP(O136&amp;"-"&amp;R136,Swapping!$A$2:$E$74,3,FALSE),Q136)</f>
        <v>12</v>
      </c>
      <c r="Y136" s="21">
        <f>$B$5*(J136+V136)/1000</f>
        <v>-18.362150478</v>
      </c>
      <c r="Z136" s="21">
        <f>$B$4*(K136+W136)/1000</f>
        <v>-6.2481585165999993</v>
      </c>
      <c r="AA136" s="21">
        <f t="shared" si="13"/>
        <v>-33.610308994600004</v>
      </c>
      <c r="AB136" s="23" t="b">
        <f>IF(AND(NOT(ISNA(C136)),(NOT(ISNA(O136)))),TRUE,FALSE)</f>
        <v>1</v>
      </c>
      <c r="AC136" s="18" t="b">
        <f>L136=X136</f>
        <v>0</v>
      </c>
    </row>
    <row r="137" spans="1:29" s="18" customFormat="1" x14ac:dyDescent="0.25">
      <c r="A137" s="19" t="s">
        <v>152</v>
      </c>
      <c r="B137" s="19" t="str">
        <f>VLOOKUP($B$1&amp;"."&amp;A137,All_connections!$B$1:$O$1129,9,FALSE)</f>
        <v>IFG_11_TX_P&lt;12&gt;</v>
      </c>
      <c r="C137" s="19" t="str">
        <f t="shared" si="7"/>
        <v>5-1-12</v>
      </c>
      <c r="D137" s="19">
        <f>VLOOKUP($B$1&amp;"."&amp;A137,All_connections!$B$1:$O$1129,10,FALSE)</f>
        <v>11</v>
      </c>
      <c r="E137" s="19">
        <f>VLOOKUP($B$1&amp;"."&amp;A137,All_connections!$B$1:$O$1129,11,FALSE)</f>
        <v>12</v>
      </c>
      <c r="F137" s="19" t="str">
        <f>VLOOKUP($B$1&amp;"."&amp;A137,All_connections!$B$1:$O$1129,12,FALSE)</f>
        <v>TX</v>
      </c>
      <c r="G137" s="19" t="str">
        <f>VLOOKUP($B$1&amp;"."&amp;A137,All_connections!$B$1:$O$1129,13,FALSE)</f>
        <v>P</v>
      </c>
      <c r="H137" s="19" t="str">
        <f t="shared" si="16"/>
        <v>G</v>
      </c>
      <c r="I137" s="19" t="b">
        <f t="shared" si="9"/>
        <v>0</v>
      </c>
      <c r="J137" s="19">
        <f>VLOOKUP($B$1&amp;"."&amp;A137,All_connections!$B$1:$O$1129,14,FALSE)</f>
        <v>8443.0893300000007</v>
      </c>
      <c r="K137" s="19">
        <f>VLOOKUP(B137,'PKG lenghts'!$F$3:$G$1026,2,FALSE)</f>
        <v>31767.67887</v>
      </c>
      <c r="L137" s="19">
        <f>_xlfn.IFNA(VLOOKUP(C137&amp;"-"&amp;F137,Swapping!$A$2:$E$74,3,FALSE),E137)</f>
        <v>12</v>
      </c>
      <c r="M137" s="19" t="str">
        <f>VLOOKUP(A137,Cable!$B$2:$C$197,2,FALSE)</f>
        <v>A5</v>
      </c>
      <c r="N137" s="19" t="str">
        <f>VLOOKUP($B$2&amp;"."&amp;M137,All_connections!$B$1:$O$1129,9,FALSE)</f>
        <v>IFG_01_RX_N&lt;11&gt;</v>
      </c>
      <c r="O137" s="19" t="str">
        <f t="shared" si="10"/>
        <v>0-1-11</v>
      </c>
      <c r="P137" s="19">
        <f>VLOOKUP($B$2&amp;"."&amp;M137,All_connections!$B$1:$O$1129,10,FALSE)</f>
        <v>1</v>
      </c>
      <c r="Q137" s="19">
        <f>VLOOKUP($B$2&amp;"."&amp;M137,All_connections!$B$1:$O$1129,11,FALSE)</f>
        <v>11</v>
      </c>
      <c r="R137" s="19" t="str">
        <f>VLOOKUP($B$2&amp;"."&amp;M137,All_connections!$B$1:$O$1129,12,FALSE)</f>
        <v>RX</v>
      </c>
      <c r="S137" s="19" t="str">
        <f>VLOOKUP($B$2&amp;"."&amp;M137,All_connections!$B$1:$O$1129,13,FALSE)</f>
        <v>N</v>
      </c>
      <c r="T137" s="19" t="str">
        <f t="shared" si="15"/>
        <v>A</v>
      </c>
      <c r="U137" s="19" t="b">
        <f t="shared" si="12"/>
        <v>1</v>
      </c>
      <c r="V137" s="19">
        <f>VLOOKUP($B$2&amp;"."&amp;M137,All_connections!$B$1:$O$1129,14,FALSE)</f>
        <v>11587.12514</v>
      </c>
      <c r="W137" s="19">
        <f>VLOOKUP(N137,'PKG lenghts'!$F$3:$G$1026,2,FALSE)</f>
        <v>21357.984799999998</v>
      </c>
      <c r="X137" s="19">
        <f>_xlfn.IFNA(VLOOKUP(O137&amp;"-"&amp;R137,Swapping!$A$2:$E$74,3,FALSE),Q137)</f>
        <v>11</v>
      </c>
      <c r="Y137" s="21">
        <f>$B$5*(J137+V137)/1000</f>
        <v>-18.027193022999999</v>
      </c>
      <c r="Z137" s="21">
        <f>$B$4*(K137+W137)/1000</f>
        <v>-5.843823003699999</v>
      </c>
      <c r="AA137" s="21">
        <f t="shared" si="13"/>
        <v>-32.871016026699998</v>
      </c>
      <c r="AB137" s="23" t="b">
        <f>IF(AND(NOT(ISNA(C137)),(NOT(ISNA(O137)))),TRUE,FALSE)</f>
        <v>1</v>
      </c>
      <c r="AC137" s="18" t="b">
        <f>L137=X137</f>
        <v>0</v>
      </c>
    </row>
    <row r="138" spans="1:29" s="18" customFormat="1" x14ac:dyDescent="0.25">
      <c r="A138" s="19" t="s">
        <v>176</v>
      </c>
      <c r="B138" s="19" t="str">
        <f>VLOOKUP($B$1&amp;"."&amp;A138,All_connections!$B$1:$O$1129,9,FALSE)</f>
        <v>IFG_11_TX_N&lt;12&gt;</v>
      </c>
      <c r="C138" s="19" t="str">
        <f t="shared" si="7"/>
        <v>5-1-12</v>
      </c>
      <c r="D138" s="19">
        <f>VLOOKUP($B$1&amp;"."&amp;A138,All_connections!$B$1:$O$1129,10,FALSE)</f>
        <v>11</v>
      </c>
      <c r="E138" s="19">
        <f>VLOOKUP($B$1&amp;"."&amp;A138,All_connections!$B$1:$O$1129,11,FALSE)</f>
        <v>12</v>
      </c>
      <c r="F138" s="19" t="str">
        <f>VLOOKUP($B$1&amp;"."&amp;A138,All_connections!$B$1:$O$1129,12,FALSE)</f>
        <v>TX</v>
      </c>
      <c r="G138" s="19" t="str">
        <f>VLOOKUP($B$1&amp;"."&amp;A138,All_connections!$B$1:$O$1129,13,FALSE)</f>
        <v>N</v>
      </c>
      <c r="H138" s="19" t="str">
        <f t="shared" si="16"/>
        <v>H</v>
      </c>
      <c r="I138" s="19" t="b">
        <f t="shared" si="9"/>
        <v>0</v>
      </c>
      <c r="J138" s="19">
        <f>VLOOKUP($B$1&amp;"."&amp;A138,All_connections!$B$1:$O$1129,14,FALSE)</f>
        <v>8442.9296900000008</v>
      </c>
      <c r="K138" s="19">
        <f>VLOOKUP(B138,'PKG lenghts'!$F$3:$G$1026,2,FALSE)</f>
        <v>31766.339680000001</v>
      </c>
      <c r="L138" s="19">
        <f>_xlfn.IFNA(VLOOKUP(C138&amp;"-"&amp;F138,Swapping!$A$2:$E$74,3,FALSE),E138)</f>
        <v>12</v>
      </c>
      <c r="M138" s="19" t="str">
        <f>VLOOKUP(A138,Cable!$B$2:$C$197,2,FALSE)</f>
        <v>B5</v>
      </c>
      <c r="N138" s="19" t="str">
        <f>VLOOKUP($B$2&amp;"."&amp;M138,All_connections!$B$1:$O$1129,9,FALSE)</f>
        <v>IFG_01_RX_P&lt;11&gt;</v>
      </c>
      <c r="O138" s="19" t="str">
        <f t="shared" si="10"/>
        <v>0-1-11</v>
      </c>
      <c r="P138" s="19">
        <f>VLOOKUP($B$2&amp;"."&amp;M138,All_connections!$B$1:$O$1129,10,FALSE)</f>
        <v>1</v>
      </c>
      <c r="Q138" s="19">
        <f>VLOOKUP($B$2&amp;"."&amp;M138,All_connections!$B$1:$O$1129,11,FALSE)</f>
        <v>11</v>
      </c>
      <c r="R138" s="19" t="str">
        <f>VLOOKUP($B$2&amp;"."&amp;M138,All_connections!$B$1:$O$1129,12,FALSE)</f>
        <v>RX</v>
      </c>
      <c r="S138" s="19" t="str">
        <f>VLOOKUP($B$2&amp;"."&amp;M138,All_connections!$B$1:$O$1129,13,FALSE)</f>
        <v>P</v>
      </c>
      <c r="T138" s="19" t="str">
        <f t="shared" si="15"/>
        <v>B</v>
      </c>
      <c r="U138" s="19" t="b">
        <f t="shared" si="12"/>
        <v>1</v>
      </c>
      <c r="V138" s="19">
        <f>VLOOKUP($B$2&amp;"."&amp;M138,All_connections!$B$1:$O$1129,14,FALSE)</f>
        <v>11587.13545</v>
      </c>
      <c r="W138" s="19">
        <f>VLOOKUP(N138,'PKG lenghts'!$F$3:$G$1026,2,FALSE)</f>
        <v>21357.286619999999</v>
      </c>
      <c r="X138" s="19">
        <f>_xlfn.IFNA(VLOOKUP(O138&amp;"-"&amp;R138,Swapping!$A$2:$E$74,3,FALSE),Q138)</f>
        <v>11</v>
      </c>
      <c r="Y138" s="21">
        <f>$B$5*(J138+V138)/1000</f>
        <v>-18.027058625999999</v>
      </c>
      <c r="Z138" s="21">
        <f>$B$4*(K138+W138)/1000</f>
        <v>-5.8435988930000002</v>
      </c>
      <c r="AA138" s="21">
        <f t="shared" si="13"/>
        <v>-32.870657518999998</v>
      </c>
      <c r="AB138" s="23" t="b">
        <f>IF(AND(NOT(ISNA(C138)),(NOT(ISNA(O138)))),TRUE,FALSE)</f>
        <v>1</v>
      </c>
      <c r="AC138" s="18" t="b">
        <f>L138=X138</f>
        <v>0</v>
      </c>
    </row>
    <row r="139" spans="1:29" s="18" customFormat="1" x14ac:dyDescent="0.25">
      <c r="A139" s="19" t="s">
        <v>200</v>
      </c>
      <c r="B139" s="19" t="str">
        <f>VLOOKUP($B$1&amp;"."&amp;A139,All_connections!$B$1:$O$1129,9,FALSE)</f>
        <v>IFG_11_TX_P&lt;13&gt;</v>
      </c>
      <c r="C139" s="19" t="str">
        <f t="shared" si="7"/>
        <v>5-1-13</v>
      </c>
      <c r="D139" s="19">
        <f>VLOOKUP($B$1&amp;"."&amp;A139,All_connections!$B$1:$O$1129,10,FALSE)</f>
        <v>11</v>
      </c>
      <c r="E139" s="19">
        <f>VLOOKUP($B$1&amp;"."&amp;A139,All_connections!$B$1:$O$1129,11,FALSE)</f>
        <v>13</v>
      </c>
      <c r="F139" s="19" t="str">
        <f>VLOOKUP($B$1&amp;"."&amp;A139,All_connections!$B$1:$O$1129,12,FALSE)</f>
        <v>TX</v>
      </c>
      <c r="G139" s="19" t="str">
        <f>VLOOKUP($B$1&amp;"."&amp;A139,All_connections!$B$1:$O$1129,13,FALSE)</f>
        <v>P</v>
      </c>
      <c r="H139" s="19" t="str">
        <f t="shared" si="16"/>
        <v>J</v>
      </c>
      <c r="I139" s="19" t="b">
        <f t="shared" si="9"/>
        <v>0</v>
      </c>
      <c r="J139" s="19">
        <f>VLOOKUP($B$1&amp;"."&amp;A139,All_connections!$B$1:$O$1129,14,FALSE)</f>
        <v>8299.6194799999994</v>
      </c>
      <c r="K139" s="19">
        <f>VLOOKUP(B139,'PKG lenghts'!$F$3:$G$1026,2,FALSE)</f>
        <v>30277.038339999999</v>
      </c>
      <c r="L139" s="19">
        <f>_xlfn.IFNA(VLOOKUP(C139&amp;"-"&amp;F139,Swapping!$A$2:$E$74,3,FALSE),E139)</f>
        <v>13</v>
      </c>
      <c r="M139" s="19" t="str">
        <f>VLOOKUP(A139,Cable!$B$2:$C$197,2,FALSE)</f>
        <v>C5</v>
      </c>
      <c r="N139" s="19" t="str">
        <f>VLOOKUP($B$2&amp;"."&amp;M139,All_connections!$B$1:$O$1129,9,FALSE)</f>
        <v>IFG_01_RX_N&lt;10&gt;</v>
      </c>
      <c r="O139" s="19" t="str">
        <f t="shared" si="10"/>
        <v>0-1-10</v>
      </c>
      <c r="P139" s="19">
        <f>VLOOKUP($B$2&amp;"."&amp;M139,All_connections!$B$1:$O$1129,10,FALSE)</f>
        <v>1</v>
      </c>
      <c r="Q139" s="19">
        <f>VLOOKUP($B$2&amp;"."&amp;M139,All_connections!$B$1:$O$1129,11,FALSE)</f>
        <v>10</v>
      </c>
      <c r="R139" s="19" t="str">
        <f>VLOOKUP($B$2&amp;"."&amp;M139,All_connections!$B$1:$O$1129,12,FALSE)</f>
        <v>RX</v>
      </c>
      <c r="S139" s="19" t="str">
        <f>VLOOKUP($B$2&amp;"."&amp;M139,All_connections!$B$1:$O$1129,13,FALSE)</f>
        <v>N</v>
      </c>
      <c r="T139" s="19" t="str">
        <f t="shared" si="15"/>
        <v>C</v>
      </c>
      <c r="U139" s="19" t="b">
        <f t="shared" si="12"/>
        <v>1</v>
      </c>
      <c r="V139" s="19">
        <f>VLOOKUP($B$2&amp;"."&amp;M139,All_connections!$B$1:$O$1129,14,FALSE)</f>
        <v>11620.460950000001</v>
      </c>
      <c r="W139" s="19">
        <f>VLOOKUP(N139,'PKG lenghts'!$F$3:$G$1026,2,FALSE)</f>
        <v>16672.00649</v>
      </c>
      <c r="X139" s="19">
        <f>_xlfn.IFNA(VLOOKUP(O139&amp;"-"&amp;R139,Swapping!$A$2:$E$74,3,FALSE),Q139)</f>
        <v>10</v>
      </c>
      <c r="Y139" s="21">
        <f>$B$5*(J139+V139)/1000</f>
        <v>-17.928072387000004</v>
      </c>
      <c r="Z139" s="21">
        <f>$B$4*(K139+W139)/1000</f>
        <v>-5.1643949313000004</v>
      </c>
      <c r="AA139" s="21">
        <f t="shared" si="13"/>
        <v>-32.092467318300002</v>
      </c>
      <c r="AB139" s="23" t="b">
        <f>IF(AND(NOT(ISNA(C139)),(NOT(ISNA(O139)))),TRUE,FALSE)</f>
        <v>1</v>
      </c>
      <c r="AC139" s="18" t="b">
        <f>L139=X139</f>
        <v>0</v>
      </c>
    </row>
    <row r="140" spans="1:29" s="18" customFormat="1" x14ac:dyDescent="0.25">
      <c r="A140" s="19" t="s">
        <v>224</v>
      </c>
      <c r="B140" s="19" t="str">
        <f>VLOOKUP($B$1&amp;"."&amp;A140,All_connections!$B$1:$O$1129,9,FALSE)</f>
        <v>IFG_11_TX_N&lt;13&gt;</v>
      </c>
      <c r="C140" s="19" t="str">
        <f t="shared" si="7"/>
        <v>5-1-13</v>
      </c>
      <c r="D140" s="19">
        <f>VLOOKUP($B$1&amp;"."&amp;A140,All_connections!$B$1:$O$1129,10,FALSE)</f>
        <v>11</v>
      </c>
      <c r="E140" s="19">
        <f>VLOOKUP($B$1&amp;"."&amp;A140,All_connections!$B$1:$O$1129,11,FALSE)</f>
        <v>13</v>
      </c>
      <c r="F140" s="19" t="str">
        <f>VLOOKUP($B$1&amp;"."&amp;A140,All_connections!$B$1:$O$1129,12,FALSE)</f>
        <v>TX</v>
      </c>
      <c r="G140" s="19" t="str">
        <f>VLOOKUP($B$1&amp;"."&amp;A140,All_connections!$B$1:$O$1129,13,FALSE)</f>
        <v>N</v>
      </c>
      <c r="H140" s="19" t="str">
        <f t="shared" si="16"/>
        <v>K</v>
      </c>
      <c r="I140" s="19" t="b">
        <f t="shared" si="9"/>
        <v>0</v>
      </c>
      <c r="J140" s="19">
        <f>VLOOKUP($B$1&amp;"."&amp;A140,All_connections!$B$1:$O$1129,14,FALSE)</f>
        <v>8299.8982500000002</v>
      </c>
      <c r="K140" s="19">
        <f>VLOOKUP(B140,'PKG lenghts'!$F$3:$G$1026,2,FALSE)</f>
        <v>30275.30946</v>
      </c>
      <c r="L140" s="19">
        <f>_xlfn.IFNA(VLOOKUP(C140&amp;"-"&amp;F140,Swapping!$A$2:$E$74,3,FALSE),E140)</f>
        <v>13</v>
      </c>
      <c r="M140" s="19" t="str">
        <f>VLOOKUP(A140,Cable!$B$2:$C$197,2,FALSE)</f>
        <v>D5</v>
      </c>
      <c r="N140" s="19" t="str">
        <f>VLOOKUP($B$2&amp;"."&amp;M140,All_connections!$B$1:$O$1129,9,FALSE)</f>
        <v>IFG_01_RX_P&lt;10&gt;</v>
      </c>
      <c r="O140" s="19" t="str">
        <f t="shared" si="10"/>
        <v>0-1-10</v>
      </c>
      <c r="P140" s="19">
        <f>VLOOKUP($B$2&amp;"."&amp;M140,All_connections!$B$1:$O$1129,10,FALSE)</f>
        <v>1</v>
      </c>
      <c r="Q140" s="19">
        <f>VLOOKUP($B$2&amp;"."&amp;M140,All_connections!$B$1:$O$1129,11,FALSE)</f>
        <v>10</v>
      </c>
      <c r="R140" s="19" t="str">
        <f>VLOOKUP($B$2&amp;"."&amp;M140,All_connections!$B$1:$O$1129,12,FALSE)</f>
        <v>RX</v>
      </c>
      <c r="S140" s="19" t="str">
        <f>VLOOKUP($B$2&amp;"."&amp;M140,All_connections!$B$1:$O$1129,13,FALSE)</f>
        <v>P</v>
      </c>
      <c r="T140" s="19" t="str">
        <f t="shared" si="15"/>
        <v>D</v>
      </c>
      <c r="U140" s="19" t="b">
        <f t="shared" si="12"/>
        <v>1</v>
      </c>
      <c r="V140" s="19">
        <f>VLOOKUP($B$2&amp;"."&amp;M140,All_connections!$B$1:$O$1129,14,FALSE)</f>
        <v>11620.221680000001</v>
      </c>
      <c r="W140" s="19">
        <f>VLOOKUP(N140,'PKG lenghts'!$F$3:$G$1026,2,FALSE)</f>
        <v>16673.82848</v>
      </c>
      <c r="X140" s="19">
        <f>_xlfn.IFNA(VLOOKUP(O140&amp;"-"&amp;R140,Swapping!$A$2:$E$74,3,FALSE),Q140)</f>
        <v>10</v>
      </c>
      <c r="Y140" s="21">
        <f>$B$5*(J140+V140)/1000</f>
        <v>-17.928107937</v>
      </c>
      <c r="Z140" s="21">
        <f>$B$4*(K140+W140)/1000</f>
        <v>-5.1644051734000005</v>
      </c>
      <c r="AA140" s="21">
        <f t="shared" si="13"/>
        <v>-32.092513110399999</v>
      </c>
      <c r="AB140" s="23" t="b">
        <f>IF(AND(NOT(ISNA(C140)),(NOT(ISNA(O140)))),TRUE,FALSE)</f>
        <v>1</v>
      </c>
      <c r="AC140" s="18" t="b">
        <f>L140=X140</f>
        <v>0</v>
      </c>
    </row>
    <row r="141" spans="1:29" x14ac:dyDescent="0.25">
      <c r="A141" s="19" t="s">
        <v>248</v>
      </c>
      <c r="B141" s="19" t="str">
        <f>VLOOKUP($B$1&amp;"."&amp;A141,All_connections!$B$1:$O$1129,9,FALSE)</f>
        <v>IFG_11_TX_P&lt;14&gt;</v>
      </c>
      <c r="C141" s="19" t="str">
        <f t="shared" si="7"/>
        <v>5-1-14</v>
      </c>
      <c r="D141" s="19">
        <f>VLOOKUP($B$1&amp;"."&amp;A141,All_connections!$B$1:$O$1129,10,FALSE)</f>
        <v>11</v>
      </c>
      <c r="E141" s="19">
        <f>VLOOKUP($B$1&amp;"."&amp;A141,All_connections!$B$1:$O$1129,11,FALSE)</f>
        <v>14</v>
      </c>
      <c r="F141" s="19" t="str">
        <f>VLOOKUP($B$1&amp;"."&amp;A141,All_connections!$B$1:$O$1129,12,FALSE)</f>
        <v>TX</v>
      </c>
      <c r="G141" s="19" t="str">
        <f>VLOOKUP($B$1&amp;"."&amp;A141,All_connections!$B$1:$O$1129,13,FALSE)</f>
        <v>P</v>
      </c>
      <c r="H141" s="19" t="str">
        <f t="shared" si="16"/>
        <v>L</v>
      </c>
      <c r="I141" s="19" t="b">
        <f t="shared" si="9"/>
        <v>0</v>
      </c>
      <c r="J141" s="19">
        <f>VLOOKUP($B$1&amp;"."&amp;A141,All_connections!$B$1:$O$1129,14,FALSE)</f>
        <v>7937.3956399999997</v>
      </c>
      <c r="K141" s="19">
        <f>VLOOKUP(B141,'PKG lenghts'!$F$3:$G$1026,2,FALSE)</f>
        <v>33075.031759999998</v>
      </c>
      <c r="L141" s="19">
        <f>_xlfn.IFNA(VLOOKUP(C141&amp;"-"&amp;F141,Swapping!$A$2:$E$74,3,FALSE),E141)</f>
        <v>14</v>
      </c>
      <c r="M141" s="19" t="str">
        <f>VLOOKUP(A141,Cable!$B$2:$C$197,2,FALSE)</f>
        <v>E5</v>
      </c>
      <c r="N141" s="19" t="str">
        <f>VLOOKUP($B$2&amp;"."&amp;M141,All_connections!$B$1:$O$1129,9,FALSE)</f>
        <v>IFG_01_RX_P&lt;8&gt;</v>
      </c>
      <c r="O141" s="19" t="str">
        <f t="shared" si="10"/>
        <v>0-1-8</v>
      </c>
      <c r="P141" s="19">
        <f>VLOOKUP($B$2&amp;"."&amp;M141,All_connections!$B$1:$O$1129,10,FALSE)</f>
        <v>1</v>
      </c>
      <c r="Q141" s="19">
        <f>VLOOKUP($B$2&amp;"."&amp;M141,All_connections!$B$1:$O$1129,11,FALSE)</f>
        <v>8</v>
      </c>
      <c r="R141" s="19" t="str">
        <f>VLOOKUP($B$2&amp;"."&amp;M141,All_connections!$B$1:$O$1129,12,FALSE)</f>
        <v>RX</v>
      </c>
      <c r="S141" s="19" t="str">
        <f>VLOOKUP($B$2&amp;"."&amp;M141,All_connections!$B$1:$O$1129,13,FALSE)</f>
        <v>P</v>
      </c>
      <c r="T141" s="19" t="str">
        <f t="shared" si="15"/>
        <v>E</v>
      </c>
      <c r="U141" s="19" t="b">
        <f t="shared" si="12"/>
        <v>0</v>
      </c>
      <c r="V141" s="19">
        <f>VLOOKUP($B$2&amp;"."&amp;M141,All_connections!$B$1:$O$1129,14,FALSE)</f>
        <v>11604.55487</v>
      </c>
      <c r="W141" s="19">
        <f>VLOOKUP(N141,'PKG lenghts'!$F$3:$G$1026,2,FALSE)</f>
        <v>19340.857639999998</v>
      </c>
      <c r="X141" s="19">
        <f>_xlfn.IFNA(VLOOKUP(O141&amp;"-"&amp;R141,Swapping!$A$2:$E$74,3,FALSE),Q141)</f>
        <v>9</v>
      </c>
      <c r="Y141" s="21">
        <f>$B$5*(J141+V141)/1000</f>
        <v>-17.587755459</v>
      </c>
      <c r="Z141" s="21">
        <f>$B$4*(K141+W141)/1000</f>
        <v>-5.7657478339999999</v>
      </c>
      <c r="AA141" s="21">
        <f t="shared" si="13"/>
        <v>-32.353503293000003</v>
      </c>
      <c r="AB141" s="23" t="b">
        <f>IF(AND(NOT(ISNA(C141)),(NOT(ISNA(O141)))),TRUE,FALSE)</f>
        <v>1</v>
      </c>
      <c r="AC141" s="18" t="b">
        <f>L141=X141</f>
        <v>0</v>
      </c>
    </row>
    <row r="142" spans="1:29" x14ac:dyDescent="0.25">
      <c r="A142" s="19" t="s">
        <v>272</v>
      </c>
      <c r="B142" s="19" t="str">
        <f>VLOOKUP($B$1&amp;"."&amp;A142,All_connections!$B$1:$O$1129,9,FALSE)</f>
        <v>IFG_11_TX_N&lt;14&gt;</v>
      </c>
      <c r="C142" s="19" t="str">
        <f t="shared" si="7"/>
        <v>5-1-14</v>
      </c>
      <c r="D142" s="19">
        <f>VLOOKUP($B$1&amp;"."&amp;A142,All_connections!$B$1:$O$1129,10,FALSE)</f>
        <v>11</v>
      </c>
      <c r="E142" s="19">
        <f>VLOOKUP($B$1&amp;"."&amp;A142,All_connections!$B$1:$O$1129,11,FALSE)</f>
        <v>14</v>
      </c>
      <c r="F142" s="19" t="str">
        <f>VLOOKUP($B$1&amp;"."&amp;A142,All_connections!$B$1:$O$1129,12,FALSE)</f>
        <v>TX</v>
      </c>
      <c r="G142" s="19" t="str">
        <f>VLOOKUP($B$1&amp;"."&amp;A142,All_connections!$B$1:$O$1129,13,FALSE)</f>
        <v>N</v>
      </c>
      <c r="H142" s="19" t="str">
        <f t="shared" si="16"/>
        <v>M</v>
      </c>
      <c r="I142" s="19" t="b">
        <f t="shared" si="9"/>
        <v>0</v>
      </c>
      <c r="J142" s="19">
        <f>VLOOKUP($B$1&amp;"."&amp;A142,All_connections!$B$1:$O$1129,14,FALSE)</f>
        <v>7936.1979899999997</v>
      </c>
      <c r="K142" s="19">
        <f>VLOOKUP(B142,'PKG lenghts'!$F$3:$G$1026,2,FALSE)</f>
        <v>33073.294139999998</v>
      </c>
      <c r="L142" s="19">
        <f>_xlfn.IFNA(VLOOKUP(C142&amp;"-"&amp;F142,Swapping!$A$2:$E$74,3,FALSE),E142)</f>
        <v>14</v>
      </c>
      <c r="M142" s="19" t="str">
        <f>VLOOKUP(A142,Cable!$B$2:$C$197,2,FALSE)</f>
        <v>F5</v>
      </c>
      <c r="N142" s="19" t="str">
        <f>VLOOKUP($B$2&amp;"."&amp;M142,All_connections!$B$1:$O$1129,9,FALSE)</f>
        <v>IFG_01_RX_N&lt;8&gt;</v>
      </c>
      <c r="O142" s="19" t="str">
        <f t="shared" si="10"/>
        <v>0-1-8</v>
      </c>
      <c r="P142" s="19">
        <f>VLOOKUP($B$2&amp;"."&amp;M142,All_connections!$B$1:$O$1129,10,FALSE)</f>
        <v>1</v>
      </c>
      <c r="Q142" s="19">
        <f>VLOOKUP($B$2&amp;"."&amp;M142,All_connections!$B$1:$O$1129,11,FALSE)</f>
        <v>8</v>
      </c>
      <c r="R142" s="19" t="str">
        <f>VLOOKUP($B$2&amp;"."&amp;M142,All_connections!$B$1:$O$1129,12,FALSE)</f>
        <v>RX</v>
      </c>
      <c r="S142" s="19" t="str">
        <f>VLOOKUP($B$2&amp;"."&amp;M142,All_connections!$B$1:$O$1129,13,FALSE)</f>
        <v>N</v>
      </c>
      <c r="T142" s="19" t="str">
        <f t="shared" si="15"/>
        <v>F</v>
      </c>
      <c r="U142" s="19" t="b">
        <f t="shared" si="12"/>
        <v>0</v>
      </c>
      <c r="V142" s="19">
        <f>VLOOKUP($B$2&amp;"."&amp;M142,All_connections!$B$1:$O$1129,14,FALSE)</f>
        <v>11603.923220000001</v>
      </c>
      <c r="W142" s="19">
        <f>VLOOKUP(N142,'PKG lenghts'!$F$3:$G$1026,2,FALSE)</f>
        <v>19339.893110000001</v>
      </c>
      <c r="X142" s="19">
        <f>_xlfn.IFNA(VLOOKUP(O142&amp;"-"&amp;R142,Swapping!$A$2:$E$74,3,FALSE),Q142)</f>
        <v>9</v>
      </c>
      <c r="Y142" s="21">
        <f>$B$5*(J142+V142)/1000</f>
        <v>-17.586109089000001</v>
      </c>
      <c r="Z142" s="21">
        <f>$B$4*(K142+W142)/1000</f>
        <v>-5.7654505975000001</v>
      </c>
      <c r="AA142" s="21">
        <f t="shared" si="13"/>
        <v>-32.351559686499996</v>
      </c>
      <c r="AB142" s="23" t="b">
        <f>IF(AND(NOT(ISNA(C142)),(NOT(ISNA(O142)))),TRUE,FALSE)</f>
        <v>1</v>
      </c>
      <c r="AC142" s="18" t="b">
        <f>L142=X142</f>
        <v>0</v>
      </c>
    </row>
    <row r="143" spans="1:29" x14ac:dyDescent="0.25">
      <c r="A143" s="19" t="s">
        <v>154</v>
      </c>
      <c r="B143" s="19" t="str">
        <f>VLOOKUP($B$1&amp;"."&amp;A143,All_connections!$B$1:$O$1129,9,FALSE)</f>
        <v>IFG_11_TX_P&lt;15&gt;</v>
      </c>
      <c r="C143" s="19" t="str">
        <f t="shared" si="7"/>
        <v>5-1-15</v>
      </c>
      <c r="D143" s="19">
        <f>VLOOKUP($B$1&amp;"."&amp;A143,All_connections!$B$1:$O$1129,10,FALSE)</f>
        <v>11</v>
      </c>
      <c r="E143" s="19">
        <f>VLOOKUP($B$1&amp;"."&amp;A143,All_connections!$B$1:$O$1129,11,FALSE)</f>
        <v>15</v>
      </c>
      <c r="F143" s="19" t="str">
        <f>VLOOKUP($B$1&amp;"."&amp;A143,All_connections!$B$1:$O$1129,12,FALSE)</f>
        <v>TX</v>
      </c>
      <c r="G143" s="19" t="str">
        <f>VLOOKUP($B$1&amp;"."&amp;A143,All_connections!$B$1:$O$1129,13,FALSE)</f>
        <v>P</v>
      </c>
      <c r="H143" s="19" t="str">
        <f t="shared" si="16"/>
        <v>G</v>
      </c>
      <c r="I143" s="19" t="b">
        <f t="shared" si="9"/>
        <v>0</v>
      </c>
      <c r="J143" s="19">
        <f>VLOOKUP($B$1&amp;"."&amp;A143,All_connections!$B$1:$O$1129,14,FALSE)</f>
        <v>8249.7846000000009</v>
      </c>
      <c r="K143" s="19">
        <f>VLOOKUP(B143,'PKG lenghts'!$F$3:$G$1026,2,FALSE)</f>
        <v>31256.167969999999</v>
      </c>
      <c r="L143" s="19">
        <f>_xlfn.IFNA(VLOOKUP(C143&amp;"-"&amp;F143,Swapping!$A$2:$E$74,3,FALSE),E143)</f>
        <v>15</v>
      </c>
      <c r="M143" s="19" t="str">
        <f>VLOOKUP(A143,Cable!$B$2:$C$197,2,FALSE)</f>
        <v>A6</v>
      </c>
      <c r="N143" s="19" t="str">
        <f>VLOOKUP($B$2&amp;"."&amp;M143,All_connections!$B$1:$O$1129,9,FALSE)</f>
        <v>IFG_01_RX_N&lt;9&gt;</v>
      </c>
      <c r="O143" s="19" t="str">
        <f t="shared" si="10"/>
        <v>0-1-9</v>
      </c>
      <c r="P143" s="19">
        <f>VLOOKUP($B$2&amp;"."&amp;M143,All_connections!$B$1:$O$1129,10,FALSE)</f>
        <v>1</v>
      </c>
      <c r="Q143" s="19">
        <f>VLOOKUP($B$2&amp;"."&amp;M143,All_connections!$B$1:$O$1129,11,FALSE)</f>
        <v>9</v>
      </c>
      <c r="R143" s="19" t="str">
        <f>VLOOKUP($B$2&amp;"."&amp;M143,All_connections!$B$1:$O$1129,12,FALSE)</f>
        <v>RX</v>
      </c>
      <c r="S143" s="19" t="str">
        <f>VLOOKUP($B$2&amp;"."&amp;M143,All_connections!$B$1:$O$1129,13,FALSE)</f>
        <v>N</v>
      </c>
      <c r="T143" s="19" t="str">
        <f t="shared" si="15"/>
        <v>A</v>
      </c>
      <c r="U143" s="19" t="b">
        <f t="shared" si="12"/>
        <v>1</v>
      </c>
      <c r="V143" s="19">
        <f>VLOOKUP($B$2&amp;"."&amp;M143,All_connections!$B$1:$O$1129,14,FALSE)</f>
        <v>11929.088970000001</v>
      </c>
      <c r="W143" s="19">
        <f>VLOOKUP(N143,'PKG lenghts'!$F$3:$G$1026,2,FALSE)</f>
        <v>22960.813709999999</v>
      </c>
      <c r="X143" s="19">
        <f>_xlfn.IFNA(VLOOKUP(O143&amp;"-"&amp;R143,Swapping!$A$2:$E$74,3,FALSE),Q143)</f>
        <v>8</v>
      </c>
      <c r="Y143" s="21">
        <f>$B$5*(J143+V143)/1000</f>
        <v>-18.160986213000005</v>
      </c>
      <c r="Z143" s="21">
        <f>$B$4*(K143+W143)/1000</f>
        <v>-5.9638679848000002</v>
      </c>
      <c r="AA143" s="21">
        <f t="shared" si="13"/>
        <v>-33.124854197800005</v>
      </c>
      <c r="AB143" s="23" t="b">
        <f>IF(AND(NOT(ISNA(C143)),(NOT(ISNA(O143)))),TRUE,FALSE)</f>
        <v>1</v>
      </c>
      <c r="AC143" s="18" t="b">
        <f>L143=X143</f>
        <v>0</v>
      </c>
    </row>
    <row r="144" spans="1:29" x14ac:dyDescent="0.25">
      <c r="A144" s="19" t="s">
        <v>178</v>
      </c>
      <c r="B144" s="19" t="str">
        <f>VLOOKUP($B$1&amp;"."&amp;A144,All_connections!$B$1:$O$1129,9,FALSE)</f>
        <v>IFG_11_TX_N&lt;15&gt;</v>
      </c>
      <c r="C144" s="19" t="str">
        <f t="shared" ref="C144:C207" si="17">CONCATENATE(FLOOR(D144/2,1),"-",MOD(D144,2),"-",E144)</f>
        <v>5-1-15</v>
      </c>
      <c r="D144" s="19">
        <f>VLOOKUP($B$1&amp;"."&amp;A144,All_connections!$B$1:$O$1129,10,FALSE)</f>
        <v>11</v>
      </c>
      <c r="E144" s="19">
        <f>VLOOKUP($B$1&amp;"."&amp;A144,All_connections!$B$1:$O$1129,11,FALSE)</f>
        <v>15</v>
      </c>
      <c r="F144" s="19" t="str">
        <f>VLOOKUP($B$1&amp;"."&amp;A144,All_connections!$B$1:$O$1129,12,FALSE)</f>
        <v>TX</v>
      </c>
      <c r="G144" s="19" t="str">
        <f>VLOOKUP($B$1&amp;"."&amp;A144,All_connections!$B$1:$O$1129,13,FALSE)</f>
        <v>N</v>
      </c>
      <c r="H144" s="19" t="str">
        <f t="shared" si="16"/>
        <v>H</v>
      </c>
      <c r="I144" s="19" t="b">
        <f t="shared" ref="I144:I207" si="18">IF(OR(H144="A",H144="C",H144="E",H144="G",H144="J",H144="L",H144="N"),IF(G144="P",FALSE,TRUE),IF(G144="N",FALSE,TRUE))</f>
        <v>0</v>
      </c>
      <c r="J144" s="19">
        <f>VLOOKUP($B$1&amp;"."&amp;A144,All_connections!$B$1:$O$1129,14,FALSE)</f>
        <v>8250.1929600000003</v>
      </c>
      <c r="K144" s="19">
        <f>VLOOKUP(B144,'PKG lenghts'!$F$3:$G$1026,2,FALSE)</f>
        <v>31256.389709999999</v>
      </c>
      <c r="L144" s="19">
        <f>_xlfn.IFNA(VLOOKUP(C144&amp;"-"&amp;F144,Swapping!$A$2:$E$74,3,FALSE),E144)</f>
        <v>15</v>
      </c>
      <c r="M144" s="19" t="str">
        <f>VLOOKUP(A144,Cable!$B$2:$C$197,2,FALSE)</f>
        <v>B6</v>
      </c>
      <c r="N144" s="19" t="str">
        <f>VLOOKUP($B$2&amp;"."&amp;M144,All_connections!$B$1:$O$1129,9,FALSE)</f>
        <v>IFG_01_RX_P&lt;9&gt;</v>
      </c>
      <c r="O144" s="19" t="str">
        <f t="shared" ref="O144:O207" si="19">CONCATENATE(FLOOR(P144/2,1),"-",MOD(P144,2),"-",Q144)</f>
        <v>0-1-9</v>
      </c>
      <c r="P144" s="19">
        <f>VLOOKUP($B$2&amp;"."&amp;M144,All_connections!$B$1:$O$1129,10,FALSE)</f>
        <v>1</v>
      </c>
      <c r="Q144" s="19">
        <f>VLOOKUP($B$2&amp;"."&amp;M144,All_connections!$B$1:$O$1129,11,FALSE)</f>
        <v>9</v>
      </c>
      <c r="R144" s="19" t="str">
        <f>VLOOKUP($B$2&amp;"."&amp;M144,All_connections!$B$1:$O$1129,12,FALSE)</f>
        <v>RX</v>
      </c>
      <c r="S144" s="19" t="str">
        <f>VLOOKUP($B$2&amp;"."&amp;M144,All_connections!$B$1:$O$1129,13,FALSE)</f>
        <v>P</v>
      </c>
      <c r="T144" s="19" t="str">
        <f t="shared" si="15"/>
        <v>B</v>
      </c>
      <c r="U144" s="19" t="b">
        <f t="shared" ref="U144:U207" si="20">IF(OR(T144="A",T144="C",T144="E",T144="G",T144="J",T144="L",T144="N"),IF(S144="P",FALSE,TRUE),IF(S144="N",FALSE,TRUE))</f>
        <v>1</v>
      </c>
      <c r="V144" s="19">
        <f>VLOOKUP($B$2&amp;"."&amp;M144,All_connections!$B$1:$O$1129,14,FALSE)</f>
        <v>11929.298119999999</v>
      </c>
      <c r="W144" s="19">
        <f>VLOOKUP(N144,'PKG lenghts'!$F$3:$G$1026,2,FALSE)</f>
        <v>22961.901969999999</v>
      </c>
      <c r="X144" s="19">
        <f>_xlfn.IFNA(VLOOKUP(O144&amp;"-"&amp;R144,Swapping!$A$2:$E$74,3,FALSE),Q144)</f>
        <v>8</v>
      </c>
      <c r="Y144" s="21">
        <f>$B$5*(J144+V144)/1000</f>
        <v>-18.161541971999998</v>
      </c>
      <c r="Z144" s="21">
        <f>$B$4*(K144+W144)/1000</f>
        <v>-5.9640120847999993</v>
      </c>
      <c r="AA144" s="21">
        <f t="shared" ref="AA144:AA207" si="21">Y144+IF($B$9,Z144,0)+IF($B$1=$B$2,$B$7,$B$6)</f>
        <v>-33.125554056799999</v>
      </c>
      <c r="AB144" s="23" t="b">
        <f>IF(AND(NOT(ISNA(C144)),(NOT(ISNA(O144)))),TRUE,FALSE)</f>
        <v>1</v>
      </c>
      <c r="AC144" s="18" t="b">
        <f>L144=X144</f>
        <v>0</v>
      </c>
    </row>
    <row r="145" spans="1:29" x14ac:dyDescent="0.25">
      <c r="A145" s="19" t="s">
        <v>202</v>
      </c>
      <c r="B145" s="19" t="str">
        <f>VLOOKUP($B$1&amp;"."&amp;A145,All_connections!$B$1:$O$1129,9,FALSE)</f>
        <v>IFG_11_TX_P&lt;16&gt;</v>
      </c>
      <c r="C145" s="19" t="str">
        <f t="shared" si="17"/>
        <v>5-1-16</v>
      </c>
      <c r="D145" s="19">
        <f>VLOOKUP($B$1&amp;"."&amp;A145,All_connections!$B$1:$O$1129,10,FALSE)</f>
        <v>11</v>
      </c>
      <c r="E145" s="19">
        <f>VLOOKUP($B$1&amp;"."&amp;A145,All_connections!$B$1:$O$1129,11,FALSE)</f>
        <v>16</v>
      </c>
      <c r="F145" s="19" t="str">
        <f>VLOOKUP($B$1&amp;"."&amp;A145,All_connections!$B$1:$O$1129,12,FALSE)</f>
        <v>TX</v>
      </c>
      <c r="G145" s="19" t="str">
        <f>VLOOKUP($B$1&amp;"."&amp;A145,All_connections!$B$1:$O$1129,13,FALSE)</f>
        <v>P</v>
      </c>
      <c r="H145" s="19" t="str">
        <f t="shared" si="16"/>
        <v>J</v>
      </c>
      <c r="I145" s="19" t="b">
        <f t="shared" si="18"/>
        <v>0</v>
      </c>
      <c r="J145" s="19">
        <f>VLOOKUP($B$1&amp;"."&amp;A145,All_connections!$B$1:$O$1129,14,FALSE)</f>
        <v>8124.0018499999996</v>
      </c>
      <c r="K145" s="19">
        <f>VLOOKUP(B145,'PKG lenghts'!$F$3:$G$1026,2,FALSE)</f>
        <v>28387.178739999999</v>
      </c>
      <c r="L145" s="19">
        <f>_xlfn.IFNA(VLOOKUP(C145&amp;"-"&amp;F145,Swapping!$A$2:$E$74,3,FALSE),E145)</f>
        <v>16</v>
      </c>
      <c r="M145" s="19" t="str">
        <f>VLOOKUP(A145,Cable!$B$2:$C$197,2,FALSE)</f>
        <v>C6</v>
      </c>
      <c r="N145" s="19" t="str">
        <f>VLOOKUP($B$2&amp;"."&amp;M145,All_connections!$B$1:$O$1129,9,FALSE)</f>
        <v>IFG_01_RX_P&lt;7&gt;</v>
      </c>
      <c r="O145" s="19" t="str">
        <f t="shared" si="19"/>
        <v>0-1-7</v>
      </c>
      <c r="P145" s="19">
        <f>VLOOKUP($B$2&amp;"."&amp;M145,All_connections!$B$1:$O$1129,10,FALSE)</f>
        <v>1</v>
      </c>
      <c r="Q145" s="19">
        <f>VLOOKUP($B$2&amp;"."&amp;M145,All_connections!$B$1:$O$1129,11,FALSE)</f>
        <v>7</v>
      </c>
      <c r="R145" s="19" t="str">
        <f>VLOOKUP($B$2&amp;"."&amp;M145,All_connections!$B$1:$O$1129,12,FALSE)</f>
        <v>RX</v>
      </c>
      <c r="S145" s="19" t="str">
        <f>VLOOKUP($B$2&amp;"."&amp;M145,All_connections!$B$1:$O$1129,13,FALSE)</f>
        <v>P</v>
      </c>
      <c r="T145" s="19" t="str">
        <f t="shared" si="15"/>
        <v>C</v>
      </c>
      <c r="U145" s="19" t="b">
        <f t="shared" si="20"/>
        <v>0</v>
      </c>
      <c r="V145" s="19">
        <f>VLOOKUP($B$2&amp;"."&amp;M145,All_connections!$B$1:$O$1129,14,FALSE)</f>
        <v>11739.50179</v>
      </c>
      <c r="W145" s="19">
        <f>VLOOKUP(N145,'PKG lenghts'!$F$3:$G$1026,2,FALSE)</f>
        <v>21562.05082</v>
      </c>
      <c r="X145" s="19">
        <f>_xlfn.IFNA(VLOOKUP(O145&amp;"-"&amp;R145,Swapping!$A$2:$E$74,3,FALSE),Q145)</f>
        <v>7</v>
      </c>
      <c r="Y145" s="21">
        <f>$B$5*(J145+V145)/1000</f>
        <v>-17.877153276000001</v>
      </c>
      <c r="Z145" s="21">
        <f>$B$4*(K145+W145)/1000</f>
        <v>-5.4944152516000004</v>
      </c>
      <c r="AA145" s="21">
        <f t="shared" si="21"/>
        <v>-32.371568527600004</v>
      </c>
      <c r="AB145" s="23" t="b">
        <f>IF(AND(NOT(ISNA(C145)),(NOT(ISNA(O145)))),TRUE,FALSE)</f>
        <v>1</v>
      </c>
      <c r="AC145" s="18" t="b">
        <f>L145=X145</f>
        <v>0</v>
      </c>
    </row>
    <row r="146" spans="1:29" x14ac:dyDescent="0.25">
      <c r="A146" s="19" t="s">
        <v>226</v>
      </c>
      <c r="B146" s="19" t="str">
        <f>VLOOKUP($B$1&amp;"."&amp;A146,All_connections!$B$1:$O$1129,9,FALSE)</f>
        <v>IFG_11_TX_N&lt;16&gt;</v>
      </c>
      <c r="C146" s="19" t="str">
        <f t="shared" si="17"/>
        <v>5-1-16</v>
      </c>
      <c r="D146" s="19">
        <f>VLOOKUP($B$1&amp;"."&amp;A146,All_connections!$B$1:$O$1129,10,FALSE)</f>
        <v>11</v>
      </c>
      <c r="E146" s="19">
        <f>VLOOKUP($B$1&amp;"."&amp;A146,All_connections!$B$1:$O$1129,11,FALSE)</f>
        <v>16</v>
      </c>
      <c r="F146" s="19" t="str">
        <f>VLOOKUP($B$1&amp;"."&amp;A146,All_connections!$B$1:$O$1129,12,FALSE)</f>
        <v>TX</v>
      </c>
      <c r="G146" s="19" t="str">
        <f>VLOOKUP($B$1&amp;"."&amp;A146,All_connections!$B$1:$O$1129,13,FALSE)</f>
        <v>N</v>
      </c>
      <c r="H146" s="19" t="str">
        <f t="shared" si="16"/>
        <v>K</v>
      </c>
      <c r="I146" s="19" t="b">
        <f t="shared" si="18"/>
        <v>0</v>
      </c>
      <c r="J146" s="19">
        <f>VLOOKUP($B$1&amp;"."&amp;A146,All_connections!$B$1:$O$1129,14,FALSE)</f>
        <v>8124.4446099999996</v>
      </c>
      <c r="K146" s="19">
        <f>VLOOKUP(B146,'PKG lenghts'!$F$3:$G$1026,2,FALSE)</f>
        <v>28386.840629999999</v>
      </c>
      <c r="L146" s="19">
        <f>_xlfn.IFNA(VLOOKUP(C146&amp;"-"&amp;F146,Swapping!$A$2:$E$74,3,FALSE),E146)</f>
        <v>16</v>
      </c>
      <c r="M146" s="19" t="str">
        <f>VLOOKUP(A146,Cable!$B$2:$C$197,2,FALSE)</f>
        <v>D6</v>
      </c>
      <c r="N146" s="19" t="str">
        <f>VLOOKUP($B$2&amp;"."&amp;M146,All_connections!$B$1:$O$1129,9,FALSE)</f>
        <v>IFG_01_RX_N&lt;7&gt;</v>
      </c>
      <c r="O146" s="19" t="str">
        <f t="shared" si="19"/>
        <v>0-1-7</v>
      </c>
      <c r="P146" s="19">
        <f>VLOOKUP($B$2&amp;"."&amp;M146,All_connections!$B$1:$O$1129,10,FALSE)</f>
        <v>1</v>
      </c>
      <c r="Q146" s="19">
        <f>VLOOKUP($B$2&amp;"."&amp;M146,All_connections!$B$1:$O$1129,11,FALSE)</f>
        <v>7</v>
      </c>
      <c r="R146" s="19" t="str">
        <f>VLOOKUP($B$2&amp;"."&amp;M146,All_connections!$B$1:$O$1129,12,FALSE)</f>
        <v>RX</v>
      </c>
      <c r="S146" s="19" t="str">
        <f>VLOOKUP($B$2&amp;"."&amp;M146,All_connections!$B$1:$O$1129,13,FALSE)</f>
        <v>N</v>
      </c>
      <c r="T146" s="19" t="str">
        <f t="shared" si="15"/>
        <v>D</v>
      </c>
      <c r="U146" s="19" t="b">
        <f t="shared" si="20"/>
        <v>0</v>
      </c>
      <c r="V146" s="19">
        <f>VLOOKUP($B$2&amp;"."&amp;M146,All_connections!$B$1:$O$1129,14,FALSE)</f>
        <v>11738.716130000001</v>
      </c>
      <c r="W146" s="19">
        <f>VLOOKUP(N146,'PKG lenghts'!$F$3:$G$1026,2,FALSE)</f>
        <v>21563.292860000001</v>
      </c>
      <c r="X146" s="19">
        <f>_xlfn.IFNA(VLOOKUP(O146&amp;"-"&amp;R146,Swapping!$A$2:$E$74,3,FALSE),Q146)</f>
        <v>7</v>
      </c>
      <c r="Y146" s="21">
        <f>$B$5*(J146+V146)/1000</f>
        <v>-17.876844666</v>
      </c>
      <c r="Z146" s="21">
        <f>$B$4*(K146+W146)/1000</f>
        <v>-5.4945146839000003</v>
      </c>
      <c r="AA146" s="21">
        <f t="shared" si="21"/>
        <v>-32.371359349900004</v>
      </c>
      <c r="AB146" s="23" t="b">
        <f>IF(AND(NOT(ISNA(C146)),(NOT(ISNA(O146)))),TRUE,FALSE)</f>
        <v>1</v>
      </c>
      <c r="AC146" s="18" t="b">
        <f>L146=X146</f>
        <v>0</v>
      </c>
    </row>
    <row r="147" spans="1:29" x14ac:dyDescent="0.25">
      <c r="A147" s="19" t="s">
        <v>250</v>
      </c>
      <c r="B147" s="19" t="str">
        <f>VLOOKUP($B$1&amp;"."&amp;A147,All_connections!$B$1:$O$1129,9,FALSE)</f>
        <v>IFG_11_TX_P&lt;17&gt;</v>
      </c>
      <c r="C147" s="19" t="str">
        <f t="shared" si="17"/>
        <v>5-1-17</v>
      </c>
      <c r="D147" s="19">
        <f>VLOOKUP($B$1&amp;"."&amp;A147,All_connections!$B$1:$O$1129,10,FALSE)</f>
        <v>11</v>
      </c>
      <c r="E147" s="19">
        <f>VLOOKUP($B$1&amp;"."&amp;A147,All_connections!$B$1:$O$1129,11,FALSE)</f>
        <v>17</v>
      </c>
      <c r="F147" s="19" t="str">
        <f>VLOOKUP($B$1&amp;"."&amp;A147,All_connections!$B$1:$O$1129,12,FALSE)</f>
        <v>TX</v>
      </c>
      <c r="G147" s="19" t="str">
        <f>VLOOKUP($B$1&amp;"."&amp;A147,All_connections!$B$1:$O$1129,13,FALSE)</f>
        <v>P</v>
      </c>
      <c r="H147" s="19" t="str">
        <f t="shared" si="16"/>
        <v>L</v>
      </c>
      <c r="I147" s="19" t="b">
        <f t="shared" si="18"/>
        <v>0</v>
      </c>
      <c r="J147" s="19">
        <f>VLOOKUP($B$1&amp;"."&amp;A147,All_connections!$B$1:$O$1129,14,FALSE)</f>
        <v>7854.9473099999996</v>
      </c>
      <c r="K147" s="19">
        <f>VLOOKUP(B147,'PKG lenghts'!$F$3:$G$1026,2,FALSE)</f>
        <v>34103.486360000003</v>
      </c>
      <c r="L147" s="19">
        <f>_xlfn.IFNA(VLOOKUP(C147&amp;"-"&amp;F147,Swapping!$A$2:$E$74,3,FALSE),E147)</f>
        <v>17</v>
      </c>
      <c r="M147" s="19" t="str">
        <f>VLOOKUP(A147,Cable!$B$2:$C$197,2,FALSE)</f>
        <v>E6</v>
      </c>
      <c r="N147" s="19" t="str">
        <f>VLOOKUP($B$2&amp;"."&amp;M147,All_connections!$B$1:$O$1129,9,FALSE)</f>
        <v>IFG_01_RX_N&lt;6&gt;</v>
      </c>
      <c r="O147" s="19" t="str">
        <f t="shared" si="19"/>
        <v>0-1-6</v>
      </c>
      <c r="P147" s="19">
        <f>VLOOKUP($B$2&amp;"."&amp;M147,All_connections!$B$1:$O$1129,10,FALSE)</f>
        <v>1</v>
      </c>
      <c r="Q147" s="19">
        <f>VLOOKUP($B$2&amp;"."&amp;M147,All_connections!$B$1:$O$1129,11,FALSE)</f>
        <v>6</v>
      </c>
      <c r="R147" s="19" t="str">
        <f>VLOOKUP($B$2&amp;"."&amp;M147,All_connections!$B$1:$O$1129,12,FALSE)</f>
        <v>RX</v>
      </c>
      <c r="S147" s="19" t="str">
        <f>VLOOKUP($B$2&amp;"."&amp;M147,All_connections!$B$1:$O$1129,13,FALSE)</f>
        <v>N</v>
      </c>
      <c r="T147" s="19" t="str">
        <f t="shared" si="15"/>
        <v>E</v>
      </c>
      <c r="U147" s="19" t="b">
        <f t="shared" si="20"/>
        <v>1</v>
      </c>
      <c r="V147" s="19">
        <f>VLOOKUP($B$2&amp;"."&amp;M147,All_connections!$B$1:$O$1129,14,FALSE)</f>
        <v>11559.17067</v>
      </c>
      <c r="W147" s="19">
        <f>VLOOKUP(N147,'PKG lenghts'!$F$3:$G$1026,2,FALSE)</f>
        <v>18632.6839</v>
      </c>
      <c r="X147" s="19">
        <f>_xlfn.IFNA(VLOOKUP(O147&amp;"-"&amp;R147,Swapping!$A$2:$E$74,3,FALSE),Q147)</f>
        <v>6</v>
      </c>
      <c r="Y147" s="21">
        <f>$B$5*(J147+V147)/1000</f>
        <v>-17.472706182</v>
      </c>
      <c r="Z147" s="21">
        <f>$B$4*(K147+W147)/1000</f>
        <v>-5.8009787285999996</v>
      </c>
      <c r="AA147" s="21">
        <f t="shared" si="21"/>
        <v>-32.273684910599997</v>
      </c>
      <c r="AB147" s="23" t="b">
        <f>IF(AND(NOT(ISNA(C147)),(NOT(ISNA(O147)))),TRUE,FALSE)</f>
        <v>1</v>
      </c>
      <c r="AC147" s="18" t="b">
        <f>L147=X147</f>
        <v>0</v>
      </c>
    </row>
    <row r="148" spans="1:29" x14ac:dyDescent="0.25">
      <c r="A148" s="19" t="s">
        <v>274</v>
      </c>
      <c r="B148" s="19" t="str">
        <f>VLOOKUP($B$1&amp;"."&amp;A148,All_connections!$B$1:$O$1129,9,FALSE)</f>
        <v>IFG_11_TX_N&lt;17&gt;</v>
      </c>
      <c r="C148" s="19" t="str">
        <f t="shared" si="17"/>
        <v>5-1-17</v>
      </c>
      <c r="D148" s="19">
        <f>VLOOKUP($B$1&amp;"."&amp;A148,All_connections!$B$1:$O$1129,10,FALSE)</f>
        <v>11</v>
      </c>
      <c r="E148" s="19">
        <f>VLOOKUP($B$1&amp;"."&amp;A148,All_connections!$B$1:$O$1129,11,FALSE)</f>
        <v>17</v>
      </c>
      <c r="F148" s="19" t="str">
        <f>VLOOKUP($B$1&amp;"."&amp;A148,All_connections!$B$1:$O$1129,12,FALSE)</f>
        <v>TX</v>
      </c>
      <c r="G148" s="19" t="str">
        <f>VLOOKUP($B$1&amp;"."&amp;A148,All_connections!$B$1:$O$1129,13,FALSE)</f>
        <v>N</v>
      </c>
      <c r="H148" s="19" t="str">
        <f t="shared" si="16"/>
        <v>M</v>
      </c>
      <c r="I148" s="19" t="b">
        <f t="shared" si="18"/>
        <v>0</v>
      </c>
      <c r="J148" s="19">
        <f>VLOOKUP($B$1&amp;"."&amp;A148,All_connections!$B$1:$O$1129,14,FALSE)</f>
        <v>7855.11366</v>
      </c>
      <c r="K148" s="19">
        <f>VLOOKUP(B148,'PKG lenghts'!$F$3:$G$1026,2,FALSE)</f>
        <v>34102.584900000002</v>
      </c>
      <c r="L148" s="19">
        <f>_xlfn.IFNA(VLOOKUP(C148&amp;"-"&amp;F148,Swapping!$A$2:$E$74,3,FALSE),E148)</f>
        <v>17</v>
      </c>
      <c r="M148" s="19" t="str">
        <f>VLOOKUP(A148,Cable!$B$2:$C$197,2,FALSE)</f>
        <v>F6</v>
      </c>
      <c r="N148" s="19" t="str">
        <f>VLOOKUP($B$2&amp;"."&amp;M148,All_connections!$B$1:$O$1129,9,FALSE)</f>
        <v>IFG_01_RX_P&lt;6&gt;</v>
      </c>
      <c r="O148" s="19" t="str">
        <f t="shared" si="19"/>
        <v>0-1-6</v>
      </c>
      <c r="P148" s="19">
        <f>VLOOKUP($B$2&amp;"."&amp;M148,All_connections!$B$1:$O$1129,10,FALSE)</f>
        <v>1</v>
      </c>
      <c r="Q148" s="19">
        <f>VLOOKUP($B$2&amp;"."&amp;M148,All_connections!$B$1:$O$1129,11,FALSE)</f>
        <v>6</v>
      </c>
      <c r="R148" s="19" t="str">
        <f>VLOOKUP($B$2&amp;"."&amp;M148,All_connections!$B$1:$O$1129,12,FALSE)</f>
        <v>RX</v>
      </c>
      <c r="S148" s="19" t="str">
        <f>VLOOKUP($B$2&amp;"."&amp;M148,All_connections!$B$1:$O$1129,13,FALSE)</f>
        <v>P</v>
      </c>
      <c r="T148" s="19" t="str">
        <f t="shared" si="15"/>
        <v>F</v>
      </c>
      <c r="U148" s="19" t="b">
        <f t="shared" si="20"/>
        <v>1</v>
      </c>
      <c r="V148" s="19">
        <f>VLOOKUP($B$2&amp;"."&amp;M148,All_connections!$B$1:$O$1129,14,FALSE)</f>
        <v>11558.9794</v>
      </c>
      <c r="W148" s="19">
        <f>VLOOKUP(N148,'PKG lenghts'!$F$3:$G$1026,2,FALSE)</f>
        <v>18632.26325</v>
      </c>
      <c r="X148" s="19">
        <f>_xlfn.IFNA(VLOOKUP(O148&amp;"-"&amp;R148,Swapping!$A$2:$E$74,3,FALSE),Q148)</f>
        <v>6</v>
      </c>
      <c r="Y148" s="21">
        <f>$B$5*(J148+V148)/1000</f>
        <v>-17.472683754000002</v>
      </c>
      <c r="Z148" s="21">
        <f>$B$4*(K148+W148)/1000</f>
        <v>-5.8008332965000005</v>
      </c>
      <c r="AA148" s="21">
        <f t="shared" si="21"/>
        <v>-32.273517050500004</v>
      </c>
      <c r="AB148" s="23" t="b">
        <f>IF(AND(NOT(ISNA(C148)),(NOT(ISNA(O148)))),TRUE,FALSE)</f>
        <v>1</v>
      </c>
      <c r="AC148" s="18" t="b">
        <f>L148=X148</f>
        <v>0</v>
      </c>
    </row>
    <row r="149" spans="1:29" x14ac:dyDescent="0.25">
      <c r="A149" s="19" t="s">
        <v>849</v>
      </c>
      <c r="B149" s="19" t="str">
        <f>VLOOKUP($B$1&amp;"."&amp;A149,All_connections!$B$1:$O$1129,9,FALSE)</f>
        <v>IFG_11_TX_P&lt;18&gt;</v>
      </c>
      <c r="C149" s="19" t="str">
        <f t="shared" si="17"/>
        <v>5-1-18</v>
      </c>
      <c r="D149" s="19">
        <f>VLOOKUP($B$1&amp;"."&amp;A149,All_connections!$B$1:$O$1129,10,FALSE)</f>
        <v>11</v>
      </c>
      <c r="E149" s="19">
        <f>VLOOKUP($B$1&amp;"."&amp;A149,All_connections!$B$1:$O$1129,11,FALSE)</f>
        <v>18</v>
      </c>
      <c r="F149" s="19" t="str">
        <f>VLOOKUP($B$1&amp;"."&amp;A149,All_connections!$B$1:$O$1129,12,FALSE)</f>
        <v>TX</v>
      </c>
      <c r="G149" s="19" t="str">
        <f>VLOOKUP($B$1&amp;"."&amp;A149,All_connections!$B$1:$O$1129,13,FALSE)</f>
        <v>P</v>
      </c>
      <c r="H149" s="19" t="str">
        <f t="shared" si="16"/>
        <v>G</v>
      </c>
      <c r="I149" s="19" t="b">
        <f t="shared" si="18"/>
        <v>0</v>
      </c>
      <c r="J149" s="19">
        <f>VLOOKUP($B$1&amp;"."&amp;A149,All_connections!$B$1:$O$1129,14,FALSE)</f>
        <v>8170.7919300000003</v>
      </c>
      <c r="K149" s="19">
        <f>VLOOKUP(B149,'PKG lenghts'!$F$3:$G$1026,2,FALSE)</f>
        <v>29838.196349999998</v>
      </c>
      <c r="L149" s="19">
        <f>_xlfn.IFNA(VLOOKUP(C149&amp;"-"&amp;F149,Swapping!$A$2:$E$74,3,FALSE),E149)</f>
        <v>18</v>
      </c>
      <c r="M149" s="19" t="str">
        <f>VLOOKUP(A149,Cable!$B$2:$C$197,2,FALSE)</f>
        <v>A7</v>
      </c>
      <c r="N149" s="19" t="str">
        <f>VLOOKUP($B$2&amp;"."&amp;M149,All_connections!$B$1:$O$1129,9,FALSE)</f>
        <v>IFG_01_RX_P&lt;5&gt;</v>
      </c>
      <c r="O149" s="19" t="str">
        <f t="shared" si="19"/>
        <v>0-1-5</v>
      </c>
      <c r="P149" s="19">
        <f>VLOOKUP($B$2&amp;"."&amp;M149,All_connections!$B$1:$O$1129,10,FALSE)</f>
        <v>1</v>
      </c>
      <c r="Q149" s="19">
        <f>VLOOKUP($B$2&amp;"."&amp;M149,All_connections!$B$1:$O$1129,11,FALSE)</f>
        <v>5</v>
      </c>
      <c r="R149" s="19" t="str">
        <f>VLOOKUP($B$2&amp;"."&amp;M149,All_connections!$B$1:$O$1129,12,FALSE)</f>
        <v>RX</v>
      </c>
      <c r="S149" s="19" t="str">
        <f>VLOOKUP($B$2&amp;"."&amp;M149,All_connections!$B$1:$O$1129,13,FALSE)</f>
        <v>P</v>
      </c>
      <c r="T149" s="19" t="str">
        <f t="shared" si="15"/>
        <v>A</v>
      </c>
      <c r="U149" s="19" t="b">
        <f t="shared" si="20"/>
        <v>0</v>
      </c>
      <c r="V149" s="19">
        <f>VLOOKUP($B$2&amp;"."&amp;M149,All_connections!$B$1:$O$1129,14,FALSE)</f>
        <v>12764.325629999999</v>
      </c>
      <c r="W149" s="19">
        <f>VLOOKUP(N149,'PKG lenghts'!$F$3:$G$1026,2,FALSE)</f>
        <v>16475.719099999998</v>
      </c>
      <c r="X149" s="19">
        <f>_xlfn.IFNA(VLOOKUP(O149&amp;"-"&amp;R149,Swapping!$A$2:$E$74,3,FALSE),Q149)</f>
        <v>5</v>
      </c>
      <c r="Y149" s="21">
        <f>$B$5*(J149+V149)/1000</f>
        <v>-18.841605804</v>
      </c>
      <c r="Z149" s="21">
        <f>$B$4*(K149+W149)/1000</f>
        <v>-5.0945306994999999</v>
      </c>
      <c r="AA149" s="21">
        <f t="shared" si="21"/>
        <v>-32.936136503500002</v>
      </c>
      <c r="AB149" s="23" t="b">
        <f>IF(AND(NOT(ISNA(C149)),(NOT(ISNA(O149)))),TRUE,FALSE)</f>
        <v>1</v>
      </c>
      <c r="AC149" s="18" t="b">
        <f>L149=X149</f>
        <v>0</v>
      </c>
    </row>
    <row r="150" spans="1:29" x14ac:dyDescent="0.25">
      <c r="A150" s="19" t="s">
        <v>851</v>
      </c>
      <c r="B150" s="19" t="str">
        <f>VLOOKUP($B$1&amp;"."&amp;A150,All_connections!$B$1:$O$1129,9,FALSE)</f>
        <v>IFG_11_TX_N&lt;18&gt;</v>
      </c>
      <c r="C150" s="19" t="str">
        <f t="shared" si="17"/>
        <v>5-1-18</v>
      </c>
      <c r="D150" s="19">
        <f>VLOOKUP($B$1&amp;"."&amp;A150,All_connections!$B$1:$O$1129,10,FALSE)</f>
        <v>11</v>
      </c>
      <c r="E150" s="19">
        <f>VLOOKUP($B$1&amp;"."&amp;A150,All_connections!$B$1:$O$1129,11,FALSE)</f>
        <v>18</v>
      </c>
      <c r="F150" s="19" t="str">
        <f>VLOOKUP($B$1&amp;"."&amp;A150,All_connections!$B$1:$O$1129,12,FALSE)</f>
        <v>TX</v>
      </c>
      <c r="G150" s="19" t="str">
        <f>VLOOKUP($B$1&amp;"."&amp;A150,All_connections!$B$1:$O$1129,13,FALSE)</f>
        <v>N</v>
      </c>
      <c r="H150" s="19" t="str">
        <f t="shared" si="16"/>
        <v>H</v>
      </c>
      <c r="I150" s="19" t="b">
        <f t="shared" si="18"/>
        <v>0</v>
      </c>
      <c r="J150" s="19">
        <f>VLOOKUP($B$1&amp;"."&amp;A150,All_connections!$B$1:$O$1129,14,FALSE)</f>
        <v>8171.0644000000002</v>
      </c>
      <c r="K150" s="19">
        <f>VLOOKUP(B150,'PKG lenghts'!$F$3:$G$1026,2,FALSE)</f>
        <v>29838.94342</v>
      </c>
      <c r="L150" s="19">
        <f>_xlfn.IFNA(VLOOKUP(C150&amp;"-"&amp;F150,Swapping!$A$2:$E$74,3,FALSE),E150)</f>
        <v>18</v>
      </c>
      <c r="M150" s="19" t="str">
        <f>VLOOKUP(A150,Cable!$B$2:$C$197,2,FALSE)</f>
        <v>B7</v>
      </c>
      <c r="N150" s="19" t="str">
        <f>VLOOKUP($B$2&amp;"."&amp;M150,All_connections!$B$1:$O$1129,9,FALSE)</f>
        <v>IFG_01_RX_N&lt;5&gt;</v>
      </c>
      <c r="O150" s="19" t="str">
        <f t="shared" si="19"/>
        <v>0-1-5</v>
      </c>
      <c r="P150" s="19">
        <f>VLOOKUP($B$2&amp;"."&amp;M150,All_connections!$B$1:$O$1129,10,FALSE)</f>
        <v>1</v>
      </c>
      <c r="Q150" s="19">
        <f>VLOOKUP($B$2&amp;"."&amp;M150,All_connections!$B$1:$O$1129,11,FALSE)</f>
        <v>5</v>
      </c>
      <c r="R150" s="19" t="str">
        <f>VLOOKUP($B$2&amp;"."&amp;M150,All_connections!$B$1:$O$1129,12,FALSE)</f>
        <v>RX</v>
      </c>
      <c r="S150" s="19" t="str">
        <f>VLOOKUP($B$2&amp;"."&amp;M150,All_connections!$B$1:$O$1129,13,FALSE)</f>
        <v>N</v>
      </c>
      <c r="T150" s="19" t="str">
        <f t="shared" si="15"/>
        <v>B</v>
      </c>
      <c r="U150" s="19" t="b">
        <f t="shared" si="20"/>
        <v>0</v>
      </c>
      <c r="V150" s="19">
        <f>VLOOKUP($B$2&amp;"."&amp;M150,All_connections!$B$1:$O$1129,14,FALSE)</f>
        <v>12765.65798</v>
      </c>
      <c r="W150" s="19">
        <f>VLOOKUP(N150,'PKG lenghts'!$F$3:$G$1026,2,FALSE)</f>
        <v>16475.824519999998</v>
      </c>
      <c r="X150" s="19">
        <f>_xlfn.IFNA(VLOOKUP(O150&amp;"-"&amp;R150,Swapping!$A$2:$E$74,3,FALSE),Q150)</f>
        <v>5</v>
      </c>
      <c r="Y150" s="21">
        <f>$B$5*(J150+V150)/1000</f>
        <v>-18.843050141999999</v>
      </c>
      <c r="Z150" s="21">
        <f>$B$4*(K150+W150)/1000</f>
        <v>-5.0946244734000006</v>
      </c>
      <c r="AA150" s="21">
        <f t="shared" si="21"/>
        <v>-32.937674615399999</v>
      </c>
      <c r="AB150" s="23" t="b">
        <f>IF(AND(NOT(ISNA(C150)),(NOT(ISNA(O150)))),TRUE,FALSE)</f>
        <v>1</v>
      </c>
      <c r="AC150" s="18" t="b">
        <f>L150=X150</f>
        <v>0</v>
      </c>
    </row>
    <row r="151" spans="1:29" x14ac:dyDescent="0.25">
      <c r="A151" s="19" t="s">
        <v>288</v>
      </c>
      <c r="B151" s="19" t="str">
        <f>VLOOKUP($B$1&amp;"."&amp;A151,All_connections!$B$1:$O$1129,9,FALSE)</f>
        <v>IFG_11_TX_P&lt;19&gt;</v>
      </c>
      <c r="C151" s="19" t="str">
        <f t="shared" si="17"/>
        <v>5-1-19</v>
      </c>
      <c r="D151" s="19">
        <f>VLOOKUP($B$1&amp;"."&amp;A151,All_connections!$B$1:$O$1129,10,FALSE)</f>
        <v>11</v>
      </c>
      <c r="E151" s="19">
        <f>VLOOKUP($B$1&amp;"."&amp;A151,All_connections!$B$1:$O$1129,11,FALSE)</f>
        <v>19</v>
      </c>
      <c r="F151" s="19" t="str">
        <f>VLOOKUP($B$1&amp;"."&amp;A151,All_connections!$B$1:$O$1129,12,FALSE)</f>
        <v>TX</v>
      </c>
      <c r="G151" s="19" t="str">
        <f>VLOOKUP($B$1&amp;"."&amp;A151,All_connections!$B$1:$O$1129,13,FALSE)</f>
        <v>P</v>
      </c>
      <c r="H151" s="19" t="str">
        <f t="shared" si="16"/>
        <v>J</v>
      </c>
      <c r="I151" s="19" t="b">
        <f t="shared" si="18"/>
        <v>0</v>
      </c>
      <c r="J151" s="19">
        <f>VLOOKUP($B$1&amp;"."&amp;A151,All_connections!$B$1:$O$1129,14,FALSE)</f>
        <v>8015.3291799999997</v>
      </c>
      <c r="K151" s="19">
        <f>VLOOKUP(B151,'PKG lenghts'!$F$3:$G$1026,2,FALSE)</f>
        <v>27827.166450000001</v>
      </c>
      <c r="L151" s="19">
        <f>_xlfn.IFNA(VLOOKUP(C151&amp;"-"&amp;F151,Swapping!$A$2:$E$74,3,FALSE),E151)</f>
        <v>19</v>
      </c>
      <c r="M151" s="19" t="str">
        <f>VLOOKUP(A151,Cable!$B$2:$C$197,2,FALSE)</f>
        <v>C7</v>
      </c>
      <c r="N151" s="19" t="str">
        <f>VLOOKUP($B$2&amp;"."&amp;M151,All_connections!$B$1:$O$1129,9,FALSE)</f>
        <v>IFG_01_RX_N&lt;4&gt;</v>
      </c>
      <c r="O151" s="19" t="str">
        <f t="shared" si="19"/>
        <v>0-1-4</v>
      </c>
      <c r="P151" s="19">
        <f>VLOOKUP($B$2&amp;"."&amp;M151,All_connections!$B$1:$O$1129,10,FALSE)</f>
        <v>1</v>
      </c>
      <c r="Q151" s="19">
        <f>VLOOKUP($B$2&amp;"."&amp;M151,All_connections!$B$1:$O$1129,11,FALSE)</f>
        <v>4</v>
      </c>
      <c r="R151" s="19" t="str">
        <f>VLOOKUP($B$2&amp;"."&amp;M151,All_connections!$B$1:$O$1129,12,FALSE)</f>
        <v>RX</v>
      </c>
      <c r="S151" s="19" t="str">
        <f>VLOOKUP($B$2&amp;"."&amp;M151,All_connections!$B$1:$O$1129,13,FALSE)</f>
        <v>N</v>
      </c>
      <c r="T151" s="19" t="str">
        <f t="shared" si="15"/>
        <v>C</v>
      </c>
      <c r="U151" s="19" t="b">
        <f t="shared" si="20"/>
        <v>1</v>
      </c>
      <c r="V151" s="19">
        <f>VLOOKUP($B$2&amp;"."&amp;M151,All_connections!$B$1:$O$1129,14,FALSE)</f>
        <v>12023.61853</v>
      </c>
      <c r="W151" s="19">
        <f>VLOOKUP(N151,'PKG lenghts'!$F$3:$G$1026,2,FALSE)</f>
        <v>18886.170450000001</v>
      </c>
      <c r="X151" s="19">
        <f>_xlfn.IFNA(VLOOKUP(O151&amp;"-"&amp;R151,Swapping!$A$2:$E$74,3,FALSE),Q151)</f>
        <v>4</v>
      </c>
      <c r="Y151" s="21">
        <f>$B$5*(J151+V151)/1000</f>
        <v>-18.035052939</v>
      </c>
      <c r="Z151" s="21">
        <f>$B$4*(K151+W151)/1000</f>
        <v>-5.1384670590000008</v>
      </c>
      <c r="AA151" s="21">
        <f t="shared" si="21"/>
        <v>-32.173519998000003</v>
      </c>
      <c r="AB151" s="23" t="b">
        <f>IF(AND(NOT(ISNA(C151)),(NOT(ISNA(O151)))),TRUE,FALSE)</f>
        <v>1</v>
      </c>
      <c r="AC151" s="18" t="b">
        <f>L151=X151</f>
        <v>0</v>
      </c>
    </row>
    <row r="152" spans="1:29" x14ac:dyDescent="0.25">
      <c r="A152" s="19" t="s">
        <v>854</v>
      </c>
      <c r="B152" s="19" t="str">
        <f>VLOOKUP($B$1&amp;"."&amp;A152,All_connections!$B$1:$O$1129,9,FALSE)</f>
        <v>IFG_11_TX_N&lt;19&gt;</v>
      </c>
      <c r="C152" s="19" t="str">
        <f t="shared" si="17"/>
        <v>5-1-19</v>
      </c>
      <c r="D152" s="19">
        <f>VLOOKUP($B$1&amp;"."&amp;A152,All_connections!$B$1:$O$1129,10,FALSE)</f>
        <v>11</v>
      </c>
      <c r="E152" s="19">
        <f>VLOOKUP($B$1&amp;"."&amp;A152,All_connections!$B$1:$O$1129,11,FALSE)</f>
        <v>19</v>
      </c>
      <c r="F152" s="19" t="str">
        <f>VLOOKUP($B$1&amp;"."&amp;A152,All_connections!$B$1:$O$1129,12,FALSE)</f>
        <v>TX</v>
      </c>
      <c r="G152" s="19" t="str">
        <f>VLOOKUP($B$1&amp;"."&amp;A152,All_connections!$B$1:$O$1129,13,FALSE)</f>
        <v>N</v>
      </c>
      <c r="H152" s="19" t="str">
        <f t="shared" si="16"/>
        <v>K</v>
      </c>
      <c r="I152" s="19" t="b">
        <f t="shared" si="18"/>
        <v>0</v>
      </c>
      <c r="J152" s="19">
        <f>VLOOKUP($B$1&amp;"."&amp;A152,All_connections!$B$1:$O$1129,14,FALSE)</f>
        <v>8014.2599399999999</v>
      </c>
      <c r="K152" s="19">
        <f>VLOOKUP(B152,'PKG lenghts'!$F$3:$G$1026,2,FALSE)</f>
        <v>27828.968229999999</v>
      </c>
      <c r="L152" s="19">
        <f>_xlfn.IFNA(VLOOKUP(C152&amp;"-"&amp;F152,Swapping!$A$2:$E$74,3,FALSE),E152)</f>
        <v>19</v>
      </c>
      <c r="M152" s="19" t="str">
        <f>VLOOKUP(A152,Cable!$B$2:$C$197,2,FALSE)</f>
        <v>D7</v>
      </c>
      <c r="N152" s="19" t="str">
        <f>VLOOKUP($B$2&amp;"."&amp;M152,All_connections!$B$1:$O$1129,9,FALSE)</f>
        <v>IFG_01_RX_P&lt;4&gt;</v>
      </c>
      <c r="O152" s="19" t="str">
        <f t="shared" si="19"/>
        <v>0-1-4</v>
      </c>
      <c r="P152" s="19">
        <f>VLOOKUP($B$2&amp;"."&amp;M152,All_connections!$B$1:$O$1129,10,FALSE)</f>
        <v>1</v>
      </c>
      <c r="Q152" s="19">
        <f>VLOOKUP($B$2&amp;"."&amp;M152,All_connections!$B$1:$O$1129,11,FALSE)</f>
        <v>4</v>
      </c>
      <c r="R152" s="19" t="str">
        <f>VLOOKUP($B$2&amp;"."&amp;M152,All_connections!$B$1:$O$1129,12,FALSE)</f>
        <v>RX</v>
      </c>
      <c r="S152" s="19" t="str">
        <f>VLOOKUP($B$2&amp;"."&amp;M152,All_connections!$B$1:$O$1129,13,FALSE)</f>
        <v>P</v>
      </c>
      <c r="T152" s="19" t="str">
        <f t="shared" si="15"/>
        <v>D</v>
      </c>
      <c r="U152" s="19" t="b">
        <f t="shared" si="20"/>
        <v>1</v>
      </c>
      <c r="V152" s="19">
        <f>VLOOKUP($B$2&amp;"."&amp;M152,All_connections!$B$1:$O$1129,14,FALSE)</f>
        <v>12023.370349999999</v>
      </c>
      <c r="W152" s="19">
        <f>VLOOKUP(N152,'PKG lenghts'!$F$3:$G$1026,2,FALSE)</f>
        <v>18885.922689999999</v>
      </c>
      <c r="X152" s="19">
        <f>_xlfn.IFNA(VLOOKUP(O152&amp;"-"&amp;R152,Swapping!$A$2:$E$74,3,FALSE),Q152)</f>
        <v>4</v>
      </c>
      <c r="Y152" s="21">
        <f>$B$5*(J152+V152)/1000</f>
        <v>-18.033867261000005</v>
      </c>
      <c r="Z152" s="21">
        <f>$B$4*(K152+W152)/1000</f>
        <v>-5.1386380012000004</v>
      </c>
      <c r="AA152" s="21">
        <f t="shared" si="21"/>
        <v>-32.172505262200005</v>
      </c>
      <c r="AB152" s="23" t="b">
        <f>IF(AND(NOT(ISNA(C152)),(NOT(ISNA(O152)))),TRUE,FALSE)</f>
        <v>1</v>
      </c>
      <c r="AC152" s="18" t="b">
        <f>L152=X152</f>
        <v>0</v>
      </c>
    </row>
    <row r="153" spans="1:29" x14ac:dyDescent="0.25">
      <c r="A153" s="19" t="s">
        <v>856</v>
      </c>
      <c r="B153" s="19" t="str">
        <f>VLOOKUP($B$1&amp;"."&amp;A153,All_connections!$B$1:$O$1129,9,FALSE)</f>
        <v>IFG_11_TX_P&lt;20&gt;</v>
      </c>
      <c r="C153" s="19" t="str">
        <f t="shared" si="17"/>
        <v>5-1-20</v>
      </c>
      <c r="D153" s="19">
        <f>VLOOKUP($B$1&amp;"."&amp;A153,All_connections!$B$1:$O$1129,10,FALSE)</f>
        <v>11</v>
      </c>
      <c r="E153" s="19">
        <f>VLOOKUP($B$1&amp;"."&amp;A153,All_connections!$B$1:$O$1129,11,FALSE)</f>
        <v>20</v>
      </c>
      <c r="F153" s="19" t="str">
        <f>VLOOKUP($B$1&amp;"."&amp;A153,All_connections!$B$1:$O$1129,12,FALSE)</f>
        <v>TX</v>
      </c>
      <c r="G153" s="19" t="str">
        <f>VLOOKUP($B$1&amp;"."&amp;A153,All_connections!$B$1:$O$1129,13,FALSE)</f>
        <v>P</v>
      </c>
      <c r="H153" s="19" t="str">
        <f t="shared" si="16"/>
        <v>L</v>
      </c>
      <c r="I153" s="19" t="b">
        <f t="shared" si="18"/>
        <v>0</v>
      </c>
      <c r="J153" s="19">
        <f>VLOOKUP($B$1&amp;"."&amp;A153,All_connections!$B$1:$O$1129,14,FALSE)</f>
        <v>7767.9072900000001</v>
      </c>
      <c r="K153" s="19">
        <f>VLOOKUP(B153,'PKG lenghts'!$F$3:$G$1026,2,FALSE)</f>
        <v>34058.460330000002</v>
      </c>
      <c r="L153" s="19">
        <f>_xlfn.IFNA(VLOOKUP(C153&amp;"-"&amp;F153,Swapping!$A$2:$E$74,3,FALSE),E153)</f>
        <v>20</v>
      </c>
      <c r="M153" s="19" t="str">
        <f>VLOOKUP(A153,Cable!$B$2:$C$197,2,FALSE)</f>
        <v>E7</v>
      </c>
      <c r="N153" s="19" t="str">
        <f>VLOOKUP($B$2&amp;"."&amp;M153,All_connections!$B$1:$O$1129,9,FALSE)</f>
        <v>IFG_01_RX_P&lt;3&gt;</v>
      </c>
      <c r="O153" s="19" t="str">
        <f t="shared" si="19"/>
        <v>0-1-3</v>
      </c>
      <c r="P153" s="19">
        <f>VLOOKUP($B$2&amp;"."&amp;M153,All_connections!$B$1:$O$1129,10,FALSE)</f>
        <v>1</v>
      </c>
      <c r="Q153" s="19">
        <f>VLOOKUP($B$2&amp;"."&amp;M153,All_connections!$B$1:$O$1129,11,FALSE)</f>
        <v>3</v>
      </c>
      <c r="R153" s="19" t="str">
        <f>VLOOKUP($B$2&amp;"."&amp;M153,All_connections!$B$1:$O$1129,12,FALSE)</f>
        <v>RX</v>
      </c>
      <c r="S153" s="19" t="str">
        <f>VLOOKUP($B$2&amp;"."&amp;M153,All_connections!$B$1:$O$1129,13,FALSE)</f>
        <v>P</v>
      </c>
      <c r="T153" s="19" t="str">
        <f t="shared" si="15"/>
        <v>E</v>
      </c>
      <c r="U153" s="19" t="b">
        <f t="shared" si="20"/>
        <v>0</v>
      </c>
      <c r="V153" s="19">
        <f>VLOOKUP($B$2&amp;"."&amp;M153,All_connections!$B$1:$O$1129,14,FALSE)</f>
        <v>11523.77355</v>
      </c>
      <c r="W153" s="19">
        <f>VLOOKUP(N153,'PKG lenghts'!$F$3:$G$1026,2,FALSE)</f>
        <v>22264.938269999999</v>
      </c>
      <c r="X153" s="19">
        <f>_xlfn.IFNA(VLOOKUP(O153&amp;"-"&amp;R153,Swapping!$A$2:$E$74,3,FALSE),Q153)</f>
        <v>3</v>
      </c>
      <c r="Y153" s="21">
        <f>$B$5*(J153+V153)/1000</f>
        <v>-17.362512756000001</v>
      </c>
      <c r="Z153" s="21">
        <f>$B$4*(K153+W153)/1000</f>
        <v>-6.1955738460000003</v>
      </c>
      <c r="AA153" s="21">
        <f t="shared" si="21"/>
        <v>-32.558086602000003</v>
      </c>
      <c r="AB153" s="23" t="b">
        <f>IF(AND(NOT(ISNA(C153)),(NOT(ISNA(O153)))),TRUE,FALSE)</f>
        <v>1</v>
      </c>
      <c r="AC153" s="18" t="b">
        <f>L153=X153</f>
        <v>0</v>
      </c>
    </row>
    <row r="154" spans="1:29" x14ac:dyDescent="0.25">
      <c r="A154" s="19" t="s">
        <v>858</v>
      </c>
      <c r="B154" s="19" t="str">
        <f>VLOOKUP($B$1&amp;"."&amp;A154,All_connections!$B$1:$O$1129,9,FALSE)</f>
        <v>IFG_11_TX_N&lt;20&gt;</v>
      </c>
      <c r="C154" s="19" t="str">
        <f t="shared" si="17"/>
        <v>5-1-20</v>
      </c>
      <c r="D154" s="19">
        <f>VLOOKUP($B$1&amp;"."&amp;A154,All_connections!$B$1:$O$1129,10,FALSE)</f>
        <v>11</v>
      </c>
      <c r="E154" s="19">
        <f>VLOOKUP($B$1&amp;"."&amp;A154,All_connections!$B$1:$O$1129,11,FALSE)</f>
        <v>20</v>
      </c>
      <c r="F154" s="19" t="str">
        <f>VLOOKUP($B$1&amp;"."&amp;A154,All_connections!$B$1:$O$1129,12,FALSE)</f>
        <v>TX</v>
      </c>
      <c r="G154" s="19" t="str">
        <f>VLOOKUP($B$1&amp;"."&amp;A154,All_connections!$B$1:$O$1129,13,FALSE)</f>
        <v>N</v>
      </c>
      <c r="H154" s="19" t="str">
        <f t="shared" si="16"/>
        <v>M</v>
      </c>
      <c r="I154" s="19" t="b">
        <f t="shared" si="18"/>
        <v>0</v>
      </c>
      <c r="J154" s="19">
        <f>VLOOKUP($B$1&amp;"."&amp;A154,All_connections!$B$1:$O$1129,14,FALSE)</f>
        <v>7768.0312800000002</v>
      </c>
      <c r="K154" s="19">
        <f>VLOOKUP(B154,'PKG lenghts'!$F$3:$G$1026,2,FALSE)</f>
        <v>34059.10931</v>
      </c>
      <c r="L154" s="19">
        <f>_xlfn.IFNA(VLOOKUP(C154&amp;"-"&amp;F154,Swapping!$A$2:$E$74,3,FALSE),E154)</f>
        <v>20</v>
      </c>
      <c r="M154" s="19" t="str">
        <f>VLOOKUP(A154,Cable!$B$2:$C$197,2,FALSE)</f>
        <v>F7</v>
      </c>
      <c r="N154" s="19" t="str">
        <f>VLOOKUP($B$2&amp;"."&amp;M154,All_connections!$B$1:$O$1129,9,FALSE)</f>
        <v>IFG_01_RX_N&lt;3&gt;</v>
      </c>
      <c r="O154" s="19" t="str">
        <f t="shared" si="19"/>
        <v>0-1-3</v>
      </c>
      <c r="P154" s="19">
        <f>VLOOKUP($B$2&amp;"."&amp;M154,All_connections!$B$1:$O$1129,10,FALSE)</f>
        <v>1</v>
      </c>
      <c r="Q154" s="19">
        <f>VLOOKUP($B$2&amp;"."&amp;M154,All_connections!$B$1:$O$1129,11,FALSE)</f>
        <v>3</v>
      </c>
      <c r="R154" s="19" t="str">
        <f>VLOOKUP($B$2&amp;"."&amp;M154,All_connections!$B$1:$O$1129,12,FALSE)</f>
        <v>RX</v>
      </c>
      <c r="S154" s="19" t="str">
        <f>VLOOKUP($B$2&amp;"."&amp;M154,All_connections!$B$1:$O$1129,13,FALSE)</f>
        <v>N</v>
      </c>
      <c r="T154" s="19" t="str">
        <f t="shared" si="15"/>
        <v>F</v>
      </c>
      <c r="U154" s="19" t="b">
        <f t="shared" si="20"/>
        <v>0</v>
      </c>
      <c r="V154" s="19">
        <f>VLOOKUP($B$2&amp;"."&amp;M154,All_connections!$B$1:$O$1129,14,FALSE)</f>
        <v>11524.8379</v>
      </c>
      <c r="W154" s="19">
        <f>VLOOKUP(N154,'PKG lenghts'!$F$3:$G$1026,2,FALSE)</f>
        <v>22265.880089999999</v>
      </c>
      <c r="X154" s="19">
        <f>_xlfn.IFNA(VLOOKUP(O154&amp;"-"&amp;R154,Swapping!$A$2:$E$74,3,FALSE),Q154)</f>
        <v>3</v>
      </c>
      <c r="Y154" s="21">
        <f>$B$5*(J154+V154)/1000</f>
        <v>-17.363582262000005</v>
      </c>
      <c r="Z154" s="21">
        <f>$B$4*(K154+W154)/1000</f>
        <v>-6.1957488339999998</v>
      </c>
      <c r="AA154" s="21">
        <f t="shared" si="21"/>
        <v>-32.559331096000008</v>
      </c>
      <c r="AB154" s="23" t="b">
        <f>IF(AND(NOT(ISNA(C154)),(NOT(ISNA(O154)))),TRUE,FALSE)</f>
        <v>1</v>
      </c>
      <c r="AC154" s="18" t="b">
        <f>L154=X154</f>
        <v>0</v>
      </c>
    </row>
    <row r="155" spans="1:29" x14ac:dyDescent="0.25">
      <c r="A155" s="19" t="s">
        <v>156</v>
      </c>
      <c r="B155" s="19" t="str">
        <f>VLOOKUP($B$1&amp;"."&amp;A155,All_connections!$B$1:$O$1129,9,FALSE)</f>
        <v>IFG_10_TX_N&lt;0&gt;</v>
      </c>
      <c r="C155" s="19" t="str">
        <f t="shared" si="17"/>
        <v>5-0-0</v>
      </c>
      <c r="D155" s="19">
        <f>VLOOKUP($B$1&amp;"."&amp;A155,All_connections!$B$1:$O$1129,10,FALSE)</f>
        <v>10</v>
      </c>
      <c r="E155" s="19">
        <f>VLOOKUP($B$1&amp;"."&amp;A155,All_connections!$B$1:$O$1129,11,FALSE)</f>
        <v>0</v>
      </c>
      <c r="F155" s="19" t="str">
        <f>VLOOKUP($B$1&amp;"."&amp;A155,All_connections!$B$1:$O$1129,12,FALSE)</f>
        <v>TX</v>
      </c>
      <c r="G155" s="19" t="str">
        <f>VLOOKUP($B$1&amp;"."&amp;A155,All_connections!$B$1:$O$1129,13,FALSE)</f>
        <v>N</v>
      </c>
      <c r="H155" s="19" t="str">
        <f t="shared" si="16"/>
        <v>G</v>
      </c>
      <c r="I155" s="19" t="b">
        <f t="shared" si="18"/>
        <v>1</v>
      </c>
      <c r="J155" s="19">
        <f>VLOOKUP($B$1&amp;"."&amp;A155,All_connections!$B$1:$O$1129,14,FALSE)</f>
        <v>7723.1738100000002</v>
      </c>
      <c r="K155" s="19">
        <f>VLOOKUP(B155,'PKG lenghts'!$F$3:$G$1026,2,FALSE)</f>
        <v>28851.972389999999</v>
      </c>
      <c r="L155" s="19">
        <f>_xlfn.IFNA(VLOOKUP(C155&amp;"-"&amp;F155,Swapping!$A$2:$E$74,3,FALSE),E155)</f>
        <v>0</v>
      </c>
      <c r="M155" s="19" t="str">
        <f>VLOOKUP(A155,Cable!$B$2:$C$197,2,FALSE)</f>
        <v>A8</v>
      </c>
      <c r="N155" s="19" t="str">
        <f>VLOOKUP($B$2&amp;"."&amp;M155,All_connections!$B$1:$O$1129,9,FALSE)</f>
        <v>IFG_00_RX_N&lt;23&gt;</v>
      </c>
      <c r="O155" s="19" t="str">
        <f t="shared" si="19"/>
        <v>0-0-23</v>
      </c>
      <c r="P155" s="19">
        <f>VLOOKUP($B$2&amp;"."&amp;M155,All_connections!$B$1:$O$1129,10,FALSE)</f>
        <v>0</v>
      </c>
      <c r="Q155" s="19">
        <f>VLOOKUP($B$2&amp;"."&amp;M155,All_connections!$B$1:$O$1129,11,FALSE)</f>
        <v>23</v>
      </c>
      <c r="R155" s="19" t="str">
        <f>VLOOKUP($B$2&amp;"."&amp;M155,All_connections!$B$1:$O$1129,12,FALSE)</f>
        <v>RX</v>
      </c>
      <c r="S155" s="19" t="str">
        <f>VLOOKUP($B$2&amp;"."&amp;M155,All_connections!$B$1:$O$1129,13,FALSE)</f>
        <v>N</v>
      </c>
      <c r="T155" s="19" t="str">
        <f t="shared" si="15"/>
        <v>A</v>
      </c>
      <c r="U155" s="19" t="b">
        <f t="shared" si="20"/>
        <v>1</v>
      </c>
      <c r="V155" s="19">
        <f>VLOOKUP($B$2&amp;"."&amp;M155,All_connections!$B$1:$O$1129,14,FALSE)</f>
        <v>12705.125830000001</v>
      </c>
      <c r="W155" s="19">
        <f>VLOOKUP(N155,'PKG lenghts'!$F$3:$G$1026,2,FALSE)</f>
        <v>24814.458839999999</v>
      </c>
      <c r="X155" s="19">
        <f>_xlfn.IFNA(VLOOKUP(O155&amp;"-"&amp;R155,Swapping!$A$2:$E$74,3,FALSE),Q155)</f>
        <v>23</v>
      </c>
      <c r="Y155" s="21">
        <f>$B$5*(J155+V155)/1000</f>
        <v>-18.385469676</v>
      </c>
      <c r="Z155" s="21">
        <f>$B$4*(K155+W155)/1000</f>
        <v>-5.9033074353000003</v>
      </c>
      <c r="AA155" s="21">
        <f t="shared" si="21"/>
        <v>-33.2887771113</v>
      </c>
      <c r="AB155" s="23" t="b">
        <f>IF(AND(NOT(ISNA(C155)),(NOT(ISNA(O155)))),TRUE,FALSE)</f>
        <v>1</v>
      </c>
      <c r="AC155" s="18" t="b">
        <f>L155=X155</f>
        <v>0</v>
      </c>
    </row>
    <row r="156" spans="1:29" x14ac:dyDescent="0.25">
      <c r="A156" s="19" t="s">
        <v>180</v>
      </c>
      <c r="B156" s="19" t="str">
        <f>VLOOKUP($B$1&amp;"."&amp;A156,All_connections!$B$1:$O$1129,9,FALSE)</f>
        <v>IFG_10_TX_P&lt;0&gt;</v>
      </c>
      <c r="C156" s="19" t="str">
        <f t="shared" si="17"/>
        <v>5-0-0</v>
      </c>
      <c r="D156" s="19">
        <f>VLOOKUP($B$1&amp;"."&amp;A156,All_connections!$B$1:$O$1129,10,FALSE)</f>
        <v>10</v>
      </c>
      <c r="E156" s="19">
        <f>VLOOKUP($B$1&amp;"."&amp;A156,All_connections!$B$1:$O$1129,11,FALSE)</f>
        <v>0</v>
      </c>
      <c r="F156" s="19" t="str">
        <f>VLOOKUP($B$1&amp;"."&amp;A156,All_connections!$B$1:$O$1129,12,FALSE)</f>
        <v>TX</v>
      </c>
      <c r="G156" s="19" t="str">
        <f>VLOOKUP($B$1&amp;"."&amp;A156,All_connections!$B$1:$O$1129,13,FALSE)</f>
        <v>P</v>
      </c>
      <c r="H156" s="19" t="str">
        <f t="shared" si="16"/>
        <v>H</v>
      </c>
      <c r="I156" s="19" t="b">
        <f t="shared" si="18"/>
        <v>1</v>
      </c>
      <c r="J156" s="19">
        <f>VLOOKUP($B$1&amp;"."&amp;A156,All_connections!$B$1:$O$1129,14,FALSE)</f>
        <v>7723.5661200000004</v>
      </c>
      <c r="K156" s="19">
        <f>VLOOKUP(B156,'PKG lenghts'!$F$3:$G$1026,2,FALSE)</f>
        <v>28852.39358</v>
      </c>
      <c r="L156" s="19">
        <f>_xlfn.IFNA(VLOOKUP(C156&amp;"-"&amp;F156,Swapping!$A$2:$E$74,3,FALSE),E156)</f>
        <v>0</v>
      </c>
      <c r="M156" s="19" t="str">
        <f>VLOOKUP(A156,Cable!$B$2:$C$197,2,FALSE)</f>
        <v>B8</v>
      </c>
      <c r="N156" s="19" t="str">
        <f>VLOOKUP($B$2&amp;"."&amp;M156,All_connections!$B$1:$O$1129,9,FALSE)</f>
        <v>IFG_00_RX_P&lt;23&gt;</v>
      </c>
      <c r="O156" s="19" t="str">
        <f t="shared" si="19"/>
        <v>0-0-23</v>
      </c>
      <c r="P156" s="19">
        <f>VLOOKUP($B$2&amp;"."&amp;M156,All_connections!$B$1:$O$1129,10,FALSE)</f>
        <v>0</v>
      </c>
      <c r="Q156" s="19">
        <f>VLOOKUP($B$2&amp;"."&amp;M156,All_connections!$B$1:$O$1129,11,FALSE)</f>
        <v>23</v>
      </c>
      <c r="R156" s="19" t="str">
        <f>VLOOKUP($B$2&amp;"."&amp;M156,All_connections!$B$1:$O$1129,12,FALSE)</f>
        <v>RX</v>
      </c>
      <c r="S156" s="19" t="str">
        <f>VLOOKUP($B$2&amp;"."&amp;M156,All_connections!$B$1:$O$1129,13,FALSE)</f>
        <v>P</v>
      </c>
      <c r="T156" s="19" t="str">
        <f t="shared" si="15"/>
        <v>B</v>
      </c>
      <c r="U156" s="19" t="b">
        <f t="shared" si="20"/>
        <v>1</v>
      </c>
      <c r="V156" s="19">
        <f>VLOOKUP($B$2&amp;"."&amp;M156,All_connections!$B$1:$O$1129,14,FALSE)</f>
        <v>12704.50736</v>
      </c>
      <c r="W156" s="19">
        <f>VLOOKUP(N156,'PKG lenghts'!$F$3:$G$1026,2,FALSE)</f>
        <v>24812.87673</v>
      </c>
      <c r="X156" s="19">
        <f>_xlfn.IFNA(VLOOKUP(O156&amp;"-"&amp;R156,Swapping!$A$2:$E$74,3,FALSE),Q156)</f>
        <v>23</v>
      </c>
      <c r="Y156" s="21">
        <f>$B$5*(J156+V156)/1000</f>
        <v>-18.385266132000002</v>
      </c>
      <c r="Z156" s="21">
        <f>$B$4*(K156+W156)/1000</f>
        <v>-5.9031797341000001</v>
      </c>
      <c r="AA156" s="21">
        <f t="shared" si="21"/>
        <v>-33.288445866100005</v>
      </c>
      <c r="AB156" s="23" t="b">
        <f>IF(AND(NOT(ISNA(C156)),(NOT(ISNA(O156)))),TRUE,FALSE)</f>
        <v>1</v>
      </c>
      <c r="AC156" s="18" t="b">
        <f>L156=X156</f>
        <v>0</v>
      </c>
    </row>
    <row r="157" spans="1:29" x14ac:dyDescent="0.25">
      <c r="A157" s="19" t="s">
        <v>204</v>
      </c>
      <c r="B157" s="19" t="str">
        <f>VLOOKUP($B$1&amp;"."&amp;A157,All_connections!$B$1:$O$1129,9,FALSE)</f>
        <v>IFG_10_TX_P&lt;1&gt;</v>
      </c>
      <c r="C157" s="19" t="str">
        <f t="shared" si="17"/>
        <v>5-0-1</v>
      </c>
      <c r="D157" s="19">
        <f>VLOOKUP($B$1&amp;"."&amp;A157,All_connections!$B$1:$O$1129,10,FALSE)</f>
        <v>10</v>
      </c>
      <c r="E157" s="19">
        <f>VLOOKUP($B$1&amp;"."&amp;A157,All_connections!$B$1:$O$1129,11,FALSE)</f>
        <v>1</v>
      </c>
      <c r="F157" s="19" t="str">
        <f>VLOOKUP($B$1&amp;"."&amp;A157,All_connections!$B$1:$O$1129,12,FALSE)</f>
        <v>TX</v>
      </c>
      <c r="G157" s="19" t="str">
        <f>VLOOKUP($B$1&amp;"."&amp;A157,All_connections!$B$1:$O$1129,13,FALSE)</f>
        <v>P</v>
      </c>
      <c r="H157" s="19" t="str">
        <f t="shared" si="16"/>
        <v>J</v>
      </c>
      <c r="I157" s="19" t="b">
        <f t="shared" si="18"/>
        <v>0</v>
      </c>
      <c r="J157" s="19">
        <f>VLOOKUP($B$1&amp;"."&amp;A157,All_connections!$B$1:$O$1129,14,FALSE)</f>
        <v>7827.5549499999997</v>
      </c>
      <c r="K157" s="19">
        <f>VLOOKUP(B157,'PKG lenghts'!$F$3:$G$1026,2,FALSE)</f>
        <v>24984.20073</v>
      </c>
      <c r="L157" s="19">
        <f>_xlfn.IFNA(VLOOKUP(C157&amp;"-"&amp;F157,Swapping!$A$2:$E$74,3,FALSE),E157)</f>
        <v>1</v>
      </c>
      <c r="M157" s="19" t="str">
        <f>VLOOKUP(A157,Cable!$B$2:$C$197,2,FALSE)</f>
        <v>C8</v>
      </c>
      <c r="N157" s="19" t="str">
        <f>VLOOKUP($B$2&amp;"."&amp;M157,All_connections!$B$1:$O$1129,9,FALSE)</f>
        <v>IFG_00_RX_N&lt;22&gt;</v>
      </c>
      <c r="O157" s="19" t="str">
        <f t="shared" si="19"/>
        <v>0-0-22</v>
      </c>
      <c r="P157" s="19">
        <f>VLOOKUP($B$2&amp;"."&amp;M157,All_connections!$B$1:$O$1129,10,FALSE)</f>
        <v>0</v>
      </c>
      <c r="Q157" s="19">
        <f>VLOOKUP($B$2&amp;"."&amp;M157,All_connections!$B$1:$O$1129,11,FALSE)</f>
        <v>22</v>
      </c>
      <c r="R157" s="19" t="str">
        <f>VLOOKUP($B$2&amp;"."&amp;M157,All_connections!$B$1:$O$1129,12,FALSE)</f>
        <v>RX</v>
      </c>
      <c r="S157" s="19" t="str">
        <f>VLOOKUP($B$2&amp;"."&amp;M157,All_connections!$B$1:$O$1129,13,FALSE)</f>
        <v>N</v>
      </c>
      <c r="T157" s="19" t="str">
        <f t="shared" si="15"/>
        <v>C</v>
      </c>
      <c r="U157" s="19" t="b">
        <f t="shared" si="20"/>
        <v>1</v>
      </c>
      <c r="V157" s="19">
        <f>VLOOKUP($B$2&amp;"."&amp;M157,All_connections!$B$1:$O$1129,14,FALSE)</f>
        <v>12293.070809999999</v>
      </c>
      <c r="W157" s="19">
        <f>VLOOKUP(N157,'PKG lenghts'!$F$3:$G$1026,2,FALSE)</f>
        <v>29959.411220000002</v>
      </c>
      <c r="X157" s="19">
        <f>_xlfn.IFNA(VLOOKUP(O157&amp;"-"&amp;R157,Swapping!$A$2:$E$74,3,FALSE),Q157)</f>
        <v>22</v>
      </c>
      <c r="Y157" s="21">
        <f>$B$5*(J157+V157)/1000</f>
        <v>-18.108563183999998</v>
      </c>
      <c r="Z157" s="21">
        <f>$B$4*(K157+W157)/1000</f>
        <v>-6.0437973145000008</v>
      </c>
      <c r="AA157" s="21">
        <f t="shared" si="21"/>
        <v>-33.152360498500002</v>
      </c>
      <c r="AB157" s="23" t="b">
        <f>IF(AND(NOT(ISNA(C157)),(NOT(ISNA(O157)))),TRUE,FALSE)</f>
        <v>1</v>
      </c>
      <c r="AC157" s="18" t="b">
        <f>L157=X157</f>
        <v>0</v>
      </c>
    </row>
    <row r="158" spans="1:29" x14ac:dyDescent="0.25">
      <c r="A158" s="19" t="s">
        <v>228</v>
      </c>
      <c r="B158" s="19" t="str">
        <f>VLOOKUP($B$1&amp;"."&amp;A158,All_connections!$B$1:$O$1129,9,FALSE)</f>
        <v>IFG_10_TX_N&lt;1&gt;</v>
      </c>
      <c r="C158" s="19" t="str">
        <f t="shared" si="17"/>
        <v>5-0-1</v>
      </c>
      <c r="D158" s="19">
        <f>VLOOKUP($B$1&amp;"."&amp;A158,All_connections!$B$1:$O$1129,10,FALSE)</f>
        <v>10</v>
      </c>
      <c r="E158" s="19">
        <f>VLOOKUP($B$1&amp;"."&amp;A158,All_connections!$B$1:$O$1129,11,FALSE)</f>
        <v>1</v>
      </c>
      <c r="F158" s="19" t="str">
        <f>VLOOKUP($B$1&amp;"."&amp;A158,All_connections!$B$1:$O$1129,12,FALSE)</f>
        <v>TX</v>
      </c>
      <c r="G158" s="19" t="str">
        <f>VLOOKUP($B$1&amp;"."&amp;A158,All_connections!$B$1:$O$1129,13,FALSE)</f>
        <v>N</v>
      </c>
      <c r="H158" s="19" t="str">
        <f t="shared" si="16"/>
        <v>K</v>
      </c>
      <c r="I158" s="19" t="b">
        <f t="shared" si="18"/>
        <v>0</v>
      </c>
      <c r="J158" s="19">
        <f>VLOOKUP($B$1&amp;"."&amp;A158,All_connections!$B$1:$O$1129,14,FALSE)</f>
        <v>7826.2743499999997</v>
      </c>
      <c r="K158" s="19">
        <f>VLOOKUP(B158,'PKG lenghts'!$F$3:$G$1026,2,FALSE)</f>
        <v>24984.646580000001</v>
      </c>
      <c r="L158" s="19">
        <f>_xlfn.IFNA(VLOOKUP(C158&amp;"-"&amp;F158,Swapping!$A$2:$E$74,3,FALSE),E158)</f>
        <v>1</v>
      </c>
      <c r="M158" s="19" t="str">
        <f>VLOOKUP(A158,Cable!$B$2:$C$197,2,FALSE)</f>
        <v>D8</v>
      </c>
      <c r="N158" s="19" t="str">
        <f>VLOOKUP($B$2&amp;"."&amp;M158,All_connections!$B$1:$O$1129,9,FALSE)</f>
        <v>IFG_00_RX_P&lt;22&gt;</v>
      </c>
      <c r="O158" s="19" t="str">
        <f t="shared" si="19"/>
        <v>0-0-22</v>
      </c>
      <c r="P158" s="19">
        <f>VLOOKUP($B$2&amp;"."&amp;M158,All_connections!$B$1:$O$1129,10,FALSE)</f>
        <v>0</v>
      </c>
      <c r="Q158" s="19">
        <f>VLOOKUP($B$2&amp;"."&amp;M158,All_connections!$B$1:$O$1129,11,FALSE)</f>
        <v>22</v>
      </c>
      <c r="R158" s="19" t="str">
        <f>VLOOKUP($B$2&amp;"."&amp;M158,All_connections!$B$1:$O$1129,12,FALSE)</f>
        <v>RX</v>
      </c>
      <c r="S158" s="19" t="str">
        <f>VLOOKUP($B$2&amp;"."&amp;M158,All_connections!$B$1:$O$1129,13,FALSE)</f>
        <v>P</v>
      </c>
      <c r="T158" s="19" t="str">
        <f t="shared" si="15"/>
        <v>D</v>
      </c>
      <c r="U158" s="19" t="b">
        <f t="shared" si="20"/>
        <v>1</v>
      </c>
      <c r="V158" s="19">
        <f>VLOOKUP($B$2&amp;"."&amp;M158,All_connections!$B$1:$O$1129,14,FALSE)</f>
        <v>12292.76533</v>
      </c>
      <c r="W158" s="19">
        <f>VLOOKUP(N158,'PKG lenghts'!$F$3:$G$1026,2,FALSE)</f>
        <v>29960.179220000002</v>
      </c>
      <c r="X158" s="19">
        <f>_xlfn.IFNA(VLOOKUP(O158&amp;"-"&amp;R158,Swapping!$A$2:$E$74,3,FALSE),Q158)</f>
        <v>22</v>
      </c>
      <c r="Y158" s="21">
        <f>$B$5*(J158+V158)/1000</f>
        <v>-18.107135712000002</v>
      </c>
      <c r="Z158" s="21">
        <f>$B$4*(K158+W158)/1000</f>
        <v>-6.0439308380000014</v>
      </c>
      <c r="AA158" s="21">
        <f t="shared" si="21"/>
        <v>-33.151066550000003</v>
      </c>
      <c r="AB158" s="23" t="b">
        <f>IF(AND(NOT(ISNA(C158)),(NOT(ISNA(O158)))),TRUE,FALSE)</f>
        <v>1</v>
      </c>
      <c r="AC158" s="18" t="b">
        <f>L158=X158</f>
        <v>0</v>
      </c>
    </row>
    <row r="159" spans="1:29" x14ac:dyDescent="0.25">
      <c r="A159" s="19" t="s">
        <v>252</v>
      </c>
      <c r="B159" s="19" t="str">
        <f>VLOOKUP($B$1&amp;"."&amp;A159,All_connections!$B$1:$O$1129,9,FALSE)</f>
        <v>IFG_10_TX_P&lt;2&gt;</v>
      </c>
      <c r="C159" s="19" t="str">
        <f t="shared" si="17"/>
        <v>5-0-2</v>
      </c>
      <c r="D159" s="19">
        <f>VLOOKUP($B$1&amp;"."&amp;A159,All_connections!$B$1:$O$1129,10,FALSE)</f>
        <v>10</v>
      </c>
      <c r="E159" s="19">
        <f>VLOOKUP($B$1&amp;"."&amp;A159,All_connections!$B$1:$O$1129,11,FALSE)</f>
        <v>2</v>
      </c>
      <c r="F159" s="19" t="str">
        <f>VLOOKUP($B$1&amp;"."&amp;A159,All_connections!$B$1:$O$1129,12,FALSE)</f>
        <v>TX</v>
      </c>
      <c r="G159" s="19" t="str">
        <f>VLOOKUP($B$1&amp;"."&amp;A159,All_connections!$B$1:$O$1129,13,FALSE)</f>
        <v>P</v>
      </c>
      <c r="H159" s="19" t="str">
        <f t="shared" si="16"/>
        <v>L</v>
      </c>
      <c r="I159" s="19" t="b">
        <f t="shared" si="18"/>
        <v>0</v>
      </c>
      <c r="J159" s="19">
        <f>VLOOKUP($B$1&amp;"."&amp;A159,All_connections!$B$1:$O$1129,14,FALSE)</f>
        <v>7450.2560899999999</v>
      </c>
      <c r="K159" s="19">
        <f>VLOOKUP(B159,'PKG lenghts'!$F$3:$G$1026,2,FALSE)</f>
        <v>28634.735960000002</v>
      </c>
      <c r="L159" s="19">
        <f>_xlfn.IFNA(VLOOKUP(C159&amp;"-"&amp;F159,Swapping!$A$2:$E$74,3,FALSE),E159)</f>
        <v>2</v>
      </c>
      <c r="M159" s="19" t="str">
        <f>VLOOKUP(A159,Cable!$B$2:$C$197,2,FALSE)</f>
        <v>E8</v>
      </c>
      <c r="N159" s="19" t="str">
        <f>VLOOKUP($B$2&amp;"."&amp;M159,All_connections!$B$1:$O$1129,9,FALSE)</f>
        <v>IFG_00_RX_P&lt;21&gt;</v>
      </c>
      <c r="O159" s="19" t="str">
        <f t="shared" si="19"/>
        <v>0-0-21</v>
      </c>
      <c r="P159" s="19">
        <f>VLOOKUP($B$2&amp;"."&amp;M159,All_connections!$B$1:$O$1129,10,FALSE)</f>
        <v>0</v>
      </c>
      <c r="Q159" s="19">
        <f>VLOOKUP($B$2&amp;"."&amp;M159,All_connections!$B$1:$O$1129,11,FALSE)</f>
        <v>21</v>
      </c>
      <c r="R159" s="19" t="str">
        <f>VLOOKUP($B$2&amp;"."&amp;M159,All_connections!$B$1:$O$1129,12,FALSE)</f>
        <v>RX</v>
      </c>
      <c r="S159" s="19" t="str">
        <f>VLOOKUP($B$2&amp;"."&amp;M159,All_connections!$B$1:$O$1129,13,FALSE)</f>
        <v>P</v>
      </c>
      <c r="T159" s="19" t="str">
        <f t="shared" si="15"/>
        <v>E</v>
      </c>
      <c r="U159" s="19" t="b">
        <f t="shared" si="20"/>
        <v>0</v>
      </c>
      <c r="V159" s="19">
        <f>VLOOKUP($B$2&amp;"."&amp;M159,All_connections!$B$1:$O$1129,14,FALSE)</f>
        <v>12383.92554</v>
      </c>
      <c r="W159" s="19">
        <f>VLOOKUP(N159,'PKG lenghts'!$F$3:$G$1026,2,FALSE)</f>
        <v>26815.548439999999</v>
      </c>
      <c r="X159" s="19">
        <f>_xlfn.IFNA(VLOOKUP(O159&amp;"-"&amp;R159,Swapping!$A$2:$E$74,3,FALSE),Q159)</f>
        <v>21</v>
      </c>
      <c r="Y159" s="21">
        <f>$B$5*(J159+V159)/1000</f>
        <v>-17.850763467</v>
      </c>
      <c r="Z159" s="21">
        <f>$B$4*(K159+W159)/1000</f>
        <v>-6.0995312840000002</v>
      </c>
      <c r="AA159" s="21">
        <f t="shared" si="21"/>
        <v>-32.950294751000001</v>
      </c>
      <c r="AB159" s="23" t="b">
        <f>IF(AND(NOT(ISNA(C159)),(NOT(ISNA(O159)))),TRUE,FALSE)</f>
        <v>1</v>
      </c>
      <c r="AC159" s="18" t="b">
        <f>L159=X159</f>
        <v>0</v>
      </c>
    </row>
    <row r="160" spans="1:29" x14ac:dyDescent="0.25">
      <c r="A160" s="19" t="s">
        <v>276</v>
      </c>
      <c r="B160" s="19" t="str">
        <f>VLOOKUP($B$1&amp;"."&amp;A160,All_connections!$B$1:$O$1129,9,FALSE)</f>
        <v>IFG_10_TX_N&lt;2&gt;</v>
      </c>
      <c r="C160" s="19" t="str">
        <f t="shared" si="17"/>
        <v>5-0-2</v>
      </c>
      <c r="D160" s="19">
        <f>VLOOKUP($B$1&amp;"."&amp;A160,All_connections!$B$1:$O$1129,10,FALSE)</f>
        <v>10</v>
      </c>
      <c r="E160" s="19">
        <f>VLOOKUP($B$1&amp;"."&amp;A160,All_connections!$B$1:$O$1129,11,FALSE)</f>
        <v>2</v>
      </c>
      <c r="F160" s="19" t="str">
        <f>VLOOKUP($B$1&amp;"."&amp;A160,All_connections!$B$1:$O$1129,12,FALSE)</f>
        <v>TX</v>
      </c>
      <c r="G160" s="19" t="str">
        <f>VLOOKUP($B$1&amp;"."&amp;A160,All_connections!$B$1:$O$1129,13,FALSE)</f>
        <v>N</v>
      </c>
      <c r="H160" s="19" t="str">
        <f t="shared" si="16"/>
        <v>M</v>
      </c>
      <c r="I160" s="19" t="b">
        <f t="shared" si="18"/>
        <v>0</v>
      </c>
      <c r="J160" s="19">
        <f>VLOOKUP($B$1&amp;"."&amp;A160,All_connections!$B$1:$O$1129,14,FALSE)</f>
        <v>7450.1536900000001</v>
      </c>
      <c r="K160" s="19">
        <f>VLOOKUP(B160,'PKG lenghts'!$F$3:$G$1026,2,FALSE)</f>
        <v>28635.107169999999</v>
      </c>
      <c r="L160" s="19">
        <f>_xlfn.IFNA(VLOOKUP(C160&amp;"-"&amp;F160,Swapping!$A$2:$E$74,3,FALSE),E160)</f>
        <v>2</v>
      </c>
      <c r="M160" s="19" t="str">
        <f>VLOOKUP(A160,Cable!$B$2:$C$197,2,FALSE)</f>
        <v>F8</v>
      </c>
      <c r="N160" s="19" t="str">
        <f>VLOOKUP($B$2&amp;"."&amp;M160,All_connections!$B$1:$O$1129,9,FALSE)</f>
        <v>IFG_00_RX_N&lt;21&gt;</v>
      </c>
      <c r="O160" s="19" t="str">
        <f t="shared" si="19"/>
        <v>0-0-21</v>
      </c>
      <c r="P160" s="19">
        <f>VLOOKUP($B$2&amp;"."&amp;M160,All_connections!$B$1:$O$1129,10,FALSE)</f>
        <v>0</v>
      </c>
      <c r="Q160" s="19">
        <f>VLOOKUP($B$2&amp;"."&amp;M160,All_connections!$B$1:$O$1129,11,FALSE)</f>
        <v>21</v>
      </c>
      <c r="R160" s="19" t="str">
        <f>VLOOKUP($B$2&amp;"."&amp;M160,All_connections!$B$1:$O$1129,12,FALSE)</f>
        <v>RX</v>
      </c>
      <c r="S160" s="19" t="str">
        <f>VLOOKUP($B$2&amp;"."&amp;M160,All_connections!$B$1:$O$1129,13,FALSE)</f>
        <v>N</v>
      </c>
      <c r="T160" s="19" t="str">
        <f t="shared" si="15"/>
        <v>F</v>
      </c>
      <c r="U160" s="19" t="b">
        <f t="shared" si="20"/>
        <v>0</v>
      </c>
      <c r="V160" s="19">
        <f>VLOOKUP($B$2&amp;"."&amp;M160,All_connections!$B$1:$O$1129,14,FALSE)</f>
        <v>12385.029339999999</v>
      </c>
      <c r="W160" s="19">
        <f>VLOOKUP(N160,'PKG lenghts'!$F$3:$G$1026,2,FALSE)</f>
        <v>26816.65077</v>
      </c>
      <c r="X160" s="19">
        <f>_xlfn.IFNA(VLOOKUP(O160&amp;"-"&amp;R160,Swapping!$A$2:$E$74,3,FALSE),Q160)</f>
        <v>21</v>
      </c>
      <c r="Y160" s="21">
        <f>$B$5*(J160+V160)/1000</f>
        <v>-17.851664726999999</v>
      </c>
      <c r="Z160" s="21">
        <f>$B$4*(K160+W160)/1000</f>
        <v>-6.0996933733999992</v>
      </c>
      <c r="AA160" s="21">
        <f t="shared" si="21"/>
        <v>-32.9513581004</v>
      </c>
      <c r="AB160" s="23" t="b">
        <f>IF(AND(NOT(ISNA(C160)),(NOT(ISNA(O160)))),TRUE,FALSE)</f>
        <v>1</v>
      </c>
      <c r="AC160" s="18" t="b">
        <f>L160=X160</f>
        <v>0</v>
      </c>
    </row>
    <row r="161" spans="1:29" x14ac:dyDescent="0.25">
      <c r="A161" s="19" t="s">
        <v>158</v>
      </c>
      <c r="B161" s="19" t="str">
        <f>VLOOKUP($B$1&amp;"."&amp;A161,All_connections!$B$1:$O$1129,9,FALSE)</f>
        <v>IFG_10_TX_N&lt;3&gt;</v>
      </c>
      <c r="C161" s="19" t="str">
        <f t="shared" si="17"/>
        <v>5-0-3</v>
      </c>
      <c r="D161" s="19">
        <f>VLOOKUP($B$1&amp;"."&amp;A161,All_connections!$B$1:$O$1129,10,FALSE)</f>
        <v>10</v>
      </c>
      <c r="E161" s="19">
        <f>VLOOKUP($B$1&amp;"."&amp;A161,All_connections!$B$1:$O$1129,11,FALSE)</f>
        <v>3</v>
      </c>
      <c r="F161" s="19" t="str">
        <f>VLOOKUP($B$1&amp;"."&amp;A161,All_connections!$B$1:$O$1129,12,FALSE)</f>
        <v>TX</v>
      </c>
      <c r="G161" s="19" t="str">
        <f>VLOOKUP($B$1&amp;"."&amp;A161,All_connections!$B$1:$O$1129,13,FALSE)</f>
        <v>N</v>
      </c>
      <c r="H161" s="19" t="str">
        <f t="shared" si="16"/>
        <v>G</v>
      </c>
      <c r="I161" s="19" t="b">
        <f t="shared" si="18"/>
        <v>1</v>
      </c>
      <c r="J161" s="19">
        <f>VLOOKUP($B$1&amp;"."&amp;A161,All_connections!$B$1:$O$1129,14,FALSE)</f>
        <v>7624.0749100000003</v>
      </c>
      <c r="K161" s="19">
        <f>VLOOKUP(B161,'PKG lenghts'!$F$3:$G$1026,2,FALSE)</f>
        <v>26610.501029999999</v>
      </c>
      <c r="L161" s="19">
        <f>_xlfn.IFNA(VLOOKUP(C161&amp;"-"&amp;F161,Swapping!$A$2:$E$74,3,FALSE),E161)</f>
        <v>3</v>
      </c>
      <c r="M161" s="19" t="str">
        <f>VLOOKUP(A161,Cable!$B$2:$C$197,2,FALSE)</f>
        <v>A9</v>
      </c>
      <c r="N161" s="19" t="str">
        <f>VLOOKUP($B$2&amp;"."&amp;M161,All_connections!$B$1:$O$1129,9,FALSE)</f>
        <v>IFG_00_RX_P&lt;20&gt;</v>
      </c>
      <c r="O161" s="19" t="str">
        <f t="shared" si="19"/>
        <v>0-0-20</v>
      </c>
      <c r="P161" s="19">
        <f>VLOOKUP($B$2&amp;"."&amp;M161,All_connections!$B$1:$O$1129,10,FALSE)</f>
        <v>0</v>
      </c>
      <c r="Q161" s="19">
        <f>VLOOKUP($B$2&amp;"."&amp;M161,All_connections!$B$1:$O$1129,11,FALSE)</f>
        <v>20</v>
      </c>
      <c r="R161" s="19" t="str">
        <f>VLOOKUP($B$2&amp;"."&amp;M161,All_connections!$B$1:$O$1129,12,FALSE)</f>
        <v>RX</v>
      </c>
      <c r="S161" s="19" t="str">
        <f>VLOOKUP($B$2&amp;"."&amp;M161,All_connections!$B$1:$O$1129,13,FALSE)</f>
        <v>P</v>
      </c>
      <c r="T161" s="19" t="str">
        <f t="shared" si="15"/>
        <v>A</v>
      </c>
      <c r="U161" s="19" t="b">
        <f t="shared" si="20"/>
        <v>0</v>
      </c>
      <c r="V161" s="19">
        <f>VLOOKUP($B$2&amp;"."&amp;M161,All_connections!$B$1:$O$1129,14,FALSE)</f>
        <v>13103.594880000001</v>
      </c>
      <c r="W161" s="19">
        <f>VLOOKUP(N161,'PKG lenghts'!$F$3:$G$1026,2,FALSE)</f>
        <v>22153.471989999998</v>
      </c>
      <c r="X161" s="19">
        <f>_xlfn.IFNA(VLOOKUP(O161&amp;"-"&amp;R161,Swapping!$A$2:$E$74,3,FALSE),Q161)</f>
        <v>20</v>
      </c>
      <c r="Y161" s="21">
        <f>$B$5*(J161+V161)/1000</f>
        <v>-18.654902810999999</v>
      </c>
      <c r="Z161" s="21">
        <f>$B$4*(K161+W161)/1000</f>
        <v>-5.3640370321999997</v>
      </c>
      <c r="AA161" s="21">
        <f t="shared" si="21"/>
        <v>-33.018939843200002</v>
      </c>
      <c r="AB161" s="23" t="b">
        <f>IF(AND(NOT(ISNA(C161)),(NOT(ISNA(O161)))),TRUE,FALSE)</f>
        <v>1</v>
      </c>
      <c r="AC161" s="18" t="b">
        <f>L161=X161</f>
        <v>0</v>
      </c>
    </row>
    <row r="162" spans="1:29" x14ac:dyDescent="0.25">
      <c r="A162" s="19" t="s">
        <v>182</v>
      </c>
      <c r="B162" s="19" t="str">
        <f>VLOOKUP($B$1&amp;"."&amp;A162,All_connections!$B$1:$O$1129,9,FALSE)</f>
        <v>IFG_10_TX_P&lt;3&gt;</v>
      </c>
      <c r="C162" s="19" t="str">
        <f t="shared" si="17"/>
        <v>5-0-3</v>
      </c>
      <c r="D162" s="19">
        <f>VLOOKUP($B$1&amp;"."&amp;A162,All_connections!$B$1:$O$1129,10,FALSE)</f>
        <v>10</v>
      </c>
      <c r="E162" s="19">
        <f>VLOOKUP($B$1&amp;"."&amp;A162,All_connections!$B$1:$O$1129,11,FALSE)</f>
        <v>3</v>
      </c>
      <c r="F162" s="19" t="str">
        <f>VLOOKUP($B$1&amp;"."&amp;A162,All_connections!$B$1:$O$1129,12,FALSE)</f>
        <v>TX</v>
      </c>
      <c r="G162" s="19" t="str">
        <f>VLOOKUP($B$1&amp;"."&amp;A162,All_connections!$B$1:$O$1129,13,FALSE)</f>
        <v>P</v>
      </c>
      <c r="H162" s="19" t="str">
        <f t="shared" si="16"/>
        <v>H</v>
      </c>
      <c r="I162" s="19" t="b">
        <f t="shared" si="18"/>
        <v>1</v>
      </c>
      <c r="J162" s="19">
        <f>VLOOKUP($B$1&amp;"."&amp;A162,All_connections!$B$1:$O$1129,14,FALSE)</f>
        <v>7625.1200200000003</v>
      </c>
      <c r="K162" s="19">
        <f>VLOOKUP(B162,'PKG lenghts'!$F$3:$G$1026,2,FALSE)</f>
        <v>26609.510740000002</v>
      </c>
      <c r="L162" s="19">
        <f>_xlfn.IFNA(VLOOKUP(C162&amp;"-"&amp;F162,Swapping!$A$2:$E$74,3,FALSE),E162)</f>
        <v>3</v>
      </c>
      <c r="M162" s="19" t="str">
        <f>VLOOKUP(A162,Cable!$B$2:$C$197,2,FALSE)</f>
        <v>B9</v>
      </c>
      <c r="N162" s="19" t="str">
        <f>VLOOKUP($B$2&amp;"."&amp;M162,All_connections!$B$1:$O$1129,9,FALSE)</f>
        <v>IFG_00_RX_N&lt;20&gt;</v>
      </c>
      <c r="O162" s="19" t="str">
        <f t="shared" si="19"/>
        <v>0-0-20</v>
      </c>
      <c r="P162" s="19">
        <f>VLOOKUP($B$2&amp;"."&amp;M162,All_connections!$B$1:$O$1129,10,FALSE)</f>
        <v>0</v>
      </c>
      <c r="Q162" s="19">
        <f>VLOOKUP($B$2&amp;"."&amp;M162,All_connections!$B$1:$O$1129,11,FALSE)</f>
        <v>20</v>
      </c>
      <c r="R162" s="19" t="str">
        <f>VLOOKUP($B$2&amp;"."&amp;M162,All_connections!$B$1:$O$1129,12,FALSE)</f>
        <v>RX</v>
      </c>
      <c r="S162" s="19" t="str">
        <f>VLOOKUP($B$2&amp;"."&amp;M162,All_connections!$B$1:$O$1129,13,FALSE)</f>
        <v>N</v>
      </c>
      <c r="T162" s="19" t="str">
        <f t="shared" si="15"/>
        <v>B</v>
      </c>
      <c r="U162" s="19" t="b">
        <f t="shared" si="20"/>
        <v>0</v>
      </c>
      <c r="V162" s="19">
        <f>VLOOKUP($B$2&amp;"."&amp;M162,All_connections!$B$1:$O$1129,14,FALSE)</f>
        <v>13104.1072</v>
      </c>
      <c r="W162" s="19">
        <f>VLOOKUP(N162,'PKG lenghts'!$F$3:$G$1026,2,FALSE)</f>
        <v>22151.698659999998</v>
      </c>
      <c r="X162" s="19">
        <f>_xlfn.IFNA(VLOOKUP(O162&amp;"-"&amp;R162,Swapping!$A$2:$E$74,3,FALSE),Q162)</f>
        <v>20</v>
      </c>
      <c r="Y162" s="21">
        <f>$B$5*(J162+V162)/1000</f>
        <v>-18.656304498000001</v>
      </c>
      <c r="Z162" s="21">
        <f>$B$4*(K162+W162)/1000</f>
        <v>-5.363733034</v>
      </c>
      <c r="AA162" s="21">
        <f t="shared" si="21"/>
        <v>-33.020037532000003</v>
      </c>
      <c r="AB162" s="23" t="b">
        <f>IF(AND(NOT(ISNA(C162)),(NOT(ISNA(O162)))),TRUE,FALSE)</f>
        <v>1</v>
      </c>
      <c r="AC162" s="18" t="b">
        <f>L162=X162</f>
        <v>0</v>
      </c>
    </row>
    <row r="163" spans="1:29" x14ac:dyDescent="0.25">
      <c r="A163" s="19" t="s">
        <v>206</v>
      </c>
      <c r="B163" s="19" t="str">
        <f>VLOOKUP($B$1&amp;"."&amp;A163,All_connections!$B$1:$O$1129,9,FALSE)</f>
        <v>IFG_10_TX_P&lt;4&gt;</v>
      </c>
      <c r="C163" s="19" t="str">
        <f t="shared" si="17"/>
        <v>5-0-4</v>
      </c>
      <c r="D163" s="19">
        <f>VLOOKUP($B$1&amp;"."&amp;A163,All_connections!$B$1:$O$1129,10,FALSE)</f>
        <v>10</v>
      </c>
      <c r="E163" s="19">
        <f>VLOOKUP($B$1&amp;"."&amp;A163,All_connections!$B$1:$O$1129,11,FALSE)</f>
        <v>4</v>
      </c>
      <c r="F163" s="19" t="str">
        <f>VLOOKUP($B$1&amp;"."&amp;A163,All_connections!$B$1:$O$1129,12,FALSE)</f>
        <v>TX</v>
      </c>
      <c r="G163" s="19" t="str">
        <f>VLOOKUP($B$1&amp;"."&amp;A163,All_connections!$B$1:$O$1129,13,FALSE)</f>
        <v>P</v>
      </c>
      <c r="H163" s="19" t="str">
        <f t="shared" si="16"/>
        <v>J</v>
      </c>
      <c r="I163" s="19" t="b">
        <f t="shared" si="18"/>
        <v>0</v>
      </c>
      <c r="J163" s="19">
        <f>VLOOKUP($B$1&amp;"."&amp;A163,All_connections!$B$1:$O$1129,14,FALSE)</f>
        <v>7651.2628699999996</v>
      </c>
      <c r="K163" s="19">
        <f>VLOOKUP(B163,'PKG lenghts'!$F$3:$G$1026,2,FALSE)</f>
        <v>24978.49509</v>
      </c>
      <c r="L163" s="19">
        <f>_xlfn.IFNA(VLOOKUP(C163&amp;"-"&amp;F163,Swapping!$A$2:$E$74,3,FALSE),E163)</f>
        <v>4</v>
      </c>
      <c r="M163" s="19" t="str">
        <f>VLOOKUP(A163,Cable!$B$2:$C$197,2,FALSE)</f>
        <v>C9</v>
      </c>
      <c r="N163" s="19" t="str">
        <f>VLOOKUP($B$2&amp;"."&amp;M163,All_connections!$B$1:$O$1129,9,FALSE)</f>
        <v>IFG_00_RX_P&lt;19&gt;</v>
      </c>
      <c r="O163" s="19" t="str">
        <f t="shared" si="19"/>
        <v>0-0-19</v>
      </c>
      <c r="P163" s="19">
        <f>VLOOKUP($B$2&amp;"."&amp;M163,All_connections!$B$1:$O$1129,10,FALSE)</f>
        <v>0</v>
      </c>
      <c r="Q163" s="19">
        <f>VLOOKUP($B$2&amp;"."&amp;M163,All_connections!$B$1:$O$1129,11,FALSE)</f>
        <v>19</v>
      </c>
      <c r="R163" s="19" t="str">
        <f>VLOOKUP($B$2&amp;"."&amp;M163,All_connections!$B$1:$O$1129,12,FALSE)</f>
        <v>RX</v>
      </c>
      <c r="S163" s="19" t="str">
        <f>VLOOKUP($B$2&amp;"."&amp;M163,All_connections!$B$1:$O$1129,13,FALSE)</f>
        <v>P</v>
      </c>
      <c r="T163" s="19" t="str">
        <f t="shared" si="15"/>
        <v>C</v>
      </c>
      <c r="U163" s="19" t="b">
        <f t="shared" si="20"/>
        <v>0</v>
      </c>
      <c r="V163" s="19">
        <f>VLOOKUP($B$2&amp;"."&amp;M163,All_connections!$B$1:$O$1129,14,FALSE)</f>
        <v>12713.15285</v>
      </c>
      <c r="W163" s="19">
        <f>VLOOKUP(N163,'PKG lenghts'!$F$3:$G$1026,2,FALSE)</f>
        <v>24137.898929999999</v>
      </c>
      <c r="X163" s="19">
        <f>_xlfn.IFNA(VLOOKUP(O163&amp;"-"&amp;R163,Swapping!$A$2:$E$74,3,FALSE),Q163)</f>
        <v>19</v>
      </c>
      <c r="Y163" s="21">
        <f>$B$5*(J163+V163)/1000</f>
        <v>-18.327974148000003</v>
      </c>
      <c r="Z163" s="21">
        <f>$B$4*(K163+W163)/1000</f>
        <v>-5.4028033421999995</v>
      </c>
      <c r="AA163" s="21">
        <f t="shared" si="21"/>
        <v>-32.730777490199998</v>
      </c>
      <c r="AB163" s="23" t="b">
        <f>IF(AND(NOT(ISNA(C163)),(NOT(ISNA(O163)))),TRUE,FALSE)</f>
        <v>1</v>
      </c>
      <c r="AC163" s="18" t="b">
        <f>L163=X163</f>
        <v>0</v>
      </c>
    </row>
    <row r="164" spans="1:29" x14ac:dyDescent="0.25">
      <c r="A164" s="19" t="s">
        <v>230</v>
      </c>
      <c r="B164" s="19" t="str">
        <f>VLOOKUP($B$1&amp;"."&amp;A164,All_connections!$B$1:$O$1129,9,FALSE)</f>
        <v>IFG_10_TX_N&lt;4&gt;</v>
      </c>
      <c r="C164" s="19" t="str">
        <f t="shared" si="17"/>
        <v>5-0-4</v>
      </c>
      <c r="D164" s="19">
        <f>VLOOKUP($B$1&amp;"."&amp;A164,All_connections!$B$1:$O$1129,10,FALSE)</f>
        <v>10</v>
      </c>
      <c r="E164" s="19">
        <f>VLOOKUP($B$1&amp;"."&amp;A164,All_connections!$B$1:$O$1129,11,FALSE)</f>
        <v>4</v>
      </c>
      <c r="F164" s="19" t="str">
        <f>VLOOKUP($B$1&amp;"."&amp;A164,All_connections!$B$1:$O$1129,12,FALSE)</f>
        <v>TX</v>
      </c>
      <c r="G164" s="19" t="str">
        <f>VLOOKUP($B$1&amp;"."&amp;A164,All_connections!$B$1:$O$1129,13,FALSE)</f>
        <v>N</v>
      </c>
      <c r="H164" s="19" t="str">
        <f t="shared" si="16"/>
        <v>K</v>
      </c>
      <c r="I164" s="19" t="b">
        <f t="shared" si="18"/>
        <v>0</v>
      </c>
      <c r="J164" s="19">
        <f>VLOOKUP($B$1&amp;"."&amp;A164,All_connections!$B$1:$O$1129,14,FALSE)</f>
        <v>7651.1962700000004</v>
      </c>
      <c r="K164" s="19">
        <f>VLOOKUP(B164,'PKG lenghts'!$F$3:$G$1026,2,FALSE)</f>
        <v>24976.831839999999</v>
      </c>
      <c r="L164" s="19">
        <f>_xlfn.IFNA(VLOOKUP(C164&amp;"-"&amp;F164,Swapping!$A$2:$E$74,3,FALSE),E164)</f>
        <v>4</v>
      </c>
      <c r="M164" s="19" t="str">
        <f>VLOOKUP(A164,Cable!$B$2:$C$197,2,FALSE)</f>
        <v>D9</v>
      </c>
      <c r="N164" s="19" t="str">
        <f>VLOOKUP($B$2&amp;"."&amp;M164,All_connections!$B$1:$O$1129,9,FALSE)</f>
        <v>IFG_00_RX_N&lt;19&gt;</v>
      </c>
      <c r="O164" s="19" t="str">
        <f t="shared" si="19"/>
        <v>0-0-19</v>
      </c>
      <c r="P164" s="19">
        <f>VLOOKUP($B$2&amp;"."&amp;M164,All_connections!$B$1:$O$1129,10,FALSE)</f>
        <v>0</v>
      </c>
      <c r="Q164" s="19">
        <f>VLOOKUP($B$2&amp;"."&amp;M164,All_connections!$B$1:$O$1129,11,FALSE)</f>
        <v>19</v>
      </c>
      <c r="R164" s="19" t="str">
        <f>VLOOKUP($B$2&amp;"."&amp;M164,All_connections!$B$1:$O$1129,12,FALSE)</f>
        <v>RX</v>
      </c>
      <c r="S164" s="19" t="str">
        <f>VLOOKUP($B$2&amp;"."&amp;M164,All_connections!$B$1:$O$1129,13,FALSE)</f>
        <v>N</v>
      </c>
      <c r="T164" s="19" t="str">
        <f t="shared" si="15"/>
        <v>D</v>
      </c>
      <c r="U164" s="19" t="b">
        <f t="shared" si="20"/>
        <v>0</v>
      </c>
      <c r="V164" s="19">
        <f>VLOOKUP($B$2&amp;"."&amp;M164,All_connections!$B$1:$O$1129,14,FALSE)</f>
        <v>12712.3089</v>
      </c>
      <c r="W164" s="19">
        <f>VLOOKUP(N164,'PKG lenghts'!$F$3:$G$1026,2,FALSE)</f>
        <v>24139.584750000002</v>
      </c>
      <c r="X164" s="19">
        <f>_xlfn.IFNA(VLOOKUP(O164&amp;"-"&amp;R164,Swapping!$A$2:$E$74,3,FALSE),Q164)</f>
        <v>19</v>
      </c>
      <c r="Y164" s="21">
        <f>$B$5*(J164+V164)/1000</f>
        <v>-18.327154653000001</v>
      </c>
      <c r="Z164" s="21">
        <f>$B$4*(K164+W164)/1000</f>
        <v>-5.4028058249000006</v>
      </c>
      <c r="AA164" s="21">
        <f t="shared" si="21"/>
        <v>-32.729960477900001</v>
      </c>
      <c r="AB164" s="23" t="b">
        <f>IF(AND(NOT(ISNA(C164)),(NOT(ISNA(O164)))),TRUE,FALSE)</f>
        <v>1</v>
      </c>
      <c r="AC164" s="18" t="b">
        <f>L164=X164</f>
        <v>0</v>
      </c>
    </row>
    <row r="165" spans="1:29" x14ac:dyDescent="0.25">
      <c r="A165" s="19" t="s">
        <v>254</v>
      </c>
      <c r="B165" s="19" t="str">
        <f>VLOOKUP($B$1&amp;"."&amp;A165,All_connections!$B$1:$O$1129,9,FALSE)</f>
        <v>IFG_10_TX_P&lt;5&gt;</v>
      </c>
      <c r="C165" s="19" t="str">
        <f t="shared" si="17"/>
        <v>5-0-5</v>
      </c>
      <c r="D165" s="19">
        <f>VLOOKUP($B$1&amp;"."&amp;A165,All_connections!$B$1:$O$1129,10,FALSE)</f>
        <v>10</v>
      </c>
      <c r="E165" s="19">
        <f>VLOOKUP($B$1&amp;"."&amp;A165,All_connections!$B$1:$O$1129,11,FALSE)</f>
        <v>5</v>
      </c>
      <c r="F165" s="19" t="str">
        <f>VLOOKUP($B$1&amp;"."&amp;A165,All_connections!$B$1:$O$1129,12,FALSE)</f>
        <v>TX</v>
      </c>
      <c r="G165" s="19" t="str">
        <f>VLOOKUP($B$1&amp;"."&amp;A165,All_connections!$B$1:$O$1129,13,FALSE)</f>
        <v>P</v>
      </c>
      <c r="H165" s="19" t="str">
        <f t="shared" si="16"/>
        <v>L</v>
      </c>
      <c r="I165" s="19" t="b">
        <f t="shared" si="18"/>
        <v>0</v>
      </c>
      <c r="J165" s="19">
        <f>VLOOKUP($B$1&amp;"."&amp;A165,All_connections!$B$1:$O$1129,14,FALSE)</f>
        <v>7313.9255800000001</v>
      </c>
      <c r="K165" s="19">
        <f>VLOOKUP(B165,'PKG lenghts'!$F$3:$G$1026,2,FALSE)</f>
        <v>28541.185140000001</v>
      </c>
      <c r="L165" s="19">
        <f>_xlfn.IFNA(VLOOKUP(C165&amp;"-"&amp;F165,Swapping!$A$2:$E$74,3,FALSE),E165)</f>
        <v>5</v>
      </c>
      <c r="M165" s="19" t="str">
        <f>VLOOKUP(A165,Cable!$B$2:$C$197,2,FALSE)</f>
        <v>E9</v>
      </c>
      <c r="N165" s="19" t="str">
        <f>VLOOKUP($B$2&amp;"."&amp;M165,All_connections!$B$1:$O$1129,9,FALSE)</f>
        <v>IFG_00_RX_N&lt;18&gt;</v>
      </c>
      <c r="O165" s="19" t="str">
        <f t="shared" si="19"/>
        <v>0-0-18</v>
      </c>
      <c r="P165" s="19">
        <f>VLOOKUP($B$2&amp;"."&amp;M165,All_connections!$B$1:$O$1129,10,FALSE)</f>
        <v>0</v>
      </c>
      <c r="Q165" s="19">
        <f>VLOOKUP($B$2&amp;"."&amp;M165,All_connections!$B$1:$O$1129,11,FALSE)</f>
        <v>18</v>
      </c>
      <c r="R165" s="19" t="str">
        <f>VLOOKUP($B$2&amp;"."&amp;M165,All_connections!$B$1:$O$1129,12,FALSE)</f>
        <v>RX</v>
      </c>
      <c r="S165" s="19" t="str">
        <f>VLOOKUP($B$2&amp;"."&amp;M165,All_connections!$B$1:$O$1129,13,FALSE)</f>
        <v>N</v>
      </c>
      <c r="T165" s="19" t="str">
        <f t="shared" si="15"/>
        <v>E</v>
      </c>
      <c r="U165" s="19" t="b">
        <f t="shared" si="20"/>
        <v>1</v>
      </c>
      <c r="V165" s="19">
        <f>VLOOKUP($B$2&amp;"."&amp;M165,All_connections!$B$1:$O$1129,14,FALSE)</f>
        <v>12279.334709999999</v>
      </c>
      <c r="W165" s="19">
        <f>VLOOKUP(N165,'PKG lenghts'!$F$3:$G$1026,2,FALSE)</f>
        <v>26023.528630000001</v>
      </c>
      <c r="X165" s="19">
        <f>_xlfn.IFNA(VLOOKUP(O165&amp;"-"&amp;R165,Swapping!$A$2:$E$74,3,FALSE),Q165)</f>
        <v>18</v>
      </c>
      <c r="Y165" s="21">
        <f>$B$5*(J165+V165)/1000</f>
        <v>-17.633934261</v>
      </c>
      <c r="Z165" s="21">
        <f>$B$4*(K165+W165)/1000</f>
        <v>-6.0021185147000002</v>
      </c>
      <c r="AA165" s="21">
        <f t="shared" si="21"/>
        <v>-32.636052775700001</v>
      </c>
      <c r="AB165" s="23" t="b">
        <f>IF(AND(NOT(ISNA(C165)),(NOT(ISNA(O165)))),TRUE,FALSE)</f>
        <v>1</v>
      </c>
      <c r="AC165" s="18" t="b">
        <f>L165=X165</f>
        <v>0</v>
      </c>
    </row>
    <row r="166" spans="1:29" x14ac:dyDescent="0.25">
      <c r="A166" s="19" t="s">
        <v>278</v>
      </c>
      <c r="B166" s="19" t="str">
        <f>VLOOKUP($B$1&amp;"."&amp;A166,All_connections!$B$1:$O$1129,9,FALSE)</f>
        <v>IFG_10_TX_N&lt;5&gt;</v>
      </c>
      <c r="C166" s="19" t="str">
        <f t="shared" si="17"/>
        <v>5-0-5</v>
      </c>
      <c r="D166" s="19">
        <f>VLOOKUP($B$1&amp;"."&amp;A166,All_connections!$B$1:$O$1129,10,FALSE)</f>
        <v>10</v>
      </c>
      <c r="E166" s="19">
        <f>VLOOKUP($B$1&amp;"."&amp;A166,All_connections!$B$1:$O$1129,11,FALSE)</f>
        <v>5</v>
      </c>
      <c r="F166" s="19" t="str">
        <f>VLOOKUP($B$1&amp;"."&amp;A166,All_connections!$B$1:$O$1129,12,FALSE)</f>
        <v>TX</v>
      </c>
      <c r="G166" s="19" t="str">
        <f>VLOOKUP($B$1&amp;"."&amp;A166,All_connections!$B$1:$O$1129,13,FALSE)</f>
        <v>N</v>
      </c>
      <c r="H166" s="19" t="str">
        <f t="shared" si="16"/>
        <v>M</v>
      </c>
      <c r="I166" s="19" t="b">
        <f t="shared" si="18"/>
        <v>0</v>
      </c>
      <c r="J166" s="19">
        <f>VLOOKUP($B$1&amp;"."&amp;A166,All_connections!$B$1:$O$1129,14,FALSE)</f>
        <v>7315.6351800000002</v>
      </c>
      <c r="K166" s="19">
        <f>VLOOKUP(B166,'PKG lenghts'!$F$3:$G$1026,2,FALSE)</f>
        <v>28540.53947</v>
      </c>
      <c r="L166" s="19">
        <f>_xlfn.IFNA(VLOOKUP(C166&amp;"-"&amp;F166,Swapping!$A$2:$E$74,3,FALSE),E166)</f>
        <v>5</v>
      </c>
      <c r="M166" s="19" t="str">
        <f>VLOOKUP(A166,Cable!$B$2:$C$197,2,FALSE)</f>
        <v>F9</v>
      </c>
      <c r="N166" s="19" t="str">
        <f>VLOOKUP($B$2&amp;"."&amp;M166,All_connections!$B$1:$O$1129,9,FALSE)</f>
        <v>IFG_00_RX_P&lt;18&gt;</v>
      </c>
      <c r="O166" s="19" t="str">
        <f t="shared" si="19"/>
        <v>0-0-18</v>
      </c>
      <c r="P166" s="19">
        <f>VLOOKUP($B$2&amp;"."&amp;M166,All_connections!$B$1:$O$1129,10,FALSE)</f>
        <v>0</v>
      </c>
      <c r="Q166" s="19">
        <f>VLOOKUP($B$2&amp;"."&amp;M166,All_connections!$B$1:$O$1129,11,FALSE)</f>
        <v>18</v>
      </c>
      <c r="R166" s="19" t="str">
        <f>VLOOKUP($B$2&amp;"."&amp;M166,All_connections!$B$1:$O$1129,12,FALSE)</f>
        <v>RX</v>
      </c>
      <c r="S166" s="19" t="str">
        <f>VLOOKUP($B$2&amp;"."&amp;M166,All_connections!$B$1:$O$1129,13,FALSE)</f>
        <v>P</v>
      </c>
      <c r="T166" s="19" t="str">
        <f t="shared" si="15"/>
        <v>F</v>
      </c>
      <c r="U166" s="19" t="b">
        <f t="shared" si="20"/>
        <v>1</v>
      </c>
      <c r="V166" s="19">
        <f>VLOOKUP($B$2&amp;"."&amp;M166,All_connections!$B$1:$O$1129,14,FALSE)</f>
        <v>12277.89524</v>
      </c>
      <c r="W166" s="19">
        <f>VLOOKUP(N166,'PKG lenghts'!$F$3:$G$1026,2,FALSE)</f>
        <v>26024.153780000001</v>
      </c>
      <c r="X166" s="19">
        <f>_xlfn.IFNA(VLOOKUP(O166&amp;"-"&amp;R166,Swapping!$A$2:$E$74,3,FALSE),Q166)</f>
        <v>18</v>
      </c>
      <c r="Y166" s="21">
        <f>$B$5*(J166+V166)/1000</f>
        <v>-17.634177378</v>
      </c>
      <c r="Z166" s="21">
        <f>$B$4*(K166+W166)/1000</f>
        <v>-6.0021162575</v>
      </c>
      <c r="AA166" s="21">
        <f t="shared" si="21"/>
        <v>-32.636293635499996</v>
      </c>
      <c r="AB166" s="23" t="b">
        <f>IF(AND(NOT(ISNA(C166)),(NOT(ISNA(O166)))),TRUE,FALSE)</f>
        <v>1</v>
      </c>
      <c r="AC166" s="18" t="b">
        <f>L166=X166</f>
        <v>0</v>
      </c>
    </row>
    <row r="167" spans="1:29" x14ac:dyDescent="0.25">
      <c r="A167" s="19" t="s">
        <v>160</v>
      </c>
      <c r="B167" s="19" t="str">
        <f>VLOOKUP($B$1&amp;"."&amp;A167,All_connections!$B$1:$O$1129,9,FALSE)</f>
        <v>IFG_10_TX_P&lt;6&gt;</v>
      </c>
      <c r="C167" s="19" t="str">
        <f t="shared" si="17"/>
        <v>5-0-6</v>
      </c>
      <c r="D167" s="19">
        <f>VLOOKUP($B$1&amp;"."&amp;A167,All_connections!$B$1:$O$1129,10,FALSE)</f>
        <v>10</v>
      </c>
      <c r="E167" s="19">
        <f>VLOOKUP($B$1&amp;"."&amp;A167,All_connections!$B$1:$O$1129,11,FALSE)</f>
        <v>6</v>
      </c>
      <c r="F167" s="19" t="str">
        <f>VLOOKUP($B$1&amp;"."&amp;A167,All_connections!$B$1:$O$1129,12,FALSE)</f>
        <v>TX</v>
      </c>
      <c r="G167" s="19" t="str">
        <f>VLOOKUP($B$1&amp;"."&amp;A167,All_connections!$B$1:$O$1129,13,FALSE)</f>
        <v>P</v>
      </c>
      <c r="H167" s="19" t="str">
        <f t="shared" si="16"/>
        <v>G</v>
      </c>
      <c r="I167" s="19" t="b">
        <f t="shared" si="18"/>
        <v>0</v>
      </c>
      <c r="J167" s="19">
        <f>VLOOKUP($B$1&amp;"."&amp;A167,All_connections!$B$1:$O$1129,14,FALSE)</f>
        <v>7536.7663300000004</v>
      </c>
      <c r="K167" s="19">
        <f>VLOOKUP(B167,'PKG lenghts'!$F$3:$G$1026,2,FALSE)</f>
        <v>25500.93751</v>
      </c>
      <c r="L167" s="19">
        <f>_xlfn.IFNA(VLOOKUP(C167&amp;"-"&amp;F167,Swapping!$A$2:$E$74,3,FALSE),E167)</f>
        <v>6</v>
      </c>
      <c r="M167" s="19" t="str">
        <f>VLOOKUP(A167,Cable!$B$2:$C$197,2,FALSE)</f>
        <v>A10</v>
      </c>
      <c r="N167" s="19" t="str">
        <f>VLOOKUP($B$2&amp;"."&amp;M167,All_connections!$B$1:$O$1129,9,FALSE)</f>
        <v>IFG_00_RX_N&lt;17&gt;</v>
      </c>
      <c r="O167" s="19" t="str">
        <f t="shared" si="19"/>
        <v>0-0-17</v>
      </c>
      <c r="P167" s="19">
        <f>VLOOKUP($B$2&amp;"."&amp;M167,All_connections!$B$1:$O$1129,10,FALSE)</f>
        <v>0</v>
      </c>
      <c r="Q167" s="19">
        <f>VLOOKUP($B$2&amp;"."&amp;M167,All_connections!$B$1:$O$1129,11,FALSE)</f>
        <v>17</v>
      </c>
      <c r="R167" s="19" t="str">
        <f>VLOOKUP($B$2&amp;"."&amp;M167,All_connections!$B$1:$O$1129,12,FALSE)</f>
        <v>RX</v>
      </c>
      <c r="S167" s="19" t="str">
        <f>VLOOKUP($B$2&amp;"."&amp;M167,All_connections!$B$1:$O$1129,13,FALSE)</f>
        <v>N</v>
      </c>
      <c r="T167" s="19" t="str">
        <f t="shared" si="15"/>
        <v>A</v>
      </c>
      <c r="U167" s="19" t="b">
        <f t="shared" si="20"/>
        <v>1</v>
      </c>
      <c r="V167" s="19">
        <f>VLOOKUP($B$2&amp;"."&amp;M167,All_connections!$B$1:$O$1129,14,FALSE)</f>
        <v>13249.05524</v>
      </c>
      <c r="W167" s="19">
        <f>VLOOKUP(N167,'PKG lenghts'!$F$3:$G$1026,2,FALSE)</f>
        <v>19951.652610000001</v>
      </c>
      <c r="X167" s="19">
        <f>_xlfn.IFNA(VLOOKUP(O167&amp;"-"&amp;R167,Swapping!$A$2:$E$74,3,FALSE),Q167)</f>
        <v>17</v>
      </c>
      <c r="Y167" s="21">
        <f>$B$5*(J167+V167)/1000</f>
        <v>-18.707239413</v>
      </c>
      <c r="Z167" s="21">
        <f>$B$4*(K167+W167)/1000</f>
        <v>-4.9997849132000001</v>
      </c>
      <c r="AA167" s="21">
        <f t="shared" si="21"/>
        <v>-32.707024326199999</v>
      </c>
      <c r="AB167" s="23" t="b">
        <f>IF(AND(NOT(ISNA(C167)),(NOT(ISNA(O167)))),TRUE,FALSE)</f>
        <v>1</v>
      </c>
      <c r="AC167" s="18" t="b">
        <f>L167=X167</f>
        <v>0</v>
      </c>
    </row>
    <row r="168" spans="1:29" x14ac:dyDescent="0.25">
      <c r="A168" s="19" t="s">
        <v>184</v>
      </c>
      <c r="B168" s="19" t="str">
        <f>VLOOKUP($B$1&amp;"."&amp;A168,All_connections!$B$1:$O$1129,9,FALSE)</f>
        <v>IFG_10_TX_N&lt;6&gt;</v>
      </c>
      <c r="C168" s="19" t="str">
        <f t="shared" si="17"/>
        <v>5-0-6</v>
      </c>
      <c r="D168" s="19">
        <f>VLOOKUP($B$1&amp;"."&amp;A168,All_connections!$B$1:$O$1129,10,FALSE)</f>
        <v>10</v>
      </c>
      <c r="E168" s="19">
        <f>VLOOKUP($B$1&amp;"."&amp;A168,All_connections!$B$1:$O$1129,11,FALSE)</f>
        <v>6</v>
      </c>
      <c r="F168" s="19" t="str">
        <f>VLOOKUP($B$1&amp;"."&amp;A168,All_connections!$B$1:$O$1129,12,FALSE)</f>
        <v>TX</v>
      </c>
      <c r="G168" s="19" t="str">
        <f>VLOOKUP($B$1&amp;"."&amp;A168,All_connections!$B$1:$O$1129,13,FALSE)</f>
        <v>N</v>
      </c>
      <c r="H168" s="19" t="str">
        <f t="shared" si="16"/>
        <v>H</v>
      </c>
      <c r="I168" s="19" t="b">
        <f t="shared" si="18"/>
        <v>0</v>
      </c>
      <c r="J168" s="19">
        <f>VLOOKUP($B$1&amp;"."&amp;A168,All_connections!$B$1:$O$1129,14,FALSE)</f>
        <v>7537.0981599999996</v>
      </c>
      <c r="K168" s="19">
        <f>VLOOKUP(B168,'PKG lenghts'!$F$3:$G$1026,2,FALSE)</f>
        <v>25500.904340000001</v>
      </c>
      <c r="L168" s="19">
        <f>_xlfn.IFNA(VLOOKUP(C168&amp;"-"&amp;F168,Swapping!$A$2:$E$74,3,FALSE),E168)</f>
        <v>6</v>
      </c>
      <c r="M168" s="19" t="str">
        <f>VLOOKUP(A168,Cable!$B$2:$C$197,2,FALSE)</f>
        <v>B10</v>
      </c>
      <c r="N168" s="19" t="str">
        <f>VLOOKUP($B$2&amp;"."&amp;M168,All_connections!$B$1:$O$1129,9,FALSE)</f>
        <v>IFG_00_RX_P&lt;17&gt;</v>
      </c>
      <c r="O168" s="19" t="str">
        <f t="shared" si="19"/>
        <v>0-0-17</v>
      </c>
      <c r="P168" s="19">
        <f>VLOOKUP($B$2&amp;"."&amp;M168,All_connections!$B$1:$O$1129,10,FALSE)</f>
        <v>0</v>
      </c>
      <c r="Q168" s="19">
        <f>VLOOKUP($B$2&amp;"."&amp;M168,All_connections!$B$1:$O$1129,11,FALSE)</f>
        <v>17</v>
      </c>
      <c r="R168" s="19" t="str">
        <f>VLOOKUP($B$2&amp;"."&amp;M168,All_connections!$B$1:$O$1129,12,FALSE)</f>
        <v>RX</v>
      </c>
      <c r="S168" s="19" t="str">
        <f>VLOOKUP($B$2&amp;"."&amp;M168,All_connections!$B$1:$O$1129,13,FALSE)</f>
        <v>P</v>
      </c>
      <c r="T168" s="19" t="str">
        <f t="shared" si="15"/>
        <v>B</v>
      </c>
      <c r="U168" s="19" t="b">
        <f t="shared" si="20"/>
        <v>1</v>
      </c>
      <c r="V168" s="19">
        <f>VLOOKUP($B$2&amp;"."&amp;M168,All_connections!$B$1:$O$1129,14,FALSE)</f>
        <v>13249.830099999999</v>
      </c>
      <c r="W168" s="19">
        <f>VLOOKUP(N168,'PKG lenghts'!$F$3:$G$1026,2,FALSE)</f>
        <v>19952.905429999999</v>
      </c>
      <c r="X168" s="19">
        <f>_xlfn.IFNA(VLOOKUP(O168&amp;"-"&amp;R168,Swapping!$A$2:$E$74,3,FALSE),Q168)</f>
        <v>17</v>
      </c>
      <c r="Y168" s="21">
        <f>$B$5*(J168+V168)/1000</f>
        <v>-18.708235434000002</v>
      </c>
      <c r="Z168" s="21">
        <f>$B$4*(K168+W168)/1000</f>
        <v>-4.9999190747000002</v>
      </c>
      <c r="AA168" s="21">
        <f t="shared" si="21"/>
        <v>-32.708154508700005</v>
      </c>
      <c r="AB168" s="23" t="b">
        <f>IF(AND(NOT(ISNA(C168)),(NOT(ISNA(O168)))),TRUE,FALSE)</f>
        <v>1</v>
      </c>
      <c r="AC168" s="18" t="b">
        <f>L168=X168</f>
        <v>0</v>
      </c>
    </row>
    <row r="169" spans="1:29" x14ac:dyDescent="0.25">
      <c r="A169" s="19" t="s">
        <v>208</v>
      </c>
      <c r="B169" s="19" t="str">
        <f>VLOOKUP($B$1&amp;"."&amp;A169,All_connections!$B$1:$O$1129,9,FALSE)</f>
        <v>IFG_10_TX_P&lt;7&gt;</v>
      </c>
      <c r="C169" s="19" t="str">
        <f t="shared" si="17"/>
        <v>5-0-7</v>
      </c>
      <c r="D169" s="19">
        <f>VLOOKUP($B$1&amp;"."&amp;A169,All_connections!$B$1:$O$1129,10,FALSE)</f>
        <v>10</v>
      </c>
      <c r="E169" s="19">
        <f>VLOOKUP($B$1&amp;"."&amp;A169,All_connections!$B$1:$O$1129,11,FALSE)</f>
        <v>7</v>
      </c>
      <c r="F169" s="19" t="str">
        <f>VLOOKUP($B$1&amp;"."&amp;A169,All_connections!$B$1:$O$1129,12,FALSE)</f>
        <v>TX</v>
      </c>
      <c r="G169" s="19" t="str">
        <f>VLOOKUP($B$1&amp;"."&amp;A169,All_connections!$B$1:$O$1129,13,FALSE)</f>
        <v>P</v>
      </c>
      <c r="H169" s="19" t="str">
        <f t="shared" si="16"/>
        <v>J</v>
      </c>
      <c r="I169" s="19" t="b">
        <f t="shared" si="18"/>
        <v>0</v>
      </c>
      <c r="J169" s="19">
        <f>VLOOKUP($B$1&amp;"."&amp;A169,All_connections!$B$1:$O$1129,14,FALSE)</f>
        <v>7601.2881500000003</v>
      </c>
      <c r="K169" s="19">
        <f>VLOOKUP(B169,'PKG lenghts'!$F$3:$G$1026,2,FALSE)</f>
        <v>26284.685150000001</v>
      </c>
      <c r="L169" s="19">
        <f>_xlfn.IFNA(VLOOKUP(C169&amp;"-"&amp;F169,Swapping!$A$2:$E$74,3,FALSE),E169)</f>
        <v>7</v>
      </c>
      <c r="M169" s="19" t="str">
        <f>VLOOKUP(A169,Cable!$B$2:$C$197,2,FALSE)</f>
        <v>C10</v>
      </c>
      <c r="N169" s="19" t="str">
        <f>VLOOKUP($B$2&amp;"."&amp;M169,All_connections!$B$1:$O$1129,9,FALSE)</f>
        <v>IFG_00_RX_N&lt;16&gt;</v>
      </c>
      <c r="O169" s="19" t="str">
        <f t="shared" si="19"/>
        <v>0-0-16</v>
      </c>
      <c r="P169" s="19">
        <f>VLOOKUP($B$2&amp;"."&amp;M169,All_connections!$B$1:$O$1129,10,FALSE)</f>
        <v>0</v>
      </c>
      <c r="Q169" s="19">
        <f>VLOOKUP($B$2&amp;"."&amp;M169,All_connections!$B$1:$O$1129,11,FALSE)</f>
        <v>16</v>
      </c>
      <c r="R169" s="19" t="str">
        <f>VLOOKUP($B$2&amp;"."&amp;M169,All_connections!$B$1:$O$1129,12,FALSE)</f>
        <v>RX</v>
      </c>
      <c r="S169" s="19" t="str">
        <f>VLOOKUP($B$2&amp;"."&amp;M169,All_connections!$B$1:$O$1129,13,FALSE)</f>
        <v>N</v>
      </c>
      <c r="T169" s="19" t="str">
        <f t="shared" si="15"/>
        <v>C</v>
      </c>
      <c r="U169" s="19" t="b">
        <f t="shared" si="20"/>
        <v>1</v>
      </c>
      <c r="V169" s="19">
        <f>VLOOKUP($B$2&amp;"."&amp;M169,All_connections!$B$1:$O$1129,14,FALSE)</f>
        <v>13148.49163</v>
      </c>
      <c r="W169" s="19">
        <f>VLOOKUP(N169,'PKG lenghts'!$F$3:$G$1026,2,FALSE)</f>
        <v>21139.738420000001</v>
      </c>
      <c r="X169" s="19">
        <f>_xlfn.IFNA(VLOOKUP(O169&amp;"-"&amp;R169,Swapping!$A$2:$E$74,3,FALSE),Q169)</f>
        <v>16</v>
      </c>
      <c r="Y169" s="21">
        <f>$B$5*(J169+V169)/1000</f>
        <v>-18.674801802000001</v>
      </c>
      <c r="Z169" s="21">
        <f>$B$4*(K169+W169)/1000</f>
        <v>-5.2166865926999995</v>
      </c>
      <c r="AA169" s="21">
        <f t="shared" si="21"/>
        <v>-32.891488394700005</v>
      </c>
      <c r="AB169" s="23" t="b">
        <f>IF(AND(NOT(ISNA(C169)),(NOT(ISNA(O169)))),TRUE,FALSE)</f>
        <v>1</v>
      </c>
      <c r="AC169" s="18" t="b">
        <f>L169=X169</f>
        <v>0</v>
      </c>
    </row>
    <row r="170" spans="1:29" x14ac:dyDescent="0.25">
      <c r="A170" s="19" t="s">
        <v>232</v>
      </c>
      <c r="B170" s="19" t="str">
        <f>VLOOKUP($B$1&amp;"."&amp;A170,All_connections!$B$1:$O$1129,9,FALSE)</f>
        <v>IFG_10_TX_N&lt;7&gt;</v>
      </c>
      <c r="C170" s="19" t="str">
        <f t="shared" si="17"/>
        <v>5-0-7</v>
      </c>
      <c r="D170" s="19">
        <f>VLOOKUP($B$1&amp;"."&amp;A170,All_connections!$B$1:$O$1129,10,FALSE)</f>
        <v>10</v>
      </c>
      <c r="E170" s="19">
        <f>VLOOKUP($B$1&amp;"."&amp;A170,All_connections!$B$1:$O$1129,11,FALSE)</f>
        <v>7</v>
      </c>
      <c r="F170" s="19" t="str">
        <f>VLOOKUP($B$1&amp;"."&amp;A170,All_connections!$B$1:$O$1129,12,FALSE)</f>
        <v>TX</v>
      </c>
      <c r="G170" s="19" t="str">
        <f>VLOOKUP($B$1&amp;"."&amp;A170,All_connections!$B$1:$O$1129,13,FALSE)</f>
        <v>N</v>
      </c>
      <c r="H170" s="19" t="str">
        <f t="shared" si="16"/>
        <v>K</v>
      </c>
      <c r="I170" s="19" t="b">
        <f t="shared" si="18"/>
        <v>0</v>
      </c>
      <c r="J170" s="19">
        <f>VLOOKUP($B$1&amp;"."&amp;A170,All_connections!$B$1:$O$1129,14,FALSE)</f>
        <v>7601.5588500000003</v>
      </c>
      <c r="K170" s="19">
        <f>VLOOKUP(B170,'PKG lenghts'!$F$3:$G$1026,2,FALSE)</f>
        <v>26283.574949999998</v>
      </c>
      <c r="L170" s="19">
        <f>_xlfn.IFNA(VLOOKUP(C170&amp;"-"&amp;F170,Swapping!$A$2:$E$74,3,FALSE),E170)</f>
        <v>7</v>
      </c>
      <c r="M170" s="19" t="str">
        <f>VLOOKUP(A170,Cable!$B$2:$C$197,2,FALSE)</f>
        <v>D10</v>
      </c>
      <c r="N170" s="19" t="str">
        <f>VLOOKUP($B$2&amp;"."&amp;M170,All_connections!$B$1:$O$1129,9,FALSE)</f>
        <v>IFG_00_RX_P&lt;16&gt;</v>
      </c>
      <c r="O170" s="19" t="str">
        <f t="shared" si="19"/>
        <v>0-0-16</v>
      </c>
      <c r="P170" s="19">
        <f>VLOOKUP($B$2&amp;"."&amp;M170,All_connections!$B$1:$O$1129,10,FALSE)</f>
        <v>0</v>
      </c>
      <c r="Q170" s="19">
        <f>VLOOKUP($B$2&amp;"."&amp;M170,All_connections!$B$1:$O$1129,11,FALSE)</f>
        <v>16</v>
      </c>
      <c r="R170" s="19" t="str">
        <f>VLOOKUP($B$2&amp;"."&amp;M170,All_connections!$B$1:$O$1129,12,FALSE)</f>
        <v>RX</v>
      </c>
      <c r="S170" s="19" t="str">
        <f>VLOOKUP($B$2&amp;"."&amp;M170,All_connections!$B$1:$O$1129,13,FALSE)</f>
        <v>P</v>
      </c>
      <c r="T170" s="19" t="str">
        <f t="shared" si="15"/>
        <v>D</v>
      </c>
      <c r="U170" s="19" t="b">
        <f t="shared" si="20"/>
        <v>1</v>
      </c>
      <c r="V170" s="19">
        <f>VLOOKUP($B$2&amp;"."&amp;M170,All_connections!$B$1:$O$1129,14,FALSE)</f>
        <v>13147.200650000001</v>
      </c>
      <c r="W170" s="19">
        <f>VLOOKUP(N170,'PKG lenghts'!$F$3:$G$1026,2,FALSE)</f>
        <v>21139.97265</v>
      </c>
      <c r="X170" s="19">
        <f>_xlfn.IFNA(VLOOKUP(O170&amp;"-"&amp;R170,Swapping!$A$2:$E$74,3,FALSE),Q170)</f>
        <v>16</v>
      </c>
      <c r="Y170" s="21">
        <f>$B$5*(J170+V170)/1000</f>
        <v>-18.673883550000003</v>
      </c>
      <c r="Z170" s="21">
        <f>$B$4*(K170+W170)/1000</f>
        <v>-5.216590236</v>
      </c>
      <c r="AA170" s="21">
        <f t="shared" si="21"/>
        <v>-32.890473786000001</v>
      </c>
      <c r="AB170" s="23" t="b">
        <f>IF(AND(NOT(ISNA(C170)),(NOT(ISNA(O170)))),TRUE,FALSE)</f>
        <v>1</v>
      </c>
      <c r="AC170" s="18" t="b">
        <f>L170=X170</f>
        <v>0</v>
      </c>
    </row>
    <row r="171" spans="1:29" x14ac:dyDescent="0.25">
      <c r="A171" s="19" t="s">
        <v>256</v>
      </c>
      <c r="B171" s="19" t="str">
        <f>VLOOKUP($B$1&amp;"."&amp;A171,All_connections!$B$1:$O$1129,9,FALSE)</f>
        <v>IFG_10_TX_P&lt;8&gt;</v>
      </c>
      <c r="C171" s="19" t="str">
        <f t="shared" si="17"/>
        <v>5-0-8</v>
      </c>
      <c r="D171" s="19">
        <f>VLOOKUP($B$1&amp;"."&amp;A171,All_connections!$B$1:$O$1129,10,FALSE)</f>
        <v>10</v>
      </c>
      <c r="E171" s="19">
        <f>VLOOKUP($B$1&amp;"."&amp;A171,All_connections!$B$1:$O$1129,11,FALSE)</f>
        <v>8</v>
      </c>
      <c r="F171" s="19" t="str">
        <f>VLOOKUP($B$1&amp;"."&amp;A171,All_connections!$B$1:$O$1129,12,FALSE)</f>
        <v>TX</v>
      </c>
      <c r="G171" s="19" t="str">
        <f>VLOOKUP($B$1&amp;"."&amp;A171,All_connections!$B$1:$O$1129,13,FALSE)</f>
        <v>P</v>
      </c>
      <c r="H171" s="19" t="str">
        <f t="shared" si="16"/>
        <v>L</v>
      </c>
      <c r="I171" s="19" t="b">
        <f t="shared" si="18"/>
        <v>0</v>
      </c>
      <c r="J171" s="19">
        <f>VLOOKUP($B$1&amp;"."&amp;A171,All_connections!$B$1:$O$1129,14,FALSE)</f>
        <v>7232.7906999999996</v>
      </c>
      <c r="K171" s="19">
        <f>VLOOKUP(B171,'PKG lenghts'!$F$3:$G$1026,2,FALSE)</f>
        <v>28167.558389999998</v>
      </c>
      <c r="L171" s="19">
        <f>_xlfn.IFNA(VLOOKUP(C171&amp;"-"&amp;F171,Swapping!$A$2:$E$74,3,FALSE),E171)</f>
        <v>8</v>
      </c>
      <c r="M171" s="19" t="str">
        <f>VLOOKUP(A171,Cable!$B$2:$C$197,2,FALSE)</f>
        <v>E10</v>
      </c>
      <c r="N171" s="19" t="str">
        <f>VLOOKUP($B$2&amp;"."&amp;M171,All_connections!$B$1:$O$1129,9,FALSE)</f>
        <v>IFG_00_RX_N&lt;15&gt;</v>
      </c>
      <c r="O171" s="19" t="str">
        <f t="shared" si="19"/>
        <v>0-0-15</v>
      </c>
      <c r="P171" s="19">
        <f>VLOOKUP($B$2&amp;"."&amp;M171,All_connections!$B$1:$O$1129,10,FALSE)</f>
        <v>0</v>
      </c>
      <c r="Q171" s="19">
        <f>VLOOKUP($B$2&amp;"."&amp;M171,All_connections!$B$1:$O$1129,11,FALSE)</f>
        <v>15</v>
      </c>
      <c r="R171" s="19" t="str">
        <f>VLOOKUP($B$2&amp;"."&amp;M171,All_connections!$B$1:$O$1129,12,FALSE)</f>
        <v>RX</v>
      </c>
      <c r="S171" s="19" t="str">
        <f>VLOOKUP($B$2&amp;"."&amp;M171,All_connections!$B$1:$O$1129,13,FALSE)</f>
        <v>N</v>
      </c>
      <c r="T171" s="19" t="str">
        <f t="shared" si="15"/>
        <v>E</v>
      </c>
      <c r="U171" s="19" t="b">
        <f t="shared" si="20"/>
        <v>1</v>
      </c>
      <c r="V171" s="19">
        <f>VLOOKUP($B$2&amp;"."&amp;M171,All_connections!$B$1:$O$1129,14,FALSE)</f>
        <v>12514.31977</v>
      </c>
      <c r="W171" s="19">
        <f>VLOOKUP(N171,'PKG lenghts'!$F$3:$G$1026,2,FALSE)</f>
        <v>24269.235710000001</v>
      </c>
      <c r="X171" s="19">
        <f>_xlfn.IFNA(VLOOKUP(O171&amp;"-"&amp;R171,Swapping!$A$2:$E$74,3,FALSE),Q171)</f>
        <v>15</v>
      </c>
      <c r="Y171" s="21">
        <f>$B$5*(J171+V171)/1000</f>
        <v>-17.772399423</v>
      </c>
      <c r="Z171" s="21">
        <f>$B$4*(K171+W171)/1000</f>
        <v>-5.7680473509999999</v>
      </c>
      <c r="AA171" s="21">
        <f t="shared" si="21"/>
        <v>-32.540446774000003</v>
      </c>
      <c r="AB171" s="23" t="b">
        <f>IF(AND(NOT(ISNA(C171)),(NOT(ISNA(O171)))),TRUE,FALSE)</f>
        <v>1</v>
      </c>
      <c r="AC171" s="18" t="b">
        <f>L171=X171</f>
        <v>0</v>
      </c>
    </row>
    <row r="172" spans="1:29" x14ac:dyDescent="0.25">
      <c r="A172" s="19" t="s">
        <v>280</v>
      </c>
      <c r="B172" s="19" t="str">
        <f>VLOOKUP($B$1&amp;"."&amp;A172,All_connections!$B$1:$O$1129,9,FALSE)</f>
        <v>IFG_10_TX_N&lt;8&gt;</v>
      </c>
      <c r="C172" s="19" t="str">
        <f t="shared" si="17"/>
        <v>5-0-8</v>
      </c>
      <c r="D172" s="19">
        <f>VLOOKUP($B$1&amp;"."&amp;A172,All_connections!$B$1:$O$1129,10,FALSE)</f>
        <v>10</v>
      </c>
      <c r="E172" s="19">
        <f>VLOOKUP($B$1&amp;"."&amp;A172,All_connections!$B$1:$O$1129,11,FALSE)</f>
        <v>8</v>
      </c>
      <c r="F172" s="19" t="str">
        <f>VLOOKUP($B$1&amp;"."&amp;A172,All_connections!$B$1:$O$1129,12,FALSE)</f>
        <v>TX</v>
      </c>
      <c r="G172" s="19" t="str">
        <f>VLOOKUP($B$1&amp;"."&amp;A172,All_connections!$B$1:$O$1129,13,FALSE)</f>
        <v>N</v>
      </c>
      <c r="H172" s="19" t="str">
        <f t="shared" si="16"/>
        <v>M</v>
      </c>
      <c r="I172" s="19" t="b">
        <f t="shared" si="18"/>
        <v>0</v>
      </c>
      <c r="J172" s="19">
        <f>VLOOKUP($B$1&amp;"."&amp;A172,All_connections!$B$1:$O$1129,14,FALSE)</f>
        <v>7232.3937699999997</v>
      </c>
      <c r="K172" s="19">
        <f>VLOOKUP(B172,'PKG lenghts'!$F$3:$G$1026,2,FALSE)</f>
        <v>28165.870169999998</v>
      </c>
      <c r="L172" s="19">
        <f>_xlfn.IFNA(VLOOKUP(C172&amp;"-"&amp;F172,Swapping!$A$2:$E$74,3,FALSE),E172)</f>
        <v>8</v>
      </c>
      <c r="M172" s="19" t="str">
        <f>VLOOKUP(A172,Cable!$B$2:$C$197,2,FALSE)</f>
        <v>F10</v>
      </c>
      <c r="N172" s="19" t="str">
        <f>VLOOKUP($B$2&amp;"."&amp;M172,All_connections!$B$1:$O$1129,9,FALSE)</f>
        <v>IFG_00_RX_P&lt;15&gt;</v>
      </c>
      <c r="O172" s="19" t="str">
        <f t="shared" si="19"/>
        <v>0-0-15</v>
      </c>
      <c r="P172" s="19">
        <f>VLOOKUP($B$2&amp;"."&amp;M172,All_connections!$B$1:$O$1129,10,FALSE)</f>
        <v>0</v>
      </c>
      <c r="Q172" s="19">
        <f>VLOOKUP($B$2&amp;"."&amp;M172,All_connections!$B$1:$O$1129,11,FALSE)</f>
        <v>15</v>
      </c>
      <c r="R172" s="19" t="str">
        <f>VLOOKUP($B$2&amp;"."&amp;M172,All_connections!$B$1:$O$1129,12,FALSE)</f>
        <v>RX</v>
      </c>
      <c r="S172" s="19" t="str">
        <f>VLOOKUP($B$2&amp;"."&amp;M172,All_connections!$B$1:$O$1129,13,FALSE)</f>
        <v>P</v>
      </c>
      <c r="T172" s="19" t="str">
        <f t="shared" si="15"/>
        <v>F</v>
      </c>
      <c r="U172" s="19" t="b">
        <f t="shared" si="20"/>
        <v>1</v>
      </c>
      <c r="V172" s="19">
        <f>VLOOKUP($B$2&amp;"."&amp;M172,All_connections!$B$1:$O$1129,14,FALSE)</f>
        <v>12515.4123</v>
      </c>
      <c r="W172" s="19">
        <f>VLOOKUP(N172,'PKG lenghts'!$F$3:$G$1026,2,FALSE)</f>
        <v>24271.103139999999</v>
      </c>
      <c r="X172" s="19">
        <f>_xlfn.IFNA(VLOOKUP(O172&amp;"-"&amp;R172,Swapping!$A$2:$E$74,3,FALSE),Q172)</f>
        <v>15</v>
      </c>
      <c r="Y172" s="21">
        <f>$B$5*(J172+V172)/1000</f>
        <v>-17.773025463</v>
      </c>
      <c r="Z172" s="21">
        <f>$B$4*(K172+W172)/1000</f>
        <v>-5.7680670641000003</v>
      </c>
      <c r="AA172" s="21">
        <f t="shared" si="21"/>
        <v>-32.541092527099998</v>
      </c>
      <c r="AB172" s="23" t="b">
        <f>IF(AND(NOT(ISNA(C172)),(NOT(ISNA(O172)))),TRUE,FALSE)</f>
        <v>1</v>
      </c>
      <c r="AC172" s="18" t="b">
        <f>L172=X172</f>
        <v>0</v>
      </c>
    </row>
    <row r="173" spans="1:29" x14ac:dyDescent="0.25">
      <c r="A173" s="19" t="s">
        <v>162</v>
      </c>
      <c r="B173" s="19" t="str">
        <f>VLOOKUP($B$1&amp;"."&amp;A173,All_connections!$B$1:$O$1129,9,FALSE)</f>
        <v>IFG_10_TX_P&lt;9&gt;</v>
      </c>
      <c r="C173" s="19" t="str">
        <f t="shared" si="17"/>
        <v>5-0-9</v>
      </c>
      <c r="D173" s="19">
        <f>VLOOKUP($B$1&amp;"."&amp;A173,All_connections!$B$1:$O$1129,10,FALSE)</f>
        <v>10</v>
      </c>
      <c r="E173" s="19">
        <f>VLOOKUP($B$1&amp;"."&amp;A173,All_connections!$B$1:$O$1129,11,FALSE)</f>
        <v>9</v>
      </c>
      <c r="F173" s="19" t="str">
        <f>VLOOKUP($B$1&amp;"."&amp;A173,All_connections!$B$1:$O$1129,12,FALSE)</f>
        <v>TX</v>
      </c>
      <c r="G173" s="19" t="str">
        <f>VLOOKUP($B$1&amp;"."&amp;A173,All_connections!$B$1:$O$1129,13,FALSE)</f>
        <v>P</v>
      </c>
      <c r="H173" s="19" t="str">
        <f t="shared" si="16"/>
        <v>G</v>
      </c>
      <c r="I173" s="19" t="b">
        <f t="shared" si="18"/>
        <v>0</v>
      </c>
      <c r="J173" s="19">
        <f>VLOOKUP($B$1&amp;"."&amp;A173,All_connections!$B$1:$O$1129,14,FALSE)</f>
        <v>7457.7042300000003</v>
      </c>
      <c r="K173" s="19">
        <f>VLOOKUP(B173,'PKG lenghts'!$F$3:$G$1026,2,FALSE)</f>
        <v>25836.524079999999</v>
      </c>
      <c r="L173" s="19">
        <f>_xlfn.IFNA(VLOOKUP(C173&amp;"-"&amp;F173,Swapping!$A$2:$E$74,3,FALSE),E173)</f>
        <v>9</v>
      </c>
      <c r="M173" s="19" t="str">
        <f>VLOOKUP(A173,Cable!$B$2:$C$197,2,FALSE)</f>
        <v>A11</v>
      </c>
      <c r="N173" s="19" t="str">
        <f>VLOOKUP($B$2&amp;"."&amp;M173,All_connections!$B$1:$O$1129,9,FALSE)</f>
        <v>IFG_00_RX_P&lt;13&gt;</v>
      </c>
      <c r="O173" s="19" t="str">
        <f t="shared" si="19"/>
        <v>0-0-13</v>
      </c>
      <c r="P173" s="19">
        <f>VLOOKUP($B$2&amp;"."&amp;M173,All_connections!$B$1:$O$1129,10,FALSE)</f>
        <v>0</v>
      </c>
      <c r="Q173" s="19">
        <f>VLOOKUP($B$2&amp;"."&amp;M173,All_connections!$B$1:$O$1129,11,FALSE)</f>
        <v>13</v>
      </c>
      <c r="R173" s="19" t="str">
        <f>VLOOKUP($B$2&amp;"."&amp;M173,All_connections!$B$1:$O$1129,12,FALSE)</f>
        <v>RX</v>
      </c>
      <c r="S173" s="19" t="str">
        <f>VLOOKUP($B$2&amp;"."&amp;M173,All_connections!$B$1:$O$1129,13,FALSE)</f>
        <v>P</v>
      </c>
      <c r="T173" s="19" t="str">
        <f t="shared" si="15"/>
        <v>A</v>
      </c>
      <c r="U173" s="19" t="b">
        <f t="shared" si="20"/>
        <v>0</v>
      </c>
      <c r="V173" s="19">
        <f>VLOOKUP($B$2&amp;"."&amp;M173,All_connections!$B$1:$O$1129,14,FALSE)</f>
        <v>13494.78393</v>
      </c>
      <c r="W173" s="19">
        <f>VLOOKUP(N173,'PKG lenghts'!$F$3:$G$1026,2,FALSE)</f>
        <v>19478.539570000001</v>
      </c>
      <c r="X173" s="19">
        <f>_xlfn.IFNA(VLOOKUP(O173&amp;"-"&amp;R173,Swapping!$A$2:$E$74,3,FALSE),Q173)</f>
        <v>14</v>
      </c>
      <c r="Y173" s="21">
        <f>$B$5*(J173+V173)/1000</f>
        <v>-18.857239344</v>
      </c>
      <c r="Z173" s="21">
        <f>$B$4*(K173+W173)/1000</f>
        <v>-4.9846570014999996</v>
      </c>
      <c r="AA173" s="21">
        <f t="shared" si="21"/>
        <v>-32.841896345500004</v>
      </c>
      <c r="AB173" s="23" t="b">
        <f>IF(AND(NOT(ISNA(C173)),(NOT(ISNA(O173)))),TRUE,FALSE)</f>
        <v>1</v>
      </c>
      <c r="AC173" s="18" t="b">
        <f>L173=X173</f>
        <v>0</v>
      </c>
    </row>
    <row r="174" spans="1:29" x14ac:dyDescent="0.25">
      <c r="A174" s="19" t="s">
        <v>186</v>
      </c>
      <c r="B174" s="19" t="str">
        <f>VLOOKUP($B$1&amp;"."&amp;A174,All_connections!$B$1:$O$1129,9,FALSE)</f>
        <v>IFG_10_TX_N&lt;9&gt;</v>
      </c>
      <c r="C174" s="19" t="str">
        <f t="shared" si="17"/>
        <v>5-0-9</v>
      </c>
      <c r="D174" s="19">
        <f>VLOOKUP($B$1&amp;"."&amp;A174,All_connections!$B$1:$O$1129,10,FALSE)</f>
        <v>10</v>
      </c>
      <c r="E174" s="19">
        <f>VLOOKUP($B$1&amp;"."&amp;A174,All_connections!$B$1:$O$1129,11,FALSE)</f>
        <v>9</v>
      </c>
      <c r="F174" s="19" t="str">
        <f>VLOOKUP($B$1&amp;"."&amp;A174,All_connections!$B$1:$O$1129,12,FALSE)</f>
        <v>TX</v>
      </c>
      <c r="G174" s="19" t="str">
        <f>VLOOKUP($B$1&amp;"."&amp;A174,All_connections!$B$1:$O$1129,13,FALSE)</f>
        <v>N</v>
      </c>
      <c r="H174" s="19" t="str">
        <f t="shared" si="16"/>
        <v>H</v>
      </c>
      <c r="I174" s="19" t="b">
        <f t="shared" si="18"/>
        <v>0</v>
      </c>
      <c r="J174" s="19">
        <f>VLOOKUP($B$1&amp;"."&amp;A174,All_connections!$B$1:$O$1129,14,FALSE)</f>
        <v>7458.5148900000004</v>
      </c>
      <c r="K174" s="19">
        <f>VLOOKUP(B174,'PKG lenghts'!$F$3:$G$1026,2,FALSE)</f>
        <v>25837.764749999998</v>
      </c>
      <c r="L174" s="19">
        <f>_xlfn.IFNA(VLOOKUP(C174&amp;"-"&amp;F174,Swapping!$A$2:$E$74,3,FALSE),E174)</f>
        <v>9</v>
      </c>
      <c r="M174" s="19" t="str">
        <f>VLOOKUP(A174,Cable!$B$2:$C$197,2,FALSE)</f>
        <v>B11</v>
      </c>
      <c r="N174" s="19" t="str">
        <f>VLOOKUP($B$2&amp;"."&amp;M174,All_connections!$B$1:$O$1129,9,FALSE)</f>
        <v>IFG_00_RX_N&lt;13&gt;</v>
      </c>
      <c r="O174" s="19" t="str">
        <f t="shared" si="19"/>
        <v>0-0-13</v>
      </c>
      <c r="P174" s="19">
        <f>VLOOKUP($B$2&amp;"."&amp;M174,All_connections!$B$1:$O$1129,10,FALSE)</f>
        <v>0</v>
      </c>
      <c r="Q174" s="19">
        <f>VLOOKUP($B$2&amp;"."&amp;M174,All_connections!$B$1:$O$1129,11,FALSE)</f>
        <v>13</v>
      </c>
      <c r="R174" s="19" t="str">
        <f>VLOOKUP($B$2&amp;"."&amp;M174,All_connections!$B$1:$O$1129,12,FALSE)</f>
        <v>RX</v>
      </c>
      <c r="S174" s="19" t="str">
        <f>VLOOKUP($B$2&amp;"."&amp;M174,All_connections!$B$1:$O$1129,13,FALSE)</f>
        <v>N</v>
      </c>
      <c r="T174" s="19" t="str">
        <f t="shared" si="15"/>
        <v>B</v>
      </c>
      <c r="U174" s="19" t="b">
        <f t="shared" si="20"/>
        <v>0</v>
      </c>
      <c r="V174" s="19">
        <f>VLOOKUP($B$2&amp;"."&amp;M174,All_connections!$B$1:$O$1129,14,FALSE)</f>
        <v>13495.19587</v>
      </c>
      <c r="W174" s="19">
        <f>VLOOKUP(N174,'PKG lenghts'!$F$3:$G$1026,2,FALSE)</f>
        <v>19477.297879999998</v>
      </c>
      <c r="X174" s="19">
        <f>_xlfn.IFNA(VLOOKUP(O174&amp;"-"&amp;R174,Swapping!$A$2:$E$74,3,FALSE),Q174)</f>
        <v>14</v>
      </c>
      <c r="Y174" s="21">
        <f>$B$5*(J174+V174)/1000</f>
        <v>-18.858339684000001</v>
      </c>
      <c r="Z174" s="21">
        <f>$B$4*(K174+W174)/1000</f>
        <v>-4.9846568893000001</v>
      </c>
      <c r="AA174" s="21">
        <f t="shared" si="21"/>
        <v>-32.842996573299999</v>
      </c>
      <c r="AB174" s="23" t="b">
        <f>IF(AND(NOT(ISNA(C174)),(NOT(ISNA(O174)))),TRUE,FALSE)</f>
        <v>1</v>
      </c>
      <c r="AC174" s="18" t="b">
        <f>L174=X174</f>
        <v>0</v>
      </c>
    </row>
    <row r="175" spans="1:29" x14ac:dyDescent="0.25">
      <c r="A175" s="19" t="s">
        <v>210</v>
      </c>
      <c r="B175" s="19" t="str">
        <f>VLOOKUP($B$1&amp;"."&amp;A175,All_connections!$B$1:$O$1129,9,FALSE)</f>
        <v>IFG_10_TX_P&lt;10&gt;</v>
      </c>
      <c r="C175" s="19" t="str">
        <f t="shared" si="17"/>
        <v>5-0-10</v>
      </c>
      <c r="D175" s="19">
        <f>VLOOKUP($B$1&amp;"."&amp;A175,All_connections!$B$1:$O$1129,10,FALSE)</f>
        <v>10</v>
      </c>
      <c r="E175" s="19">
        <f>VLOOKUP($B$1&amp;"."&amp;A175,All_connections!$B$1:$O$1129,11,FALSE)</f>
        <v>10</v>
      </c>
      <c r="F175" s="19" t="str">
        <f>VLOOKUP($B$1&amp;"."&amp;A175,All_connections!$B$1:$O$1129,12,FALSE)</f>
        <v>TX</v>
      </c>
      <c r="G175" s="19" t="str">
        <f>VLOOKUP($B$1&amp;"."&amp;A175,All_connections!$B$1:$O$1129,13,FALSE)</f>
        <v>P</v>
      </c>
      <c r="H175" s="19" t="str">
        <f t="shared" si="16"/>
        <v>J</v>
      </c>
      <c r="I175" s="19" t="b">
        <f t="shared" si="18"/>
        <v>0</v>
      </c>
      <c r="J175" s="19">
        <f>VLOOKUP($B$1&amp;"."&amp;A175,All_connections!$B$1:$O$1129,14,FALSE)</f>
        <v>7525.0308599999998</v>
      </c>
      <c r="K175" s="19">
        <f>VLOOKUP(B175,'PKG lenghts'!$F$3:$G$1026,2,FALSE)</f>
        <v>24910.251649999998</v>
      </c>
      <c r="L175" s="19">
        <f>_xlfn.IFNA(VLOOKUP(C175&amp;"-"&amp;F175,Swapping!$A$2:$E$74,3,FALSE),E175)</f>
        <v>10</v>
      </c>
      <c r="M175" s="19" t="str">
        <f>VLOOKUP(A175,Cable!$B$2:$C$197,2,FALSE)</f>
        <v>C11</v>
      </c>
      <c r="N175" s="19" t="str">
        <f>VLOOKUP($B$2&amp;"."&amp;M175,All_connections!$B$1:$O$1129,9,FALSE)</f>
        <v>IFG_00_RX_P&lt;14&gt;</v>
      </c>
      <c r="O175" s="19" t="str">
        <f t="shared" si="19"/>
        <v>0-0-14</v>
      </c>
      <c r="P175" s="19">
        <f>VLOOKUP($B$2&amp;"."&amp;M175,All_connections!$B$1:$O$1129,10,FALSE)</f>
        <v>0</v>
      </c>
      <c r="Q175" s="19">
        <f>VLOOKUP($B$2&amp;"."&amp;M175,All_connections!$B$1:$O$1129,11,FALSE)</f>
        <v>14</v>
      </c>
      <c r="R175" s="19" t="str">
        <f>VLOOKUP($B$2&amp;"."&amp;M175,All_connections!$B$1:$O$1129,12,FALSE)</f>
        <v>RX</v>
      </c>
      <c r="S175" s="19" t="str">
        <f>VLOOKUP($B$2&amp;"."&amp;M175,All_connections!$B$1:$O$1129,13,FALSE)</f>
        <v>P</v>
      </c>
      <c r="T175" s="19" t="str">
        <f t="shared" si="15"/>
        <v>C</v>
      </c>
      <c r="U175" s="19" t="b">
        <f t="shared" si="20"/>
        <v>0</v>
      </c>
      <c r="V175" s="19">
        <f>VLOOKUP($B$2&amp;"."&amp;M175,All_connections!$B$1:$O$1129,14,FALSE)</f>
        <v>13845.1813</v>
      </c>
      <c r="W175" s="19">
        <f>VLOOKUP(N175,'PKG lenghts'!$F$3:$G$1026,2,FALSE)</f>
        <v>18956.087680000001</v>
      </c>
      <c r="X175" s="19">
        <f>_xlfn.IFNA(VLOOKUP(O175&amp;"-"&amp;R175,Swapping!$A$2:$E$74,3,FALSE),Q175)</f>
        <v>13</v>
      </c>
      <c r="Y175" s="21">
        <f>$B$5*(J175+V175)/1000</f>
        <v>-19.233190943999997</v>
      </c>
      <c r="Z175" s="21">
        <f>$B$4*(K175+W175)/1000</f>
        <v>-4.8252973263000003</v>
      </c>
      <c r="AA175" s="21">
        <f t="shared" si="21"/>
        <v>-33.058488270299996</v>
      </c>
      <c r="AB175" s="23" t="b">
        <f>IF(AND(NOT(ISNA(C175)),(NOT(ISNA(O175)))),TRUE,FALSE)</f>
        <v>1</v>
      </c>
      <c r="AC175" s="18" t="b">
        <f>L175=X175</f>
        <v>0</v>
      </c>
    </row>
    <row r="176" spans="1:29" x14ac:dyDescent="0.25">
      <c r="A176" s="19" t="s">
        <v>234</v>
      </c>
      <c r="B176" s="19" t="str">
        <f>VLOOKUP($B$1&amp;"."&amp;A176,All_connections!$B$1:$O$1129,9,FALSE)</f>
        <v>IFG_10_TX_N&lt;10&gt;</v>
      </c>
      <c r="C176" s="19" t="str">
        <f t="shared" si="17"/>
        <v>5-0-10</v>
      </c>
      <c r="D176" s="19">
        <f>VLOOKUP($B$1&amp;"."&amp;A176,All_connections!$B$1:$O$1129,10,FALSE)</f>
        <v>10</v>
      </c>
      <c r="E176" s="19">
        <f>VLOOKUP($B$1&amp;"."&amp;A176,All_connections!$B$1:$O$1129,11,FALSE)</f>
        <v>10</v>
      </c>
      <c r="F176" s="19" t="str">
        <f>VLOOKUP($B$1&amp;"."&amp;A176,All_connections!$B$1:$O$1129,12,FALSE)</f>
        <v>TX</v>
      </c>
      <c r="G176" s="19" t="str">
        <f>VLOOKUP($B$1&amp;"."&amp;A176,All_connections!$B$1:$O$1129,13,FALSE)</f>
        <v>N</v>
      </c>
      <c r="H176" s="19" t="str">
        <f t="shared" si="16"/>
        <v>K</v>
      </c>
      <c r="I176" s="19" t="b">
        <f t="shared" si="18"/>
        <v>0</v>
      </c>
      <c r="J176" s="19">
        <f>VLOOKUP($B$1&amp;"."&amp;A176,All_connections!$B$1:$O$1129,14,FALSE)</f>
        <v>7525.4655899999998</v>
      </c>
      <c r="K176" s="19">
        <f>VLOOKUP(B176,'PKG lenghts'!$F$3:$G$1026,2,FALSE)</f>
        <v>24909.894639999999</v>
      </c>
      <c r="L176" s="19">
        <f>_xlfn.IFNA(VLOOKUP(C176&amp;"-"&amp;F176,Swapping!$A$2:$E$74,3,FALSE),E176)</f>
        <v>10</v>
      </c>
      <c r="M176" s="19" t="str">
        <f>VLOOKUP(A176,Cable!$B$2:$C$197,2,FALSE)</f>
        <v>D11</v>
      </c>
      <c r="N176" s="19" t="str">
        <f>VLOOKUP($B$2&amp;"."&amp;M176,All_connections!$B$1:$O$1129,9,FALSE)</f>
        <v>IFG_00_RX_N&lt;14&gt;</v>
      </c>
      <c r="O176" s="19" t="str">
        <f t="shared" si="19"/>
        <v>0-0-14</v>
      </c>
      <c r="P176" s="19">
        <f>VLOOKUP($B$2&amp;"."&amp;M176,All_connections!$B$1:$O$1129,10,FALSE)</f>
        <v>0</v>
      </c>
      <c r="Q176" s="19">
        <f>VLOOKUP($B$2&amp;"."&amp;M176,All_connections!$B$1:$O$1129,11,FALSE)</f>
        <v>14</v>
      </c>
      <c r="R176" s="19" t="str">
        <f>VLOOKUP($B$2&amp;"."&amp;M176,All_connections!$B$1:$O$1129,12,FALSE)</f>
        <v>RX</v>
      </c>
      <c r="S176" s="19" t="str">
        <f>VLOOKUP($B$2&amp;"."&amp;M176,All_connections!$B$1:$O$1129,13,FALSE)</f>
        <v>N</v>
      </c>
      <c r="T176" s="19" t="str">
        <f t="shared" ref="T176:T239" si="22">LEFT(M176,1)</f>
        <v>D</v>
      </c>
      <c r="U176" s="19" t="b">
        <f t="shared" si="20"/>
        <v>0</v>
      </c>
      <c r="V176" s="19">
        <f>VLOOKUP($B$2&amp;"."&amp;M176,All_connections!$B$1:$O$1129,14,FALSE)</f>
        <v>13845.94694</v>
      </c>
      <c r="W176" s="19">
        <f>VLOOKUP(N176,'PKG lenghts'!$F$3:$G$1026,2,FALSE)</f>
        <v>18955.799709999999</v>
      </c>
      <c r="X176" s="19">
        <f>_xlfn.IFNA(VLOOKUP(O176&amp;"-"&amp;R176,Swapping!$A$2:$E$74,3,FALSE),Q176)</f>
        <v>13</v>
      </c>
      <c r="Y176" s="21">
        <f>$B$5*(J176+V176)/1000</f>
        <v>-19.234271277000005</v>
      </c>
      <c r="Z176" s="21">
        <f>$B$4*(K176+W176)/1000</f>
        <v>-4.8252263784999991</v>
      </c>
      <c r="AA176" s="21">
        <f t="shared" si="21"/>
        <v>-33.059497655500003</v>
      </c>
      <c r="AB176" s="23" t="b">
        <f>IF(AND(NOT(ISNA(C176)),(NOT(ISNA(O176)))),TRUE,FALSE)</f>
        <v>1</v>
      </c>
      <c r="AC176" s="18" t="b">
        <f>L176=X176</f>
        <v>0</v>
      </c>
    </row>
    <row r="177" spans="1:29" x14ac:dyDescent="0.25">
      <c r="A177" s="19" t="s">
        <v>258</v>
      </c>
      <c r="B177" s="19" t="str">
        <f>VLOOKUP($B$1&amp;"."&amp;A177,All_connections!$B$1:$O$1129,9,FALSE)</f>
        <v>IFG_10_TX_P&lt;11&gt;</v>
      </c>
      <c r="C177" s="19" t="str">
        <f t="shared" si="17"/>
        <v>5-0-11</v>
      </c>
      <c r="D177" s="19">
        <f>VLOOKUP($B$1&amp;"."&amp;A177,All_connections!$B$1:$O$1129,10,FALSE)</f>
        <v>10</v>
      </c>
      <c r="E177" s="19">
        <f>VLOOKUP($B$1&amp;"."&amp;A177,All_connections!$B$1:$O$1129,11,FALSE)</f>
        <v>11</v>
      </c>
      <c r="F177" s="19" t="str">
        <f>VLOOKUP($B$1&amp;"."&amp;A177,All_connections!$B$1:$O$1129,12,FALSE)</f>
        <v>TX</v>
      </c>
      <c r="G177" s="19" t="str">
        <f>VLOOKUP($B$1&amp;"."&amp;A177,All_connections!$B$1:$O$1129,13,FALSE)</f>
        <v>P</v>
      </c>
      <c r="H177" s="19" t="str">
        <f t="shared" ref="H177:H210" si="23">LEFT(A177,1)</f>
        <v>L</v>
      </c>
      <c r="I177" s="19" t="b">
        <f t="shared" si="18"/>
        <v>0</v>
      </c>
      <c r="J177" s="19">
        <f>VLOOKUP($B$1&amp;"."&amp;A177,All_connections!$B$1:$O$1129,14,FALSE)</f>
        <v>7133.9512800000002</v>
      </c>
      <c r="K177" s="19">
        <f>VLOOKUP(B177,'PKG lenghts'!$F$3:$G$1026,2,FALSE)</f>
        <v>28453.076730000001</v>
      </c>
      <c r="L177" s="19">
        <f>_xlfn.IFNA(VLOOKUP(C177&amp;"-"&amp;F177,Swapping!$A$2:$E$74,3,FALSE),E177)</f>
        <v>11</v>
      </c>
      <c r="M177" s="19" t="str">
        <f>VLOOKUP(A177,Cable!$B$2:$C$197,2,FALSE)</f>
        <v>E11</v>
      </c>
      <c r="N177" s="19" t="str">
        <f>VLOOKUP($B$2&amp;"."&amp;M177,All_connections!$B$1:$O$1129,9,FALSE)</f>
        <v>IFG_00_RX_N&lt;12&gt;</v>
      </c>
      <c r="O177" s="19" t="str">
        <f t="shared" si="19"/>
        <v>0-0-12</v>
      </c>
      <c r="P177" s="19">
        <f>VLOOKUP($B$2&amp;"."&amp;M177,All_connections!$B$1:$O$1129,10,FALSE)</f>
        <v>0</v>
      </c>
      <c r="Q177" s="19">
        <f>VLOOKUP($B$2&amp;"."&amp;M177,All_connections!$B$1:$O$1129,11,FALSE)</f>
        <v>12</v>
      </c>
      <c r="R177" s="19" t="str">
        <f>VLOOKUP($B$2&amp;"."&amp;M177,All_connections!$B$1:$O$1129,12,FALSE)</f>
        <v>RX</v>
      </c>
      <c r="S177" s="19" t="str">
        <f>VLOOKUP($B$2&amp;"."&amp;M177,All_connections!$B$1:$O$1129,13,FALSE)</f>
        <v>N</v>
      </c>
      <c r="T177" s="19" t="str">
        <f t="shared" si="22"/>
        <v>E</v>
      </c>
      <c r="U177" s="19" t="b">
        <f t="shared" si="20"/>
        <v>1</v>
      </c>
      <c r="V177" s="19">
        <f>VLOOKUP($B$2&amp;"."&amp;M177,All_connections!$B$1:$O$1129,14,FALSE)</f>
        <v>12680.29681</v>
      </c>
      <c r="W177" s="19">
        <f>VLOOKUP(N177,'PKG lenghts'!$F$3:$G$1026,2,FALSE)</f>
        <v>20808.514330000002</v>
      </c>
      <c r="X177" s="19">
        <f>_xlfn.IFNA(VLOOKUP(O177&amp;"-"&amp;R177,Swapping!$A$2:$E$74,3,FALSE),Q177)</f>
        <v>12</v>
      </c>
      <c r="Y177" s="21">
        <f>$B$5*(J177+V177)/1000</f>
        <v>-17.832823281</v>
      </c>
      <c r="Z177" s="21">
        <f>$B$4*(K177+W177)/1000</f>
        <v>-5.4187750166000006</v>
      </c>
      <c r="AA177" s="21">
        <f t="shared" si="21"/>
        <v>-32.251598297599998</v>
      </c>
      <c r="AB177" s="23" t="b">
        <f>IF(AND(NOT(ISNA(C177)),(NOT(ISNA(O177)))),TRUE,FALSE)</f>
        <v>1</v>
      </c>
      <c r="AC177" s="18" t="b">
        <f>L177=X177</f>
        <v>0</v>
      </c>
    </row>
    <row r="178" spans="1:29" x14ac:dyDescent="0.25">
      <c r="A178" s="19" t="s">
        <v>282</v>
      </c>
      <c r="B178" s="19" t="str">
        <f>VLOOKUP($B$1&amp;"."&amp;A178,All_connections!$B$1:$O$1129,9,FALSE)</f>
        <v>IFG_10_TX_N&lt;11&gt;</v>
      </c>
      <c r="C178" s="19" t="str">
        <f t="shared" si="17"/>
        <v>5-0-11</v>
      </c>
      <c r="D178" s="19">
        <f>VLOOKUP($B$1&amp;"."&amp;A178,All_connections!$B$1:$O$1129,10,FALSE)</f>
        <v>10</v>
      </c>
      <c r="E178" s="19">
        <f>VLOOKUP($B$1&amp;"."&amp;A178,All_connections!$B$1:$O$1129,11,FALSE)</f>
        <v>11</v>
      </c>
      <c r="F178" s="19" t="str">
        <f>VLOOKUP($B$1&amp;"."&amp;A178,All_connections!$B$1:$O$1129,12,FALSE)</f>
        <v>TX</v>
      </c>
      <c r="G178" s="19" t="str">
        <f>VLOOKUP($B$1&amp;"."&amp;A178,All_connections!$B$1:$O$1129,13,FALSE)</f>
        <v>N</v>
      </c>
      <c r="H178" s="19" t="str">
        <f t="shared" si="23"/>
        <v>M</v>
      </c>
      <c r="I178" s="19" t="b">
        <f t="shared" si="18"/>
        <v>0</v>
      </c>
      <c r="J178" s="19">
        <f>VLOOKUP($B$1&amp;"."&amp;A178,All_connections!$B$1:$O$1129,14,FALSE)</f>
        <v>7134.6296499999999</v>
      </c>
      <c r="K178" s="19">
        <f>VLOOKUP(B178,'PKG lenghts'!$F$3:$G$1026,2,FALSE)</f>
        <v>28454.99596</v>
      </c>
      <c r="L178" s="19">
        <f>_xlfn.IFNA(VLOOKUP(C178&amp;"-"&amp;F178,Swapping!$A$2:$E$74,3,FALSE),E178)</f>
        <v>11</v>
      </c>
      <c r="M178" s="19" t="str">
        <f>VLOOKUP(A178,Cable!$B$2:$C$197,2,FALSE)</f>
        <v>F11</v>
      </c>
      <c r="N178" s="19" t="str">
        <f>VLOOKUP($B$2&amp;"."&amp;M178,All_connections!$B$1:$O$1129,9,FALSE)</f>
        <v>IFG_00_RX_P&lt;12&gt;</v>
      </c>
      <c r="O178" s="19" t="str">
        <f t="shared" si="19"/>
        <v>0-0-12</v>
      </c>
      <c r="P178" s="19">
        <f>VLOOKUP($B$2&amp;"."&amp;M178,All_connections!$B$1:$O$1129,10,FALSE)</f>
        <v>0</v>
      </c>
      <c r="Q178" s="19">
        <f>VLOOKUP($B$2&amp;"."&amp;M178,All_connections!$B$1:$O$1129,11,FALSE)</f>
        <v>12</v>
      </c>
      <c r="R178" s="19" t="str">
        <f>VLOOKUP($B$2&amp;"."&amp;M178,All_connections!$B$1:$O$1129,12,FALSE)</f>
        <v>RX</v>
      </c>
      <c r="S178" s="19" t="str">
        <f>VLOOKUP($B$2&amp;"."&amp;M178,All_connections!$B$1:$O$1129,13,FALSE)</f>
        <v>P</v>
      </c>
      <c r="T178" s="19" t="str">
        <f t="shared" si="22"/>
        <v>F</v>
      </c>
      <c r="U178" s="19" t="b">
        <f t="shared" si="20"/>
        <v>1</v>
      </c>
      <c r="V178" s="19">
        <f>VLOOKUP($B$2&amp;"."&amp;M178,All_connections!$B$1:$O$1129,14,FALSE)</f>
        <v>12681.858550000001</v>
      </c>
      <c r="W178" s="19">
        <f>VLOOKUP(N178,'PKG lenghts'!$F$3:$G$1026,2,FALSE)</f>
        <v>20810.060249999999</v>
      </c>
      <c r="X178" s="19">
        <f>_xlfn.IFNA(VLOOKUP(O178&amp;"-"&amp;R178,Swapping!$A$2:$E$74,3,FALSE),Q178)</f>
        <v>12</v>
      </c>
      <c r="Y178" s="21">
        <f>$B$5*(J178+V178)/1000</f>
        <v>-17.834839380000002</v>
      </c>
      <c r="Z178" s="21">
        <f>$B$4*(K178+W178)/1000</f>
        <v>-5.4191561831000001</v>
      </c>
      <c r="AA178" s="21">
        <f t="shared" si="21"/>
        <v>-32.253995563100005</v>
      </c>
      <c r="AB178" s="23" t="b">
        <f>IF(AND(NOT(ISNA(C178)),(NOT(ISNA(O178)))),TRUE,FALSE)</f>
        <v>1</v>
      </c>
      <c r="AC178" s="18" t="b">
        <f>L178=X178</f>
        <v>0</v>
      </c>
    </row>
    <row r="179" spans="1:29" x14ac:dyDescent="0.25">
      <c r="A179" s="19" t="s">
        <v>164</v>
      </c>
      <c r="B179" s="19" t="str">
        <f>VLOOKUP($B$1&amp;"."&amp;A179,All_connections!$B$1:$O$1129,9,FALSE)</f>
        <v>IFG_10_TX_P&lt;12&gt;</v>
      </c>
      <c r="C179" s="19" t="str">
        <f t="shared" si="17"/>
        <v>5-0-12</v>
      </c>
      <c r="D179" s="19">
        <f>VLOOKUP($B$1&amp;"."&amp;A179,All_connections!$B$1:$O$1129,10,FALSE)</f>
        <v>10</v>
      </c>
      <c r="E179" s="19">
        <f>VLOOKUP($B$1&amp;"."&amp;A179,All_connections!$B$1:$O$1129,11,FALSE)</f>
        <v>12</v>
      </c>
      <c r="F179" s="19" t="str">
        <f>VLOOKUP($B$1&amp;"."&amp;A179,All_connections!$B$1:$O$1129,12,FALSE)</f>
        <v>TX</v>
      </c>
      <c r="G179" s="19" t="str">
        <f>VLOOKUP($B$1&amp;"."&amp;A179,All_connections!$B$1:$O$1129,13,FALSE)</f>
        <v>P</v>
      </c>
      <c r="H179" s="19" t="str">
        <f t="shared" si="23"/>
        <v>G</v>
      </c>
      <c r="I179" s="19" t="b">
        <f t="shared" si="18"/>
        <v>0</v>
      </c>
      <c r="J179" s="19">
        <f>VLOOKUP($B$1&amp;"."&amp;A179,All_connections!$B$1:$O$1129,14,FALSE)</f>
        <v>7431.1456399999997</v>
      </c>
      <c r="K179" s="19">
        <f>VLOOKUP(B179,'PKG lenghts'!$F$3:$G$1026,2,FALSE)</f>
        <v>25638.168000000001</v>
      </c>
      <c r="L179" s="19">
        <f>_xlfn.IFNA(VLOOKUP(C179&amp;"-"&amp;F179,Swapping!$A$2:$E$74,3,FALSE),E179)</f>
        <v>12</v>
      </c>
      <c r="M179" s="19" t="str">
        <f>VLOOKUP(A179,Cable!$B$2:$C$197,2,FALSE)</f>
        <v>A12</v>
      </c>
      <c r="N179" s="19" t="str">
        <f>VLOOKUP($B$2&amp;"."&amp;M179,All_connections!$B$1:$O$1129,9,FALSE)</f>
        <v>IFG_00_RX_P&lt;10&gt;</v>
      </c>
      <c r="O179" s="19" t="str">
        <f t="shared" si="19"/>
        <v>0-0-10</v>
      </c>
      <c r="P179" s="19">
        <f>VLOOKUP($B$2&amp;"."&amp;M179,All_connections!$B$1:$O$1129,10,FALSE)</f>
        <v>0</v>
      </c>
      <c r="Q179" s="19">
        <f>VLOOKUP($B$2&amp;"."&amp;M179,All_connections!$B$1:$O$1129,11,FALSE)</f>
        <v>10</v>
      </c>
      <c r="R179" s="19" t="str">
        <f>VLOOKUP($B$2&amp;"."&amp;M179,All_connections!$B$1:$O$1129,12,FALSE)</f>
        <v>RX</v>
      </c>
      <c r="S179" s="19" t="str">
        <f>VLOOKUP($B$2&amp;"."&amp;M179,All_connections!$B$1:$O$1129,13,FALSE)</f>
        <v>P</v>
      </c>
      <c r="T179" s="19" t="str">
        <f t="shared" si="22"/>
        <v>A</v>
      </c>
      <c r="U179" s="19" t="b">
        <f t="shared" si="20"/>
        <v>0</v>
      </c>
      <c r="V179" s="19">
        <f>VLOOKUP($B$2&amp;"."&amp;M179,All_connections!$B$1:$O$1129,14,FALSE)</f>
        <v>14457.939130000001</v>
      </c>
      <c r="W179" s="19">
        <f>VLOOKUP(N179,'PKG lenghts'!$F$3:$G$1026,2,FALSE)</f>
        <v>18523.300480000002</v>
      </c>
      <c r="X179" s="19">
        <f>_xlfn.IFNA(VLOOKUP(O179&amp;"-"&amp;R179,Swapping!$A$2:$E$74,3,FALSE),Q179)</f>
        <v>11</v>
      </c>
      <c r="Y179" s="21">
        <f>$B$5*(J179+V179)/1000</f>
        <v>-19.700176293000002</v>
      </c>
      <c r="Z179" s="21">
        <f>$B$4*(K179+W179)/1000</f>
        <v>-4.8577615328000006</v>
      </c>
      <c r="AA179" s="21">
        <f t="shared" si="21"/>
        <v>-33.557937825800003</v>
      </c>
      <c r="AB179" s="23" t="b">
        <f>IF(AND(NOT(ISNA(C179)),(NOT(ISNA(O179)))),TRUE,FALSE)</f>
        <v>1</v>
      </c>
      <c r="AC179" s="18" t="b">
        <f>L179=X179</f>
        <v>0</v>
      </c>
    </row>
    <row r="180" spans="1:29" x14ac:dyDescent="0.25">
      <c r="A180" s="19" t="s">
        <v>188</v>
      </c>
      <c r="B180" s="19" t="str">
        <f>VLOOKUP($B$1&amp;"."&amp;A180,All_connections!$B$1:$O$1129,9,FALSE)</f>
        <v>IFG_10_TX_N&lt;12&gt;</v>
      </c>
      <c r="C180" s="19" t="str">
        <f t="shared" si="17"/>
        <v>5-0-12</v>
      </c>
      <c r="D180" s="19">
        <f>VLOOKUP($B$1&amp;"."&amp;A180,All_connections!$B$1:$O$1129,10,FALSE)</f>
        <v>10</v>
      </c>
      <c r="E180" s="19">
        <f>VLOOKUP($B$1&amp;"."&amp;A180,All_connections!$B$1:$O$1129,11,FALSE)</f>
        <v>12</v>
      </c>
      <c r="F180" s="19" t="str">
        <f>VLOOKUP($B$1&amp;"."&amp;A180,All_connections!$B$1:$O$1129,12,FALSE)</f>
        <v>TX</v>
      </c>
      <c r="G180" s="19" t="str">
        <f>VLOOKUP($B$1&amp;"."&amp;A180,All_connections!$B$1:$O$1129,13,FALSE)</f>
        <v>N</v>
      </c>
      <c r="H180" s="19" t="str">
        <f t="shared" si="23"/>
        <v>H</v>
      </c>
      <c r="I180" s="19" t="b">
        <f t="shared" si="18"/>
        <v>0</v>
      </c>
      <c r="J180" s="19">
        <f>VLOOKUP($B$1&amp;"."&amp;A180,All_connections!$B$1:$O$1129,14,FALSE)</f>
        <v>7432.2694499999998</v>
      </c>
      <c r="K180" s="19">
        <f>VLOOKUP(B180,'PKG lenghts'!$F$3:$G$1026,2,FALSE)</f>
        <v>25637.190040000001</v>
      </c>
      <c r="L180" s="19">
        <f>_xlfn.IFNA(VLOOKUP(C180&amp;"-"&amp;F180,Swapping!$A$2:$E$74,3,FALSE),E180)</f>
        <v>12</v>
      </c>
      <c r="M180" s="19" t="str">
        <f>VLOOKUP(A180,Cable!$B$2:$C$197,2,FALSE)</f>
        <v>B12</v>
      </c>
      <c r="N180" s="19" t="str">
        <f>VLOOKUP($B$2&amp;"."&amp;M180,All_connections!$B$1:$O$1129,9,FALSE)</f>
        <v>IFG_00_RX_N&lt;10&gt;</v>
      </c>
      <c r="O180" s="19" t="str">
        <f t="shared" si="19"/>
        <v>0-0-10</v>
      </c>
      <c r="P180" s="19">
        <f>VLOOKUP($B$2&amp;"."&amp;M180,All_connections!$B$1:$O$1129,10,FALSE)</f>
        <v>0</v>
      </c>
      <c r="Q180" s="19">
        <f>VLOOKUP($B$2&amp;"."&amp;M180,All_connections!$B$1:$O$1129,11,FALSE)</f>
        <v>10</v>
      </c>
      <c r="R180" s="19" t="str">
        <f>VLOOKUP($B$2&amp;"."&amp;M180,All_connections!$B$1:$O$1129,12,FALSE)</f>
        <v>RX</v>
      </c>
      <c r="S180" s="19" t="str">
        <f>VLOOKUP($B$2&amp;"."&amp;M180,All_connections!$B$1:$O$1129,13,FALSE)</f>
        <v>N</v>
      </c>
      <c r="T180" s="19" t="str">
        <f t="shared" si="22"/>
        <v>B</v>
      </c>
      <c r="U180" s="19" t="b">
        <f t="shared" si="20"/>
        <v>0</v>
      </c>
      <c r="V180" s="19">
        <f>VLOOKUP($B$2&amp;"."&amp;M180,All_connections!$B$1:$O$1129,14,FALSE)</f>
        <v>14456.72345</v>
      </c>
      <c r="W180" s="19">
        <f>VLOOKUP(N180,'PKG lenghts'!$F$3:$G$1026,2,FALSE)</f>
        <v>18522.308929999999</v>
      </c>
      <c r="X180" s="19">
        <f>_xlfn.IFNA(VLOOKUP(O180&amp;"-"&amp;R180,Swapping!$A$2:$E$74,3,FALSE),Q180)</f>
        <v>11</v>
      </c>
      <c r="Y180" s="21">
        <f>$B$5*(J180+V180)/1000</f>
        <v>-19.70009361</v>
      </c>
      <c r="Z180" s="21">
        <f>$B$4*(K180+W180)/1000</f>
        <v>-4.8575448867000004</v>
      </c>
      <c r="AA180" s="21">
        <f t="shared" si="21"/>
        <v>-33.557638496700001</v>
      </c>
      <c r="AB180" s="23" t="b">
        <f>IF(AND(NOT(ISNA(C180)),(NOT(ISNA(O180)))),TRUE,FALSE)</f>
        <v>1</v>
      </c>
      <c r="AC180" s="18" t="b">
        <f>L180=X180</f>
        <v>0</v>
      </c>
    </row>
    <row r="181" spans="1:29" x14ac:dyDescent="0.25">
      <c r="A181" s="19" t="s">
        <v>212</v>
      </c>
      <c r="B181" s="19" t="str">
        <f>VLOOKUP($B$1&amp;"."&amp;A181,All_connections!$B$1:$O$1129,9,FALSE)</f>
        <v>IFG_10_TX_P&lt;13&gt;</v>
      </c>
      <c r="C181" s="19" t="str">
        <f t="shared" si="17"/>
        <v>5-0-13</v>
      </c>
      <c r="D181" s="19">
        <f>VLOOKUP($B$1&amp;"."&amp;A181,All_connections!$B$1:$O$1129,10,FALSE)</f>
        <v>10</v>
      </c>
      <c r="E181" s="19">
        <f>VLOOKUP($B$1&amp;"."&amp;A181,All_connections!$B$1:$O$1129,11,FALSE)</f>
        <v>13</v>
      </c>
      <c r="F181" s="19" t="str">
        <f>VLOOKUP($B$1&amp;"."&amp;A181,All_connections!$B$1:$O$1129,12,FALSE)</f>
        <v>TX</v>
      </c>
      <c r="G181" s="19" t="str">
        <f>VLOOKUP($B$1&amp;"."&amp;A181,All_connections!$B$1:$O$1129,13,FALSE)</f>
        <v>P</v>
      </c>
      <c r="H181" s="19" t="str">
        <f t="shared" si="23"/>
        <v>J</v>
      </c>
      <c r="I181" s="19" t="b">
        <f t="shared" si="18"/>
        <v>0</v>
      </c>
      <c r="J181" s="19">
        <f>VLOOKUP($B$1&amp;"."&amp;A181,All_connections!$B$1:$O$1129,14,FALSE)</f>
        <v>7458.2717499999999</v>
      </c>
      <c r="K181" s="19">
        <f>VLOOKUP(B181,'PKG lenghts'!$F$3:$G$1026,2,FALSE)</f>
        <v>21448.017250000001</v>
      </c>
      <c r="L181" s="19">
        <f>_xlfn.IFNA(VLOOKUP(C181&amp;"-"&amp;F181,Swapping!$A$2:$E$74,3,FALSE),E181)</f>
        <v>13</v>
      </c>
      <c r="M181" s="19" t="str">
        <f>VLOOKUP(A181,Cable!$B$2:$C$197,2,FALSE)</f>
        <v>C12</v>
      </c>
      <c r="N181" s="19" t="str">
        <f>VLOOKUP($B$2&amp;"."&amp;M181,All_connections!$B$1:$O$1129,9,FALSE)</f>
        <v>IFG_00_RX_N&lt;11&gt;</v>
      </c>
      <c r="O181" s="19" t="str">
        <f t="shared" si="19"/>
        <v>0-0-11</v>
      </c>
      <c r="P181" s="19">
        <f>VLOOKUP($B$2&amp;"."&amp;M181,All_connections!$B$1:$O$1129,10,FALSE)</f>
        <v>0</v>
      </c>
      <c r="Q181" s="19">
        <f>VLOOKUP($B$2&amp;"."&amp;M181,All_connections!$B$1:$O$1129,11,FALSE)</f>
        <v>11</v>
      </c>
      <c r="R181" s="19" t="str">
        <f>VLOOKUP($B$2&amp;"."&amp;M181,All_connections!$B$1:$O$1129,12,FALSE)</f>
        <v>RX</v>
      </c>
      <c r="S181" s="19" t="str">
        <f>VLOOKUP($B$2&amp;"."&amp;M181,All_connections!$B$1:$O$1129,13,FALSE)</f>
        <v>N</v>
      </c>
      <c r="T181" s="19" t="str">
        <f t="shared" si="22"/>
        <v>C</v>
      </c>
      <c r="U181" s="19" t="b">
        <f t="shared" si="20"/>
        <v>1</v>
      </c>
      <c r="V181" s="19">
        <f>VLOOKUP($B$2&amp;"."&amp;M181,All_connections!$B$1:$O$1129,14,FALSE)</f>
        <v>13958.39373</v>
      </c>
      <c r="W181" s="19">
        <f>VLOOKUP(N181,'PKG lenghts'!$F$3:$G$1026,2,FALSE)</f>
        <v>18163.922480000001</v>
      </c>
      <c r="X181" s="19">
        <f>_xlfn.IFNA(VLOOKUP(O181&amp;"-"&amp;R181,Swapping!$A$2:$E$74,3,FALSE),Q181)</f>
        <v>10</v>
      </c>
      <c r="Y181" s="21">
        <f>$B$5*(J181+V181)/1000</f>
        <v>-19.274998931999999</v>
      </c>
      <c r="Z181" s="21">
        <f>$B$4*(K181+W181)/1000</f>
        <v>-4.3573133702999991</v>
      </c>
      <c r="AA181" s="21">
        <f t="shared" si="21"/>
        <v>-32.632312302299994</v>
      </c>
      <c r="AB181" s="23" t="b">
        <f>IF(AND(NOT(ISNA(C181)),(NOT(ISNA(O181)))),TRUE,FALSE)</f>
        <v>1</v>
      </c>
      <c r="AC181" s="18" t="b">
        <f>L181=X181</f>
        <v>0</v>
      </c>
    </row>
    <row r="182" spans="1:29" x14ac:dyDescent="0.25">
      <c r="A182" s="19" t="s">
        <v>236</v>
      </c>
      <c r="B182" s="19" t="str">
        <f>VLOOKUP($B$1&amp;"."&amp;A182,All_connections!$B$1:$O$1129,9,FALSE)</f>
        <v>IFG_10_TX_N&lt;13&gt;</v>
      </c>
      <c r="C182" s="19" t="str">
        <f t="shared" si="17"/>
        <v>5-0-13</v>
      </c>
      <c r="D182" s="19">
        <f>VLOOKUP($B$1&amp;"."&amp;A182,All_connections!$B$1:$O$1129,10,FALSE)</f>
        <v>10</v>
      </c>
      <c r="E182" s="19">
        <f>VLOOKUP($B$1&amp;"."&amp;A182,All_connections!$B$1:$O$1129,11,FALSE)</f>
        <v>13</v>
      </c>
      <c r="F182" s="19" t="str">
        <f>VLOOKUP($B$1&amp;"."&amp;A182,All_connections!$B$1:$O$1129,12,FALSE)</f>
        <v>TX</v>
      </c>
      <c r="G182" s="19" t="str">
        <f>VLOOKUP($B$1&amp;"."&amp;A182,All_connections!$B$1:$O$1129,13,FALSE)</f>
        <v>N</v>
      </c>
      <c r="H182" s="19" t="str">
        <f t="shared" si="23"/>
        <v>K</v>
      </c>
      <c r="I182" s="19" t="b">
        <f t="shared" si="18"/>
        <v>0</v>
      </c>
      <c r="J182" s="19">
        <f>VLOOKUP($B$1&amp;"."&amp;A182,All_connections!$B$1:$O$1129,14,FALSE)</f>
        <v>7458.7890799999996</v>
      </c>
      <c r="K182" s="19">
        <f>VLOOKUP(B182,'PKG lenghts'!$F$3:$G$1026,2,FALSE)</f>
        <v>21447.60108</v>
      </c>
      <c r="L182" s="19">
        <f>_xlfn.IFNA(VLOOKUP(C182&amp;"-"&amp;F182,Swapping!$A$2:$E$74,3,FALSE),E182)</f>
        <v>13</v>
      </c>
      <c r="M182" s="19" t="str">
        <f>VLOOKUP(A182,Cable!$B$2:$C$197,2,FALSE)</f>
        <v>D12</v>
      </c>
      <c r="N182" s="19" t="str">
        <f>VLOOKUP($B$2&amp;"."&amp;M182,All_connections!$B$1:$O$1129,9,FALSE)</f>
        <v>IFG_00_RX_P&lt;11&gt;</v>
      </c>
      <c r="O182" s="19" t="str">
        <f t="shared" si="19"/>
        <v>0-0-11</v>
      </c>
      <c r="P182" s="19">
        <f>VLOOKUP($B$2&amp;"."&amp;M182,All_connections!$B$1:$O$1129,10,FALSE)</f>
        <v>0</v>
      </c>
      <c r="Q182" s="19">
        <f>VLOOKUP($B$2&amp;"."&amp;M182,All_connections!$B$1:$O$1129,11,FALSE)</f>
        <v>11</v>
      </c>
      <c r="R182" s="19" t="str">
        <f>VLOOKUP($B$2&amp;"."&amp;M182,All_connections!$B$1:$O$1129,12,FALSE)</f>
        <v>RX</v>
      </c>
      <c r="S182" s="19" t="str">
        <f>VLOOKUP($B$2&amp;"."&amp;M182,All_connections!$B$1:$O$1129,13,FALSE)</f>
        <v>P</v>
      </c>
      <c r="T182" s="19" t="str">
        <f t="shared" si="22"/>
        <v>D</v>
      </c>
      <c r="U182" s="19" t="b">
        <f t="shared" si="20"/>
        <v>1</v>
      </c>
      <c r="V182" s="19">
        <f>VLOOKUP($B$2&amp;"."&amp;M182,All_connections!$B$1:$O$1129,14,FALSE)</f>
        <v>13958.06926</v>
      </c>
      <c r="W182" s="19">
        <f>VLOOKUP(N182,'PKG lenghts'!$F$3:$G$1026,2,FALSE)</f>
        <v>18162.888360000001</v>
      </c>
      <c r="X182" s="19">
        <f>_xlfn.IFNA(VLOOKUP(O182&amp;"-"&amp;R182,Swapping!$A$2:$E$74,3,FALSE),Q182)</f>
        <v>10</v>
      </c>
      <c r="Y182" s="21">
        <f>$B$5*(J182+V182)/1000</f>
        <v>-19.275172506000001</v>
      </c>
      <c r="Z182" s="21">
        <f>$B$4*(K182+W182)/1000</f>
        <v>-4.3571538384000004</v>
      </c>
      <c r="AA182" s="21">
        <f t="shared" si="21"/>
        <v>-32.632326344399999</v>
      </c>
      <c r="AB182" s="23" t="b">
        <f>IF(AND(NOT(ISNA(C182)),(NOT(ISNA(O182)))),TRUE,FALSE)</f>
        <v>1</v>
      </c>
      <c r="AC182" s="18" t="b">
        <f>L182=X182</f>
        <v>0</v>
      </c>
    </row>
    <row r="183" spans="1:29" x14ac:dyDescent="0.25">
      <c r="A183" s="19" t="s">
        <v>260</v>
      </c>
      <c r="B183" s="19" t="str">
        <f>VLOOKUP($B$1&amp;"."&amp;A183,All_connections!$B$1:$O$1129,9,FALSE)</f>
        <v>IFG_10_TX_P&lt;14&gt;</v>
      </c>
      <c r="C183" s="19" t="str">
        <f t="shared" si="17"/>
        <v>5-0-14</v>
      </c>
      <c r="D183" s="19">
        <f>VLOOKUP($B$1&amp;"."&amp;A183,All_connections!$B$1:$O$1129,10,FALSE)</f>
        <v>10</v>
      </c>
      <c r="E183" s="19">
        <f>VLOOKUP($B$1&amp;"."&amp;A183,All_connections!$B$1:$O$1129,11,FALSE)</f>
        <v>14</v>
      </c>
      <c r="F183" s="19" t="str">
        <f>VLOOKUP($B$1&amp;"."&amp;A183,All_connections!$B$1:$O$1129,12,FALSE)</f>
        <v>TX</v>
      </c>
      <c r="G183" s="19" t="str">
        <f>VLOOKUP($B$1&amp;"."&amp;A183,All_connections!$B$1:$O$1129,13,FALSE)</f>
        <v>P</v>
      </c>
      <c r="H183" s="19" t="str">
        <f t="shared" si="23"/>
        <v>L</v>
      </c>
      <c r="I183" s="19" t="b">
        <f t="shared" si="18"/>
        <v>0</v>
      </c>
      <c r="J183" s="19">
        <f>VLOOKUP($B$1&amp;"."&amp;A183,All_connections!$B$1:$O$1129,14,FALSE)</f>
        <v>7053.0702499999998</v>
      </c>
      <c r="K183" s="19">
        <f>VLOOKUP(B183,'PKG lenghts'!$F$3:$G$1026,2,FALSE)</f>
        <v>27564.642660000001</v>
      </c>
      <c r="L183" s="19">
        <f>_xlfn.IFNA(VLOOKUP(C183&amp;"-"&amp;F183,Swapping!$A$2:$E$74,3,FALSE),E183)</f>
        <v>14</v>
      </c>
      <c r="M183" s="19" t="str">
        <f>VLOOKUP(A183,Cable!$B$2:$C$197,2,FALSE)</f>
        <v>E12</v>
      </c>
      <c r="N183" s="19" t="str">
        <f>VLOOKUP($B$2&amp;"."&amp;M183,All_connections!$B$1:$O$1129,9,FALSE)</f>
        <v>IFG_00_RX_N&lt;9&gt;</v>
      </c>
      <c r="O183" s="19" t="str">
        <f t="shared" si="19"/>
        <v>0-0-9</v>
      </c>
      <c r="P183" s="19">
        <f>VLOOKUP($B$2&amp;"."&amp;M183,All_connections!$B$1:$O$1129,10,FALSE)</f>
        <v>0</v>
      </c>
      <c r="Q183" s="19">
        <f>VLOOKUP($B$2&amp;"."&amp;M183,All_connections!$B$1:$O$1129,11,FALSE)</f>
        <v>9</v>
      </c>
      <c r="R183" s="19" t="str">
        <f>VLOOKUP($B$2&amp;"."&amp;M183,All_connections!$B$1:$O$1129,12,FALSE)</f>
        <v>RX</v>
      </c>
      <c r="S183" s="19" t="str">
        <f>VLOOKUP($B$2&amp;"."&amp;M183,All_connections!$B$1:$O$1129,13,FALSE)</f>
        <v>N</v>
      </c>
      <c r="T183" s="19" t="str">
        <f t="shared" si="22"/>
        <v>E</v>
      </c>
      <c r="U183" s="19" t="b">
        <f t="shared" si="20"/>
        <v>1</v>
      </c>
      <c r="V183" s="19">
        <f>VLOOKUP($B$2&amp;"."&amp;M183,All_connections!$B$1:$O$1129,14,FALSE)</f>
        <v>12904.719849999999</v>
      </c>
      <c r="W183" s="19">
        <f>VLOOKUP(N183,'PKG lenghts'!$F$3:$G$1026,2,FALSE)</f>
        <v>19484.44571</v>
      </c>
      <c r="X183" s="19">
        <f>_xlfn.IFNA(VLOOKUP(O183&amp;"-"&amp;R183,Swapping!$A$2:$E$74,3,FALSE),Q183)</f>
        <v>9</v>
      </c>
      <c r="Y183" s="21">
        <f>$B$5*(J183+V183)/1000</f>
        <v>-17.962011090000001</v>
      </c>
      <c r="Z183" s="21">
        <f>$B$4*(K183+W183)/1000</f>
        <v>-5.1753997207000006</v>
      </c>
      <c r="AA183" s="21">
        <f t="shared" si="21"/>
        <v>-32.137410810700004</v>
      </c>
      <c r="AB183" s="23" t="b">
        <f>IF(AND(NOT(ISNA(C183)),(NOT(ISNA(O183)))),TRUE,FALSE)</f>
        <v>1</v>
      </c>
      <c r="AC183" s="18" t="b">
        <f>L183=X183</f>
        <v>0</v>
      </c>
    </row>
    <row r="184" spans="1:29" x14ac:dyDescent="0.25">
      <c r="A184" s="19" t="s">
        <v>284</v>
      </c>
      <c r="B184" s="19" t="str">
        <f>VLOOKUP($B$1&amp;"."&amp;A184,All_connections!$B$1:$O$1129,9,FALSE)</f>
        <v>IFG_10_TX_N&lt;14&gt;</v>
      </c>
      <c r="C184" s="19" t="str">
        <f t="shared" si="17"/>
        <v>5-0-14</v>
      </c>
      <c r="D184" s="19">
        <f>VLOOKUP($B$1&amp;"."&amp;A184,All_connections!$B$1:$O$1129,10,FALSE)</f>
        <v>10</v>
      </c>
      <c r="E184" s="19">
        <f>VLOOKUP($B$1&amp;"."&amp;A184,All_connections!$B$1:$O$1129,11,FALSE)</f>
        <v>14</v>
      </c>
      <c r="F184" s="19" t="str">
        <f>VLOOKUP($B$1&amp;"."&amp;A184,All_connections!$B$1:$O$1129,12,FALSE)</f>
        <v>TX</v>
      </c>
      <c r="G184" s="19" t="str">
        <f>VLOOKUP($B$1&amp;"."&amp;A184,All_connections!$B$1:$O$1129,13,FALSE)</f>
        <v>N</v>
      </c>
      <c r="H184" s="19" t="str">
        <f t="shared" si="23"/>
        <v>M</v>
      </c>
      <c r="I184" s="19" t="b">
        <f t="shared" si="18"/>
        <v>0</v>
      </c>
      <c r="J184" s="19">
        <f>VLOOKUP($B$1&amp;"."&amp;A184,All_connections!$B$1:$O$1129,14,FALSE)</f>
        <v>7052.50515</v>
      </c>
      <c r="K184" s="19">
        <f>VLOOKUP(B184,'PKG lenghts'!$F$3:$G$1026,2,FALSE)</f>
        <v>27562.721860000001</v>
      </c>
      <c r="L184" s="19">
        <f>_xlfn.IFNA(VLOOKUP(C184&amp;"-"&amp;F184,Swapping!$A$2:$E$74,3,FALSE),E184)</f>
        <v>14</v>
      </c>
      <c r="M184" s="19" t="str">
        <f>VLOOKUP(A184,Cable!$B$2:$C$197,2,FALSE)</f>
        <v>F12</v>
      </c>
      <c r="N184" s="19" t="str">
        <f>VLOOKUP($B$2&amp;"."&amp;M184,All_connections!$B$1:$O$1129,9,FALSE)</f>
        <v>IFG_00_RX_P&lt;9&gt;</v>
      </c>
      <c r="O184" s="19" t="str">
        <f t="shared" si="19"/>
        <v>0-0-9</v>
      </c>
      <c r="P184" s="19">
        <f>VLOOKUP($B$2&amp;"."&amp;M184,All_connections!$B$1:$O$1129,10,FALSE)</f>
        <v>0</v>
      </c>
      <c r="Q184" s="19">
        <f>VLOOKUP($B$2&amp;"."&amp;M184,All_connections!$B$1:$O$1129,11,FALSE)</f>
        <v>9</v>
      </c>
      <c r="R184" s="19" t="str">
        <f>VLOOKUP($B$2&amp;"."&amp;M184,All_connections!$B$1:$O$1129,12,FALSE)</f>
        <v>RX</v>
      </c>
      <c r="S184" s="19" t="str">
        <f>VLOOKUP($B$2&amp;"."&amp;M184,All_connections!$B$1:$O$1129,13,FALSE)</f>
        <v>P</v>
      </c>
      <c r="T184" s="19" t="str">
        <f t="shared" si="22"/>
        <v>F</v>
      </c>
      <c r="U184" s="19" t="b">
        <f t="shared" si="20"/>
        <v>1</v>
      </c>
      <c r="V184" s="19">
        <f>VLOOKUP($B$2&amp;"."&amp;M184,All_connections!$B$1:$O$1129,14,FALSE)</f>
        <v>12903.49638</v>
      </c>
      <c r="W184" s="19">
        <f>VLOOKUP(N184,'PKG lenghts'!$F$3:$G$1026,2,FALSE)</f>
        <v>19485.930039999999</v>
      </c>
      <c r="X184" s="19">
        <f>_xlfn.IFNA(VLOOKUP(O184&amp;"-"&amp;R184,Swapping!$A$2:$E$74,3,FALSE),Q184)</f>
        <v>9</v>
      </c>
      <c r="Y184" s="21">
        <f>$B$5*(J184+V184)/1000</f>
        <v>-17.960401377000004</v>
      </c>
      <c r="Z184" s="21">
        <f>$B$4*(K184+W184)/1000</f>
        <v>-5.1753517089999992</v>
      </c>
      <c r="AA184" s="21">
        <f t="shared" si="21"/>
        <v>-32.135753086000001</v>
      </c>
      <c r="AB184" s="23" t="b">
        <f>IF(AND(NOT(ISNA(C184)),(NOT(ISNA(O184)))),TRUE,FALSE)</f>
        <v>1</v>
      </c>
      <c r="AC184" s="18" t="b">
        <f>L184=X184</f>
        <v>0</v>
      </c>
    </row>
    <row r="185" spans="1:29" x14ac:dyDescent="0.25">
      <c r="A185" s="19" t="s">
        <v>166</v>
      </c>
      <c r="B185" s="19" t="str">
        <f>VLOOKUP($B$1&amp;"."&amp;A185,All_connections!$B$1:$O$1129,9,FALSE)</f>
        <v>IFG_10_TX_P&lt;15&gt;</v>
      </c>
      <c r="C185" s="19" t="str">
        <f t="shared" si="17"/>
        <v>5-0-15</v>
      </c>
      <c r="D185" s="19">
        <f>VLOOKUP($B$1&amp;"."&amp;A185,All_connections!$B$1:$O$1129,10,FALSE)</f>
        <v>10</v>
      </c>
      <c r="E185" s="19">
        <f>VLOOKUP($B$1&amp;"."&amp;A185,All_connections!$B$1:$O$1129,11,FALSE)</f>
        <v>15</v>
      </c>
      <c r="F185" s="19" t="str">
        <f>VLOOKUP($B$1&amp;"."&amp;A185,All_connections!$B$1:$O$1129,12,FALSE)</f>
        <v>TX</v>
      </c>
      <c r="G185" s="19" t="str">
        <f>VLOOKUP($B$1&amp;"."&amp;A185,All_connections!$B$1:$O$1129,13,FALSE)</f>
        <v>P</v>
      </c>
      <c r="H185" s="19" t="str">
        <f t="shared" si="23"/>
        <v>G</v>
      </c>
      <c r="I185" s="19" t="b">
        <f t="shared" si="18"/>
        <v>0</v>
      </c>
      <c r="J185" s="19">
        <f>VLOOKUP($B$1&amp;"."&amp;A185,All_connections!$B$1:$O$1129,14,FALSE)</f>
        <v>7012.0355200000004</v>
      </c>
      <c r="K185" s="19">
        <f>VLOOKUP(B185,'PKG lenghts'!$F$3:$G$1026,2,FALSE)</f>
        <v>25669.7958</v>
      </c>
      <c r="L185" s="19">
        <f>_xlfn.IFNA(VLOOKUP(C185&amp;"-"&amp;F185,Swapping!$A$2:$E$74,3,FALSE),E185)</f>
        <v>15</v>
      </c>
      <c r="M185" s="19" t="str">
        <f>VLOOKUP(A185,Cable!$B$2:$C$197,2,FALSE)</f>
        <v>A13</v>
      </c>
      <c r="N185" s="19" t="str">
        <f>VLOOKUP($B$2&amp;"."&amp;M185,All_connections!$B$1:$O$1129,9,FALSE)</f>
        <v>IFG_00_RX_P&lt;8&gt;</v>
      </c>
      <c r="O185" s="19" t="str">
        <f t="shared" si="19"/>
        <v>0-0-8</v>
      </c>
      <c r="P185" s="19">
        <f>VLOOKUP($B$2&amp;"."&amp;M185,All_connections!$B$1:$O$1129,10,FALSE)</f>
        <v>0</v>
      </c>
      <c r="Q185" s="19">
        <f>VLOOKUP($B$2&amp;"."&amp;M185,All_connections!$B$1:$O$1129,11,FALSE)</f>
        <v>8</v>
      </c>
      <c r="R185" s="19" t="str">
        <f>VLOOKUP($B$2&amp;"."&amp;M185,All_connections!$B$1:$O$1129,12,FALSE)</f>
        <v>RX</v>
      </c>
      <c r="S185" s="19" t="str">
        <f>VLOOKUP($B$2&amp;"."&amp;M185,All_connections!$B$1:$O$1129,13,FALSE)</f>
        <v>P</v>
      </c>
      <c r="T185" s="19" t="str">
        <f t="shared" si="22"/>
        <v>A</v>
      </c>
      <c r="U185" s="19" t="b">
        <f t="shared" si="20"/>
        <v>0</v>
      </c>
      <c r="V185" s="19">
        <f>VLOOKUP($B$2&amp;"."&amp;M185,All_connections!$B$1:$O$1129,14,FALSE)</f>
        <v>13423.75302</v>
      </c>
      <c r="W185" s="19">
        <f>VLOOKUP(N185,'PKG lenghts'!$F$3:$G$1026,2,FALSE)</f>
        <v>21720.857599999999</v>
      </c>
      <c r="X185" s="19">
        <f>_xlfn.IFNA(VLOOKUP(O185&amp;"-"&amp;R185,Swapping!$A$2:$E$74,3,FALSE),Q185)</f>
        <v>8</v>
      </c>
      <c r="Y185" s="21">
        <f>$B$5*(J185+V185)/1000</f>
        <v>-18.392209686000001</v>
      </c>
      <c r="Z185" s="21">
        <f>$B$4*(K185+W185)/1000</f>
        <v>-5.2129718739999999</v>
      </c>
      <c r="AA185" s="21">
        <f t="shared" si="21"/>
        <v>-32.605181560000005</v>
      </c>
      <c r="AB185" s="23" t="b">
        <f>IF(AND(NOT(ISNA(C185)),(NOT(ISNA(O185)))),TRUE,FALSE)</f>
        <v>1</v>
      </c>
      <c r="AC185" s="18" t="b">
        <f>L185=X185</f>
        <v>0</v>
      </c>
    </row>
    <row r="186" spans="1:29" x14ac:dyDescent="0.25">
      <c r="A186" s="19" t="s">
        <v>190</v>
      </c>
      <c r="B186" s="19" t="str">
        <f>VLOOKUP($B$1&amp;"."&amp;A186,All_connections!$B$1:$O$1129,9,FALSE)</f>
        <v>IFG_10_TX_N&lt;15&gt;</v>
      </c>
      <c r="C186" s="19" t="str">
        <f t="shared" si="17"/>
        <v>5-0-15</v>
      </c>
      <c r="D186" s="19">
        <f>VLOOKUP($B$1&amp;"."&amp;A186,All_connections!$B$1:$O$1129,10,FALSE)</f>
        <v>10</v>
      </c>
      <c r="E186" s="19">
        <f>VLOOKUP($B$1&amp;"."&amp;A186,All_connections!$B$1:$O$1129,11,FALSE)</f>
        <v>15</v>
      </c>
      <c r="F186" s="19" t="str">
        <f>VLOOKUP($B$1&amp;"."&amp;A186,All_connections!$B$1:$O$1129,12,FALSE)</f>
        <v>TX</v>
      </c>
      <c r="G186" s="19" t="str">
        <f>VLOOKUP($B$1&amp;"."&amp;A186,All_connections!$B$1:$O$1129,13,FALSE)</f>
        <v>N</v>
      </c>
      <c r="H186" s="19" t="str">
        <f t="shared" si="23"/>
        <v>H</v>
      </c>
      <c r="I186" s="19" t="b">
        <f t="shared" si="18"/>
        <v>0</v>
      </c>
      <c r="J186" s="19">
        <f>VLOOKUP($B$1&amp;"."&amp;A186,All_connections!$B$1:$O$1129,14,FALSE)</f>
        <v>7013.1253699999997</v>
      </c>
      <c r="K186" s="19">
        <f>VLOOKUP(B186,'PKG lenghts'!$F$3:$G$1026,2,FALSE)</f>
        <v>25671.614519999999</v>
      </c>
      <c r="L186" s="19">
        <f>_xlfn.IFNA(VLOOKUP(C186&amp;"-"&amp;F186,Swapping!$A$2:$E$74,3,FALSE),E186)</f>
        <v>15</v>
      </c>
      <c r="M186" s="19" t="str">
        <f>VLOOKUP(A186,Cable!$B$2:$C$197,2,FALSE)</f>
        <v>B13</v>
      </c>
      <c r="N186" s="19" t="str">
        <f>VLOOKUP($B$2&amp;"."&amp;M186,All_connections!$B$1:$O$1129,9,FALSE)</f>
        <v>IFG_00_RX_N&lt;8&gt;</v>
      </c>
      <c r="O186" s="19" t="str">
        <f t="shared" si="19"/>
        <v>0-0-8</v>
      </c>
      <c r="P186" s="19">
        <f>VLOOKUP($B$2&amp;"."&amp;M186,All_connections!$B$1:$O$1129,10,FALSE)</f>
        <v>0</v>
      </c>
      <c r="Q186" s="19">
        <f>VLOOKUP($B$2&amp;"."&amp;M186,All_connections!$B$1:$O$1129,11,FALSE)</f>
        <v>8</v>
      </c>
      <c r="R186" s="19" t="str">
        <f>VLOOKUP($B$2&amp;"."&amp;M186,All_connections!$B$1:$O$1129,12,FALSE)</f>
        <v>RX</v>
      </c>
      <c r="S186" s="19" t="str">
        <f>VLOOKUP($B$2&amp;"."&amp;M186,All_connections!$B$1:$O$1129,13,FALSE)</f>
        <v>N</v>
      </c>
      <c r="T186" s="19" t="str">
        <f t="shared" si="22"/>
        <v>B</v>
      </c>
      <c r="U186" s="19" t="b">
        <f t="shared" si="20"/>
        <v>0</v>
      </c>
      <c r="V186" s="19">
        <f>VLOOKUP($B$2&amp;"."&amp;M186,All_connections!$B$1:$O$1129,14,FALSE)</f>
        <v>13422.399100000001</v>
      </c>
      <c r="W186" s="19">
        <f>VLOOKUP(N186,'PKG lenghts'!$F$3:$G$1026,2,FALSE)</f>
        <v>21719.900969999999</v>
      </c>
      <c r="X186" s="19">
        <f>_xlfn.IFNA(VLOOKUP(O186&amp;"-"&amp;R186,Swapping!$A$2:$E$74,3,FALSE),Q186)</f>
        <v>8</v>
      </c>
      <c r="Y186" s="21">
        <f>$B$5*(J186+V186)/1000</f>
        <v>-18.391972023000001</v>
      </c>
      <c r="Z186" s="21">
        <f>$B$4*(K186+W186)/1000</f>
        <v>-5.2130667039</v>
      </c>
      <c r="AA186" s="21">
        <f t="shared" si="21"/>
        <v>-32.605038726900005</v>
      </c>
      <c r="AB186" s="23" t="b">
        <f>IF(AND(NOT(ISNA(C186)),(NOT(ISNA(O186)))),TRUE,FALSE)</f>
        <v>1</v>
      </c>
      <c r="AC186" s="18" t="b">
        <f>L186=X186</f>
        <v>0</v>
      </c>
    </row>
    <row r="187" spans="1:29" x14ac:dyDescent="0.25">
      <c r="A187" s="19" t="s">
        <v>214</v>
      </c>
      <c r="B187" s="19" t="str">
        <f>VLOOKUP($B$1&amp;"."&amp;A187,All_connections!$B$1:$O$1129,9,FALSE)</f>
        <v>IFG_10_TX_P&lt;16&gt;</v>
      </c>
      <c r="C187" s="19" t="str">
        <f t="shared" si="17"/>
        <v>5-0-16</v>
      </c>
      <c r="D187" s="19">
        <f>VLOOKUP($B$1&amp;"."&amp;A187,All_connections!$B$1:$O$1129,10,FALSE)</f>
        <v>10</v>
      </c>
      <c r="E187" s="19">
        <f>VLOOKUP($B$1&amp;"."&amp;A187,All_connections!$B$1:$O$1129,11,FALSE)</f>
        <v>16</v>
      </c>
      <c r="F187" s="19" t="str">
        <f>VLOOKUP($B$1&amp;"."&amp;A187,All_connections!$B$1:$O$1129,12,FALSE)</f>
        <v>TX</v>
      </c>
      <c r="G187" s="19" t="str">
        <f>VLOOKUP($B$1&amp;"."&amp;A187,All_connections!$B$1:$O$1129,13,FALSE)</f>
        <v>P</v>
      </c>
      <c r="H187" s="19" t="str">
        <f t="shared" si="23"/>
        <v>J</v>
      </c>
      <c r="I187" s="19" t="b">
        <f t="shared" si="18"/>
        <v>0</v>
      </c>
      <c r="J187" s="19">
        <f>VLOOKUP($B$1&amp;"."&amp;A187,All_connections!$B$1:$O$1129,14,FALSE)</f>
        <v>7459.6469999999999</v>
      </c>
      <c r="K187" s="19">
        <f>VLOOKUP(B187,'PKG lenghts'!$F$3:$G$1026,2,FALSE)</f>
        <v>20123.270069999999</v>
      </c>
      <c r="L187" s="19">
        <f>_xlfn.IFNA(VLOOKUP(C187&amp;"-"&amp;F187,Swapping!$A$2:$E$74,3,FALSE),E187)</f>
        <v>16</v>
      </c>
      <c r="M187" s="19" t="str">
        <f>VLOOKUP(A187,Cable!$B$2:$C$197,2,FALSE)</f>
        <v>C13</v>
      </c>
      <c r="N187" s="19" t="str">
        <f>VLOOKUP($B$2&amp;"."&amp;M187,All_connections!$B$1:$O$1129,9,FALSE)</f>
        <v>IFG_00_RX_P&lt;7&gt;</v>
      </c>
      <c r="O187" s="19" t="str">
        <f t="shared" si="19"/>
        <v>0-0-7</v>
      </c>
      <c r="P187" s="19">
        <f>VLOOKUP($B$2&amp;"."&amp;M187,All_connections!$B$1:$O$1129,10,FALSE)</f>
        <v>0</v>
      </c>
      <c r="Q187" s="19">
        <f>VLOOKUP($B$2&amp;"."&amp;M187,All_connections!$B$1:$O$1129,11,FALSE)</f>
        <v>7</v>
      </c>
      <c r="R187" s="19" t="str">
        <f>VLOOKUP($B$2&amp;"."&amp;M187,All_connections!$B$1:$O$1129,12,FALSE)</f>
        <v>RX</v>
      </c>
      <c r="S187" s="19" t="str">
        <f>VLOOKUP($B$2&amp;"."&amp;M187,All_connections!$B$1:$O$1129,13,FALSE)</f>
        <v>P</v>
      </c>
      <c r="T187" s="19" t="str">
        <f t="shared" si="22"/>
        <v>C</v>
      </c>
      <c r="U187" s="19" t="b">
        <f t="shared" si="20"/>
        <v>0</v>
      </c>
      <c r="V187" s="19">
        <f>VLOOKUP($B$2&amp;"."&amp;M187,All_connections!$B$1:$O$1129,14,FALSE)</f>
        <v>14775.00513</v>
      </c>
      <c r="W187" s="19">
        <f>VLOOKUP(N187,'PKG lenghts'!$F$3:$G$1026,2,FALSE)</f>
        <v>15900.838180000001</v>
      </c>
      <c r="X187" s="19">
        <f>_xlfn.IFNA(VLOOKUP(O187&amp;"-"&amp;R187,Swapping!$A$2:$E$74,3,FALSE),Q187)</f>
        <v>7</v>
      </c>
      <c r="Y187" s="21">
        <f>$B$5*(J187+V187)/1000</f>
        <v>-20.011186917</v>
      </c>
      <c r="Z187" s="21">
        <f>$B$4*(K187+W187)/1000</f>
        <v>-3.9626519074999997</v>
      </c>
      <c r="AA187" s="21">
        <f t="shared" si="21"/>
        <v>-32.9738388245</v>
      </c>
      <c r="AB187" s="23" t="b">
        <f>IF(AND(NOT(ISNA(C187)),(NOT(ISNA(O187)))),TRUE,FALSE)</f>
        <v>1</v>
      </c>
      <c r="AC187" s="18" t="b">
        <f>L187=X187</f>
        <v>0</v>
      </c>
    </row>
    <row r="188" spans="1:29" x14ac:dyDescent="0.25">
      <c r="A188" s="19" t="s">
        <v>238</v>
      </c>
      <c r="B188" s="19" t="str">
        <f>VLOOKUP($B$1&amp;"."&amp;A188,All_connections!$B$1:$O$1129,9,FALSE)</f>
        <v>IFG_10_TX_N&lt;16&gt;</v>
      </c>
      <c r="C188" s="19" t="str">
        <f t="shared" si="17"/>
        <v>5-0-16</v>
      </c>
      <c r="D188" s="19">
        <f>VLOOKUP($B$1&amp;"."&amp;A188,All_connections!$B$1:$O$1129,10,FALSE)</f>
        <v>10</v>
      </c>
      <c r="E188" s="19">
        <f>VLOOKUP($B$1&amp;"."&amp;A188,All_connections!$B$1:$O$1129,11,FALSE)</f>
        <v>16</v>
      </c>
      <c r="F188" s="19" t="str">
        <f>VLOOKUP($B$1&amp;"."&amp;A188,All_connections!$B$1:$O$1129,12,FALSE)</f>
        <v>TX</v>
      </c>
      <c r="G188" s="19" t="str">
        <f>VLOOKUP($B$1&amp;"."&amp;A188,All_connections!$B$1:$O$1129,13,FALSE)</f>
        <v>N</v>
      </c>
      <c r="H188" s="19" t="str">
        <f t="shared" si="23"/>
        <v>K</v>
      </c>
      <c r="I188" s="19" t="b">
        <f t="shared" si="18"/>
        <v>0</v>
      </c>
      <c r="J188" s="19">
        <f>VLOOKUP($B$1&amp;"."&amp;A188,All_connections!$B$1:$O$1129,14,FALSE)</f>
        <v>7460.8248299999996</v>
      </c>
      <c r="K188" s="19">
        <f>VLOOKUP(B188,'PKG lenghts'!$F$3:$G$1026,2,FALSE)</f>
        <v>20121.957299999998</v>
      </c>
      <c r="L188" s="19">
        <f>_xlfn.IFNA(VLOOKUP(C188&amp;"-"&amp;F188,Swapping!$A$2:$E$74,3,FALSE),E188)</f>
        <v>16</v>
      </c>
      <c r="M188" s="19" t="str">
        <f>VLOOKUP(A188,Cable!$B$2:$C$197,2,FALSE)</f>
        <v>D13</v>
      </c>
      <c r="N188" s="19" t="str">
        <f>VLOOKUP($B$2&amp;"."&amp;M188,All_connections!$B$1:$O$1129,9,FALSE)</f>
        <v>IFG_00_RX_N&lt;7&gt;</v>
      </c>
      <c r="O188" s="19" t="str">
        <f t="shared" si="19"/>
        <v>0-0-7</v>
      </c>
      <c r="P188" s="19">
        <f>VLOOKUP($B$2&amp;"."&amp;M188,All_connections!$B$1:$O$1129,10,FALSE)</f>
        <v>0</v>
      </c>
      <c r="Q188" s="19">
        <f>VLOOKUP($B$2&amp;"."&amp;M188,All_connections!$B$1:$O$1129,11,FALSE)</f>
        <v>7</v>
      </c>
      <c r="R188" s="19" t="str">
        <f>VLOOKUP($B$2&amp;"."&amp;M188,All_connections!$B$1:$O$1129,12,FALSE)</f>
        <v>RX</v>
      </c>
      <c r="S188" s="19" t="str">
        <f>VLOOKUP($B$2&amp;"."&amp;M188,All_connections!$B$1:$O$1129,13,FALSE)</f>
        <v>N</v>
      </c>
      <c r="T188" s="19" t="str">
        <f t="shared" si="22"/>
        <v>D</v>
      </c>
      <c r="U188" s="19" t="b">
        <f t="shared" si="20"/>
        <v>0</v>
      </c>
      <c r="V188" s="19">
        <f>VLOOKUP($B$2&amp;"."&amp;M188,All_connections!$B$1:$O$1129,14,FALSE)</f>
        <v>14773.77678</v>
      </c>
      <c r="W188" s="19">
        <f>VLOOKUP(N188,'PKG lenghts'!$F$3:$G$1026,2,FALSE)</f>
        <v>15900.51074</v>
      </c>
      <c r="X188" s="19">
        <f>_xlfn.IFNA(VLOOKUP(O188&amp;"-"&amp;R188,Swapping!$A$2:$E$74,3,FALSE),Q188)</f>
        <v>7</v>
      </c>
      <c r="Y188" s="21">
        <f>$B$5*(J188+V188)/1000</f>
        <v>-20.011141449</v>
      </c>
      <c r="Z188" s="21">
        <f>$B$4*(K188+W188)/1000</f>
        <v>-3.9624714844</v>
      </c>
      <c r="AA188" s="21">
        <f t="shared" si="21"/>
        <v>-32.973612933399998</v>
      </c>
      <c r="AB188" s="23" t="b">
        <f>IF(AND(NOT(ISNA(C188)),(NOT(ISNA(O188)))),TRUE,FALSE)</f>
        <v>1</v>
      </c>
      <c r="AC188" s="18" t="b">
        <f>L188=X188</f>
        <v>0</v>
      </c>
    </row>
    <row r="189" spans="1:29" x14ac:dyDescent="0.25">
      <c r="A189" s="19" t="s">
        <v>262</v>
      </c>
      <c r="B189" s="19" t="str">
        <f>VLOOKUP($B$1&amp;"."&amp;A189,All_connections!$B$1:$O$1129,9,FALSE)</f>
        <v>IFG_10_TX_P&lt;17&gt;</v>
      </c>
      <c r="C189" s="19" t="str">
        <f t="shared" si="17"/>
        <v>5-0-17</v>
      </c>
      <c r="D189" s="19">
        <f>VLOOKUP($B$1&amp;"."&amp;A189,All_connections!$B$1:$O$1129,10,FALSE)</f>
        <v>10</v>
      </c>
      <c r="E189" s="19">
        <f>VLOOKUP($B$1&amp;"."&amp;A189,All_connections!$B$1:$O$1129,11,FALSE)</f>
        <v>17</v>
      </c>
      <c r="F189" s="19" t="str">
        <f>VLOOKUP($B$1&amp;"."&amp;A189,All_connections!$B$1:$O$1129,12,FALSE)</f>
        <v>TX</v>
      </c>
      <c r="G189" s="19" t="str">
        <f>VLOOKUP($B$1&amp;"."&amp;A189,All_connections!$B$1:$O$1129,13,FALSE)</f>
        <v>P</v>
      </c>
      <c r="H189" s="19" t="str">
        <f t="shared" si="23"/>
        <v>L</v>
      </c>
      <c r="I189" s="19" t="b">
        <f t="shared" si="18"/>
        <v>0</v>
      </c>
      <c r="J189" s="19">
        <f>VLOOKUP($B$1&amp;"."&amp;A189,All_connections!$B$1:$O$1129,14,FALSE)</f>
        <v>6953.2648300000001</v>
      </c>
      <c r="K189" s="19">
        <f>VLOOKUP(B189,'PKG lenghts'!$F$3:$G$1026,2,FALSE)</f>
        <v>24895.988580000001</v>
      </c>
      <c r="L189" s="19">
        <f>_xlfn.IFNA(VLOOKUP(C189&amp;"-"&amp;F189,Swapping!$A$2:$E$74,3,FALSE),E189)</f>
        <v>17</v>
      </c>
      <c r="M189" s="19" t="str">
        <f>VLOOKUP(A189,Cable!$B$2:$C$197,2,FALSE)</f>
        <v>E13</v>
      </c>
      <c r="N189" s="19" t="str">
        <f>VLOOKUP($B$2&amp;"."&amp;M189,All_connections!$B$1:$O$1129,9,FALSE)</f>
        <v>IFG_00_RX_N&lt;6&gt;</v>
      </c>
      <c r="O189" s="19" t="str">
        <f t="shared" si="19"/>
        <v>0-0-6</v>
      </c>
      <c r="P189" s="19">
        <f>VLOOKUP($B$2&amp;"."&amp;M189,All_connections!$B$1:$O$1129,10,FALSE)</f>
        <v>0</v>
      </c>
      <c r="Q189" s="19">
        <f>VLOOKUP($B$2&amp;"."&amp;M189,All_connections!$B$1:$O$1129,11,FALSE)</f>
        <v>6</v>
      </c>
      <c r="R189" s="19" t="str">
        <f>VLOOKUP($B$2&amp;"."&amp;M189,All_connections!$B$1:$O$1129,12,FALSE)</f>
        <v>RX</v>
      </c>
      <c r="S189" s="19" t="str">
        <f>VLOOKUP($B$2&amp;"."&amp;M189,All_connections!$B$1:$O$1129,13,FALSE)</f>
        <v>N</v>
      </c>
      <c r="T189" s="19" t="str">
        <f t="shared" si="22"/>
        <v>E</v>
      </c>
      <c r="U189" s="19" t="b">
        <f t="shared" si="20"/>
        <v>1</v>
      </c>
      <c r="V189" s="19">
        <f>VLOOKUP($B$2&amp;"."&amp;M189,All_connections!$B$1:$O$1129,14,FALSE)</f>
        <v>14994.48307</v>
      </c>
      <c r="W189" s="19">
        <f>VLOOKUP(N189,'PKG lenghts'!$F$3:$G$1026,2,FALSE)</f>
        <v>16029.09988</v>
      </c>
      <c r="X189" s="19">
        <f>_xlfn.IFNA(VLOOKUP(O189&amp;"-"&amp;R189,Swapping!$A$2:$E$74,3,FALSE),Q189)</f>
        <v>6</v>
      </c>
      <c r="Y189" s="21">
        <f>$B$5*(J189+V189)/1000</f>
        <v>-19.752973110000003</v>
      </c>
      <c r="Z189" s="21">
        <f>$B$4*(K189+W189)/1000</f>
        <v>-4.5017597305999999</v>
      </c>
      <c r="AA189" s="21">
        <f t="shared" si="21"/>
        <v>-33.254732840599999</v>
      </c>
      <c r="AB189" s="23" t="b">
        <f>IF(AND(NOT(ISNA(C189)),(NOT(ISNA(O189)))),TRUE,FALSE)</f>
        <v>1</v>
      </c>
      <c r="AC189" s="18" t="b">
        <f>L189=X189</f>
        <v>0</v>
      </c>
    </row>
    <row r="190" spans="1:29" x14ac:dyDescent="0.25">
      <c r="A190" s="19" t="s">
        <v>286</v>
      </c>
      <c r="B190" s="19" t="str">
        <f>VLOOKUP($B$1&amp;"."&amp;A190,All_connections!$B$1:$O$1129,9,FALSE)</f>
        <v>IFG_10_TX_N&lt;17&gt;</v>
      </c>
      <c r="C190" s="19" t="str">
        <f t="shared" si="17"/>
        <v>5-0-17</v>
      </c>
      <c r="D190" s="19">
        <f>VLOOKUP($B$1&amp;"."&amp;A190,All_connections!$B$1:$O$1129,10,FALSE)</f>
        <v>10</v>
      </c>
      <c r="E190" s="19">
        <f>VLOOKUP($B$1&amp;"."&amp;A190,All_connections!$B$1:$O$1129,11,FALSE)</f>
        <v>17</v>
      </c>
      <c r="F190" s="19" t="str">
        <f>VLOOKUP($B$1&amp;"."&amp;A190,All_connections!$B$1:$O$1129,12,FALSE)</f>
        <v>TX</v>
      </c>
      <c r="G190" s="19" t="str">
        <f>VLOOKUP($B$1&amp;"."&amp;A190,All_connections!$B$1:$O$1129,13,FALSE)</f>
        <v>N</v>
      </c>
      <c r="H190" s="19" t="str">
        <f t="shared" si="23"/>
        <v>M</v>
      </c>
      <c r="I190" s="19" t="b">
        <f t="shared" si="18"/>
        <v>0</v>
      </c>
      <c r="J190" s="19">
        <f>VLOOKUP($B$1&amp;"."&amp;A190,All_connections!$B$1:$O$1129,14,FALSE)</f>
        <v>6954.4377699999995</v>
      </c>
      <c r="K190" s="19">
        <f>VLOOKUP(B190,'PKG lenghts'!$F$3:$G$1026,2,FALSE)</f>
        <v>24895.522150000001</v>
      </c>
      <c r="L190" s="19">
        <f>_xlfn.IFNA(VLOOKUP(C190&amp;"-"&amp;F190,Swapping!$A$2:$E$74,3,FALSE),E190)</f>
        <v>17</v>
      </c>
      <c r="M190" s="19" t="str">
        <f>VLOOKUP(A190,Cable!$B$2:$C$197,2,FALSE)</f>
        <v>F13</v>
      </c>
      <c r="N190" s="19" t="str">
        <f>VLOOKUP($B$2&amp;"."&amp;M190,All_connections!$B$1:$O$1129,9,FALSE)</f>
        <v>IFG_00_RX_P&lt;6&gt;</v>
      </c>
      <c r="O190" s="19" t="str">
        <f t="shared" si="19"/>
        <v>0-0-6</v>
      </c>
      <c r="P190" s="19">
        <f>VLOOKUP($B$2&amp;"."&amp;M190,All_connections!$B$1:$O$1129,10,FALSE)</f>
        <v>0</v>
      </c>
      <c r="Q190" s="19">
        <f>VLOOKUP($B$2&amp;"."&amp;M190,All_connections!$B$1:$O$1129,11,FALSE)</f>
        <v>6</v>
      </c>
      <c r="R190" s="19" t="str">
        <f>VLOOKUP($B$2&amp;"."&amp;M190,All_connections!$B$1:$O$1129,12,FALSE)</f>
        <v>RX</v>
      </c>
      <c r="S190" s="19" t="str">
        <f>VLOOKUP($B$2&amp;"."&amp;M190,All_connections!$B$1:$O$1129,13,FALSE)</f>
        <v>P</v>
      </c>
      <c r="T190" s="19" t="str">
        <f t="shared" si="22"/>
        <v>F</v>
      </c>
      <c r="U190" s="19" t="b">
        <f t="shared" si="20"/>
        <v>1</v>
      </c>
      <c r="V190" s="19">
        <f>VLOOKUP($B$2&amp;"."&amp;M190,All_connections!$B$1:$O$1129,14,FALSE)</f>
        <v>14994.057210000001</v>
      </c>
      <c r="W190" s="19">
        <f>VLOOKUP(N190,'PKG lenghts'!$F$3:$G$1026,2,FALSE)</f>
        <v>16030.09489</v>
      </c>
      <c r="X190" s="19">
        <f>_xlfn.IFNA(VLOOKUP(O190&amp;"-"&amp;R190,Swapping!$A$2:$E$74,3,FALSE),Q190)</f>
        <v>6</v>
      </c>
      <c r="Y190" s="21">
        <f>$B$5*(J190+V190)/1000</f>
        <v>-19.753645482</v>
      </c>
      <c r="Z190" s="21">
        <f>$B$4*(K190+W190)/1000</f>
        <v>-4.5018178743999995</v>
      </c>
      <c r="AA190" s="21">
        <f t="shared" si="21"/>
        <v>-33.2554633564</v>
      </c>
      <c r="AB190" s="23" t="b">
        <f>IF(AND(NOT(ISNA(C190)),(NOT(ISNA(O190)))),TRUE,FALSE)</f>
        <v>1</v>
      </c>
      <c r="AC190" s="18" t="b">
        <f>L190=X190</f>
        <v>0</v>
      </c>
    </row>
    <row r="191" spans="1:29" x14ac:dyDescent="0.25">
      <c r="A191" s="19" t="s">
        <v>860</v>
      </c>
      <c r="B191" s="19" t="str">
        <f>VLOOKUP($B$1&amp;"."&amp;A191,All_connections!$B$1:$O$1129,9,FALSE)</f>
        <v>IFG_10_TX_P&lt;18&gt;</v>
      </c>
      <c r="C191" s="19" t="str">
        <f t="shared" si="17"/>
        <v>5-0-18</v>
      </c>
      <c r="D191" s="19">
        <f>VLOOKUP($B$1&amp;"."&amp;A191,All_connections!$B$1:$O$1129,10,FALSE)</f>
        <v>10</v>
      </c>
      <c r="E191" s="19">
        <f>VLOOKUP($B$1&amp;"."&amp;A191,All_connections!$B$1:$O$1129,11,FALSE)</f>
        <v>18</v>
      </c>
      <c r="F191" s="19" t="str">
        <f>VLOOKUP($B$1&amp;"."&amp;A191,All_connections!$B$1:$O$1129,12,FALSE)</f>
        <v>TX</v>
      </c>
      <c r="G191" s="19" t="str">
        <f>VLOOKUP($B$1&amp;"."&amp;A191,All_connections!$B$1:$O$1129,13,FALSE)</f>
        <v>P</v>
      </c>
      <c r="H191" s="19" t="str">
        <f t="shared" si="23"/>
        <v>G</v>
      </c>
      <c r="I191" s="19" t="b">
        <f t="shared" si="18"/>
        <v>0</v>
      </c>
      <c r="J191" s="19">
        <f>VLOOKUP($B$1&amp;"."&amp;A191,All_connections!$B$1:$O$1129,14,FALSE)</f>
        <v>6869.8604400000004</v>
      </c>
      <c r="K191" s="19">
        <f>VLOOKUP(B191,'PKG lenghts'!$F$3:$G$1026,2,FALSE)</f>
        <v>25638.78383</v>
      </c>
      <c r="L191" s="19">
        <f>_xlfn.IFNA(VLOOKUP(C191&amp;"-"&amp;F191,Swapping!$A$2:$E$74,3,FALSE),E191)</f>
        <v>18</v>
      </c>
      <c r="M191" s="19" t="str">
        <f>VLOOKUP(A191,Cable!$B$2:$C$197,2,FALSE)</f>
        <v>A14</v>
      </c>
      <c r="N191" s="19" t="str">
        <f>VLOOKUP($B$2&amp;"."&amp;M191,All_connections!$B$1:$O$1129,9,FALSE)</f>
        <v>IFG_00_RX_P&lt;5&gt;</v>
      </c>
      <c r="O191" s="19" t="str">
        <f t="shared" si="19"/>
        <v>0-0-5</v>
      </c>
      <c r="P191" s="19">
        <f>VLOOKUP($B$2&amp;"."&amp;M191,All_connections!$B$1:$O$1129,10,FALSE)</f>
        <v>0</v>
      </c>
      <c r="Q191" s="19">
        <f>VLOOKUP($B$2&amp;"."&amp;M191,All_connections!$B$1:$O$1129,11,FALSE)</f>
        <v>5</v>
      </c>
      <c r="R191" s="19" t="str">
        <f>VLOOKUP($B$2&amp;"."&amp;M191,All_connections!$B$1:$O$1129,12,FALSE)</f>
        <v>RX</v>
      </c>
      <c r="S191" s="19" t="str">
        <f>VLOOKUP($B$2&amp;"."&amp;M191,All_connections!$B$1:$O$1129,13,FALSE)</f>
        <v>P</v>
      </c>
      <c r="T191" s="19" t="str">
        <f t="shared" si="22"/>
        <v>A</v>
      </c>
      <c r="U191" s="19" t="b">
        <f t="shared" si="20"/>
        <v>0</v>
      </c>
      <c r="V191" s="19">
        <f>VLOOKUP($B$2&amp;"."&amp;M191,All_connections!$B$1:$O$1129,14,FALSE)</f>
        <v>13998.29688</v>
      </c>
      <c r="W191" s="19">
        <f>VLOOKUP(N191,'PKG lenghts'!$F$3:$G$1026,2,FALSE)</f>
        <v>20046.187290000002</v>
      </c>
      <c r="X191" s="19">
        <f>_xlfn.IFNA(VLOOKUP(O191&amp;"-"&amp;R191,Swapping!$A$2:$E$74,3,FALSE),Q191)</f>
        <v>5</v>
      </c>
      <c r="Y191" s="21">
        <f>$B$5*(J191+V191)/1000</f>
        <v>-18.781341588</v>
      </c>
      <c r="Z191" s="21">
        <f>$B$4*(K191+W191)/1000</f>
        <v>-5.0253468232000005</v>
      </c>
      <c r="AA191" s="21">
        <f t="shared" si="21"/>
        <v>-32.8066884112</v>
      </c>
      <c r="AB191" s="23" t="b">
        <f>IF(AND(NOT(ISNA(C191)),(NOT(ISNA(O191)))),TRUE,FALSE)</f>
        <v>1</v>
      </c>
      <c r="AC191" s="18" t="b">
        <f>L191=X191</f>
        <v>0</v>
      </c>
    </row>
    <row r="192" spans="1:29" x14ac:dyDescent="0.25">
      <c r="A192" s="19" t="s">
        <v>862</v>
      </c>
      <c r="B192" s="19" t="str">
        <f>VLOOKUP($B$1&amp;"."&amp;A192,All_connections!$B$1:$O$1129,9,FALSE)</f>
        <v>IFG_10_TX_N&lt;18&gt;</v>
      </c>
      <c r="C192" s="19" t="str">
        <f t="shared" si="17"/>
        <v>5-0-18</v>
      </c>
      <c r="D192" s="19">
        <f>VLOOKUP($B$1&amp;"."&amp;A192,All_connections!$B$1:$O$1129,10,FALSE)</f>
        <v>10</v>
      </c>
      <c r="E192" s="19">
        <f>VLOOKUP($B$1&amp;"."&amp;A192,All_connections!$B$1:$O$1129,11,FALSE)</f>
        <v>18</v>
      </c>
      <c r="F192" s="19" t="str">
        <f>VLOOKUP($B$1&amp;"."&amp;A192,All_connections!$B$1:$O$1129,12,FALSE)</f>
        <v>TX</v>
      </c>
      <c r="G192" s="19" t="str">
        <f>VLOOKUP($B$1&amp;"."&amp;A192,All_connections!$B$1:$O$1129,13,FALSE)</f>
        <v>N</v>
      </c>
      <c r="H192" s="19" t="str">
        <f t="shared" si="23"/>
        <v>H</v>
      </c>
      <c r="I192" s="19" t="b">
        <f t="shared" si="18"/>
        <v>0</v>
      </c>
      <c r="J192" s="19">
        <f>VLOOKUP($B$1&amp;"."&amp;A192,All_connections!$B$1:$O$1129,14,FALSE)</f>
        <v>6870.2278999999999</v>
      </c>
      <c r="K192" s="19">
        <f>VLOOKUP(B192,'PKG lenghts'!$F$3:$G$1026,2,FALSE)</f>
        <v>25637.024310000001</v>
      </c>
      <c r="L192" s="19">
        <f>_xlfn.IFNA(VLOOKUP(C192&amp;"-"&amp;F192,Swapping!$A$2:$E$74,3,FALSE),E192)</f>
        <v>18</v>
      </c>
      <c r="M192" s="19" t="str">
        <f>VLOOKUP(A192,Cable!$B$2:$C$197,2,FALSE)</f>
        <v>B14</v>
      </c>
      <c r="N192" s="19" t="str">
        <f>VLOOKUP($B$2&amp;"."&amp;M192,All_connections!$B$1:$O$1129,9,FALSE)</f>
        <v>IFG_00_RX_N&lt;5&gt;</v>
      </c>
      <c r="O192" s="19" t="str">
        <f t="shared" si="19"/>
        <v>0-0-5</v>
      </c>
      <c r="P192" s="19">
        <f>VLOOKUP($B$2&amp;"."&amp;M192,All_connections!$B$1:$O$1129,10,FALSE)</f>
        <v>0</v>
      </c>
      <c r="Q192" s="19">
        <f>VLOOKUP($B$2&amp;"."&amp;M192,All_connections!$B$1:$O$1129,11,FALSE)</f>
        <v>5</v>
      </c>
      <c r="R192" s="19" t="str">
        <f>VLOOKUP($B$2&amp;"."&amp;M192,All_connections!$B$1:$O$1129,12,FALSE)</f>
        <v>RX</v>
      </c>
      <c r="S192" s="19" t="str">
        <f>VLOOKUP($B$2&amp;"."&amp;M192,All_connections!$B$1:$O$1129,13,FALSE)</f>
        <v>N</v>
      </c>
      <c r="T192" s="19" t="str">
        <f t="shared" si="22"/>
        <v>B</v>
      </c>
      <c r="U192" s="19" t="b">
        <f t="shared" si="20"/>
        <v>0</v>
      </c>
      <c r="V192" s="19">
        <f>VLOOKUP($B$2&amp;"."&amp;M192,All_connections!$B$1:$O$1129,14,FALSE)</f>
        <v>13997.387199999999</v>
      </c>
      <c r="W192" s="19">
        <f>VLOOKUP(N192,'PKG lenghts'!$F$3:$G$1026,2,FALSE)</f>
        <v>20044.908479999998</v>
      </c>
      <c r="X192" s="19">
        <f>_xlfn.IFNA(VLOOKUP(O192&amp;"-"&amp;R192,Swapping!$A$2:$E$74,3,FALSE),Q192)</f>
        <v>5</v>
      </c>
      <c r="Y192" s="21">
        <f>$B$5*(J192+V192)/1000</f>
        <v>-18.78085359</v>
      </c>
      <c r="Z192" s="21">
        <f>$B$4*(K192+W192)/1000</f>
        <v>-5.0250126068999998</v>
      </c>
      <c r="AA192" s="21">
        <f t="shared" si="21"/>
        <v>-32.805866196899998</v>
      </c>
      <c r="AB192" s="23" t="b">
        <f>IF(AND(NOT(ISNA(C192)),(NOT(ISNA(O192)))),TRUE,FALSE)</f>
        <v>1</v>
      </c>
      <c r="AC192" s="18" t="b">
        <f>L192=X192</f>
        <v>0</v>
      </c>
    </row>
    <row r="193" spans="1:29" x14ac:dyDescent="0.25">
      <c r="A193" s="19" t="s">
        <v>289</v>
      </c>
      <c r="B193" s="19" t="str">
        <f>VLOOKUP($B$1&amp;"."&amp;A193,All_connections!$B$1:$O$1129,9,FALSE)</f>
        <v>IFG_10_TX_P&lt;19&gt;</v>
      </c>
      <c r="C193" s="19" t="str">
        <f t="shared" si="17"/>
        <v>5-0-19</v>
      </c>
      <c r="D193" s="19">
        <f>VLOOKUP($B$1&amp;"."&amp;A193,All_connections!$B$1:$O$1129,10,FALSE)</f>
        <v>10</v>
      </c>
      <c r="E193" s="19">
        <f>VLOOKUP($B$1&amp;"."&amp;A193,All_connections!$B$1:$O$1129,11,FALSE)</f>
        <v>19</v>
      </c>
      <c r="F193" s="19" t="str">
        <f>VLOOKUP($B$1&amp;"."&amp;A193,All_connections!$B$1:$O$1129,12,FALSE)</f>
        <v>TX</v>
      </c>
      <c r="G193" s="19" t="str">
        <f>VLOOKUP($B$1&amp;"."&amp;A193,All_connections!$B$1:$O$1129,13,FALSE)</f>
        <v>P</v>
      </c>
      <c r="H193" s="19" t="str">
        <f t="shared" si="23"/>
        <v>J</v>
      </c>
      <c r="I193" s="19" t="b">
        <f t="shared" si="18"/>
        <v>0</v>
      </c>
      <c r="J193" s="19">
        <f>VLOOKUP($B$1&amp;"."&amp;A193,All_connections!$B$1:$O$1129,14,FALSE)</f>
        <v>7441.9929400000001</v>
      </c>
      <c r="K193" s="19">
        <f>VLOOKUP(B193,'PKG lenghts'!$F$3:$G$1026,2,FALSE)</f>
        <v>22221.499059999998</v>
      </c>
      <c r="L193" s="19">
        <f>_xlfn.IFNA(VLOOKUP(C193&amp;"-"&amp;F193,Swapping!$A$2:$E$74,3,FALSE),E193)</f>
        <v>19</v>
      </c>
      <c r="M193" s="19" t="str">
        <f>VLOOKUP(A193,Cable!$B$2:$C$197,2,FALSE)</f>
        <v>C14</v>
      </c>
      <c r="N193" s="19" t="str">
        <f>VLOOKUP($B$2&amp;"."&amp;M193,All_connections!$B$1:$O$1129,9,FALSE)</f>
        <v>IFG_00_RX_N&lt;4&gt;</v>
      </c>
      <c r="O193" s="19" t="str">
        <f t="shared" si="19"/>
        <v>0-0-4</v>
      </c>
      <c r="P193" s="19">
        <f>VLOOKUP($B$2&amp;"."&amp;M193,All_connections!$B$1:$O$1129,10,FALSE)</f>
        <v>0</v>
      </c>
      <c r="Q193" s="19">
        <f>VLOOKUP($B$2&amp;"."&amp;M193,All_connections!$B$1:$O$1129,11,FALSE)</f>
        <v>4</v>
      </c>
      <c r="R193" s="19" t="str">
        <f>VLOOKUP($B$2&amp;"."&amp;M193,All_connections!$B$1:$O$1129,12,FALSE)</f>
        <v>RX</v>
      </c>
      <c r="S193" s="19" t="str">
        <f>VLOOKUP($B$2&amp;"."&amp;M193,All_connections!$B$1:$O$1129,13,FALSE)</f>
        <v>N</v>
      </c>
      <c r="T193" s="19" t="str">
        <f t="shared" si="22"/>
        <v>C</v>
      </c>
      <c r="U193" s="19" t="b">
        <f t="shared" si="20"/>
        <v>1</v>
      </c>
      <c r="V193" s="19">
        <f>VLOOKUP($B$2&amp;"."&amp;M193,All_connections!$B$1:$O$1129,14,FALSE)</f>
        <v>13538.22853</v>
      </c>
      <c r="W193" s="19">
        <f>VLOOKUP(N193,'PKG lenghts'!$F$3:$G$1026,2,FALSE)</f>
        <v>27030.269660000002</v>
      </c>
      <c r="X193" s="19">
        <f>_xlfn.IFNA(VLOOKUP(O193&amp;"-"&amp;R193,Swapping!$A$2:$E$74,3,FALSE),Q193)</f>
        <v>4</v>
      </c>
      <c r="Y193" s="21">
        <f>$B$5*(J193+V193)/1000</f>
        <v>-18.882199323000002</v>
      </c>
      <c r="Z193" s="21">
        <f>$B$4*(K193+W193)/1000</f>
        <v>-5.4176945592000001</v>
      </c>
      <c r="AA193" s="21">
        <f t="shared" si="21"/>
        <v>-33.299893882200003</v>
      </c>
      <c r="AB193" s="23" t="b">
        <f>IF(AND(NOT(ISNA(C193)),(NOT(ISNA(O193)))),TRUE,FALSE)</f>
        <v>1</v>
      </c>
      <c r="AC193" s="18" t="b">
        <f>L193=X193</f>
        <v>0</v>
      </c>
    </row>
    <row r="194" spans="1:29" x14ac:dyDescent="0.25">
      <c r="A194" s="19" t="s">
        <v>865</v>
      </c>
      <c r="B194" s="19" t="str">
        <f>VLOOKUP($B$1&amp;"."&amp;A194,All_connections!$B$1:$O$1129,9,FALSE)</f>
        <v>IFG_10_TX_N&lt;19&gt;</v>
      </c>
      <c r="C194" s="19" t="str">
        <f t="shared" si="17"/>
        <v>5-0-19</v>
      </c>
      <c r="D194" s="19">
        <f>VLOOKUP($B$1&amp;"."&amp;A194,All_connections!$B$1:$O$1129,10,FALSE)</f>
        <v>10</v>
      </c>
      <c r="E194" s="19">
        <f>VLOOKUP($B$1&amp;"."&amp;A194,All_connections!$B$1:$O$1129,11,FALSE)</f>
        <v>19</v>
      </c>
      <c r="F194" s="19" t="str">
        <f>VLOOKUP($B$1&amp;"."&amp;A194,All_connections!$B$1:$O$1129,12,FALSE)</f>
        <v>TX</v>
      </c>
      <c r="G194" s="19" t="str">
        <f>VLOOKUP($B$1&amp;"."&amp;A194,All_connections!$B$1:$O$1129,13,FALSE)</f>
        <v>N</v>
      </c>
      <c r="H194" s="19" t="str">
        <f t="shared" si="23"/>
        <v>K</v>
      </c>
      <c r="I194" s="19" t="b">
        <f t="shared" si="18"/>
        <v>0</v>
      </c>
      <c r="J194" s="19">
        <f>VLOOKUP($B$1&amp;"."&amp;A194,All_connections!$B$1:$O$1129,14,FALSE)</f>
        <v>7443.5004799999997</v>
      </c>
      <c r="K194" s="19">
        <f>VLOOKUP(B194,'PKG lenghts'!$F$3:$G$1026,2,FALSE)</f>
        <v>22222.345120000002</v>
      </c>
      <c r="L194" s="19">
        <f>_xlfn.IFNA(VLOOKUP(C194&amp;"-"&amp;F194,Swapping!$A$2:$E$74,3,FALSE),E194)</f>
        <v>19</v>
      </c>
      <c r="M194" s="19" t="str">
        <f>VLOOKUP(A194,Cable!$B$2:$C$197,2,FALSE)</f>
        <v>D14</v>
      </c>
      <c r="N194" s="19" t="str">
        <f>VLOOKUP($B$2&amp;"."&amp;M194,All_connections!$B$1:$O$1129,9,FALSE)</f>
        <v>IFG_00_RX_P&lt;4&gt;</v>
      </c>
      <c r="O194" s="19" t="str">
        <f t="shared" si="19"/>
        <v>0-0-4</v>
      </c>
      <c r="P194" s="19">
        <f>VLOOKUP($B$2&amp;"."&amp;M194,All_connections!$B$1:$O$1129,10,FALSE)</f>
        <v>0</v>
      </c>
      <c r="Q194" s="19">
        <f>VLOOKUP($B$2&amp;"."&amp;M194,All_connections!$B$1:$O$1129,11,FALSE)</f>
        <v>4</v>
      </c>
      <c r="R194" s="19" t="str">
        <f>VLOOKUP($B$2&amp;"."&amp;M194,All_connections!$B$1:$O$1129,12,FALSE)</f>
        <v>RX</v>
      </c>
      <c r="S194" s="19" t="str">
        <f>VLOOKUP($B$2&amp;"."&amp;M194,All_connections!$B$1:$O$1129,13,FALSE)</f>
        <v>P</v>
      </c>
      <c r="T194" s="19" t="str">
        <f t="shared" si="22"/>
        <v>D</v>
      </c>
      <c r="U194" s="19" t="b">
        <f t="shared" si="20"/>
        <v>1</v>
      </c>
      <c r="V194" s="19">
        <f>VLOOKUP($B$2&amp;"."&amp;M194,All_connections!$B$1:$O$1129,14,FALSE)</f>
        <v>13540.162920000001</v>
      </c>
      <c r="W194" s="19">
        <f>VLOOKUP(N194,'PKG lenghts'!$F$3:$G$1026,2,FALSE)</f>
        <v>27030.645659999998</v>
      </c>
      <c r="X194" s="19">
        <f>_xlfn.IFNA(VLOOKUP(O194&amp;"-"&amp;R194,Swapping!$A$2:$E$74,3,FALSE),Q194)</f>
        <v>4</v>
      </c>
      <c r="Y194" s="21">
        <f>$B$5*(J194+V194)/1000</f>
        <v>-18.885297059999999</v>
      </c>
      <c r="Z194" s="21">
        <f>$B$4*(K194+W194)/1000</f>
        <v>-5.4178289857999999</v>
      </c>
      <c r="AA194" s="21">
        <f t="shared" si="21"/>
        <v>-33.303126045799999</v>
      </c>
      <c r="AB194" s="23" t="b">
        <f>IF(AND(NOT(ISNA(C194)),(NOT(ISNA(O194)))),TRUE,FALSE)</f>
        <v>1</v>
      </c>
      <c r="AC194" s="18" t="b">
        <f>L194=X194</f>
        <v>0</v>
      </c>
    </row>
    <row r="195" spans="1:29" x14ac:dyDescent="0.25">
      <c r="A195" s="19" t="s">
        <v>867</v>
      </c>
      <c r="B195" s="19" t="str">
        <f>VLOOKUP($B$1&amp;"."&amp;A195,All_connections!$B$1:$O$1129,9,FALSE)</f>
        <v>IFG_10_TX_P&lt;20&gt;</v>
      </c>
      <c r="C195" s="19" t="str">
        <f t="shared" si="17"/>
        <v>5-0-20</v>
      </c>
      <c r="D195" s="19">
        <f>VLOOKUP($B$1&amp;"."&amp;A195,All_connections!$B$1:$O$1129,10,FALSE)</f>
        <v>10</v>
      </c>
      <c r="E195" s="19">
        <f>VLOOKUP($B$1&amp;"."&amp;A195,All_connections!$B$1:$O$1129,11,FALSE)</f>
        <v>20</v>
      </c>
      <c r="F195" s="19" t="str">
        <f>VLOOKUP($B$1&amp;"."&amp;A195,All_connections!$B$1:$O$1129,12,FALSE)</f>
        <v>TX</v>
      </c>
      <c r="G195" s="19" t="str">
        <f>VLOOKUP($B$1&amp;"."&amp;A195,All_connections!$B$1:$O$1129,13,FALSE)</f>
        <v>P</v>
      </c>
      <c r="H195" s="19" t="str">
        <f t="shared" si="23"/>
        <v>L</v>
      </c>
      <c r="I195" s="19" t="b">
        <f t="shared" si="18"/>
        <v>0</v>
      </c>
      <c r="J195" s="19">
        <f>VLOOKUP($B$1&amp;"."&amp;A195,All_connections!$B$1:$O$1129,14,FALSE)</f>
        <v>6622.38681</v>
      </c>
      <c r="K195" s="19">
        <f>VLOOKUP(B195,'PKG lenghts'!$F$3:$G$1026,2,FALSE)</f>
        <v>23808.91289</v>
      </c>
      <c r="L195" s="19">
        <f>_xlfn.IFNA(VLOOKUP(C195&amp;"-"&amp;F195,Swapping!$A$2:$E$74,3,FALSE),E195)</f>
        <v>20</v>
      </c>
      <c r="M195" s="19" t="str">
        <f>VLOOKUP(A195,Cable!$B$2:$C$197,2,FALSE)</f>
        <v>E14</v>
      </c>
      <c r="N195" s="19" t="str">
        <f>VLOOKUP($B$2&amp;"."&amp;M195,All_connections!$B$1:$O$1129,9,FALSE)</f>
        <v>IFG_00_RX_P&lt;3&gt;</v>
      </c>
      <c r="O195" s="19" t="str">
        <f t="shared" si="19"/>
        <v>0-0-3</v>
      </c>
      <c r="P195" s="19">
        <f>VLOOKUP($B$2&amp;"."&amp;M195,All_connections!$B$1:$O$1129,10,FALSE)</f>
        <v>0</v>
      </c>
      <c r="Q195" s="19">
        <f>VLOOKUP($B$2&amp;"."&amp;M195,All_connections!$B$1:$O$1129,11,FALSE)</f>
        <v>3</v>
      </c>
      <c r="R195" s="19" t="str">
        <f>VLOOKUP($B$2&amp;"."&amp;M195,All_connections!$B$1:$O$1129,12,FALSE)</f>
        <v>RX</v>
      </c>
      <c r="S195" s="19" t="str">
        <f>VLOOKUP($B$2&amp;"."&amp;M195,All_connections!$B$1:$O$1129,13,FALSE)</f>
        <v>P</v>
      </c>
      <c r="T195" s="19" t="str">
        <f t="shared" si="22"/>
        <v>E</v>
      </c>
      <c r="U195" s="19" t="b">
        <f t="shared" si="20"/>
        <v>0</v>
      </c>
      <c r="V195" s="19">
        <f>VLOOKUP($B$2&amp;"."&amp;M195,All_connections!$B$1:$O$1129,14,FALSE)</f>
        <v>14385.4918</v>
      </c>
      <c r="W195" s="19">
        <f>VLOOKUP(N195,'PKG lenghts'!$F$3:$G$1026,2,FALSE)</f>
        <v>17074.906289999999</v>
      </c>
      <c r="X195" s="19">
        <f>_xlfn.IFNA(VLOOKUP(O195&amp;"-"&amp;R195,Swapping!$A$2:$E$74,3,FALSE),Q195)</f>
        <v>3</v>
      </c>
      <c r="Y195" s="21">
        <f>$B$5*(J195+V195)/1000</f>
        <v>-18.907090748999998</v>
      </c>
      <c r="Z195" s="21">
        <f>$B$4*(K195+W195)/1000</f>
        <v>-4.4972201097999998</v>
      </c>
      <c r="AA195" s="21">
        <f t="shared" si="21"/>
        <v>-32.404310858800002</v>
      </c>
      <c r="AB195" s="23" t="b">
        <f>IF(AND(NOT(ISNA(C195)),(NOT(ISNA(O195)))),TRUE,FALSE)</f>
        <v>1</v>
      </c>
      <c r="AC195" s="18" t="b">
        <f>L195=X195</f>
        <v>0</v>
      </c>
    </row>
    <row r="196" spans="1:29" x14ac:dyDescent="0.25">
      <c r="A196" s="19" t="s">
        <v>869</v>
      </c>
      <c r="B196" s="19" t="str">
        <f>VLOOKUP($B$1&amp;"."&amp;A196,All_connections!$B$1:$O$1129,9,FALSE)</f>
        <v>IFG_10_TX_N&lt;20&gt;</v>
      </c>
      <c r="C196" s="19" t="str">
        <f t="shared" si="17"/>
        <v>5-0-20</v>
      </c>
      <c r="D196" s="19">
        <f>VLOOKUP($B$1&amp;"."&amp;A196,All_connections!$B$1:$O$1129,10,FALSE)</f>
        <v>10</v>
      </c>
      <c r="E196" s="19">
        <f>VLOOKUP($B$1&amp;"."&amp;A196,All_connections!$B$1:$O$1129,11,FALSE)</f>
        <v>20</v>
      </c>
      <c r="F196" s="19" t="str">
        <f>VLOOKUP($B$1&amp;"."&amp;A196,All_connections!$B$1:$O$1129,12,FALSE)</f>
        <v>TX</v>
      </c>
      <c r="G196" s="19" t="str">
        <f>VLOOKUP($B$1&amp;"."&amp;A196,All_connections!$B$1:$O$1129,13,FALSE)</f>
        <v>N</v>
      </c>
      <c r="H196" s="19" t="str">
        <f t="shared" si="23"/>
        <v>M</v>
      </c>
      <c r="I196" s="19" t="b">
        <f t="shared" si="18"/>
        <v>0</v>
      </c>
      <c r="J196" s="19">
        <f>VLOOKUP($B$1&amp;"."&amp;A196,All_connections!$B$1:$O$1129,14,FALSE)</f>
        <v>6622.8961799999997</v>
      </c>
      <c r="K196" s="19">
        <f>VLOOKUP(B196,'PKG lenghts'!$F$3:$G$1026,2,FALSE)</f>
        <v>23810.67469</v>
      </c>
      <c r="L196" s="19">
        <f>_xlfn.IFNA(VLOOKUP(C196&amp;"-"&amp;F196,Swapping!$A$2:$E$74,3,FALSE),E196)</f>
        <v>20</v>
      </c>
      <c r="M196" s="19" t="str">
        <f>VLOOKUP(A196,Cable!$B$2:$C$197,2,FALSE)</f>
        <v>F14</v>
      </c>
      <c r="N196" s="19" t="str">
        <f>VLOOKUP($B$2&amp;"."&amp;M196,All_connections!$B$1:$O$1129,9,FALSE)</f>
        <v>IFG_00_RX_N&lt;3&gt;</v>
      </c>
      <c r="O196" s="19" t="str">
        <f t="shared" si="19"/>
        <v>0-0-3</v>
      </c>
      <c r="P196" s="19">
        <f>VLOOKUP($B$2&amp;"."&amp;M196,All_connections!$B$1:$O$1129,10,FALSE)</f>
        <v>0</v>
      </c>
      <c r="Q196" s="19">
        <f>VLOOKUP($B$2&amp;"."&amp;M196,All_connections!$B$1:$O$1129,11,FALSE)</f>
        <v>3</v>
      </c>
      <c r="R196" s="19" t="str">
        <f>VLOOKUP($B$2&amp;"."&amp;M196,All_connections!$B$1:$O$1129,12,FALSE)</f>
        <v>RX</v>
      </c>
      <c r="S196" s="19" t="str">
        <f>VLOOKUP($B$2&amp;"."&amp;M196,All_connections!$B$1:$O$1129,13,FALSE)</f>
        <v>N</v>
      </c>
      <c r="T196" s="19" t="str">
        <f t="shared" si="22"/>
        <v>F</v>
      </c>
      <c r="U196" s="19" t="b">
        <f t="shared" si="20"/>
        <v>0</v>
      </c>
      <c r="V196" s="19">
        <f>VLOOKUP($B$2&amp;"."&amp;M196,All_connections!$B$1:$O$1129,14,FALSE)</f>
        <v>14384.971589999999</v>
      </c>
      <c r="W196" s="19">
        <f>VLOOKUP(N196,'PKG lenghts'!$F$3:$G$1026,2,FALSE)</f>
        <v>17076.098160000001</v>
      </c>
      <c r="X196" s="19">
        <f>_xlfn.IFNA(VLOOKUP(O196&amp;"-"&amp;R196,Swapping!$A$2:$E$74,3,FALSE),Q196)</f>
        <v>3</v>
      </c>
      <c r="Y196" s="21">
        <f>$B$5*(J196+V196)/1000</f>
        <v>-18.907080993000001</v>
      </c>
      <c r="Z196" s="21">
        <f>$B$4*(K196+W196)/1000</f>
        <v>-4.4975450134999999</v>
      </c>
      <c r="AA196" s="21">
        <f t="shared" si="21"/>
        <v>-32.404626006500003</v>
      </c>
      <c r="AB196" s="23" t="b">
        <f>IF(AND(NOT(ISNA(C196)),(NOT(ISNA(O196)))),TRUE,FALSE)</f>
        <v>1</v>
      </c>
      <c r="AC196" s="18" t="b">
        <f>L196=X196</f>
        <v>0</v>
      </c>
    </row>
    <row r="197" spans="1:29" x14ac:dyDescent="0.25">
      <c r="A197" s="21" t="s">
        <v>3175</v>
      </c>
      <c r="B197" s="19" t="str">
        <f>VLOOKUP($B$1&amp;"."&amp;A197,All_connections!$B$1:$O$1129,9,FALSE)</f>
        <v>IFG_11_RX_N&lt;22&gt;</v>
      </c>
      <c r="C197" s="19" t="str">
        <f t="shared" si="17"/>
        <v>5-1-22</v>
      </c>
      <c r="D197" s="19">
        <f>VLOOKUP($B$1&amp;"."&amp;A197,All_connections!$B$1:$O$1129,10,FALSE)</f>
        <v>11</v>
      </c>
      <c r="E197" s="19">
        <f>VLOOKUP($B$1&amp;"."&amp;A197,All_connections!$B$1:$O$1129,11,FALSE)</f>
        <v>22</v>
      </c>
      <c r="F197" s="19" t="str">
        <f>VLOOKUP($B$1&amp;"."&amp;A197,All_connections!$B$1:$O$1129,12,FALSE)</f>
        <v>RX</v>
      </c>
      <c r="G197" s="19" t="str">
        <f>VLOOKUP($B$1&amp;"."&amp;A197,All_connections!$B$1:$O$1129,13,FALSE)</f>
        <v>N</v>
      </c>
      <c r="H197" s="19" t="str">
        <f t="shared" si="23"/>
        <v>N</v>
      </c>
      <c r="I197" s="19" t="b">
        <f t="shared" si="18"/>
        <v>1</v>
      </c>
      <c r="J197" s="19">
        <f>VLOOKUP($B$1&amp;"."&amp;A197,All_connections!$B$1:$O$1129,14,FALSE)</f>
        <v>8237.3763999999992</v>
      </c>
      <c r="K197" s="19">
        <f>VLOOKUP(B197,'PKG lenghts'!$F$3:$G$1026,2,FALSE)</f>
        <v>29959.411220000002</v>
      </c>
      <c r="L197" s="19">
        <f>_xlfn.IFNA(VLOOKUP(C197&amp;"-"&amp;F197,Swapping!$A$2:$E$74,3,FALSE),E197)</f>
        <v>21</v>
      </c>
      <c r="M197" s="19" t="str">
        <f>VLOOKUP(A197,Cable!$B$2:$C$197,2,FALSE)</f>
        <v>N1</v>
      </c>
      <c r="N197" s="19" t="str">
        <f>VLOOKUP($B$2&amp;"."&amp;M197,All_connections!$B$1:$O$1129,9,FALSE)</f>
        <v>IFG_01_TX_P&lt;2&gt;</v>
      </c>
      <c r="O197" s="19" t="str">
        <f t="shared" si="19"/>
        <v>0-1-2</v>
      </c>
      <c r="P197" s="19">
        <f>VLOOKUP($B$2&amp;"."&amp;M197,All_connections!$B$1:$O$1129,10,FALSE)</f>
        <v>1</v>
      </c>
      <c r="Q197" s="19">
        <f>VLOOKUP($B$2&amp;"."&amp;M197,All_connections!$B$1:$O$1129,11,FALSE)</f>
        <v>2</v>
      </c>
      <c r="R197" s="19" t="str">
        <f>VLOOKUP($B$2&amp;"."&amp;M197,All_connections!$B$1:$O$1129,12,FALSE)</f>
        <v>TX</v>
      </c>
      <c r="S197" s="19" t="str">
        <f>VLOOKUP($B$2&amp;"."&amp;M197,All_connections!$B$1:$O$1129,13,FALSE)</f>
        <v>P</v>
      </c>
      <c r="T197" s="19" t="str">
        <f t="shared" si="22"/>
        <v>N</v>
      </c>
      <c r="U197" s="19" t="b">
        <f t="shared" si="20"/>
        <v>0</v>
      </c>
      <c r="V197" s="19">
        <f>VLOOKUP($B$2&amp;"."&amp;M197,All_connections!$B$1:$O$1129,14,FALSE)</f>
        <v>10358.67447</v>
      </c>
      <c r="W197" s="19">
        <f>VLOOKUP(N197,'PKG lenghts'!$F$3:$G$1026,2,FALSE)</f>
        <v>28634.735960000002</v>
      </c>
      <c r="X197" s="19">
        <f>_xlfn.IFNA(VLOOKUP(O197&amp;"-"&amp;R197,Swapping!$A$2:$E$74,3,FALSE),Q197)</f>
        <v>2</v>
      </c>
      <c r="Y197" s="21">
        <f>$B$5*(J197+V197)/1000</f>
        <v>-16.736445783000001</v>
      </c>
      <c r="Z197" s="21">
        <f>$B$4*(K197+W197)/1000</f>
        <v>-6.4453561898</v>
      </c>
      <c r="AA197" s="21">
        <f t="shared" si="21"/>
        <v>-32.181801972800002</v>
      </c>
      <c r="AB197" s="23" t="b">
        <f>IF(AND(NOT(ISNA(C197)),(NOT(ISNA(O197)))),TRUE,FALSE)</f>
        <v>1</v>
      </c>
      <c r="AC197" s="18" t="b">
        <f>L197=X197</f>
        <v>0</v>
      </c>
    </row>
    <row r="198" spans="1:29" x14ac:dyDescent="0.25">
      <c r="A198" s="21" t="s">
        <v>2565</v>
      </c>
      <c r="B198" s="19" t="str">
        <f>VLOOKUP($B$1&amp;"."&amp;A198,All_connections!$B$1:$O$1129,9,FALSE)</f>
        <v>IFG_11_RX_P&lt;22&gt;</v>
      </c>
      <c r="C198" s="19" t="str">
        <f t="shared" si="17"/>
        <v>5-1-22</v>
      </c>
      <c r="D198" s="19">
        <f>VLOOKUP($B$1&amp;"."&amp;A198,All_connections!$B$1:$O$1129,10,FALSE)</f>
        <v>11</v>
      </c>
      <c r="E198" s="19">
        <f>VLOOKUP($B$1&amp;"."&amp;A198,All_connections!$B$1:$O$1129,11,FALSE)</f>
        <v>22</v>
      </c>
      <c r="F198" s="19" t="str">
        <f>VLOOKUP($B$1&amp;"."&amp;A198,All_connections!$B$1:$O$1129,12,FALSE)</f>
        <v>RX</v>
      </c>
      <c r="G198" s="19" t="str">
        <f>VLOOKUP($B$1&amp;"."&amp;A198,All_connections!$B$1:$O$1129,13,FALSE)</f>
        <v>P</v>
      </c>
      <c r="H198" s="19" t="str">
        <f t="shared" si="23"/>
        <v>P</v>
      </c>
      <c r="I198" s="19" t="b">
        <f t="shared" si="18"/>
        <v>1</v>
      </c>
      <c r="J198" s="19">
        <f>VLOOKUP($B$1&amp;"."&amp;A198,All_connections!$B$1:$O$1129,14,FALSE)</f>
        <v>8237.5989300000001</v>
      </c>
      <c r="K198" s="19">
        <f>VLOOKUP(B198,'PKG lenghts'!$F$3:$G$1026,2,FALSE)</f>
        <v>29960.179220000002</v>
      </c>
      <c r="L198" s="19">
        <f>_xlfn.IFNA(VLOOKUP(C198&amp;"-"&amp;F198,Swapping!$A$2:$E$74,3,FALSE),E198)</f>
        <v>21</v>
      </c>
      <c r="M198" s="19" t="str">
        <f>VLOOKUP(A198,Cable!$B$2:$C$197,2,FALSE)</f>
        <v>P1</v>
      </c>
      <c r="N198" s="19" t="str">
        <f>VLOOKUP($B$2&amp;"."&amp;M198,All_connections!$B$1:$O$1129,9,FALSE)</f>
        <v>IFG_01_TX_N&lt;2&gt;</v>
      </c>
      <c r="O198" s="19" t="str">
        <f t="shared" si="19"/>
        <v>0-1-2</v>
      </c>
      <c r="P198" s="19">
        <f>VLOOKUP($B$2&amp;"."&amp;M198,All_connections!$B$1:$O$1129,10,FALSE)</f>
        <v>1</v>
      </c>
      <c r="Q198" s="19">
        <f>VLOOKUP($B$2&amp;"."&amp;M198,All_connections!$B$1:$O$1129,11,FALSE)</f>
        <v>2</v>
      </c>
      <c r="R198" s="19" t="str">
        <f>VLOOKUP($B$2&amp;"."&amp;M198,All_connections!$B$1:$O$1129,12,FALSE)</f>
        <v>TX</v>
      </c>
      <c r="S198" s="19" t="str">
        <f>VLOOKUP($B$2&amp;"."&amp;M198,All_connections!$B$1:$O$1129,13,FALSE)</f>
        <v>N</v>
      </c>
      <c r="T198" s="19" t="str">
        <f t="shared" si="22"/>
        <v>P</v>
      </c>
      <c r="U198" s="19" t="b">
        <f t="shared" si="20"/>
        <v>0</v>
      </c>
      <c r="V198" s="19">
        <f>VLOOKUP($B$2&amp;"."&amp;M198,All_connections!$B$1:$O$1129,14,FALSE)</f>
        <v>10359.30335</v>
      </c>
      <c r="W198" s="19">
        <f>VLOOKUP(N198,'PKG lenghts'!$F$3:$G$1026,2,FALSE)</f>
        <v>28635.107169999999</v>
      </c>
      <c r="X198" s="19">
        <f>_xlfn.IFNA(VLOOKUP(O198&amp;"-"&amp;R198,Swapping!$A$2:$E$74,3,FALSE),Q198)</f>
        <v>2</v>
      </c>
      <c r="Y198" s="21">
        <f>$B$5*(J198+V198)/1000</f>
        <v>-16.737212052000004</v>
      </c>
      <c r="Z198" s="21">
        <f>$B$4*(K198+W198)/1000</f>
        <v>-6.4454815028999999</v>
      </c>
      <c r="AA198" s="21">
        <f t="shared" si="21"/>
        <v>-32.182693554900005</v>
      </c>
      <c r="AB198" s="23" t="b">
        <f>IF(AND(NOT(ISNA(C198)),(NOT(ISNA(O198)))),TRUE,FALSE)</f>
        <v>1</v>
      </c>
      <c r="AC198" s="18" t="b">
        <f>L198=X198</f>
        <v>0</v>
      </c>
    </row>
    <row r="199" spans="1:29" x14ac:dyDescent="0.25">
      <c r="A199" s="21" t="s">
        <v>3080</v>
      </c>
      <c r="B199" s="19" t="str">
        <f>VLOOKUP($B$1&amp;"."&amp;A199,All_connections!$B$1:$O$1129,9,FALSE)</f>
        <v>IFG_11_RX_N&lt;21&gt;</v>
      </c>
      <c r="C199" s="19" t="str">
        <f t="shared" si="17"/>
        <v>5-1-21</v>
      </c>
      <c r="D199" s="19">
        <f>VLOOKUP($B$1&amp;"."&amp;A199,All_connections!$B$1:$O$1129,10,FALSE)</f>
        <v>11</v>
      </c>
      <c r="E199" s="19">
        <f>VLOOKUP($B$1&amp;"."&amp;A199,All_connections!$B$1:$O$1129,11,FALSE)</f>
        <v>21</v>
      </c>
      <c r="F199" s="19" t="str">
        <f>VLOOKUP($B$1&amp;"."&amp;A199,All_connections!$B$1:$O$1129,12,FALSE)</f>
        <v>RX</v>
      </c>
      <c r="G199" s="19" t="str">
        <f>VLOOKUP($B$1&amp;"."&amp;A199,All_connections!$B$1:$O$1129,13,FALSE)</f>
        <v>N</v>
      </c>
      <c r="H199" s="19" t="str">
        <f t="shared" si="23"/>
        <v>N</v>
      </c>
      <c r="I199" s="19" t="b">
        <f t="shared" si="18"/>
        <v>1</v>
      </c>
      <c r="J199" s="19">
        <f>VLOOKUP($B$1&amp;"."&amp;A199,All_connections!$B$1:$O$1129,14,FALSE)</f>
        <v>7604.3309799999997</v>
      </c>
      <c r="K199" s="19">
        <f>VLOOKUP(B199,'PKG lenghts'!$F$3:$G$1026,2,FALSE)</f>
        <v>26816.65077</v>
      </c>
      <c r="L199" s="19">
        <f>_xlfn.IFNA(VLOOKUP(C199&amp;"-"&amp;F199,Swapping!$A$2:$E$74,3,FALSE),E199)</f>
        <v>22</v>
      </c>
      <c r="M199" s="19" t="str">
        <f>VLOOKUP(A199,Cable!$B$2:$C$197,2,FALSE)</f>
        <v>N2</v>
      </c>
      <c r="N199" s="19" t="str">
        <f>VLOOKUP($B$2&amp;"."&amp;M199,All_connections!$B$1:$O$1129,9,FALSE)</f>
        <v>IFG_01_TX_P&lt;1&gt;</v>
      </c>
      <c r="O199" s="19" t="str">
        <f t="shared" si="19"/>
        <v>0-1-1</v>
      </c>
      <c r="P199" s="19">
        <f>VLOOKUP($B$2&amp;"."&amp;M199,All_connections!$B$1:$O$1129,10,FALSE)</f>
        <v>1</v>
      </c>
      <c r="Q199" s="19">
        <f>VLOOKUP($B$2&amp;"."&amp;M199,All_connections!$B$1:$O$1129,11,FALSE)</f>
        <v>1</v>
      </c>
      <c r="R199" s="19" t="str">
        <f>VLOOKUP($B$2&amp;"."&amp;M199,All_connections!$B$1:$O$1129,12,FALSE)</f>
        <v>TX</v>
      </c>
      <c r="S199" s="19" t="str">
        <f>VLOOKUP($B$2&amp;"."&amp;M199,All_connections!$B$1:$O$1129,13,FALSE)</f>
        <v>P</v>
      </c>
      <c r="T199" s="19" t="str">
        <f t="shared" si="22"/>
        <v>N</v>
      </c>
      <c r="U199" s="19" t="b">
        <f t="shared" si="20"/>
        <v>0</v>
      </c>
      <c r="V199" s="19">
        <f>VLOOKUP($B$2&amp;"."&amp;M199,All_connections!$B$1:$O$1129,14,FALSE)</f>
        <v>10734.991749999999</v>
      </c>
      <c r="W199" s="19">
        <f>VLOOKUP(N199,'PKG lenghts'!$F$3:$G$1026,2,FALSE)</f>
        <v>24984.20073</v>
      </c>
      <c r="X199" s="19">
        <f>_xlfn.IFNA(VLOOKUP(O199&amp;"-"&amp;R199,Swapping!$A$2:$E$74,3,FALSE),Q199)</f>
        <v>1</v>
      </c>
      <c r="Y199" s="21">
        <f>$B$5*(J199+V199)/1000</f>
        <v>-16.505390457000001</v>
      </c>
      <c r="Z199" s="21">
        <f>$B$4*(K199+W199)/1000</f>
        <v>-5.698093665</v>
      </c>
      <c r="AA199" s="21">
        <f t="shared" si="21"/>
        <v>-31.203484121999999</v>
      </c>
      <c r="AB199" s="23" t="b">
        <f>IF(AND(NOT(ISNA(C199)),(NOT(ISNA(O199)))),TRUE,FALSE)</f>
        <v>1</v>
      </c>
      <c r="AC199" s="18" t="b">
        <f>L199=X199</f>
        <v>0</v>
      </c>
    </row>
    <row r="200" spans="1:29" x14ac:dyDescent="0.25">
      <c r="A200" s="21" t="s">
        <v>2571</v>
      </c>
      <c r="B200" s="19" t="str">
        <f>VLOOKUP($B$1&amp;"."&amp;A200,All_connections!$B$1:$O$1129,9,FALSE)</f>
        <v>IFG_11_RX_P&lt;21&gt;</v>
      </c>
      <c r="C200" s="19" t="str">
        <f t="shared" si="17"/>
        <v>5-1-21</v>
      </c>
      <c r="D200" s="19">
        <f>VLOOKUP($B$1&amp;"."&amp;A200,All_connections!$B$1:$O$1129,10,FALSE)</f>
        <v>11</v>
      </c>
      <c r="E200" s="19">
        <f>VLOOKUP($B$1&amp;"."&amp;A200,All_connections!$B$1:$O$1129,11,FALSE)</f>
        <v>21</v>
      </c>
      <c r="F200" s="19" t="str">
        <f>VLOOKUP($B$1&amp;"."&amp;A200,All_connections!$B$1:$O$1129,12,FALSE)</f>
        <v>RX</v>
      </c>
      <c r="G200" s="19" t="str">
        <f>VLOOKUP($B$1&amp;"."&amp;A200,All_connections!$B$1:$O$1129,13,FALSE)</f>
        <v>P</v>
      </c>
      <c r="H200" s="19" t="str">
        <f t="shared" si="23"/>
        <v>P</v>
      </c>
      <c r="I200" s="19" t="b">
        <f t="shared" si="18"/>
        <v>1</v>
      </c>
      <c r="J200" s="19">
        <f>VLOOKUP($B$1&amp;"."&amp;A200,All_connections!$B$1:$O$1129,14,FALSE)</f>
        <v>7603.0736100000004</v>
      </c>
      <c r="K200" s="19">
        <f>VLOOKUP(B200,'PKG lenghts'!$F$3:$G$1026,2,FALSE)</f>
        <v>26815.548439999999</v>
      </c>
      <c r="L200" s="19">
        <f>_xlfn.IFNA(VLOOKUP(C200&amp;"-"&amp;F200,Swapping!$A$2:$E$74,3,FALSE),E200)</f>
        <v>22</v>
      </c>
      <c r="M200" s="19" t="str">
        <f>VLOOKUP(A200,Cable!$B$2:$C$197,2,FALSE)</f>
        <v>P2</v>
      </c>
      <c r="N200" s="19" t="str">
        <f>VLOOKUP($B$2&amp;"."&amp;M200,All_connections!$B$1:$O$1129,9,FALSE)</f>
        <v>IFG_01_TX_N&lt;1&gt;</v>
      </c>
      <c r="O200" s="19" t="str">
        <f t="shared" si="19"/>
        <v>0-1-1</v>
      </c>
      <c r="P200" s="19">
        <f>VLOOKUP($B$2&amp;"."&amp;M200,All_connections!$B$1:$O$1129,10,FALSE)</f>
        <v>1</v>
      </c>
      <c r="Q200" s="19">
        <f>VLOOKUP($B$2&amp;"."&amp;M200,All_connections!$B$1:$O$1129,11,FALSE)</f>
        <v>1</v>
      </c>
      <c r="R200" s="19" t="str">
        <f>VLOOKUP($B$2&amp;"."&amp;M200,All_connections!$B$1:$O$1129,12,FALSE)</f>
        <v>TX</v>
      </c>
      <c r="S200" s="19" t="str">
        <f>VLOOKUP($B$2&amp;"."&amp;M200,All_connections!$B$1:$O$1129,13,FALSE)</f>
        <v>N</v>
      </c>
      <c r="T200" s="19" t="str">
        <f t="shared" si="22"/>
        <v>P</v>
      </c>
      <c r="U200" s="19" t="b">
        <f t="shared" si="20"/>
        <v>0</v>
      </c>
      <c r="V200" s="19">
        <f>VLOOKUP($B$2&amp;"."&amp;M200,All_connections!$B$1:$O$1129,14,FALSE)</f>
        <v>10734.52015</v>
      </c>
      <c r="W200" s="19">
        <f>VLOOKUP(N200,'PKG lenghts'!$F$3:$G$1026,2,FALSE)</f>
        <v>24984.646580000001</v>
      </c>
      <c r="X200" s="19">
        <f>_xlfn.IFNA(VLOOKUP(O200&amp;"-"&amp;R200,Swapping!$A$2:$E$74,3,FALSE),Q200)</f>
        <v>1</v>
      </c>
      <c r="Y200" s="21">
        <f>$B$5*(J200+V200)/1000</f>
        <v>-16.503834384000001</v>
      </c>
      <c r="Z200" s="21">
        <f>$B$4*(K200+W200)/1000</f>
        <v>-5.6980214521999999</v>
      </c>
      <c r="AA200" s="21">
        <f t="shared" si="21"/>
        <v>-31.2018558362</v>
      </c>
      <c r="AB200" s="23" t="b">
        <f>IF(AND(NOT(ISNA(C200)),(NOT(ISNA(O200)))),TRUE,FALSE)</f>
        <v>1</v>
      </c>
      <c r="AC200" s="18" t="b">
        <f>L200=X200</f>
        <v>0</v>
      </c>
    </row>
    <row r="201" spans="1:29" x14ac:dyDescent="0.25">
      <c r="A201" s="21" t="s">
        <v>3177</v>
      </c>
      <c r="B201" s="19" t="str">
        <f>VLOOKUP($B$1&amp;"."&amp;A201,All_connections!$B$1:$O$1129,9,FALSE)</f>
        <v>IFG_11_RX_N&lt;23&gt;</v>
      </c>
      <c r="C201" s="19" t="str">
        <f t="shared" si="17"/>
        <v>5-1-23</v>
      </c>
      <c r="D201" s="19">
        <f>VLOOKUP($B$1&amp;"."&amp;A201,All_connections!$B$1:$O$1129,10,FALSE)</f>
        <v>11</v>
      </c>
      <c r="E201" s="19">
        <f>VLOOKUP($B$1&amp;"."&amp;A201,All_connections!$B$1:$O$1129,11,FALSE)</f>
        <v>23</v>
      </c>
      <c r="F201" s="19" t="str">
        <f>VLOOKUP($B$1&amp;"."&amp;A201,All_connections!$B$1:$O$1129,12,FALSE)</f>
        <v>RX</v>
      </c>
      <c r="G201" s="19" t="str">
        <f>VLOOKUP($B$1&amp;"."&amp;A201,All_connections!$B$1:$O$1129,13,FALSE)</f>
        <v>N</v>
      </c>
      <c r="H201" s="19" t="str">
        <f t="shared" si="23"/>
        <v>N</v>
      </c>
      <c r="I201" s="19" t="b">
        <f t="shared" si="18"/>
        <v>1</v>
      </c>
      <c r="J201" s="19">
        <f>VLOOKUP($B$1&amp;"."&amp;A201,All_connections!$B$1:$O$1129,14,FALSE)</f>
        <v>7569.4430400000001</v>
      </c>
      <c r="K201" s="19">
        <f>VLOOKUP(B201,'PKG lenghts'!$F$3:$G$1026,2,FALSE)</f>
        <v>24814.458839999999</v>
      </c>
      <c r="L201" s="19">
        <f>_xlfn.IFNA(VLOOKUP(C201&amp;"-"&amp;F201,Swapping!$A$2:$E$74,3,FALSE),E201)</f>
        <v>23</v>
      </c>
      <c r="M201" s="19" t="str">
        <f>VLOOKUP(A201,Cable!$B$2:$C$197,2,FALSE)</f>
        <v>N3</v>
      </c>
      <c r="N201" s="19" t="str">
        <f>VLOOKUP($B$2&amp;"."&amp;M201,All_connections!$B$1:$O$1129,9,FALSE)</f>
        <v>IFG_01_TX_P&lt;0&gt;</v>
      </c>
      <c r="O201" s="19" t="str">
        <f t="shared" si="19"/>
        <v>0-1-0</v>
      </c>
      <c r="P201" s="19">
        <f>VLOOKUP($B$2&amp;"."&amp;M201,All_connections!$B$1:$O$1129,10,FALSE)</f>
        <v>1</v>
      </c>
      <c r="Q201" s="19">
        <f>VLOOKUP($B$2&amp;"."&amp;M201,All_connections!$B$1:$O$1129,11,FALSE)</f>
        <v>0</v>
      </c>
      <c r="R201" s="19" t="str">
        <f>VLOOKUP($B$2&amp;"."&amp;M201,All_connections!$B$1:$O$1129,12,FALSE)</f>
        <v>TX</v>
      </c>
      <c r="S201" s="19" t="str">
        <f>VLOOKUP($B$2&amp;"."&amp;M201,All_connections!$B$1:$O$1129,13,FALSE)</f>
        <v>P</v>
      </c>
      <c r="T201" s="19" t="str">
        <f t="shared" si="22"/>
        <v>N</v>
      </c>
      <c r="U201" s="19" t="b">
        <f t="shared" si="20"/>
        <v>0</v>
      </c>
      <c r="V201" s="19">
        <f>VLOOKUP($B$2&amp;"."&amp;M201,All_connections!$B$1:$O$1129,14,FALSE)</f>
        <v>10794.77318</v>
      </c>
      <c r="W201" s="19">
        <f>VLOOKUP(N201,'PKG lenghts'!$F$3:$G$1026,2,FALSE)</f>
        <v>28852.39358</v>
      </c>
      <c r="X201" s="19">
        <f>_xlfn.IFNA(VLOOKUP(O201&amp;"-"&amp;R201,Swapping!$A$2:$E$74,3,FALSE),Q201)</f>
        <v>0</v>
      </c>
      <c r="Y201" s="21">
        <f>$B$5*(J201+V201)/1000</f>
        <v>-16.527794598000003</v>
      </c>
      <c r="Z201" s="21">
        <f>$B$4*(K201+W201)/1000</f>
        <v>-5.9033537661999995</v>
      </c>
      <c r="AA201" s="21">
        <f t="shared" si="21"/>
        <v>-31.431148364200002</v>
      </c>
      <c r="AB201" s="23" t="b">
        <f>IF(AND(NOT(ISNA(C201)),(NOT(ISNA(O201)))),TRUE,FALSE)</f>
        <v>1</v>
      </c>
      <c r="AC201" s="18" t="b">
        <f>L201=X201</f>
        <v>0</v>
      </c>
    </row>
    <row r="202" spans="1:29" x14ac:dyDescent="0.25">
      <c r="A202" s="21" t="s">
        <v>3179</v>
      </c>
      <c r="B202" s="19" t="str">
        <f>VLOOKUP($B$1&amp;"."&amp;A202,All_connections!$B$1:$O$1129,9,FALSE)</f>
        <v>IFG_11_RX_P&lt;23&gt;</v>
      </c>
      <c r="C202" s="19" t="str">
        <f t="shared" si="17"/>
        <v>5-1-23</v>
      </c>
      <c r="D202" s="19">
        <f>VLOOKUP($B$1&amp;"."&amp;A202,All_connections!$B$1:$O$1129,10,FALSE)</f>
        <v>11</v>
      </c>
      <c r="E202" s="19">
        <f>VLOOKUP($B$1&amp;"."&amp;A202,All_connections!$B$1:$O$1129,11,FALSE)</f>
        <v>23</v>
      </c>
      <c r="F202" s="19" t="str">
        <f>VLOOKUP($B$1&amp;"."&amp;A202,All_connections!$B$1:$O$1129,12,FALSE)</f>
        <v>RX</v>
      </c>
      <c r="G202" s="19" t="str">
        <f>VLOOKUP($B$1&amp;"."&amp;A202,All_connections!$B$1:$O$1129,13,FALSE)</f>
        <v>P</v>
      </c>
      <c r="H202" s="19" t="str">
        <f t="shared" si="23"/>
        <v>P</v>
      </c>
      <c r="I202" s="19" t="b">
        <f t="shared" si="18"/>
        <v>1</v>
      </c>
      <c r="J202" s="19">
        <f>VLOOKUP($B$1&amp;"."&amp;A202,All_connections!$B$1:$O$1129,14,FALSE)</f>
        <v>7570.0196699999997</v>
      </c>
      <c r="K202" s="19">
        <f>VLOOKUP(B202,'PKG lenghts'!$F$3:$G$1026,2,FALSE)</f>
        <v>24812.87673</v>
      </c>
      <c r="L202" s="19">
        <f>_xlfn.IFNA(VLOOKUP(C202&amp;"-"&amp;F202,Swapping!$A$2:$E$74,3,FALSE),E202)</f>
        <v>23</v>
      </c>
      <c r="M202" s="19" t="str">
        <f>VLOOKUP(A202,Cable!$B$2:$C$197,2,FALSE)</f>
        <v>P3</v>
      </c>
      <c r="N202" s="19" t="str">
        <f>VLOOKUP($B$2&amp;"."&amp;M202,All_connections!$B$1:$O$1129,9,FALSE)</f>
        <v>IFG_01_TX_N&lt;0&gt;</v>
      </c>
      <c r="O202" s="19" t="str">
        <f t="shared" si="19"/>
        <v>0-1-0</v>
      </c>
      <c r="P202" s="19">
        <f>VLOOKUP($B$2&amp;"."&amp;M202,All_connections!$B$1:$O$1129,10,FALSE)</f>
        <v>1</v>
      </c>
      <c r="Q202" s="19">
        <f>VLOOKUP($B$2&amp;"."&amp;M202,All_connections!$B$1:$O$1129,11,FALSE)</f>
        <v>0</v>
      </c>
      <c r="R202" s="19" t="str">
        <f>VLOOKUP($B$2&amp;"."&amp;M202,All_connections!$B$1:$O$1129,12,FALSE)</f>
        <v>TX</v>
      </c>
      <c r="S202" s="19" t="str">
        <f>VLOOKUP($B$2&amp;"."&amp;M202,All_connections!$B$1:$O$1129,13,FALSE)</f>
        <v>N</v>
      </c>
      <c r="T202" s="19" t="str">
        <f t="shared" si="22"/>
        <v>P</v>
      </c>
      <c r="U202" s="19" t="b">
        <f t="shared" si="20"/>
        <v>0</v>
      </c>
      <c r="V202" s="19">
        <f>VLOOKUP($B$2&amp;"."&amp;M202,All_connections!$B$1:$O$1129,14,FALSE)</f>
        <v>10795.38068</v>
      </c>
      <c r="W202" s="19">
        <f>VLOOKUP(N202,'PKG lenghts'!$F$3:$G$1026,2,FALSE)</f>
        <v>28851.972389999999</v>
      </c>
      <c r="X202" s="19">
        <f>_xlfn.IFNA(VLOOKUP(O202&amp;"-"&amp;R202,Swapping!$A$2:$E$74,3,FALSE),Q202)</f>
        <v>0</v>
      </c>
      <c r="Y202" s="21">
        <f>$B$5*(J202+V202)/1000</f>
        <v>-16.528860315000003</v>
      </c>
      <c r="Z202" s="21">
        <f>$B$4*(K202+W202)/1000</f>
        <v>-5.9031334031999991</v>
      </c>
      <c r="AA202" s="21">
        <f t="shared" si="21"/>
        <v>-31.431993718200001</v>
      </c>
      <c r="AB202" s="23" t="b">
        <f>IF(AND(NOT(ISNA(C202)),(NOT(ISNA(O202)))),TRUE,FALSE)</f>
        <v>1</v>
      </c>
      <c r="AC202" s="18" t="b">
        <f>L202=X202</f>
        <v>0</v>
      </c>
    </row>
    <row r="203" spans="1:29" x14ac:dyDescent="0.25">
      <c r="A203" s="21" t="s">
        <v>3181</v>
      </c>
      <c r="B203" s="19" t="str">
        <f>VLOOKUP($B$1&amp;"."&amp;A203,All_connections!$B$1:$O$1129,9,FALSE)</f>
        <v>IFG_10_RX_P&lt;21&gt;</v>
      </c>
      <c r="C203" s="19" t="str">
        <f t="shared" si="17"/>
        <v>5-0-21</v>
      </c>
      <c r="D203" s="19">
        <f>VLOOKUP($B$1&amp;"."&amp;A203,All_connections!$B$1:$O$1129,10,FALSE)</f>
        <v>10</v>
      </c>
      <c r="E203" s="19">
        <f>VLOOKUP($B$1&amp;"."&amp;A203,All_connections!$B$1:$O$1129,11,FALSE)</f>
        <v>21</v>
      </c>
      <c r="F203" s="19" t="str">
        <f>VLOOKUP($B$1&amp;"."&amp;A203,All_connections!$B$1:$O$1129,12,FALSE)</f>
        <v>RX</v>
      </c>
      <c r="G203" s="19" t="str">
        <f>VLOOKUP($B$1&amp;"."&amp;A203,All_connections!$B$1:$O$1129,13,FALSE)</f>
        <v>P</v>
      </c>
      <c r="H203" s="19" t="str">
        <f t="shared" si="23"/>
        <v>N</v>
      </c>
      <c r="I203" s="19" t="b">
        <f t="shared" si="18"/>
        <v>0</v>
      </c>
      <c r="J203" s="19">
        <f>VLOOKUP($B$1&amp;"."&amp;A203,All_connections!$B$1:$O$1129,14,FALSE)</f>
        <v>7493.85</v>
      </c>
      <c r="K203" s="19">
        <f>VLOOKUP(B203,'PKG lenghts'!$F$3:$G$1026,2,FALSE)</f>
        <v>22793.383269999998</v>
      </c>
      <c r="L203" s="19">
        <f>_xlfn.IFNA(VLOOKUP(C203&amp;"-"&amp;F203,Swapping!$A$2:$E$74,3,FALSE),E203)</f>
        <v>21</v>
      </c>
      <c r="M203" s="19" t="str">
        <f>VLOOKUP(A203,Cable!$B$2:$C$197,2,FALSE)</f>
        <v>N8</v>
      </c>
      <c r="N203" s="19" t="str">
        <f>VLOOKUP($B$2&amp;"."&amp;M203,All_connections!$B$1:$O$1129,9,FALSE)</f>
        <v>IFG_00_TX_P&lt;2&gt;</v>
      </c>
      <c r="O203" s="19" t="str">
        <f t="shared" si="19"/>
        <v>0-0-2</v>
      </c>
      <c r="P203" s="19">
        <f>VLOOKUP($B$2&amp;"."&amp;M203,All_connections!$B$1:$O$1129,10,FALSE)</f>
        <v>0</v>
      </c>
      <c r="Q203" s="19">
        <f>VLOOKUP($B$2&amp;"."&amp;M203,All_connections!$B$1:$O$1129,11,FALSE)</f>
        <v>2</v>
      </c>
      <c r="R203" s="19" t="str">
        <f>VLOOKUP($B$2&amp;"."&amp;M203,All_connections!$B$1:$O$1129,12,FALSE)</f>
        <v>TX</v>
      </c>
      <c r="S203" s="19" t="str">
        <f>VLOOKUP($B$2&amp;"."&amp;M203,All_connections!$B$1:$O$1129,13,FALSE)</f>
        <v>P</v>
      </c>
      <c r="T203" s="19" t="str">
        <f t="shared" si="22"/>
        <v>N</v>
      </c>
      <c r="U203" s="19" t="b">
        <f t="shared" si="20"/>
        <v>0</v>
      </c>
      <c r="V203" s="19">
        <f>VLOOKUP($B$2&amp;"."&amp;M203,All_connections!$B$1:$O$1129,14,FALSE)</f>
        <v>12717.73379</v>
      </c>
      <c r="W203" s="19">
        <f>VLOOKUP(N203,'PKG lenghts'!$F$3:$G$1026,2,FALSE)</f>
        <v>23142.048889999998</v>
      </c>
      <c r="X203" s="19">
        <f>_xlfn.IFNA(VLOOKUP(O203&amp;"-"&amp;R203,Swapping!$A$2:$E$74,3,FALSE),Q203)</f>
        <v>2</v>
      </c>
      <c r="Y203" s="21">
        <f>$B$5*(J203+V203)/1000</f>
        <v>-18.190425411</v>
      </c>
      <c r="Z203" s="21">
        <f>$B$4*(K203+W203)/1000</f>
        <v>-5.0528975375999998</v>
      </c>
      <c r="AA203" s="21">
        <f t="shared" si="21"/>
        <v>-32.243322948599996</v>
      </c>
      <c r="AB203" s="23" t="b">
        <f>IF(AND(NOT(ISNA(C203)),(NOT(ISNA(O203)))),TRUE,FALSE)</f>
        <v>1</v>
      </c>
      <c r="AC203" s="18" t="b">
        <f>L203=X203</f>
        <v>0</v>
      </c>
    </row>
    <row r="204" spans="1:29" x14ac:dyDescent="0.25">
      <c r="A204" s="21" t="s">
        <v>2071</v>
      </c>
      <c r="B204" s="19" t="str">
        <f>VLOOKUP($B$1&amp;"."&amp;A204,All_connections!$B$1:$O$1129,9,FALSE)</f>
        <v>IFG_10_RX_N&lt;21&gt;</v>
      </c>
      <c r="C204" s="19" t="str">
        <f t="shared" si="17"/>
        <v>5-0-21</v>
      </c>
      <c r="D204" s="19">
        <f>VLOOKUP($B$1&amp;"."&amp;A204,All_connections!$B$1:$O$1129,10,FALSE)</f>
        <v>10</v>
      </c>
      <c r="E204" s="19">
        <f>VLOOKUP($B$1&amp;"."&amp;A204,All_connections!$B$1:$O$1129,11,FALSE)</f>
        <v>21</v>
      </c>
      <c r="F204" s="19" t="str">
        <f>VLOOKUP($B$1&amp;"."&amp;A204,All_connections!$B$1:$O$1129,12,FALSE)</f>
        <v>RX</v>
      </c>
      <c r="G204" s="19" t="str">
        <f>VLOOKUP($B$1&amp;"."&amp;A204,All_connections!$B$1:$O$1129,13,FALSE)</f>
        <v>N</v>
      </c>
      <c r="H204" s="19" t="str">
        <f t="shared" si="23"/>
        <v>P</v>
      </c>
      <c r="I204" s="19" t="b">
        <f t="shared" si="18"/>
        <v>0</v>
      </c>
      <c r="J204" s="19">
        <f>VLOOKUP($B$1&amp;"."&amp;A204,All_connections!$B$1:$O$1129,14,FALSE)</f>
        <v>7492.5226000000002</v>
      </c>
      <c r="K204" s="19">
        <f>VLOOKUP(B204,'PKG lenghts'!$F$3:$G$1026,2,FALSE)</f>
        <v>22792.55603</v>
      </c>
      <c r="L204" s="19">
        <f>_xlfn.IFNA(VLOOKUP(C204&amp;"-"&amp;F204,Swapping!$A$2:$E$74,3,FALSE),E204)</f>
        <v>21</v>
      </c>
      <c r="M204" s="19" t="str">
        <f>VLOOKUP(A204,Cable!$B$2:$C$197,2,FALSE)</f>
        <v>P8</v>
      </c>
      <c r="N204" s="19" t="str">
        <f>VLOOKUP($B$2&amp;"."&amp;M204,All_connections!$B$1:$O$1129,9,FALSE)</f>
        <v>IFG_00_TX_N&lt;2&gt;</v>
      </c>
      <c r="O204" s="19" t="str">
        <f t="shared" si="19"/>
        <v>0-0-2</v>
      </c>
      <c r="P204" s="19">
        <f>VLOOKUP($B$2&amp;"."&amp;M204,All_connections!$B$1:$O$1129,10,FALSE)</f>
        <v>0</v>
      </c>
      <c r="Q204" s="19">
        <f>VLOOKUP($B$2&amp;"."&amp;M204,All_connections!$B$1:$O$1129,11,FALSE)</f>
        <v>2</v>
      </c>
      <c r="R204" s="19" t="str">
        <f>VLOOKUP($B$2&amp;"."&amp;M204,All_connections!$B$1:$O$1129,12,FALSE)</f>
        <v>TX</v>
      </c>
      <c r="S204" s="19" t="str">
        <f>VLOOKUP($B$2&amp;"."&amp;M204,All_connections!$B$1:$O$1129,13,FALSE)</f>
        <v>N</v>
      </c>
      <c r="T204" s="19" t="str">
        <f t="shared" si="22"/>
        <v>P</v>
      </c>
      <c r="U204" s="19" t="b">
        <f t="shared" si="20"/>
        <v>0</v>
      </c>
      <c r="V204" s="19">
        <f>VLOOKUP($B$2&amp;"."&amp;M204,All_connections!$B$1:$O$1129,14,FALSE)</f>
        <v>12716.63211</v>
      </c>
      <c r="W204" s="19">
        <f>VLOOKUP(N204,'PKG lenghts'!$F$3:$G$1026,2,FALSE)</f>
        <v>23143.44326</v>
      </c>
      <c r="X204" s="19">
        <f>_xlfn.IFNA(VLOOKUP(O204&amp;"-"&amp;R204,Swapping!$A$2:$E$74,3,FALSE),Q204)</f>
        <v>2</v>
      </c>
      <c r="Y204" s="21">
        <f>$B$5*(J204+V204)/1000</f>
        <v>-18.188239239000001</v>
      </c>
      <c r="Z204" s="21">
        <f>$B$4*(K204+W204)/1000</f>
        <v>-5.0529599219000003</v>
      </c>
      <c r="AA204" s="21">
        <f t="shared" si="21"/>
        <v>-32.241199160900003</v>
      </c>
      <c r="AB204" s="23" t="b">
        <f>IF(AND(NOT(ISNA(C204)),(NOT(ISNA(O204)))),TRUE,FALSE)</f>
        <v>1</v>
      </c>
      <c r="AC204" s="18" t="b">
        <f>L204=X204</f>
        <v>0</v>
      </c>
    </row>
    <row r="205" spans="1:29" x14ac:dyDescent="0.25">
      <c r="A205" s="21" t="s">
        <v>3103</v>
      </c>
      <c r="B205" s="19" t="str">
        <f>VLOOKUP($B$1&amp;"."&amp;A205,All_connections!$B$1:$O$1129,9,FALSE)</f>
        <v>IFG_10_RX_P&lt;22&gt;</v>
      </c>
      <c r="C205" s="19" t="str">
        <f t="shared" si="17"/>
        <v>5-0-22</v>
      </c>
      <c r="D205" s="19">
        <f>VLOOKUP($B$1&amp;"."&amp;A205,All_connections!$B$1:$O$1129,10,FALSE)</f>
        <v>10</v>
      </c>
      <c r="E205" s="19">
        <f>VLOOKUP($B$1&amp;"."&amp;A205,All_connections!$B$1:$O$1129,11,FALSE)</f>
        <v>22</v>
      </c>
      <c r="F205" s="19" t="str">
        <f>VLOOKUP($B$1&amp;"."&amp;A205,All_connections!$B$1:$O$1129,12,FALSE)</f>
        <v>RX</v>
      </c>
      <c r="G205" s="19" t="str">
        <f>VLOOKUP($B$1&amp;"."&amp;A205,All_connections!$B$1:$O$1129,13,FALSE)</f>
        <v>P</v>
      </c>
      <c r="H205" s="19" t="str">
        <f t="shared" si="23"/>
        <v>N</v>
      </c>
      <c r="I205" s="19" t="b">
        <f t="shared" si="18"/>
        <v>0</v>
      </c>
      <c r="J205" s="19">
        <f>VLOOKUP($B$1&amp;"."&amp;A205,All_connections!$B$1:$O$1129,14,FALSE)</f>
        <v>7036.4202100000002</v>
      </c>
      <c r="K205" s="19">
        <f>VLOOKUP(B205,'PKG lenghts'!$F$3:$G$1026,2,FALSE)</f>
        <v>17031.303879999999</v>
      </c>
      <c r="L205" s="19">
        <f>_xlfn.IFNA(VLOOKUP(C205&amp;"-"&amp;F205,Swapping!$A$2:$E$74,3,FALSE),E205)</f>
        <v>22</v>
      </c>
      <c r="M205" s="19" t="str">
        <f>VLOOKUP(A205,Cable!$B$2:$C$197,2,FALSE)</f>
        <v>N9</v>
      </c>
      <c r="N205" s="19" t="str">
        <f>VLOOKUP($B$2&amp;"."&amp;M205,All_connections!$B$1:$O$1129,9,FALSE)</f>
        <v>IFG_00_TX_P&lt;1&gt;</v>
      </c>
      <c r="O205" s="19" t="str">
        <f t="shared" si="19"/>
        <v>0-0-1</v>
      </c>
      <c r="P205" s="19">
        <f>VLOOKUP($B$2&amp;"."&amp;M205,All_connections!$B$1:$O$1129,10,FALSE)</f>
        <v>0</v>
      </c>
      <c r="Q205" s="19">
        <f>VLOOKUP($B$2&amp;"."&amp;M205,All_connections!$B$1:$O$1129,11,FALSE)</f>
        <v>1</v>
      </c>
      <c r="R205" s="19" t="str">
        <f>VLOOKUP($B$2&amp;"."&amp;M205,All_connections!$B$1:$O$1129,12,FALSE)</f>
        <v>TX</v>
      </c>
      <c r="S205" s="19" t="str">
        <f>VLOOKUP($B$2&amp;"."&amp;M205,All_connections!$B$1:$O$1129,13,FALSE)</f>
        <v>P</v>
      </c>
      <c r="T205" s="19" t="str">
        <f t="shared" si="22"/>
        <v>N</v>
      </c>
      <c r="U205" s="19" t="b">
        <f t="shared" si="20"/>
        <v>0</v>
      </c>
      <c r="V205" s="19">
        <f>VLOOKUP($B$2&amp;"."&amp;M205,All_connections!$B$1:$O$1129,14,FALSE)</f>
        <v>12943.466350000001</v>
      </c>
      <c r="W205" s="19">
        <f>VLOOKUP(N205,'PKG lenghts'!$F$3:$G$1026,2,FALSE)</f>
        <v>26103.659339999998</v>
      </c>
      <c r="X205" s="19">
        <f>_xlfn.IFNA(VLOOKUP(O205&amp;"-"&amp;R205,Swapping!$A$2:$E$74,3,FALSE),Q205)</f>
        <v>1</v>
      </c>
      <c r="Y205" s="21">
        <f>$B$5*(J205+V205)/1000</f>
        <v>-17.981897904</v>
      </c>
      <c r="Z205" s="21">
        <f>$B$4*(K205+W205)/1000</f>
        <v>-4.7448459541999997</v>
      </c>
      <c r="AA205" s="21">
        <f t="shared" si="21"/>
        <v>-31.726743858199999</v>
      </c>
      <c r="AB205" s="23" t="b">
        <f>IF(AND(NOT(ISNA(C205)),(NOT(ISNA(O205)))),TRUE,FALSE)</f>
        <v>1</v>
      </c>
      <c r="AC205" s="18" t="b">
        <f>L205=X205</f>
        <v>0</v>
      </c>
    </row>
    <row r="206" spans="1:29" x14ac:dyDescent="0.25">
      <c r="A206" s="21" t="s">
        <v>3184</v>
      </c>
      <c r="B206" s="19" t="str">
        <f>VLOOKUP($B$1&amp;"."&amp;A206,All_connections!$B$1:$O$1129,9,FALSE)</f>
        <v>IFG_10_RX_N&lt;22&gt;</v>
      </c>
      <c r="C206" s="19" t="str">
        <f t="shared" si="17"/>
        <v>5-0-22</v>
      </c>
      <c r="D206" s="19">
        <f>VLOOKUP($B$1&amp;"."&amp;A206,All_connections!$B$1:$O$1129,10,FALSE)</f>
        <v>10</v>
      </c>
      <c r="E206" s="19">
        <f>VLOOKUP($B$1&amp;"."&amp;A206,All_connections!$B$1:$O$1129,11,FALSE)</f>
        <v>22</v>
      </c>
      <c r="F206" s="19" t="str">
        <f>VLOOKUP($B$1&amp;"."&amp;A206,All_connections!$B$1:$O$1129,12,FALSE)</f>
        <v>RX</v>
      </c>
      <c r="G206" s="19" t="str">
        <f>VLOOKUP($B$1&amp;"."&amp;A206,All_connections!$B$1:$O$1129,13,FALSE)</f>
        <v>N</v>
      </c>
      <c r="H206" s="19" t="str">
        <f t="shared" si="23"/>
        <v>P</v>
      </c>
      <c r="I206" s="19" t="b">
        <f t="shared" si="18"/>
        <v>0</v>
      </c>
      <c r="J206" s="19">
        <f>VLOOKUP($B$1&amp;"."&amp;A206,All_connections!$B$1:$O$1129,14,FALSE)</f>
        <v>7037.3754300000001</v>
      </c>
      <c r="K206" s="19">
        <f>VLOOKUP(B206,'PKG lenghts'!$F$3:$G$1026,2,FALSE)</f>
        <v>17030.376370000002</v>
      </c>
      <c r="L206" s="19">
        <f>_xlfn.IFNA(VLOOKUP(C206&amp;"-"&amp;F206,Swapping!$A$2:$E$74,3,FALSE),E206)</f>
        <v>22</v>
      </c>
      <c r="M206" s="19" t="str">
        <f>VLOOKUP(A206,Cable!$B$2:$C$197,2,FALSE)</f>
        <v>P9</v>
      </c>
      <c r="N206" s="19" t="str">
        <f>VLOOKUP($B$2&amp;"."&amp;M206,All_connections!$B$1:$O$1129,9,FALSE)</f>
        <v>IFG_00_TX_N&lt;1&gt;</v>
      </c>
      <c r="O206" s="19" t="str">
        <f t="shared" si="19"/>
        <v>0-0-1</v>
      </c>
      <c r="P206" s="19">
        <f>VLOOKUP($B$2&amp;"."&amp;M206,All_connections!$B$1:$O$1129,10,FALSE)</f>
        <v>0</v>
      </c>
      <c r="Q206" s="19">
        <f>VLOOKUP($B$2&amp;"."&amp;M206,All_connections!$B$1:$O$1129,11,FALSE)</f>
        <v>1</v>
      </c>
      <c r="R206" s="19" t="str">
        <f>VLOOKUP($B$2&amp;"."&amp;M206,All_connections!$B$1:$O$1129,12,FALSE)</f>
        <v>TX</v>
      </c>
      <c r="S206" s="19" t="str">
        <f>VLOOKUP($B$2&amp;"."&amp;M206,All_connections!$B$1:$O$1129,13,FALSE)</f>
        <v>N</v>
      </c>
      <c r="T206" s="19" t="str">
        <f t="shared" si="22"/>
        <v>P</v>
      </c>
      <c r="U206" s="19" t="b">
        <f t="shared" si="20"/>
        <v>0</v>
      </c>
      <c r="V206" s="19">
        <f>VLOOKUP($B$2&amp;"."&amp;M206,All_connections!$B$1:$O$1129,14,FALSE)</f>
        <v>12942.960069999999</v>
      </c>
      <c r="W206" s="19">
        <f>VLOOKUP(N206,'PKG lenghts'!$F$3:$G$1026,2,FALSE)</f>
        <v>26102.891599999999</v>
      </c>
      <c r="X206" s="19">
        <f>_xlfn.IFNA(VLOOKUP(O206&amp;"-"&amp;R206,Swapping!$A$2:$E$74,3,FALSE),Q206)</f>
        <v>1</v>
      </c>
      <c r="Y206" s="21">
        <f>$B$5*(J206+V206)/1000</f>
        <v>-17.98230195</v>
      </c>
      <c r="Z206" s="21">
        <f>$B$4*(K206+W206)/1000</f>
        <v>-4.7446594766999999</v>
      </c>
      <c r="AA206" s="21">
        <f t="shared" si="21"/>
        <v>-31.726961426700001</v>
      </c>
      <c r="AB206" s="23" t="b">
        <f>IF(AND(NOT(ISNA(C206)),(NOT(ISNA(O206)))),TRUE,FALSE)</f>
        <v>1</v>
      </c>
      <c r="AC206" s="18" t="b">
        <f>L206=X206</f>
        <v>0</v>
      </c>
    </row>
    <row r="207" spans="1:29" x14ac:dyDescent="0.25">
      <c r="A207" s="21" t="s">
        <v>3185</v>
      </c>
      <c r="B207" s="19" t="str">
        <f>VLOOKUP($B$1&amp;"."&amp;A207,All_connections!$B$1:$O$1129,9,FALSE)</f>
        <v>IFG_10_RX_N&lt;23&gt;</v>
      </c>
      <c r="C207" s="19" t="str">
        <f t="shared" si="17"/>
        <v>5-0-23</v>
      </c>
      <c r="D207" s="19">
        <f>VLOOKUP($B$1&amp;"."&amp;A207,All_connections!$B$1:$O$1129,10,FALSE)</f>
        <v>10</v>
      </c>
      <c r="E207" s="19">
        <f>VLOOKUP($B$1&amp;"."&amp;A207,All_connections!$B$1:$O$1129,11,FALSE)</f>
        <v>23</v>
      </c>
      <c r="F207" s="19" t="str">
        <f>VLOOKUP($B$1&amp;"."&amp;A207,All_connections!$B$1:$O$1129,12,FALSE)</f>
        <v>RX</v>
      </c>
      <c r="G207" s="19" t="str">
        <f>VLOOKUP($B$1&amp;"."&amp;A207,All_connections!$B$1:$O$1129,13,FALSE)</f>
        <v>N</v>
      </c>
      <c r="H207" s="19" t="str">
        <f t="shared" si="23"/>
        <v>N</v>
      </c>
      <c r="I207" s="19" t="b">
        <f t="shared" si="18"/>
        <v>1</v>
      </c>
      <c r="J207" s="19">
        <f>VLOOKUP($B$1&amp;"."&amp;A207,All_connections!$B$1:$O$1129,14,FALSE)</f>
        <v>6847.7292799999996</v>
      </c>
      <c r="K207" s="19">
        <f>VLOOKUP(B207,'PKG lenghts'!$F$3:$G$1026,2,FALSE)</f>
        <v>19424.59187</v>
      </c>
      <c r="L207" s="19">
        <f>_xlfn.IFNA(VLOOKUP(C207&amp;"-"&amp;F207,Swapping!$A$2:$E$74,3,FALSE),E207)</f>
        <v>23</v>
      </c>
      <c r="M207" s="19" t="str">
        <f>VLOOKUP(A207,Cable!$B$2:$C$197,2,FALSE)</f>
        <v>N10</v>
      </c>
      <c r="N207" s="19" t="str">
        <f>VLOOKUP($B$2&amp;"."&amp;M207,All_connections!$B$1:$O$1129,9,FALSE)</f>
        <v>IFG_00_TX_P&lt;0&gt;</v>
      </c>
      <c r="O207" s="19" t="str">
        <f t="shared" si="19"/>
        <v>0-0-0</v>
      </c>
      <c r="P207" s="19">
        <f>VLOOKUP($B$2&amp;"."&amp;M207,All_connections!$B$1:$O$1129,10,FALSE)</f>
        <v>0</v>
      </c>
      <c r="Q207" s="19">
        <f>VLOOKUP($B$2&amp;"."&amp;M207,All_connections!$B$1:$O$1129,11,FALSE)</f>
        <v>0</v>
      </c>
      <c r="R207" s="19" t="str">
        <f>VLOOKUP($B$2&amp;"."&amp;M207,All_connections!$B$1:$O$1129,12,FALSE)</f>
        <v>TX</v>
      </c>
      <c r="S207" s="19" t="str">
        <f>VLOOKUP($B$2&amp;"."&amp;M207,All_connections!$B$1:$O$1129,13,FALSE)</f>
        <v>P</v>
      </c>
      <c r="T207" s="19" t="str">
        <f t="shared" si="22"/>
        <v>N</v>
      </c>
      <c r="U207" s="19" t="b">
        <f t="shared" si="20"/>
        <v>0</v>
      </c>
      <c r="V207" s="19">
        <f>VLOOKUP($B$2&amp;"."&amp;M207,All_connections!$B$1:$O$1129,14,FALSE)</f>
        <v>13145.035089999999</v>
      </c>
      <c r="W207" s="19">
        <f>VLOOKUP(N207,'PKG lenghts'!$F$3:$G$1026,2,FALSE)</f>
        <v>23339.018779999999</v>
      </c>
      <c r="X207" s="19">
        <f>_xlfn.IFNA(VLOOKUP(O207&amp;"-"&amp;R207,Swapping!$A$2:$E$74,3,FALSE),Q207)</f>
        <v>0</v>
      </c>
      <c r="Y207" s="21">
        <f>$B$5*(J207+V207)/1000</f>
        <v>-17.993487932999997</v>
      </c>
      <c r="Z207" s="21">
        <f>$B$4*(K207+W207)/1000</f>
        <v>-4.7039971715000002</v>
      </c>
      <c r="AA207" s="21">
        <f t="shared" si="21"/>
        <v>-31.697485104499997</v>
      </c>
      <c r="AB207" s="23" t="b">
        <f>IF(AND(NOT(ISNA(C207)),(NOT(ISNA(O207)))),TRUE,FALSE)</f>
        <v>1</v>
      </c>
      <c r="AC207" s="18" t="b">
        <f>L207=X207</f>
        <v>0</v>
      </c>
    </row>
    <row r="208" spans="1:29" x14ac:dyDescent="0.25">
      <c r="A208" s="21" t="s">
        <v>2087</v>
      </c>
      <c r="B208" s="19" t="str">
        <f>VLOOKUP($B$1&amp;"."&amp;A208,All_connections!$B$1:$O$1129,9,FALSE)</f>
        <v>IFG_10_RX_P&lt;23&gt;</v>
      </c>
      <c r="C208" s="19" t="str">
        <f t="shared" ref="C208:C210" si="24">CONCATENATE(FLOOR(D208/2,1),"-",MOD(D208,2),"-",E208)</f>
        <v>5-0-23</v>
      </c>
      <c r="D208" s="19">
        <f>VLOOKUP($B$1&amp;"."&amp;A208,All_connections!$B$1:$O$1129,10,FALSE)</f>
        <v>10</v>
      </c>
      <c r="E208" s="19">
        <f>VLOOKUP($B$1&amp;"."&amp;A208,All_connections!$B$1:$O$1129,11,FALSE)</f>
        <v>23</v>
      </c>
      <c r="F208" s="19" t="str">
        <f>VLOOKUP($B$1&amp;"."&amp;A208,All_connections!$B$1:$O$1129,12,FALSE)</f>
        <v>RX</v>
      </c>
      <c r="G208" s="19" t="str">
        <f>VLOOKUP($B$1&amp;"."&amp;A208,All_connections!$B$1:$O$1129,13,FALSE)</f>
        <v>P</v>
      </c>
      <c r="H208" s="19" t="str">
        <f t="shared" si="23"/>
        <v>P</v>
      </c>
      <c r="I208" s="19" t="b">
        <f t="shared" ref="I208:I210" si="25">IF(OR(H208="A",H208="C",H208="E",H208="G",H208="J",H208="L",H208="N"),IF(G208="P",FALSE,TRUE),IF(G208="N",FALSE,TRUE))</f>
        <v>1</v>
      </c>
      <c r="J208" s="19">
        <f>VLOOKUP($B$1&amp;"."&amp;A208,All_connections!$B$1:$O$1129,14,FALSE)</f>
        <v>6846.7943500000001</v>
      </c>
      <c r="K208" s="19">
        <f>VLOOKUP(B208,'PKG lenghts'!$F$3:$G$1026,2,FALSE)</f>
        <v>19423.175670000001</v>
      </c>
      <c r="L208" s="19">
        <f>_xlfn.IFNA(VLOOKUP(C208&amp;"-"&amp;F208,Swapping!$A$2:$E$74,3,FALSE),E208)</f>
        <v>23</v>
      </c>
      <c r="M208" s="19" t="str">
        <f>VLOOKUP(A208,Cable!$B$2:$C$197,2,FALSE)</f>
        <v>P10</v>
      </c>
      <c r="N208" s="19" t="str">
        <f>VLOOKUP($B$2&amp;"."&amp;M208,All_connections!$B$1:$O$1129,9,FALSE)</f>
        <v>IFG_00_TX_N&lt;0&gt;</v>
      </c>
      <c r="O208" s="19" t="str">
        <f t="shared" ref="O208:O210" si="26">CONCATENATE(FLOOR(P208/2,1),"-",MOD(P208,2),"-",Q208)</f>
        <v>0-0-0</v>
      </c>
      <c r="P208" s="19">
        <f>VLOOKUP($B$2&amp;"."&amp;M208,All_connections!$B$1:$O$1129,10,FALSE)</f>
        <v>0</v>
      </c>
      <c r="Q208" s="19">
        <f>VLOOKUP($B$2&amp;"."&amp;M208,All_connections!$B$1:$O$1129,11,FALSE)</f>
        <v>0</v>
      </c>
      <c r="R208" s="19" t="str">
        <f>VLOOKUP($B$2&amp;"."&amp;M208,All_connections!$B$1:$O$1129,12,FALSE)</f>
        <v>TX</v>
      </c>
      <c r="S208" s="19" t="str">
        <f>VLOOKUP($B$2&amp;"."&amp;M208,All_connections!$B$1:$O$1129,13,FALSE)</f>
        <v>N</v>
      </c>
      <c r="T208" s="19" t="str">
        <f t="shared" si="22"/>
        <v>P</v>
      </c>
      <c r="U208" s="19" t="b">
        <f t="shared" ref="U208:U210" si="27">IF(OR(T208="A",T208="C",T208="E",T208="G",T208="J",T208="L",T208="N"),IF(S208="P",FALSE,TRUE),IF(S208="N",FALSE,TRUE))</f>
        <v>0</v>
      </c>
      <c r="V208" s="19">
        <f>VLOOKUP($B$2&amp;"."&amp;M208,All_connections!$B$1:$O$1129,14,FALSE)</f>
        <v>13145.210209999999</v>
      </c>
      <c r="W208" s="19">
        <f>VLOOKUP(N208,'PKG lenghts'!$F$3:$G$1026,2,FALSE)</f>
        <v>23339.400089999999</v>
      </c>
      <c r="X208" s="19">
        <f>_xlfn.IFNA(VLOOKUP(O208&amp;"-"&amp;R208,Swapping!$A$2:$E$74,3,FALSE),Q208)</f>
        <v>0</v>
      </c>
      <c r="Y208" s="21">
        <f>$B$5*(J208+V208)/1000</f>
        <v>-17.992804104000001</v>
      </c>
      <c r="Z208" s="21">
        <f>$B$4*(K208+W208)/1000</f>
        <v>-4.7038833335999994</v>
      </c>
      <c r="AA208" s="21">
        <f t="shared" ref="AA208:AA210" si="28">Y208+IF($B$9,Z208,0)+IF($B$1=$B$2,$B$7,$B$6)</f>
        <v>-31.696687437600001</v>
      </c>
      <c r="AB208" s="23" t="b">
        <f>IF(AND(NOT(ISNA(C208)),(NOT(ISNA(O208)))),TRUE,FALSE)</f>
        <v>1</v>
      </c>
      <c r="AC208" s="18" t="b">
        <f>L208=X208</f>
        <v>0</v>
      </c>
    </row>
    <row r="209" spans="1:29" x14ac:dyDescent="0.25">
      <c r="A209" s="21" t="s">
        <v>3104</v>
      </c>
      <c r="B209" s="19" t="e">
        <f>VLOOKUP($B$1&amp;"."&amp;A209,All_connections!$B$1:$O$1129,9,FALSE)</f>
        <v>#N/A</v>
      </c>
      <c r="C209" s="19" t="e">
        <f t="shared" si="24"/>
        <v>#N/A</v>
      </c>
      <c r="D209" s="19" t="e">
        <f>VLOOKUP($B$1&amp;"."&amp;A209,All_connections!$B$1:$O$1129,10,FALSE)</f>
        <v>#N/A</v>
      </c>
      <c r="E209" s="19" t="e">
        <f>VLOOKUP($B$1&amp;"."&amp;A209,All_connections!$B$1:$O$1129,11,FALSE)</f>
        <v>#N/A</v>
      </c>
      <c r="F209" s="19" t="e">
        <f>VLOOKUP($B$1&amp;"."&amp;A209,All_connections!$B$1:$O$1129,12,FALSE)</f>
        <v>#N/A</v>
      </c>
      <c r="G209" s="19" t="e">
        <f>VLOOKUP($B$1&amp;"."&amp;A209,All_connections!$B$1:$O$1129,13,FALSE)</f>
        <v>#N/A</v>
      </c>
      <c r="H209" s="19" t="str">
        <f t="shared" si="23"/>
        <v>N</v>
      </c>
      <c r="I209" s="19" t="e">
        <f t="shared" si="25"/>
        <v>#N/A</v>
      </c>
      <c r="J209" s="19" t="e">
        <f>VLOOKUP($B$1&amp;"."&amp;A209,All_connections!$B$1:$O$1129,14,FALSE)</f>
        <v>#N/A</v>
      </c>
      <c r="K209" s="19" t="e">
        <f>VLOOKUP(B209,'PKG lenghts'!$F$3:$G$1026,2,FALSE)</f>
        <v>#N/A</v>
      </c>
      <c r="L209" s="19" t="e">
        <f>_xlfn.IFNA(VLOOKUP(C209&amp;"-"&amp;F209,Swapping!$A$2:$E$74,3,FALSE),E209)</f>
        <v>#N/A</v>
      </c>
      <c r="M209" s="19" t="str">
        <f>VLOOKUP(A209,Cable!$B$2:$C$197,2,FALSE)</f>
        <v>N7</v>
      </c>
      <c r="N209" s="19" t="e">
        <f>VLOOKUP($B$2&amp;"."&amp;M209,All_connections!$B$1:$O$1129,9,FALSE)</f>
        <v>#N/A</v>
      </c>
      <c r="O209" s="19" t="e">
        <f t="shared" si="26"/>
        <v>#N/A</v>
      </c>
      <c r="P209" s="19" t="e">
        <f>VLOOKUP($B$2&amp;"."&amp;M209,All_connections!$B$1:$O$1129,10,FALSE)</f>
        <v>#N/A</v>
      </c>
      <c r="Q209" s="19" t="e">
        <f>VLOOKUP($B$2&amp;"."&amp;M209,All_connections!$B$1:$O$1129,11,FALSE)</f>
        <v>#N/A</v>
      </c>
      <c r="R209" s="19" t="e">
        <f>VLOOKUP($B$2&amp;"."&amp;M209,All_connections!$B$1:$O$1129,12,FALSE)</f>
        <v>#N/A</v>
      </c>
      <c r="S209" s="19" t="e">
        <f>VLOOKUP($B$2&amp;"."&amp;M209,All_connections!$B$1:$O$1129,13,FALSE)</f>
        <v>#N/A</v>
      </c>
      <c r="T209" s="19" t="str">
        <f t="shared" si="22"/>
        <v>N</v>
      </c>
      <c r="U209" s="19" t="e">
        <f t="shared" si="27"/>
        <v>#N/A</v>
      </c>
      <c r="V209" s="19" t="e">
        <f>VLOOKUP($B$2&amp;"."&amp;M209,All_connections!$B$1:$O$1129,14,FALSE)</f>
        <v>#N/A</v>
      </c>
      <c r="W209" s="19" t="e">
        <f>VLOOKUP(N209,'PKG lenghts'!$F$3:$G$1026,2,FALSE)</f>
        <v>#N/A</v>
      </c>
      <c r="X209" s="19" t="e">
        <f>_xlfn.IFNA(VLOOKUP(O209&amp;"-"&amp;R209,Swapping!$A$2:$E$74,3,FALSE),Q209)</f>
        <v>#N/A</v>
      </c>
      <c r="Y209" s="21" t="e">
        <f>$B$5*(J209+V209)/1000</f>
        <v>#N/A</v>
      </c>
      <c r="Z209" s="21" t="e">
        <f>$B$4*(K209+W209)/1000</f>
        <v>#N/A</v>
      </c>
      <c r="AA209" s="21" t="e">
        <f t="shared" si="28"/>
        <v>#N/A</v>
      </c>
      <c r="AB209" s="23" t="b">
        <f>IF(AND(NOT(ISNA(C209)),(NOT(ISNA(O209)))),TRUE,FALSE)</f>
        <v>0</v>
      </c>
      <c r="AC209" s="18" t="e">
        <f>L209=X209</f>
        <v>#N/A</v>
      </c>
    </row>
    <row r="210" spans="1:29" x14ac:dyDescent="0.25">
      <c r="A210" s="21" t="s">
        <v>2072</v>
      </c>
      <c r="B210" s="19" t="e">
        <f>VLOOKUP($B$1&amp;"."&amp;A210,All_connections!$B$1:$O$1129,9,FALSE)</f>
        <v>#N/A</v>
      </c>
      <c r="C210" s="19" t="e">
        <f t="shared" si="24"/>
        <v>#N/A</v>
      </c>
      <c r="D210" s="19" t="e">
        <f>VLOOKUP($B$1&amp;"."&amp;A210,All_connections!$B$1:$O$1129,10,FALSE)</f>
        <v>#N/A</v>
      </c>
      <c r="E210" s="19" t="e">
        <f>VLOOKUP($B$1&amp;"."&amp;A210,All_connections!$B$1:$O$1129,11,FALSE)</f>
        <v>#N/A</v>
      </c>
      <c r="F210" s="19" t="e">
        <f>VLOOKUP($B$1&amp;"."&amp;A210,All_connections!$B$1:$O$1129,12,FALSE)</f>
        <v>#N/A</v>
      </c>
      <c r="G210" s="19" t="e">
        <f>VLOOKUP($B$1&amp;"."&amp;A210,All_connections!$B$1:$O$1129,13,FALSE)</f>
        <v>#N/A</v>
      </c>
      <c r="H210" s="19" t="str">
        <f t="shared" si="23"/>
        <v>P</v>
      </c>
      <c r="I210" s="19" t="e">
        <f t="shared" si="25"/>
        <v>#N/A</v>
      </c>
      <c r="J210" s="19" t="e">
        <f>VLOOKUP($B$1&amp;"."&amp;A210,All_connections!$B$1:$O$1129,14,FALSE)</f>
        <v>#N/A</v>
      </c>
      <c r="K210" s="19" t="e">
        <f>VLOOKUP(B210,'PKG lenghts'!$F$3:$G$1026,2,FALSE)</f>
        <v>#N/A</v>
      </c>
      <c r="L210" s="19" t="e">
        <f>_xlfn.IFNA(VLOOKUP(C210&amp;"-"&amp;F210,Swapping!$A$2:$E$74,3,FALSE),E210)</f>
        <v>#N/A</v>
      </c>
      <c r="M210" s="19" t="str">
        <f>VLOOKUP(A210,Cable!$B$2:$C$197,2,FALSE)</f>
        <v>P7</v>
      </c>
      <c r="N210" s="19" t="e">
        <f>VLOOKUP($B$2&amp;"."&amp;M210,All_connections!$B$1:$O$1129,9,FALSE)</f>
        <v>#N/A</v>
      </c>
      <c r="O210" s="19" t="e">
        <f t="shared" si="26"/>
        <v>#N/A</v>
      </c>
      <c r="P210" s="19" t="e">
        <f>VLOOKUP($B$2&amp;"."&amp;M210,All_connections!$B$1:$O$1129,10,FALSE)</f>
        <v>#N/A</v>
      </c>
      <c r="Q210" s="19" t="e">
        <f>VLOOKUP($B$2&amp;"."&amp;M210,All_connections!$B$1:$O$1129,11,FALSE)</f>
        <v>#N/A</v>
      </c>
      <c r="R210" s="19" t="e">
        <f>VLOOKUP($B$2&amp;"."&amp;M210,All_connections!$B$1:$O$1129,12,FALSE)</f>
        <v>#N/A</v>
      </c>
      <c r="S210" s="19" t="e">
        <f>VLOOKUP($B$2&amp;"."&amp;M210,All_connections!$B$1:$O$1129,13,FALSE)</f>
        <v>#N/A</v>
      </c>
      <c r="T210" s="19" t="str">
        <f t="shared" si="22"/>
        <v>P</v>
      </c>
      <c r="U210" s="19" t="e">
        <f t="shared" si="27"/>
        <v>#N/A</v>
      </c>
      <c r="V210" s="19" t="e">
        <f>VLOOKUP($B$2&amp;"."&amp;M210,All_connections!$B$1:$O$1129,14,FALSE)</f>
        <v>#N/A</v>
      </c>
      <c r="W210" s="19" t="e">
        <f>VLOOKUP(N210,'PKG lenghts'!$F$3:$G$1026,2,FALSE)</f>
        <v>#N/A</v>
      </c>
      <c r="X210" s="19" t="e">
        <f>_xlfn.IFNA(VLOOKUP(O210&amp;"-"&amp;R210,Swapping!$A$2:$E$74,3,FALSE),Q210)</f>
        <v>#N/A</v>
      </c>
      <c r="Y210" s="21" t="e">
        <f>$B$5*(J210+V210)/1000</f>
        <v>#N/A</v>
      </c>
      <c r="Z210" s="21" t="e">
        <f>$B$4*(K210+W210)/1000</f>
        <v>#N/A</v>
      </c>
      <c r="AA210" s="21" t="e">
        <f t="shared" si="28"/>
        <v>#N/A</v>
      </c>
      <c r="AB210" s="23" t="b">
        <f>IF(AND(NOT(ISNA(C210)),(NOT(ISNA(O210)))),TRUE,FALSE)</f>
        <v>0</v>
      </c>
      <c r="AC210" s="18" t="e">
        <f>L210=X210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AC5D-CB77-4515-8C64-42F8D71E7556}">
  <dimension ref="A1:E70"/>
  <sheetViews>
    <sheetView workbookViewId="0">
      <selection activeCell="G10" sqref="G10"/>
    </sheetView>
  </sheetViews>
  <sheetFormatPr defaultRowHeight="15" x14ac:dyDescent="0.25"/>
  <cols>
    <col min="1" max="1" width="9.140625" style="18"/>
    <col min="3" max="3" width="13.7109375" customWidth="1"/>
    <col min="5" max="5" width="11.7109375" customWidth="1"/>
  </cols>
  <sheetData>
    <row r="1" spans="1:5" s="18" customFormat="1" x14ac:dyDescent="0.25"/>
    <row r="2" spans="1:5" x14ac:dyDescent="0.25">
      <c r="B2" t="s">
        <v>1014</v>
      </c>
      <c r="C2" s="18" t="s">
        <v>4155</v>
      </c>
      <c r="D2" t="s">
        <v>4149</v>
      </c>
      <c r="E2" t="s">
        <v>4150</v>
      </c>
    </row>
    <row r="3" spans="1:5" x14ac:dyDescent="0.25">
      <c r="A3" s="18" t="str">
        <f>CONCATENATE(FLOOR(B3/2,1),"-",MOD(B3,2),"-",E3,"-",D3)</f>
        <v>5-1-2-RX</v>
      </c>
      <c r="B3">
        <v>11</v>
      </c>
      <c r="C3">
        <v>0</v>
      </c>
      <c r="D3" t="s">
        <v>3044</v>
      </c>
      <c r="E3">
        <v>2</v>
      </c>
    </row>
    <row r="4" spans="1:5" x14ac:dyDescent="0.25">
      <c r="A4" s="18" t="str">
        <f t="shared" ref="A4:A67" si="0">CONCATENATE(FLOOR(B4/2,1),"-",MOD(B4,2),"-",E4,"-",D4)</f>
        <v>5-1-0-RX</v>
      </c>
      <c r="B4" s="18">
        <v>11</v>
      </c>
      <c r="C4" s="18">
        <v>2</v>
      </c>
      <c r="D4" s="18" t="s">
        <v>3044</v>
      </c>
      <c r="E4" s="18">
        <v>0</v>
      </c>
    </row>
    <row r="5" spans="1:5" x14ac:dyDescent="0.25">
      <c r="A5" s="18" t="str">
        <f t="shared" si="0"/>
        <v>5-1-3-RX</v>
      </c>
      <c r="B5" s="18">
        <v>11</v>
      </c>
      <c r="C5">
        <v>1</v>
      </c>
      <c r="D5" s="18" t="s">
        <v>3044</v>
      </c>
      <c r="E5">
        <v>3</v>
      </c>
    </row>
    <row r="6" spans="1:5" x14ac:dyDescent="0.25">
      <c r="A6" s="18" t="str">
        <f t="shared" si="0"/>
        <v>5-1-1-RX</v>
      </c>
      <c r="B6" s="18">
        <v>11</v>
      </c>
      <c r="C6">
        <v>3</v>
      </c>
      <c r="D6" s="18" t="s">
        <v>3044</v>
      </c>
      <c r="E6">
        <v>1</v>
      </c>
    </row>
    <row r="7" spans="1:5" x14ac:dyDescent="0.25">
      <c r="A7" s="18" t="str">
        <f t="shared" si="0"/>
        <v>5-1-7-RX</v>
      </c>
      <c r="B7" s="18">
        <v>11</v>
      </c>
      <c r="C7">
        <v>4</v>
      </c>
      <c r="D7" s="18" t="s">
        <v>3044</v>
      </c>
      <c r="E7">
        <v>7</v>
      </c>
    </row>
    <row r="8" spans="1:5" x14ac:dyDescent="0.25">
      <c r="A8" s="18" t="str">
        <f t="shared" si="0"/>
        <v>5-1-4-RX</v>
      </c>
      <c r="B8" s="18">
        <v>11</v>
      </c>
      <c r="C8">
        <v>7</v>
      </c>
      <c r="D8" s="18" t="s">
        <v>3044</v>
      </c>
      <c r="E8">
        <v>4</v>
      </c>
    </row>
    <row r="9" spans="1:5" x14ac:dyDescent="0.25">
      <c r="A9" s="18" t="str">
        <f t="shared" si="0"/>
        <v>5-1-6-RX</v>
      </c>
      <c r="B9" s="18">
        <v>11</v>
      </c>
      <c r="C9">
        <v>5</v>
      </c>
      <c r="D9" s="18" t="s">
        <v>3044</v>
      </c>
      <c r="E9">
        <v>6</v>
      </c>
    </row>
    <row r="10" spans="1:5" s="18" customFormat="1" x14ac:dyDescent="0.25">
      <c r="A10" s="18" t="str">
        <f t="shared" si="0"/>
        <v>5-1-5-RX</v>
      </c>
      <c r="B10" s="18">
        <v>11</v>
      </c>
      <c r="C10" s="18">
        <v>6</v>
      </c>
      <c r="D10" s="18" t="s">
        <v>3044</v>
      </c>
      <c r="E10" s="18">
        <v>5</v>
      </c>
    </row>
    <row r="11" spans="1:5" s="18" customFormat="1" x14ac:dyDescent="0.25">
      <c r="A11" s="18" t="str">
        <f t="shared" si="0"/>
        <v>5-1-9-RX</v>
      </c>
      <c r="B11" s="18">
        <v>11</v>
      </c>
      <c r="C11" s="18">
        <v>8</v>
      </c>
      <c r="D11" s="18" t="s">
        <v>3044</v>
      </c>
      <c r="E11" s="18">
        <v>9</v>
      </c>
    </row>
    <row r="12" spans="1:5" s="18" customFormat="1" x14ac:dyDescent="0.25">
      <c r="A12" s="18" t="str">
        <f t="shared" si="0"/>
        <v>5-1-8-RX</v>
      </c>
      <c r="B12" s="18">
        <v>11</v>
      </c>
      <c r="C12" s="18">
        <v>9</v>
      </c>
      <c r="D12" s="18" t="s">
        <v>3044</v>
      </c>
      <c r="E12" s="18">
        <v>8</v>
      </c>
    </row>
    <row r="13" spans="1:5" s="18" customFormat="1" x14ac:dyDescent="0.25">
      <c r="A13" s="18" t="str">
        <f t="shared" si="0"/>
        <v>5-1-22-RX</v>
      </c>
      <c r="B13" s="18">
        <v>11</v>
      </c>
      <c r="C13" s="18">
        <v>21</v>
      </c>
      <c r="D13" s="18" t="s">
        <v>3044</v>
      </c>
      <c r="E13" s="18">
        <v>22</v>
      </c>
    </row>
    <row r="14" spans="1:5" s="18" customFormat="1" x14ac:dyDescent="0.25">
      <c r="A14" s="18" t="str">
        <f t="shared" si="0"/>
        <v>5-1-21-RX</v>
      </c>
      <c r="B14" s="18">
        <v>11</v>
      </c>
      <c r="C14" s="18">
        <v>22</v>
      </c>
      <c r="D14" s="18" t="s">
        <v>3044</v>
      </c>
      <c r="E14" s="18">
        <v>21</v>
      </c>
    </row>
    <row r="15" spans="1:5" s="18" customFormat="1" x14ac:dyDescent="0.25">
      <c r="A15" s="18" t="str">
        <f t="shared" si="0"/>
        <v>5-1-14-RX</v>
      </c>
      <c r="B15" s="18">
        <v>11</v>
      </c>
      <c r="C15" s="18">
        <v>13</v>
      </c>
      <c r="D15" s="18" t="s">
        <v>3044</v>
      </c>
      <c r="E15" s="18">
        <v>14</v>
      </c>
    </row>
    <row r="16" spans="1:5" s="18" customFormat="1" x14ac:dyDescent="0.25">
      <c r="A16" s="18" t="str">
        <f t="shared" si="0"/>
        <v>5-1-15-RX</v>
      </c>
      <c r="B16" s="18">
        <v>11</v>
      </c>
      <c r="C16" s="18">
        <v>14</v>
      </c>
      <c r="D16" s="18" t="s">
        <v>3044</v>
      </c>
      <c r="E16" s="18">
        <v>15</v>
      </c>
    </row>
    <row r="17" spans="1:5" s="18" customFormat="1" x14ac:dyDescent="0.25">
      <c r="A17" s="18" t="str">
        <f t="shared" si="0"/>
        <v>5-1-13-RX</v>
      </c>
      <c r="B17" s="18">
        <v>11</v>
      </c>
      <c r="C17" s="18">
        <v>15</v>
      </c>
      <c r="D17" s="18" t="s">
        <v>3044</v>
      </c>
      <c r="E17" s="18">
        <v>13</v>
      </c>
    </row>
    <row r="18" spans="1:5" x14ac:dyDescent="0.25">
      <c r="A18" s="18" t="str">
        <f t="shared" si="0"/>
        <v>5-0-3-RX</v>
      </c>
      <c r="B18" s="18">
        <v>10</v>
      </c>
      <c r="C18">
        <v>2</v>
      </c>
      <c r="D18" s="18" t="s">
        <v>3044</v>
      </c>
      <c r="E18">
        <v>3</v>
      </c>
    </row>
    <row r="19" spans="1:5" x14ac:dyDescent="0.25">
      <c r="A19" s="18" t="str">
        <f t="shared" si="0"/>
        <v>5-0-2-RX</v>
      </c>
      <c r="B19" s="18">
        <v>10</v>
      </c>
      <c r="C19">
        <v>3</v>
      </c>
      <c r="D19" s="18" t="s">
        <v>3044</v>
      </c>
      <c r="E19">
        <v>2</v>
      </c>
    </row>
    <row r="20" spans="1:5" x14ac:dyDescent="0.25">
      <c r="A20" s="18" t="str">
        <f t="shared" si="0"/>
        <v>5-0-17-RX</v>
      </c>
      <c r="B20" s="18">
        <v>10</v>
      </c>
      <c r="C20">
        <v>16</v>
      </c>
      <c r="D20" s="18" t="s">
        <v>3044</v>
      </c>
      <c r="E20">
        <v>17</v>
      </c>
    </row>
    <row r="21" spans="1:5" x14ac:dyDescent="0.25">
      <c r="A21" s="18" t="str">
        <f t="shared" si="0"/>
        <v>5-0-16-RX</v>
      </c>
      <c r="B21" s="18">
        <v>10</v>
      </c>
      <c r="C21">
        <v>17</v>
      </c>
      <c r="D21" s="18" t="s">
        <v>3044</v>
      </c>
      <c r="E21">
        <v>16</v>
      </c>
    </row>
    <row r="22" spans="1:5" x14ac:dyDescent="0.25">
      <c r="A22" s="18" t="str">
        <f t="shared" si="0"/>
        <v>4-1-1-RX</v>
      </c>
      <c r="B22">
        <v>9</v>
      </c>
      <c r="C22">
        <v>0</v>
      </c>
      <c r="D22" t="s">
        <v>3044</v>
      </c>
      <c r="E22">
        <v>1</v>
      </c>
    </row>
    <row r="23" spans="1:5" x14ac:dyDescent="0.25">
      <c r="A23" s="18" t="str">
        <f t="shared" si="0"/>
        <v>4-1-0-RX</v>
      </c>
      <c r="B23">
        <v>9</v>
      </c>
      <c r="C23">
        <v>1</v>
      </c>
      <c r="D23" t="s">
        <v>3044</v>
      </c>
      <c r="E23">
        <v>0</v>
      </c>
    </row>
    <row r="24" spans="1:5" x14ac:dyDescent="0.25">
      <c r="A24" s="18" t="str">
        <f t="shared" si="0"/>
        <v>4-0-1-RX</v>
      </c>
      <c r="B24" s="18">
        <v>8</v>
      </c>
      <c r="C24" s="18">
        <v>0</v>
      </c>
      <c r="D24" s="18" t="s">
        <v>3044</v>
      </c>
      <c r="E24" s="18">
        <v>1</v>
      </c>
    </row>
    <row r="25" spans="1:5" x14ac:dyDescent="0.25">
      <c r="A25" s="18" t="str">
        <f t="shared" si="0"/>
        <v>4-0-0-RX</v>
      </c>
      <c r="B25" s="18">
        <v>8</v>
      </c>
      <c r="C25" s="18">
        <v>1</v>
      </c>
      <c r="D25" s="18" t="s">
        <v>3044</v>
      </c>
      <c r="E25" s="18">
        <v>0</v>
      </c>
    </row>
    <row r="26" spans="1:5" x14ac:dyDescent="0.25">
      <c r="A26" s="18" t="str">
        <f t="shared" si="0"/>
        <v>3-1-1-RX</v>
      </c>
      <c r="B26" s="18">
        <v>7</v>
      </c>
      <c r="C26" s="18">
        <v>0</v>
      </c>
      <c r="D26" s="18" t="s">
        <v>3044</v>
      </c>
      <c r="E26" s="18">
        <v>1</v>
      </c>
    </row>
    <row r="27" spans="1:5" x14ac:dyDescent="0.25">
      <c r="A27" s="18" t="str">
        <f t="shared" si="0"/>
        <v>3-1-0-RX</v>
      </c>
      <c r="B27" s="18">
        <v>7</v>
      </c>
      <c r="C27" s="18">
        <v>1</v>
      </c>
      <c r="D27" s="18" t="s">
        <v>3044</v>
      </c>
      <c r="E27" s="18">
        <v>0</v>
      </c>
    </row>
    <row r="28" spans="1:5" x14ac:dyDescent="0.25">
      <c r="A28" s="18" t="str">
        <f t="shared" si="0"/>
        <v>3-1-15-RX</v>
      </c>
      <c r="B28" s="18">
        <v>7</v>
      </c>
      <c r="C28">
        <v>12</v>
      </c>
      <c r="D28" s="18" t="s">
        <v>3044</v>
      </c>
      <c r="E28">
        <v>15</v>
      </c>
    </row>
    <row r="29" spans="1:5" x14ac:dyDescent="0.25">
      <c r="A29" s="18" t="str">
        <f t="shared" si="0"/>
        <v>3-1-12-RX</v>
      </c>
      <c r="B29" s="18">
        <v>7</v>
      </c>
      <c r="C29">
        <v>15</v>
      </c>
      <c r="D29" s="18" t="s">
        <v>3044</v>
      </c>
      <c r="E29">
        <v>12</v>
      </c>
    </row>
    <row r="30" spans="1:5" x14ac:dyDescent="0.25">
      <c r="A30" s="18" t="str">
        <f t="shared" si="0"/>
        <v>3-0-6-RX</v>
      </c>
      <c r="B30">
        <v>6</v>
      </c>
      <c r="C30">
        <v>4</v>
      </c>
      <c r="D30" s="18" t="s">
        <v>3044</v>
      </c>
      <c r="E30">
        <v>6</v>
      </c>
    </row>
    <row r="31" spans="1:5" x14ac:dyDescent="0.25">
      <c r="A31" s="18" t="str">
        <f t="shared" si="0"/>
        <v>3-0-4-RX</v>
      </c>
      <c r="B31">
        <v>6</v>
      </c>
      <c r="C31">
        <v>6</v>
      </c>
      <c r="D31" s="18" t="s">
        <v>3044</v>
      </c>
      <c r="E31">
        <v>4</v>
      </c>
    </row>
    <row r="32" spans="1:5" x14ac:dyDescent="0.25">
      <c r="A32" s="18" t="str">
        <f t="shared" si="0"/>
        <v>3-0-11-RX</v>
      </c>
      <c r="B32" s="18">
        <v>6</v>
      </c>
      <c r="C32">
        <v>10</v>
      </c>
      <c r="D32" s="18" t="s">
        <v>3044</v>
      </c>
      <c r="E32">
        <v>11</v>
      </c>
    </row>
    <row r="33" spans="1:5" x14ac:dyDescent="0.25">
      <c r="A33" s="18" t="str">
        <f t="shared" si="0"/>
        <v>3-0-10-RX</v>
      </c>
      <c r="B33" s="18">
        <v>6</v>
      </c>
      <c r="C33">
        <v>11</v>
      </c>
      <c r="D33" s="18" t="s">
        <v>3044</v>
      </c>
      <c r="E33">
        <v>10</v>
      </c>
    </row>
    <row r="34" spans="1:5" x14ac:dyDescent="0.25">
      <c r="A34" s="18" t="str">
        <f t="shared" si="0"/>
        <v>3-0-19-RX</v>
      </c>
      <c r="B34">
        <v>6</v>
      </c>
      <c r="C34">
        <v>18</v>
      </c>
      <c r="D34" t="s">
        <v>3044</v>
      </c>
      <c r="E34">
        <v>19</v>
      </c>
    </row>
    <row r="35" spans="1:5" x14ac:dyDescent="0.25">
      <c r="A35" s="18" t="str">
        <f t="shared" si="0"/>
        <v>3-0-18-RX</v>
      </c>
      <c r="B35">
        <v>6</v>
      </c>
      <c r="C35">
        <v>19</v>
      </c>
      <c r="D35" t="s">
        <v>3044</v>
      </c>
      <c r="E35">
        <v>18</v>
      </c>
    </row>
    <row r="36" spans="1:5" s="18" customFormat="1" x14ac:dyDescent="0.25">
      <c r="A36" s="18" t="str">
        <f t="shared" si="0"/>
        <v>2-1-2-RX</v>
      </c>
      <c r="B36" s="18">
        <v>5</v>
      </c>
      <c r="C36" s="18">
        <v>1</v>
      </c>
      <c r="D36" s="18" t="s">
        <v>3044</v>
      </c>
      <c r="E36" s="18">
        <v>2</v>
      </c>
    </row>
    <row r="37" spans="1:5" s="18" customFormat="1" x14ac:dyDescent="0.25">
      <c r="A37" s="18" t="str">
        <f t="shared" si="0"/>
        <v>2-1-1-RX</v>
      </c>
      <c r="B37" s="18">
        <v>5</v>
      </c>
      <c r="C37" s="18">
        <v>2</v>
      </c>
      <c r="D37" s="18" t="s">
        <v>3044</v>
      </c>
      <c r="E37" s="18">
        <v>1</v>
      </c>
    </row>
    <row r="38" spans="1:5" s="18" customFormat="1" x14ac:dyDescent="0.25">
      <c r="A38" s="18" t="str">
        <f t="shared" si="0"/>
        <v>2-1-5-RX</v>
      </c>
      <c r="B38" s="18">
        <v>5</v>
      </c>
      <c r="C38" s="18">
        <v>4</v>
      </c>
      <c r="D38" s="18" t="s">
        <v>3044</v>
      </c>
      <c r="E38" s="18">
        <v>5</v>
      </c>
    </row>
    <row r="39" spans="1:5" s="18" customFormat="1" x14ac:dyDescent="0.25">
      <c r="A39" s="18" t="str">
        <f t="shared" si="0"/>
        <v>2-1-6-RX</v>
      </c>
      <c r="B39" s="18">
        <v>5</v>
      </c>
      <c r="C39" s="18">
        <v>5</v>
      </c>
      <c r="D39" s="18" t="s">
        <v>3044</v>
      </c>
      <c r="E39" s="18">
        <v>6</v>
      </c>
    </row>
    <row r="40" spans="1:5" s="18" customFormat="1" x14ac:dyDescent="0.25">
      <c r="A40" s="18" t="str">
        <f t="shared" si="0"/>
        <v>2-1-4-RX</v>
      </c>
      <c r="B40" s="18">
        <v>5</v>
      </c>
      <c r="C40" s="18">
        <v>6</v>
      </c>
      <c r="D40" s="18" t="s">
        <v>3044</v>
      </c>
      <c r="E40" s="18">
        <v>4</v>
      </c>
    </row>
    <row r="41" spans="1:5" s="18" customFormat="1" x14ac:dyDescent="0.25">
      <c r="A41" s="18" t="str">
        <f t="shared" si="0"/>
        <v>2-1-19-RX</v>
      </c>
      <c r="B41" s="18">
        <v>5</v>
      </c>
      <c r="C41" s="18">
        <v>18</v>
      </c>
      <c r="D41" s="18" t="s">
        <v>3044</v>
      </c>
      <c r="E41" s="18">
        <v>19</v>
      </c>
    </row>
    <row r="42" spans="1:5" s="18" customFormat="1" x14ac:dyDescent="0.25">
      <c r="A42" s="18" t="str">
        <f t="shared" si="0"/>
        <v>2-1-18-RX</v>
      </c>
      <c r="B42" s="18">
        <v>5</v>
      </c>
      <c r="C42" s="18">
        <v>19</v>
      </c>
      <c r="D42" s="18" t="s">
        <v>3044</v>
      </c>
      <c r="E42" s="18">
        <v>18</v>
      </c>
    </row>
    <row r="43" spans="1:5" s="18" customFormat="1" x14ac:dyDescent="0.25">
      <c r="A43" s="18" t="str">
        <f t="shared" si="0"/>
        <v>2-0-7-RX</v>
      </c>
      <c r="B43" s="18">
        <v>4</v>
      </c>
      <c r="C43" s="18">
        <v>4</v>
      </c>
      <c r="D43" s="18" t="s">
        <v>3044</v>
      </c>
      <c r="E43" s="18">
        <v>7</v>
      </c>
    </row>
    <row r="44" spans="1:5" s="18" customFormat="1" x14ac:dyDescent="0.25">
      <c r="A44" s="18" t="str">
        <f t="shared" si="0"/>
        <v>2-0-4-RX</v>
      </c>
      <c r="B44" s="18">
        <v>4</v>
      </c>
      <c r="C44" s="18">
        <v>7</v>
      </c>
      <c r="D44" s="18" t="s">
        <v>3044</v>
      </c>
      <c r="E44" s="18">
        <v>4</v>
      </c>
    </row>
    <row r="45" spans="1:5" s="18" customFormat="1" x14ac:dyDescent="0.25">
      <c r="A45" s="18" t="str">
        <f t="shared" si="0"/>
        <v>2-0-6-RX</v>
      </c>
      <c r="B45" s="18">
        <v>4</v>
      </c>
      <c r="C45" s="18">
        <v>5</v>
      </c>
      <c r="D45" s="18" t="s">
        <v>3044</v>
      </c>
      <c r="E45" s="18">
        <v>6</v>
      </c>
    </row>
    <row r="46" spans="1:5" s="18" customFormat="1" x14ac:dyDescent="0.25">
      <c r="A46" s="18" t="str">
        <f t="shared" si="0"/>
        <v>2-0-5-RX</v>
      </c>
      <c r="B46" s="18">
        <v>4</v>
      </c>
      <c r="C46" s="18">
        <v>6</v>
      </c>
      <c r="D46" s="18" t="s">
        <v>3044</v>
      </c>
      <c r="E46" s="18">
        <v>5</v>
      </c>
    </row>
    <row r="47" spans="1:5" s="18" customFormat="1" x14ac:dyDescent="0.25">
      <c r="A47" s="18" t="str">
        <f t="shared" si="0"/>
        <v>2-0-9-RX</v>
      </c>
      <c r="B47" s="18">
        <v>4</v>
      </c>
      <c r="C47" s="18">
        <v>8</v>
      </c>
      <c r="D47" s="18" t="s">
        <v>3044</v>
      </c>
      <c r="E47" s="18">
        <v>9</v>
      </c>
    </row>
    <row r="48" spans="1:5" s="18" customFormat="1" x14ac:dyDescent="0.25">
      <c r="A48" s="18" t="str">
        <f t="shared" si="0"/>
        <v>2-0-8-RX</v>
      </c>
      <c r="B48" s="18">
        <v>4</v>
      </c>
      <c r="C48" s="18">
        <v>9</v>
      </c>
      <c r="D48" s="18" t="s">
        <v>3044</v>
      </c>
      <c r="E48" s="18">
        <v>8</v>
      </c>
    </row>
    <row r="49" spans="1:5" x14ac:dyDescent="0.25">
      <c r="A49" s="18" t="str">
        <f t="shared" si="0"/>
        <v>1-1-7-RX</v>
      </c>
      <c r="B49">
        <v>3</v>
      </c>
      <c r="C49">
        <v>6</v>
      </c>
      <c r="D49" t="s">
        <v>3044</v>
      </c>
      <c r="E49">
        <v>7</v>
      </c>
    </row>
    <row r="50" spans="1:5" x14ac:dyDescent="0.25">
      <c r="A50" s="18" t="str">
        <f t="shared" si="0"/>
        <v>1-1-6-RX</v>
      </c>
      <c r="B50">
        <v>3</v>
      </c>
      <c r="C50">
        <v>7</v>
      </c>
      <c r="D50" t="s">
        <v>3044</v>
      </c>
      <c r="E50">
        <v>6</v>
      </c>
    </row>
    <row r="51" spans="1:5" x14ac:dyDescent="0.25">
      <c r="A51" s="18" t="str">
        <f t="shared" si="0"/>
        <v>1-1-1-RX</v>
      </c>
      <c r="B51" s="18">
        <v>3</v>
      </c>
      <c r="C51">
        <v>0</v>
      </c>
      <c r="D51" s="18" t="s">
        <v>3044</v>
      </c>
      <c r="E51">
        <v>1</v>
      </c>
    </row>
    <row r="52" spans="1:5" x14ac:dyDescent="0.25">
      <c r="A52" s="18" t="str">
        <f t="shared" si="0"/>
        <v>1-1-0-RX</v>
      </c>
      <c r="B52" s="18">
        <v>3</v>
      </c>
      <c r="C52">
        <v>1</v>
      </c>
      <c r="D52" s="18" t="s">
        <v>3044</v>
      </c>
      <c r="E52">
        <v>0</v>
      </c>
    </row>
    <row r="53" spans="1:5" x14ac:dyDescent="0.25">
      <c r="A53" s="18" t="str">
        <f t="shared" si="0"/>
        <v>1-1-15-RX</v>
      </c>
      <c r="B53" s="18">
        <v>3</v>
      </c>
      <c r="C53">
        <v>14</v>
      </c>
      <c r="D53" s="18" t="s">
        <v>3044</v>
      </c>
      <c r="E53">
        <v>15</v>
      </c>
    </row>
    <row r="54" spans="1:5" x14ac:dyDescent="0.25">
      <c r="A54" s="18" t="str">
        <f t="shared" si="0"/>
        <v>1-1-14-RX</v>
      </c>
      <c r="B54" s="18">
        <v>3</v>
      </c>
      <c r="C54">
        <v>15</v>
      </c>
      <c r="D54" s="18" t="s">
        <v>3044</v>
      </c>
      <c r="E54">
        <v>14</v>
      </c>
    </row>
    <row r="55" spans="1:5" x14ac:dyDescent="0.25">
      <c r="A55" s="18" t="str">
        <f t="shared" si="0"/>
        <v>1-0-13-RX</v>
      </c>
      <c r="B55">
        <v>2</v>
      </c>
      <c r="C55">
        <v>12</v>
      </c>
      <c r="D55" s="18" t="s">
        <v>3044</v>
      </c>
      <c r="E55">
        <v>13</v>
      </c>
    </row>
    <row r="56" spans="1:5" x14ac:dyDescent="0.25">
      <c r="A56" s="18" t="str">
        <f t="shared" si="0"/>
        <v>1-0-12-RX</v>
      </c>
      <c r="B56" s="18">
        <v>2</v>
      </c>
      <c r="C56">
        <v>13</v>
      </c>
      <c r="D56" s="18" t="s">
        <v>3044</v>
      </c>
      <c r="E56">
        <v>12</v>
      </c>
    </row>
    <row r="57" spans="1:5" x14ac:dyDescent="0.25">
      <c r="A57" s="18" t="str">
        <f t="shared" si="0"/>
        <v>1-0-3-RX</v>
      </c>
      <c r="B57" s="18">
        <v>2</v>
      </c>
      <c r="C57" s="18">
        <v>2</v>
      </c>
      <c r="D57" s="18" t="s">
        <v>3044</v>
      </c>
      <c r="E57" s="18">
        <v>3</v>
      </c>
    </row>
    <row r="58" spans="1:5" x14ac:dyDescent="0.25">
      <c r="A58" s="18" t="str">
        <f t="shared" si="0"/>
        <v>1-0-2-RX</v>
      </c>
      <c r="B58" s="18">
        <v>2</v>
      </c>
      <c r="C58" s="18">
        <v>3</v>
      </c>
      <c r="D58" s="18" t="s">
        <v>3044</v>
      </c>
      <c r="E58" s="18">
        <v>2</v>
      </c>
    </row>
    <row r="59" spans="1:5" x14ac:dyDescent="0.25">
      <c r="A59" s="18" t="str">
        <f t="shared" si="0"/>
        <v>1-0-5-RX</v>
      </c>
      <c r="B59" s="18">
        <v>2</v>
      </c>
      <c r="C59">
        <v>4</v>
      </c>
      <c r="D59" s="18" t="s">
        <v>3044</v>
      </c>
      <c r="E59">
        <v>5</v>
      </c>
    </row>
    <row r="60" spans="1:5" x14ac:dyDescent="0.25">
      <c r="A60" s="18" t="str">
        <f t="shared" si="0"/>
        <v>1-0-4-RX</v>
      </c>
      <c r="B60" s="18">
        <v>2</v>
      </c>
      <c r="C60">
        <v>5</v>
      </c>
      <c r="D60" s="18" t="s">
        <v>3044</v>
      </c>
      <c r="E60">
        <v>4</v>
      </c>
    </row>
    <row r="61" spans="1:5" x14ac:dyDescent="0.25">
      <c r="A61" s="18" t="str">
        <f t="shared" si="0"/>
        <v>1-0-7-RX</v>
      </c>
      <c r="B61" s="18">
        <v>2</v>
      </c>
      <c r="C61">
        <v>6</v>
      </c>
      <c r="D61" s="18" t="s">
        <v>3044</v>
      </c>
      <c r="E61">
        <v>7</v>
      </c>
    </row>
    <row r="62" spans="1:5" x14ac:dyDescent="0.25">
      <c r="A62" s="18" t="str">
        <f t="shared" si="0"/>
        <v>1-0-6-RX</v>
      </c>
      <c r="B62" s="18">
        <v>2</v>
      </c>
      <c r="C62">
        <v>7</v>
      </c>
      <c r="D62" s="18" t="s">
        <v>3044</v>
      </c>
      <c r="E62">
        <v>6</v>
      </c>
    </row>
    <row r="63" spans="1:5" x14ac:dyDescent="0.25">
      <c r="A63" s="18" t="str">
        <f t="shared" si="0"/>
        <v>0-1-17-RX</v>
      </c>
      <c r="B63" s="18">
        <v>1</v>
      </c>
      <c r="C63">
        <v>16</v>
      </c>
      <c r="D63" s="18" t="s">
        <v>3044</v>
      </c>
      <c r="E63">
        <v>17</v>
      </c>
    </row>
    <row r="64" spans="1:5" x14ac:dyDescent="0.25">
      <c r="A64" s="18" t="str">
        <f t="shared" si="0"/>
        <v>0-1-16-RX</v>
      </c>
      <c r="B64" s="18">
        <v>1</v>
      </c>
      <c r="C64">
        <v>17</v>
      </c>
      <c r="D64" s="18" t="s">
        <v>3044</v>
      </c>
      <c r="E64">
        <v>16</v>
      </c>
    </row>
    <row r="65" spans="1:5" x14ac:dyDescent="0.25">
      <c r="A65" s="18" t="str">
        <f t="shared" si="0"/>
        <v>0-1-9-RX</v>
      </c>
      <c r="B65">
        <v>1</v>
      </c>
      <c r="C65">
        <v>8</v>
      </c>
      <c r="D65" s="18" t="s">
        <v>3044</v>
      </c>
      <c r="E65">
        <v>9</v>
      </c>
    </row>
    <row r="66" spans="1:5" x14ac:dyDescent="0.25">
      <c r="A66" s="18" t="str">
        <f t="shared" si="0"/>
        <v>0-1-8-RX</v>
      </c>
      <c r="B66">
        <v>1</v>
      </c>
      <c r="C66">
        <v>9</v>
      </c>
      <c r="D66" s="18" t="s">
        <v>3044</v>
      </c>
      <c r="E66">
        <v>8</v>
      </c>
    </row>
    <row r="67" spans="1:5" x14ac:dyDescent="0.25">
      <c r="A67" s="18" t="str">
        <f t="shared" si="0"/>
        <v>0-0-14-RX</v>
      </c>
      <c r="B67">
        <v>0</v>
      </c>
      <c r="C67">
        <v>13</v>
      </c>
      <c r="D67" t="s">
        <v>3044</v>
      </c>
      <c r="E67">
        <v>14</v>
      </c>
    </row>
    <row r="68" spans="1:5" x14ac:dyDescent="0.25">
      <c r="A68" s="18" t="str">
        <f t="shared" ref="A68:A70" si="1">CONCATENATE(FLOOR(B68/2,1),"-",MOD(B68,2),"-",E68,"-",D68)</f>
        <v>0-0-13-RX</v>
      </c>
      <c r="B68">
        <v>0</v>
      </c>
      <c r="C68">
        <v>14</v>
      </c>
      <c r="D68" t="s">
        <v>3044</v>
      </c>
      <c r="E68">
        <v>13</v>
      </c>
    </row>
    <row r="69" spans="1:5" x14ac:dyDescent="0.25">
      <c r="A69" s="18" t="str">
        <f t="shared" si="1"/>
        <v>0-0-11-RX</v>
      </c>
      <c r="B69" s="18">
        <v>0</v>
      </c>
      <c r="C69">
        <v>10</v>
      </c>
      <c r="D69" s="18" t="s">
        <v>3044</v>
      </c>
      <c r="E69">
        <v>11</v>
      </c>
    </row>
    <row r="70" spans="1:5" x14ac:dyDescent="0.25">
      <c r="A70" s="18" t="str">
        <f t="shared" si="1"/>
        <v>0-0-10-RX</v>
      </c>
      <c r="B70" s="18">
        <v>0</v>
      </c>
      <c r="C70">
        <v>11</v>
      </c>
      <c r="D70" s="18" t="s">
        <v>3044</v>
      </c>
      <c r="E7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E36" sqref="E36"/>
    </sheetView>
  </sheetViews>
  <sheetFormatPr defaultRowHeight="15" x14ac:dyDescent="0.25"/>
  <cols>
    <col min="1" max="1" width="14.140625" customWidth="1"/>
    <col min="2" max="2" width="12.140625" customWidth="1"/>
  </cols>
  <sheetData>
    <row r="1" spans="1:2" x14ac:dyDescent="0.25">
      <c r="A1" t="s">
        <v>842</v>
      </c>
      <c r="B1" t="s">
        <v>1014</v>
      </c>
    </row>
    <row r="2" spans="1:2" x14ac:dyDescent="0.25">
      <c r="A2" t="s">
        <v>192</v>
      </c>
      <c r="B2" t="s">
        <v>1870</v>
      </c>
    </row>
    <row r="3" spans="1:2" x14ac:dyDescent="0.25">
      <c r="A3" t="s">
        <v>194</v>
      </c>
      <c r="B3" t="s">
        <v>1871</v>
      </c>
    </row>
    <row r="4" spans="1:2" x14ac:dyDescent="0.25">
      <c r="A4" t="s">
        <v>196</v>
      </c>
      <c r="B4" t="s">
        <v>1872</v>
      </c>
    </row>
    <row r="5" spans="1:2" x14ac:dyDescent="0.25">
      <c r="A5" t="s">
        <v>198</v>
      </c>
      <c r="B5" t="s">
        <v>1873</v>
      </c>
    </row>
    <row r="6" spans="1:2" x14ac:dyDescent="0.25">
      <c r="A6" t="s">
        <v>200</v>
      </c>
      <c r="B6" t="s">
        <v>1874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0FE7A-58D6-4E75-A429-828A5B196BF0}">
  <dimension ref="A1:P1129"/>
  <sheetViews>
    <sheetView workbookViewId="0">
      <pane ySplit="1" topLeftCell="A2" activePane="bottomLeft" state="frozen"/>
      <selection pane="bottomLeft" activeCell="U17" sqref="U17"/>
    </sheetView>
  </sheetViews>
  <sheetFormatPr defaultRowHeight="15" x14ac:dyDescent="0.25"/>
  <cols>
    <col min="1" max="9" width="9.140625" style="18"/>
    <col min="10" max="10" width="30.7109375" style="18" customWidth="1"/>
    <col min="11" max="16384" width="9.140625" style="18"/>
  </cols>
  <sheetData>
    <row r="1" spans="1:16" x14ac:dyDescent="0.25">
      <c r="A1" s="18" t="s">
        <v>3031</v>
      </c>
      <c r="B1" s="18" t="s">
        <v>3186</v>
      </c>
      <c r="C1" s="18" t="s">
        <v>3037</v>
      </c>
      <c r="D1" s="18" t="s">
        <v>3038</v>
      </c>
      <c r="E1" s="18" t="s">
        <v>3039</v>
      </c>
      <c r="F1" s="18" t="s">
        <v>3040</v>
      </c>
      <c r="G1" s="18" t="s">
        <v>3041</v>
      </c>
      <c r="H1" s="18" t="s">
        <v>3042</v>
      </c>
      <c r="I1" s="18" t="s">
        <v>3043</v>
      </c>
      <c r="J1" s="18" t="s">
        <v>844</v>
      </c>
      <c r="K1" s="18" t="s">
        <v>3032</v>
      </c>
      <c r="L1" s="18" t="s">
        <v>3033</v>
      </c>
      <c r="M1" s="18" t="s">
        <v>3034</v>
      </c>
      <c r="N1" s="18" t="s">
        <v>3035</v>
      </c>
      <c r="O1" s="18" t="s">
        <v>3036</v>
      </c>
      <c r="P1" s="18" t="s">
        <v>3031</v>
      </c>
    </row>
    <row r="2" spans="1:16" x14ac:dyDescent="0.25">
      <c r="A2" s="18" t="s">
        <v>2067</v>
      </c>
      <c r="B2" s="18" t="s">
        <v>3187</v>
      </c>
      <c r="J2" s="18" t="s">
        <v>769</v>
      </c>
      <c r="K2" s="18">
        <v>0</v>
      </c>
      <c r="L2" s="18">
        <v>0</v>
      </c>
      <c r="M2" s="18" t="s">
        <v>3044</v>
      </c>
      <c r="N2" s="18" t="s">
        <v>3045</v>
      </c>
      <c r="O2" s="18">
        <v>13879.37897</v>
      </c>
      <c r="P2" s="18" t="s">
        <v>2067</v>
      </c>
    </row>
    <row r="3" spans="1:16" x14ac:dyDescent="0.25">
      <c r="A3" s="18" t="s">
        <v>2068</v>
      </c>
      <c r="B3" s="18" t="s">
        <v>3188</v>
      </c>
      <c r="J3" s="18" t="s">
        <v>717</v>
      </c>
      <c r="K3" s="18">
        <v>0</v>
      </c>
      <c r="L3" s="18">
        <v>10</v>
      </c>
      <c r="M3" s="18" t="s">
        <v>3044</v>
      </c>
      <c r="N3" s="18" t="s">
        <v>3045</v>
      </c>
      <c r="O3" s="18">
        <v>14456.72345</v>
      </c>
      <c r="P3" s="18" t="s">
        <v>2068</v>
      </c>
    </row>
    <row r="4" spans="1:16" x14ac:dyDescent="0.25">
      <c r="A4" s="18" t="s">
        <v>2069</v>
      </c>
      <c r="B4" s="18" t="s">
        <v>3189</v>
      </c>
      <c r="J4" s="18" t="s">
        <v>741</v>
      </c>
      <c r="K4" s="18">
        <v>0</v>
      </c>
      <c r="L4" s="18">
        <v>11</v>
      </c>
      <c r="M4" s="18" t="s">
        <v>3044</v>
      </c>
      <c r="N4" s="18" t="s">
        <v>3045</v>
      </c>
      <c r="O4" s="18">
        <v>13958.39373</v>
      </c>
      <c r="P4" s="18" t="s">
        <v>2069</v>
      </c>
    </row>
    <row r="5" spans="1:16" x14ac:dyDescent="0.25">
      <c r="A5" s="18" t="s">
        <v>2070</v>
      </c>
      <c r="B5" s="18" t="s">
        <v>3190</v>
      </c>
      <c r="J5" s="18" t="s">
        <v>765</v>
      </c>
      <c r="K5" s="18">
        <v>0</v>
      </c>
      <c r="L5" s="18">
        <v>12</v>
      </c>
      <c r="M5" s="18" t="s">
        <v>3044</v>
      </c>
      <c r="N5" s="18" t="s">
        <v>3045</v>
      </c>
      <c r="O5" s="18">
        <v>12680.29681</v>
      </c>
      <c r="P5" s="18" t="s">
        <v>2070</v>
      </c>
    </row>
    <row r="6" spans="1:16" x14ac:dyDescent="0.25">
      <c r="A6" s="18" t="s">
        <v>2071</v>
      </c>
      <c r="B6" s="18" t="s">
        <v>3191</v>
      </c>
      <c r="J6" s="18" t="s">
        <v>716</v>
      </c>
      <c r="K6" s="18">
        <v>0</v>
      </c>
      <c r="L6" s="18">
        <v>13</v>
      </c>
      <c r="M6" s="18" t="s">
        <v>3044</v>
      </c>
      <c r="N6" s="18" t="s">
        <v>3045</v>
      </c>
      <c r="O6" s="18">
        <v>13495.19587</v>
      </c>
      <c r="P6" s="18" t="s">
        <v>2071</v>
      </c>
    </row>
    <row r="7" spans="1:16" x14ac:dyDescent="0.25">
      <c r="A7" s="18" t="s">
        <v>2072</v>
      </c>
      <c r="B7" s="18" t="s">
        <v>3192</v>
      </c>
      <c r="J7" s="18" t="s">
        <v>740</v>
      </c>
      <c r="K7" s="18">
        <v>0</v>
      </c>
      <c r="L7" s="18">
        <v>14</v>
      </c>
      <c r="M7" s="18" t="s">
        <v>3044</v>
      </c>
      <c r="N7" s="18" t="s">
        <v>3045</v>
      </c>
      <c r="O7" s="18">
        <v>13845.94694</v>
      </c>
      <c r="P7" s="18" t="s">
        <v>2072</v>
      </c>
    </row>
    <row r="8" spans="1:16" x14ac:dyDescent="0.25">
      <c r="A8" s="18" t="s">
        <v>276</v>
      </c>
      <c r="B8" s="18" t="s">
        <v>3193</v>
      </c>
      <c r="J8" s="18" t="s">
        <v>764</v>
      </c>
      <c r="K8" s="18">
        <v>0</v>
      </c>
      <c r="L8" s="18">
        <v>15</v>
      </c>
      <c r="M8" s="18" t="s">
        <v>3044</v>
      </c>
      <c r="N8" s="18" t="s">
        <v>3045</v>
      </c>
      <c r="O8" s="18">
        <v>12514.31977</v>
      </c>
      <c r="P8" s="18" t="s">
        <v>276</v>
      </c>
    </row>
    <row r="9" spans="1:16" x14ac:dyDescent="0.25">
      <c r="A9" s="18" t="s">
        <v>282</v>
      </c>
      <c r="B9" s="18" t="s">
        <v>3194</v>
      </c>
      <c r="J9" s="18" t="s">
        <v>745</v>
      </c>
      <c r="K9" s="18">
        <v>0</v>
      </c>
      <c r="L9" s="18">
        <v>16</v>
      </c>
      <c r="M9" s="18" t="s">
        <v>3044</v>
      </c>
      <c r="N9" s="18" t="s">
        <v>3045</v>
      </c>
      <c r="O9" s="18">
        <v>13148.49163</v>
      </c>
      <c r="P9" s="18" t="s">
        <v>282</v>
      </c>
    </row>
    <row r="10" spans="1:16" x14ac:dyDescent="0.25">
      <c r="A10" s="18" t="s">
        <v>869</v>
      </c>
      <c r="B10" s="18" t="s">
        <v>3195</v>
      </c>
      <c r="J10" s="18" t="s">
        <v>721</v>
      </c>
      <c r="K10" s="18">
        <v>0</v>
      </c>
      <c r="L10" s="18">
        <v>17</v>
      </c>
      <c r="M10" s="18" t="s">
        <v>3044</v>
      </c>
      <c r="N10" s="18" t="s">
        <v>3045</v>
      </c>
      <c r="O10" s="18">
        <v>13249.05524</v>
      </c>
      <c r="P10" s="18" t="s">
        <v>869</v>
      </c>
    </row>
    <row r="11" spans="1:16" x14ac:dyDescent="0.25">
      <c r="A11" s="18" t="s">
        <v>228</v>
      </c>
      <c r="B11" s="18" t="s">
        <v>3196</v>
      </c>
      <c r="J11" s="18" t="s">
        <v>1875</v>
      </c>
      <c r="K11" s="18">
        <v>0</v>
      </c>
      <c r="L11" s="18">
        <v>18</v>
      </c>
      <c r="M11" s="18" t="s">
        <v>3044</v>
      </c>
      <c r="N11" s="18" t="s">
        <v>3045</v>
      </c>
      <c r="O11" s="18">
        <v>12279.334709999999</v>
      </c>
      <c r="P11" s="18" t="s">
        <v>228</v>
      </c>
    </row>
    <row r="12" spans="1:16" x14ac:dyDescent="0.25">
      <c r="A12" s="18" t="s">
        <v>234</v>
      </c>
      <c r="B12" s="18" t="s">
        <v>3197</v>
      </c>
      <c r="J12" s="18" t="s">
        <v>1876</v>
      </c>
      <c r="K12" s="18">
        <v>0</v>
      </c>
      <c r="L12" s="18">
        <v>19</v>
      </c>
      <c r="M12" s="18" t="s">
        <v>3044</v>
      </c>
      <c r="N12" s="18" t="s">
        <v>3045</v>
      </c>
      <c r="O12" s="18">
        <v>12712.3089</v>
      </c>
      <c r="P12" s="18" t="s">
        <v>234</v>
      </c>
    </row>
    <row r="13" spans="1:16" x14ac:dyDescent="0.25">
      <c r="A13" s="18" t="s">
        <v>2073</v>
      </c>
      <c r="B13" s="18" t="s">
        <v>3198</v>
      </c>
      <c r="J13" s="18" t="s">
        <v>720</v>
      </c>
      <c r="K13" s="18">
        <v>0</v>
      </c>
      <c r="L13" s="18">
        <v>1</v>
      </c>
      <c r="M13" s="18" t="s">
        <v>3044</v>
      </c>
      <c r="N13" s="18" t="s">
        <v>3045</v>
      </c>
      <c r="O13" s="18">
        <v>14074.95392</v>
      </c>
      <c r="P13" s="18" t="s">
        <v>2073</v>
      </c>
    </row>
    <row r="14" spans="1:16" x14ac:dyDescent="0.25">
      <c r="A14" s="18" t="s">
        <v>865</v>
      </c>
      <c r="B14" s="18" t="s">
        <v>3199</v>
      </c>
      <c r="J14" s="18" t="s">
        <v>1877</v>
      </c>
      <c r="K14" s="18">
        <v>0</v>
      </c>
      <c r="L14" s="18">
        <v>20</v>
      </c>
      <c r="M14" s="18" t="s">
        <v>3044</v>
      </c>
      <c r="N14" s="18" t="s">
        <v>3045</v>
      </c>
      <c r="O14" s="18">
        <v>13104.1072</v>
      </c>
      <c r="P14" s="18" t="s">
        <v>865</v>
      </c>
    </row>
    <row r="15" spans="1:16" x14ac:dyDescent="0.25">
      <c r="A15" s="18" t="s">
        <v>186</v>
      </c>
      <c r="B15" s="18" t="s">
        <v>3200</v>
      </c>
      <c r="J15" s="18" t="s">
        <v>1878</v>
      </c>
      <c r="K15" s="18">
        <v>0</v>
      </c>
      <c r="L15" s="18">
        <v>21</v>
      </c>
      <c r="M15" s="18" t="s">
        <v>3044</v>
      </c>
      <c r="N15" s="18" t="s">
        <v>3045</v>
      </c>
      <c r="O15" s="18">
        <v>12385.029339999999</v>
      </c>
      <c r="P15" s="18" t="s">
        <v>186</v>
      </c>
    </row>
    <row r="16" spans="1:16" x14ac:dyDescent="0.25">
      <c r="A16" s="18" t="s">
        <v>180</v>
      </c>
      <c r="B16" s="18" t="s">
        <v>3201</v>
      </c>
      <c r="J16" s="18" t="s">
        <v>1879</v>
      </c>
      <c r="K16" s="18">
        <v>0</v>
      </c>
      <c r="L16" s="18">
        <v>22</v>
      </c>
      <c r="M16" s="18" t="s">
        <v>3044</v>
      </c>
      <c r="N16" s="18" t="s">
        <v>3045</v>
      </c>
      <c r="O16" s="18">
        <v>12293.070809999999</v>
      </c>
      <c r="P16" s="18" t="s">
        <v>180</v>
      </c>
    </row>
    <row r="17" spans="1:16" x14ac:dyDescent="0.25">
      <c r="A17" s="18" t="s">
        <v>862</v>
      </c>
      <c r="B17" s="18" t="s">
        <v>3202</v>
      </c>
      <c r="J17" s="18" t="s">
        <v>1880</v>
      </c>
      <c r="K17" s="18">
        <v>0</v>
      </c>
      <c r="L17" s="18">
        <v>23</v>
      </c>
      <c r="M17" s="18" t="s">
        <v>3044</v>
      </c>
      <c r="N17" s="18" t="s">
        <v>3045</v>
      </c>
      <c r="O17" s="18">
        <v>12705.125830000001</v>
      </c>
      <c r="P17" s="18" t="s">
        <v>862</v>
      </c>
    </row>
    <row r="18" spans="1:16" x14ac:dyDescent="0.25">
      <c r="A18" s="18" t="s">
        <v>2074</v>
      </c>
      <c r="B18" s="18" t="s">
        <v>3203</v>
      </c>
      <c r="J18" s="18" t="s">
        <v>744</v>
      </c>
      <c r="K18" s="18">
        <v>0</v>
      </c>
      <c r="L18" s="18">
        <v>2</v>
      </c>
      <c r="M18" s="18" t="s">
        <v>3044</v>
      </c>
      <c r="N18" s="18" t="s">
        <v>3045</v>
      </c>
      <c r="O18" s="18">
        <v>13537.31517</v>
      </c>
      <c r="P18" s="18" t="s">
        <v>2074</v>
      </c>
    </row>
    <row r="19" spans="1:16" x14ac:dyDescent="0.25">
      <c r="A19" s="18" t="s">
        <v>2075</v>
      </c>
      <c r="B19" s="18" t="s">
        <v>3204</v>
      </c>
      <c r="J19" s="18" t="s">
        <v>768</v>
      </c>
      <c r="K19" s="18">
        <v>0</v>
      </c>
      <c r="L19" s="18">
        <v>3</v>
      </c>
      <c r="M19" s="18" t="s">
        <v>3044</v>
      </c>
      <c r="N19" s="18" t="s">
        <v>3045</v>
      </c>
      <c r="O19" s="18">
        <v>14384.971589999999</v>
      </c>
      <c r="P19" s="18" t="s">
        <v>2075</v>
      </c>
    </row>
    <row r="20" spans="1:16" x14ac:dyDescent="0.25">
      <c r="A20" s="18" t="s">
        <v>2076</v>
      </c>
      <c r="B20" s="18" t="s">
        <v>3205</v>
      </c>
      <c r="J20" s="18" t="s">
        <v>719</v>
      </c>
      <c r="K20" s="18">
        <v>0</v>
      </c>
      <c r="L20" s="18">
        <v>4</v>
      </c>
      <c r="M20" s="18" t="s">
        <v>3044</v>
      </c>
      <c r="N20" s="18" t="s">
        <v>3045</v>
      </c>
      <c r="O20" s="18">
        <v>13538.22853</v>
      </c>
      <c r="P20" s="18" t="s">
        <v>2076</v>
      </c>
    </row>
    <row r="21" spans="1:16" x14ac:dyDescent="0.25">
      <c r="A21" s="18" t="s">
        <v>2077</v>
      </c>
      <c r="B21" s="18" t="s">
        <v>3206</v>
      </c>
      <c r="J21" s="18" t="s">
        <v>743</v>
      </c>
      <c r="K21" s="18">
        <v>0</v>
      </c>
      <c r="L21" s="18">
        <v>5</v>
      </c>
      <c r="M21" s="18" t="s">
        <v>3044</v>
      </c>
      <c r="N21" s="18" t="s">
        <v>3045</v>
      </c>
      <c r="O21" s="18">
        <v>13997.387199999999</v>
      </c>
      <c r="P21" s="18" t="s">
        <v>2077</v>
      </c>
    </row>
    <row r="22" spans="1:16" x14ac:dyDescent="0.25">
      <c r="A22" s="18" t="s">
        <v>2078</v>
      </c>
      <c r="B22" s="18" t="s">
        <v>3207</v>
      </c>
      <c r="J22" s="18" t="s">
        <v>767</v>
      </c>
      <c r="K22" s="18">
        <v>0</v>
      </c>
      <c r="L22" s="18">
        <v>6</v>
      </c>
      <c r="M22" s="18" t="s">
        <v>3044</v>
      </c>
      <c r="N22" s="18" t="s">
        <v>3045</v>
      </c>
      <c r="O22" s="18">
        <v>14994.48307</v>
      </c>
      <c r="P22" s="18" t="s">
        <v>2078</v>
      </c>
    </row>
    <row r="23" spans="1:16" x14ac:dyDescent="0.25">
      <c r="A23" s="18" t="s">
        <v>2079</v>
      </c>
      <c r="B23" s="18" t="s">
        <v>3208</v>
      </c>
      <c r="J23" s="18" t="s">
        <v>718</v>
      </c>
      <c r="K23" s="18">
        <v>0</v>
      </c>
      <c r="L23" s="18">
        <v>7</v>
      </c>
      <c r="M23" s="18" t="s">
        <v>3044</v>
      </c>
      <c r="N23" s="18" t="s">
        <v>3045</v>
      </c>
      <c r="O23" s="18">
        <v>14773.77678</v>
      </c>
      <c r="P23" s="18" t="s">
        <v>2079</v>
      </c>
    </row>
    <row r="24" spans="1:16" x14ac:dyDescent="0.25">
      <c r="A24" s="18" t="s">
        <v>2080</v>
      </c>
      <c r="B24" s="18" t="s">
        <v>3209</v>
      </c>
      <c r="J24" s="18" t="s">
        <v>742</v>
      </c>
      <c r="K24" s="18">
        <v>0</v>
      </c>
      <c r="L24" s="18">
        <v>8</v>
      </c>
      <c r="M24" s="18" t="s">
        <v>3044</v>
      </c>
      <c r="N24" s="18" t="s">
        <v>3045</v>
      </c>
      <c r="O24" s="18">
        <v>13422.399100000001</v>
      </c>
      <c r="P24" s="18" t="s">
        <v>2080</v>
      </c>
    </row>
    <row r="25" spans="1:16" x14ac:dyDescent="0.25">
      <c r="A25" s="18" t="s">
        <v>2081</v>
      </c>
      <c r="B25" s="18" t="s">
        <v>3210</v>
      </c>
      <c r="J25" s="18" t="s">
        <v>766</v>
      </c>
      <c r="K25" s="18">
        <v>0</v>
      </c>
      <c r="L25" s="18">
        <v>9</v>
      </c>
      <c r="M25" s="18" t="s">
        <v>3044</v>
      </c>
      <c r="N25" s="18" t="s">
        <v>3045</v>
      </c>
      <c r="O25" s="18">
        <v>12904.719849999999</v>
      </c>
      <c r="P25" s="18" t="s">
        <v>2081</v>
      </c>
    </row>
    <row r="26" spans="1:16" x14ac:dyDescent="0.25">
      <c r="A26" s="18" t="s">
        <v>2082</v>
      </c>
      <c r="B26" s="18" t="s">
        <v>3211</v>
      </c>
      <c r="J26" s="18" t="s">
        <v>757</v>
      </c>
      <c r="K26" s="18">
        <v>0</v>
      </c>
      <c r="L26" s="18">
        <v>0</v>
      </c>
      <c r="M26" s="18" t="s">
        <v>3044</v>
      </c>
      <c r="N26" s="18" t="s">
        <v>3046</v>
      </c>
      <c r="O26" s="18">
        <v>13879.89422</v>
      </c>
      <c r="P26" s="18" t="s">
        <v>2082</v>
      </c>
    </row>
    <row r="27" spans="1:16" x14ac:dyDescent="0.25">
      <c r="A27" s="18" t="s">
        <v>2083</v>
      </c>
      <c r="B27" s="18" t="s">
        <v>3212</v>
      </c>
      <c r="J27" s="18" t="s">
        <v>705</v>
      </c>
      <c r="K27" s="18">
        <v>0</v>
      </c>
      <c r="L27" s="18">
        <v>10</v>
      </c>
      <c r="M27" s="18" t="s">
        <v>3044</v>
      </c>
      <c r="N27" s="18" t="s">
        <v>3046</v>
      </c>
      <c r="O27" s="18">
        <v>14457.939130000001</v>
      </c>
      <c r="P27" s="18" t="s">
        <v>2083</v>
      </c>
    </row>
    <row r="28" spans="1:16" x14ac:dyDescent="0.25">
      <c r="A28" s="18" t="s">
        <v>2084</v>
      </c>
      <c r="B28" s="18" t="s">
        <v>3213</v>
      </c>
      <c r="J28" s="18" t="s">
        <v>729</v>
      </c>
      <c r="K28" s="18">
        <v>0</v>
      </c>
      <c r="L28" s="18">
        <v>11</v>
      </c>
      <c r="M28" s="18" t="s">
        <v>3044</v>
      </c>
      <c r="N28" s="18" t="s">
        <v>3046</v>
      </c>
      <c r="O28" s="18">
        <v>13958.06926</v>
      </c>
      <c r="P28" s="18" t="s">
        <v>2084</v>
      </c>
    </row>
    <row r="29" spans="1:16" x14ac:dyDescent="0.25">
      <c r="A29" s="18" t="s">
        <v>2085</v>
      </c>
      <c r="B29" s="18" t="s">
        <v>3214</v>
      </c>
      <c r="J29" s="18" t="s">
        <v>753</v>
      </c>
      <c r="K29" s="18">
        <v>0</v>
      </c>
      <c r="L29" s="18">
        <v>12</v>
      </c>
      <c r="M29" s="18" t="s">
        <v>3044</v>
      </c>
      <c r="N29" s="18" t="s">
        <v>3046</v>
      </c>
      <c r="O29" s="18">
        <v>12681.858550000001</v>
      </c>
      <c r="P29" s="18" t="s">
        <v>2085</v>
      </c>
    </row>
    <row r="30" spans="1:16" x14ac:dyDescent="0.25">
      <c r="A30" s="18" t="s">
        <v>2086</v>
      </c>
      <c r="B30" s="18" t="s">
        <v>3215</v>
      </c>
      <c r="J30" s="18" t="s">
        <v>704</v>
      </c>
      <c r="K30" s="18">
        <v>0</v>
      </c>
      <c r="L30" s="18">
        <v>13</v>
      </c>
      <c r="M30" s="18" t="s">
        <v>3044</v>
      </c>
      <c r="N30" s="18" t="s">
        <v>3046</v>
      </c>
      <c r="O30" s="18">
        <v>13494.78393</v>
      </c>
      <c r="P30" s="18" t="s">
        <v>2086</v>
      </c>
    </row>
    <row r="31" spans="1:16" x14ac:dyDescent="0.25">
      <c r="A31" s="18" t="s">
        <v>2087</v>
      </c>
      <c r="B31" s="18" t="s">
        <v>3216</v>
      </c>
      <c r="J31" s="18" t="s">
        <v>728</v>
      </c>
      <c r="K31" s="18">
        <v>0</v>
      </c>
      <c r="L31" s="18">
        <v>14</v>
      </c>
      <c r="M31" s="18" t="s">
        <v>3044</v>
      </c>
      <c r="N31" s="18" t="s">
        <v>3046</v>
      </c>
      <c r="O31" s="18">
        <v>13845.1813</v>
      </c>
      <c r="P31" s="18" t="s">
        <v>2087</v>
      </c>
    </row>
    <row r="32" spans="1:16" x14ac:dyDescent="0.25">
      <c r="A32" s="18" t="s">
        <v>858</v>
      </c>
      <c r="B32" s="18" t="s">
        <v>3217</v>
      </c>
      <c r="J32" s="18" t="s">
        <v>752</v>
      </c>
      <c r="K32" s="18">
        <v>0</v>
      </c>
      <c r="L32" s="18">
        <v>15</v>
      </c>
      <c r="M32" s="18" t="s">
        <v>3044</v>
      </c>
      <c r="N32" s="18" t="s">
        <v>3046</v>
      </c>
      <c r="O32" s="18">
        <v>12515.4123</v>
      </c>
      <c r="P32" s="18" t="s">
        <v>858</v>
      </c>
    </row>
    <row r="33" spans="1:16" x14ac:dyDescent="0.25">
      <c r="A33" s="18" t="s">
        <v>280</v>
      </c>
      <c r="B33" s="18" t="s">
        <v>3218</v>
      </c>
      <c r="J33" s="18" t="s">
        <v>733</v>
      </c>
      <c r="K33" s="18">
        <v>0</v>
      </c>
      <c r="L33" s="18">
        <v>16</v>
      </c>
      <c r="M33" s="18" t="s">
        <v>3044</v>
      </c>
      <c r="N33" s="18" t="s">
        <v>3046</v>
      </c>
      <c r="O33" s="18">
        <v>13147.200650000001</v>
      </c>
      <c r="P33" s="18" t="s">
        <v>280</v>
      </c>
    </row>
    <row r="34" spans="1:16" x14ac:dyDescent="0.25">
      <c r="A34" s="18" t="s">
        <v>286</v>
      </c>
      <c r="B34" s="18" t="s">
        <v>3219</v>
      </c>
      <c r="J34" s="18" t="s">
        <v>709</v>
      </c>
      <c r="K34" s="18">
        <v>0</v>
      </c>
      <c r="L34" s="18">
        <v>17</v>
      </c>
      <c r="M34" s="18" t="s">
        <v>3044</v>
      </c>
      <c r="N34" s="18" t="s">
        <v>3046</v>
      </c>
      <c r="O34" s="18">
        <v>13249.830099999999</v>
      </c>
      <c r="P34" s="18" t="s">
        <v>286</v>
      </c>
    </row>
    <row r="35" spans="1:16" x14ac:dyDescent="0.25">
      <c r="A35" s="18" t="s">
        <v>854</v>
      </c>
      <c r="B35" s="18" t="s">
        <v>3220</v>
      </c>
      <c r="J35" s="18" t="s">
        <v>1881</v>
      </c>
      <c r="K35" s="18">
        <v>0</v>
      </c>
      <c r="L35" s="18">
        <v>18</v>
      </c>
      <c r="M35" s="18" t="s">
        <v>3044</v>
      </c>
      <c r="N35" s="18" t="s">
        <v>3046</v>
      </c>
      <c r="O35" s="18">
        <v>12277.89524</v>
      </c>
      <c r="P35" s="18" t="s">
        <v>854</v>
      </c>
    </row>
    <row r="36" spans="1:16" x14ac:dyDescent="0.25">
      <c r="A36" s="18" t="s">
        <v>232</v>
      </c>
      <c r="B36" s="18" t="s">
        <v>3221</v>
      </c>
      <c r="J36" s="18" t="s">
        <v>1882</v>
      </c>
      <c r="K36" s="18">
        <v>0</v>
      </c>
      <c r="L36" s="18">
        <v>19</v>
      </c>
      <c r="M36" s="18" t="s">
        <v>3044</v>
      </c>
      <c r="N36" s="18" t="s">
        <v>3046</v>
      </c>
      <c r="O36" s="18">
        <v>12713.15285</v>
      </c>
      <c r="P36" s="18" t="s">
        <v>232</v>
      </c>
    </row>
    <row r="37" spans="1:16" x14ac:dyDescent="0.25">
      <c r="A37" s="18" t="s">
        <v>2088</v>
      </c>
      <c r="B37" s="18" t="s">
        <v>3222</v>
      </c>
      <c r="J37" s="18" t="s">
        <v>708</v>
      </c>
      <c r="K37" s="18">
        <v>0</v>
      </c>
      <c r="L37" s="18">
        <v>1</v>
      </c>
      <c r="M37" s="18" t="s">
        <v>3044</v>
      </c>
      <c r="N37" s="18" t="s">
        <v>3046</v>
      </c>
      <c r="O37" s="18">
        <v>14075.73641</v>
      </c>
      <c r="P37" s="18" t="s">
        <v>2088</v>
      </c>
    </row>
    <row r="38" spans="1:16" x14ac:dyDescent="0.25">
      <c r="A38" s="18" t="s">
        <v>238</v>
      </c>
      <c r="B38" s="18" t="s">
        <v>3223</v>
      </c>
      <c r="J38" s="18" t="s">
        <v>1883</v>
      </c>
      <c r="K38" s="18">
        <v>0</v>
      </c>
      <c r="L38" s="18">
        <v>20</v>
      </c>
      <c r="M38" s="18" t="s">
        <v>3044</v>
      </c>
      <c r="N38" s="18" t="s">
        <v>3046</v>
      </c>
      <c r="O38" s="18">
        <v>13103.594880000001</v>
      </c>
      <c r="P38" s="18" t="s">
        <v>238</v>
      </c>
    </row>
    <row r="39" spans="1:16" x14ac:dyDescent="0.25">
      <c r="A39" s="18" t="s">
        <v>184</v>
      </c>
      <c r="B39" s="18" t="s">
        <v>3224</v>
      </c>
      <c r="J39" s="18" t="s">
        <v>1884</v>
      </c>
      <c r="K39" s="18">
        <v>0</v>
      </c>
      <c r="L39" s="18">
        <v>21</v>
      </c>
      <c r="M39" s="18" t="s">
        <v>3044</v>
      </c>
      <c r="N39" s="18" t="s">
        <v>3046</v>
      </c>
      <c r="O39" s="18">
        <v>12383.92554</v>
      </c>
      <c r="P39" s="18" t="s">
        <v>184</v>
      </c>
    </row>
    <row r="40" spans="1:16" x14ac:dyDescent="0.25">
      <c r="A40" s="18" t="s">
        <v>851</v>
      </c>
      <c r="B40" s="18" t="s">
        <v>3225</v>
      </c>
      <c r="J40" s="18" t="s">
        <v>1885</v>
      </c>
      <c r="K40" s="18">
        <v>0</v>
      </c>
      <c r="L40" s="18">
        <v>22</v>
      </c>
      <c r="M40" s="18" t="s">
        <v>3044</v>
      </c>
      <c r="N40" s="18" t="s">
        <v>3046</v>
      </c>
      <c r="O40" s="18">
        <v>12292.76533</v>
      </c>
      <c r="P40" s="18" t="s">
        <v>851</v>
      </c>
    </row>
    <row r="41" spans="1:16" x14ac:dyDescent="0.25">
      <c r="A41" s="18" t="s">
        <v>190</v>
      </c>
      <c r="B41" s="18" t="s">
        <v>3226</v>
      </c>
      <c r="J41" s="18" t="s">
        <v>1886</v>
      </c>
      <c r="K41" s="18">
        <v>0</v>
      </c>
      <c r="L41" s="18">
        <v>23</v>
      </c>
      <c r="M41" s="18" t="s">
        <v>3044</v>
      </c>
      <c r="N41" s="18" t="s">
        <v>3046</v>
      </c>
      <c r="O41" s="18">
        <v>12704.50736</v>
      </c>
      <c r="P41" s="18" t="s">
        <v>190</v>
      </c>
    </row>
    <row r="42" spans="1:16" x14ac:dyDescent="0.25">
      <c r="A42" s="18" t="s">
        <v>2089</v>
      </c>
      <c r="B42" s="18" t="s">
        <v>3227</v>
      </c>
      <c r="J42" s="18" t="s">
        <v>732</v>
      </c>
      <c r="K42" s="18">
        <v>0</v>
      </c>
      <c r="L42" s="18">
        <v>2</v>
      </c>
      <c r="M42" s="18" t="s">
        <v>3044</v>
      </c>
      <c r="N42" s="18" t="s">
        <v>3046</v>
      </c>
      <c r="O42" s="18">
        <v>13537.20983</v>
      </c>
      <c r="P42" s="18" t="s">
        <v>2089</v>
      </c>
    </row>
    <row r="43" spans="1:16" x14ac:dyDescent="0.25">
      <c r="A43" s="18" t="s">
        <v>2090</v>
      </c>
      <c r="B43" s="18" t="s">
        <v>3228</v>
      </c>
      <c r="J43" s="18" t="s">
        <v>756</v>
      </c>
      <c r="K43" s="18">
        <v>0</v>
      </c>
      <c r="L43" s="18">
        <v>3</v>
      </c>
      <c r="M43" s="18" t="s">
        <v>3044</v>
      </c>
      <c r="N43" s="18" t="s">
        <v>3046</v>
      </c>
      <c r="O43" s="18">
        <v>14385.4918</v>
      </c>
      <c r="P43" s="18" t="s">
        <v>2090</v>
      </c>
    </row>
    <row r="44" spans="1:16" x14ac:dyDescent="0.25">
      <c r="A44" s="18" t="s">
        <v>2091</v>
      </c>
      <c r="B44" s="18" t="s">
        <v>3229</v>
      </c>
      <c r="J44" s="18" t="s">
        <v>707</v>
      </c>
      <c r="K44" s="18">
        <v>0</v>
      </c>
      <c r="L44" s="18">
        <v>4</v>
      </c>
      <c r="M44" s="18" t="s">
        <v>3044</v>
      </c>
      <c r="N44" s="18" t="s">
        <v>3046</v>
      </c>
      <c r="O44" s="18">
        <v>13540.162920000001</v>
      </c>
      <c r="P44" s="18" t="s">
        <v>2091</v>
      </c>
    </row>
    <row r="45" spans="1:16" x14ac:dyDescent="0.25">
      <c r="A45" s="18" t="s">
        <v>2092</v>
      </c>
      <c r="B45" s="18" t="s">
        <v>3230</v>
      </c>
      <c r="J45" s="18" t="s">
        <v>731</v>
      </c>
      <c r="K45" s="18">
        <v>0</v>
      </c>
      <c r="L45" s="18">
        <v>5</v>
      </c>
      <c r="M45" s="18" t="s">
        <v>3044</v>
      </c>
      <c r="N45" s="18" t="s">
        <v>3046</v>
      </c>
      <c r="O45" s="18">
        <v>13998.29688</v>
      </c>
      <c r="P45" s="18" t="s">
        <v>2092</v>
      </c>
    </row>
    <row r="46" spans="1:16" x14ac:dyDescent="0.25">
      <c r="A46" s="18" t="s">
        <v>2093</v>
      </c>
      <c r="B46" s="18" t="s">
        <v>3231</v>
      </c>
      <c r="J46" s="18" t="s">
        <v>755</v>
      </c>
      <c r="K46" s="18">
        <v>0</v>
      </c>
      <c r="L46" s="18">
        <v>6</v>
      </c>
      <c r="M46" s="18" t="s">
        <v>3044</v>
      </c>
      <c r="N46" s="18" t="s">
        <v>3046</v>
      </c>
      <c r="O46" s="18">
        <v>14994.057210000001</v>
      </c>
      <c r="P46" s="18" t="s">
        <v>2093</v>
      </c>
    </row>
    <row r="47" spans="1:16" x14ac:dyDescent="0.25">
      <c r="A47" s="18" t="s">
        <v>2094</v>
      </c>
      <c r="B47" s="18" t="s">
        <v>3232</v>
      </c>
      <c r="J47" s="18" t="s">
        <v>706</v>
      </c>
      <c r="K47" s="18">
        <v>0</v>
      </c>
      <c r="L47" s="18">
        <v>7</v>
      </c>
      <c r="M47" s="18" t="s">
        <v>3044</v>
      </c>
      <c r="N47" s="18" t="s">
        <v>3046</v>
      </c>
      <c r="O47" s="18">
        <v>14775.00513</v>
      </c>
      <c r="P47" s="18" t="s">
        <v>2094</v>
      </c>
    </row>
    <row r="48" spans="1:16" x14ac:dyDescent="0.25">
      <c r="A48" s="18" t="s">
        <v>2095</v>
      </c>
      <c r="B48" s="18" t="s">
        <v>3233</v>
      </c>
      <c r="J48" s="18" t="s">
        <v>730</v>
      </c>
      <c r="K48" s="18">
        <v>0</v>
      </c>
      <c r="L48" s="18">
        <v>8</v>
      </c>
      <c r="M48" s="18" t="s">
        <v>3044</v>
      </c>
      <c r="N48" s="18" t="s">
        <v>3046</v>
      </c>
      <c r="O48" s="18">
        <v>13423.75302</v>
      </c>
      <c r="P48" s="18" t="s">
        <v>2095</v>
      </c>
    </row>
    <row r="49" spans="1:16" x14ac:dyDescent="0.25">
      <c r="A49" s="18" t="s">
        <v>2096</v>
      </c>
      <c r="B49" s="18" t="s">
        <v>3234</v>
      </c>
      <c r="J49" s="18" t="s">
        <v>754</v>
      </c>
      <c r="K49" s="18">
        <v>0</v>
      </c>
      <c r="L49" s="18">
        <v>9</v>
      </c>
      <c r="M49" s="18" t="s">
        <v>3044</v>
      </c>
      <c r="N49" s="18" t="s">
        <v>3046</v>
      </c>
      <c r="O49" s="18">
        <v>12903.49638</v>
      </c>
      <c r="P49" s="18" t="s">
        <v>2096</v>
      </c>
    </row>
    <row r="50" spans="1:16" x14ac:dyDescent="0.25">
      <c r="A50" s="18" t="s">
        <v>2097</v>
      </c>
      <c r="B50" s="18" t="s">
        <v>3235</v>
      </c>
      <c r="J50" s="18" t="s">
        <v>763</v>
      </c>
      <c r="K50" s="18">
        <v>1</v>
      </c>
      <c r="L50" s="18">
        <v>0</v>
      </c>
      <c r="M50" s="18" t="s">
        <v>3044</v>
      </c>
      <c r="N50" s="18" t="s">
        <v>3045</v>
      </c>
      <c r="O50" s="18">
        <v>11272.21292</v>
      </c>
      <c r="P50" s="18" t="s">
        <v>2097</v>
      </c>
    </row>
    <row r="51" spans="1:16" x14ac:dyDescent="0.25">
      <c r="A51" s="18" t="s">
        <v>2098</v>
      </c>
      <c r="B51" s="18" t="s">
        <v>3236</v>
      </c>
      <c r="J51" s="18" t="s">
        <v>711</v>
      </c>
      <c r="K51" s="18">
        <v>1</v>
      </c>
      <c r="L51" s="18">
        <v>10</v>
      </c>
      <c r="M51" s="18" t="s">
        <v>3044</v>
      </c>
      <c r="N51" s="18" t="s">
        <v>3045</v>
      </c>
      <c r="O51" s="18">
        <v>11620.460950000001</v>
      </c>
      <c r="P51" s="18" t="s">
        <v>2098</v>
      </c>
    </row>
    <row r="52" spans="1:16" x14ac:dyDescent="0.25">
      <c r="A52" s="18" t="s">
        <v>2099</v>
      </c>
      <c r="B52" s="18" t="s">
        <v>3237</v>
      </c>
      <c r="J52" s="18" t="s">
        <v>735</v>
      </c>
      <c r="K52" s="18">
        <v>1</v>
      </c>
      <c r="L52" s="18">
        <v>11</v>
      </c>
      <c r="M52" s="18" t="s">
        <v>3044</v>
      </c>
      <c r="N52" s="18" t="s">
        <v>3045</v>
      </c>
      <c r="O52" s="18">
        <v>11587.12514</v>
      </c>
      <c r="P52" s="18" t="s">
        <v>2099</v>
      </c>
    </row>
    <row r="53" spans="1:16" x14ac:dyDescent="0.25">
      <c r="A53" s="18" t="s">
        <v>2100</v>
      </c>
      <c r="B53" s="18" t="s">
        <v>3238</v>
      </c>
      <c r="J53" s="18" t="s">
        <v>759</v>
      </c>
      <c r="K53" s="18">
        <v>1</v>
      </c>
      <c r="L53" s="18">
        <v>12</v>
      </c>
      <c r="M53" s="18" t="s">
        <v>3044</v>
      </c>
      <c r="N53" s="18" t="s">
        <v>3045</v>
      </c>
      <c r="O53" s="18">
        <v>11530.826789999999</v>
      </c>
      <c r="P53" s="18" t="s">
        <v>2100</v>
      </c>
    </row>
    <row r="54" spans="1:16" x14ac:dyDescent="0.25">
      <c r="A54" s="18" t="s">
        <v>2101</v>
      </c>
      <c r="B54" s="18" t="s">
        <v>3239</v>
      </c>
      <c r="J54" s="18" t="s">
        <v>710</v>
      </c>
      <c r="K54" s="18">
        <v>1</v>
      </c>
      <c r="L54" s="18">
        <v>13</v>
      </c>
      <c r="M54" s="18" t="s">
        <v>3044</v>
      </c>
      <c r="N54" s="18" t="s">
        <v>3045</v>
      </c>
      <c r="O54" s="18">
        <v>11506.83531</v>
      </c>
      <c r="P54" s="18" t="s">
        <v>2101</v>
      </c>
    </row>
    <row r="55" spans="1:16" x14ac:dyDescent="0.25">
      <c r="A55" s="18" t="s">
        <v>2102</v>
      </c>
      <c r="B55" s="18" t="s">
        <v>3240</v>
      </c>
      <c r="J55" s="18" t="s">
        <v>734</v>
      </c>
      <c r="K55" s="18">
        <v>1</v>
      </c>
      <c r="L55" s="18">
        <v>14</v>
      </c>
      <c r="M55" s="18" t="s">
        <v>3044</v>
      </c>
      <c r="N55" s="18" t="s">
        <v>3045</v>
      </c>
      <c r="O55" s="18">
        <v>11620.151620000001</v>
      </c>
      <c r="P55" s="18" t="s">
        <v>2102</v>
      </c>
    </row>
    <row r="56" spans="1:16" x14ac:dyDescent="0.25">
      <c r="A56" s="18" t="s">
        <v>2103</v>
      </c>
      <c r="B56" s="18" t="s">
        <v>3241</v>
      </c>
      <c r="J56" s="18" t="s">
        <v>758</v>
      </c>
      <c r="K56" s="18">
        <v>1</v>
      </c>
      <c r="L56" s="18">
        <v>15</v>
      </c>
      <c r="M56" s="18" t="s">
        <v>3044</v>
      </c>
      <c r="N56" s="18" t="s">
        <v>3045</v>
      </c>
      <c r="O56" s="18">
        <v>11041.41728</v>
      </c>
      <c r="P56" s="18" t="s">
        <v>2103</v>
      </c>
    </row>
    <row r="57" spans="1:16" x14ac:dyDescent="0.25">
      <c r="A57" s="18" t="s">
        <v>2104</v>
      </c>
      <c r="B57" s="18" t="s">
        <v>3242</v>
      </c>
      <c r="J57" s="18" t="s">
        <v>739</v>
      </c>
      <c r="K57" s="18">
        <v>1</v>
      </c>
      <c r="L57" s="18">
        <v>16</v>
      </c>
      <c r="M57" s="18" t="s">
        <v>3044</v>
      </c>
      <c r="N57" s="18" t="s">
        <v>3045</v>
      </c>
      <c r="O57" s="18">
        <v>11726.51519</v>
      </c>
      <c r="P57" s="18" t="s">
        <v>2104</v>
      </c>
    </row>
    <row r="58" spans="1:16" x14ac:dyDescent="0.25">
      <c r="A58" s="18" t="s">
        <v>2105</v>
      </c>
      <c r="B58" s="18" t="s">
        <v>3243</v>
      </c>
      <c r="J58" s="18" t="s">
        <v>715</v>
      </c>
      <c r="K58" s="18">
        <v>1</v>
      </c>
      <c r="L58" s="18">
        <v>17</v>
      </c>
      <c r="M58" s="18" t="s">
        <v>3044</v>
      </c>
      <c r="N58" s="18" t="s">
        <v>3045</v>
      </c>
      <c r="O58" s="18">
        <v>11425.061949999999</v>
      </c>
      <c r="P58" s="18" t="s">
        <v>2105</v>
      </c>
    </row>
    <row r="59" spans="1:16" x14ac:dyDescent="0.25">
      <c r="A59" s="18" t="s">
        <v>2106</v>
      </c>
      <c r="B59" s="18" t="s">
        <v>3244</v>
      </c>
      <c r="J59" s="18" t="s">
        <v>1887</v>
      </c>
      <c r="K59" s="18">
        <v>1</v>
      </c>
      <c r="L59" s="18">
        <v>18</v>
      </c>
      <c r="M59" s="18" t="s">
        <v>3044</v>
      </c>
      <c r="N59" s="18" t="s">
        <v>3045</v>
      </c>
      <c r="O59" s="18">
        <v>11078.865970000001</v>
      </c>
      <c r="P59" s="18" t="s">
        <v>2106</v>
      </c>
    </row>
    <row r="60" spans="1:16" x14ac:dyDescent="0.25">
      <c r="A60" s="18" t="s">
        <v>2107</v>
      </c>
      <c r="B60" s="18" t="s">
        <v>3245</v>
      </c>
      <c r="J60" s="18" t="s">
        <v>1888</v>
      </c>
      <c r="K60" s="18">
        <v>1</v>
      </c>
      <c r="L60" s="18">
        <v>19</v>
      </c>
      <c r="M60" s="18" t="s">
        <v>3044</v>
      </c>
      <c r="N60" s="18" t="s">
        <v>3045</v>
      </c>
      <c r="O60" s="18">
        <v>11287.537759999999</v>
      </c>
      <c r="P60" s="18" t="s">
        <v>2107</v>
      </c>
    </row>
    <row r="61" spans="1:16" x14ac:dyDescent="0.25">
      <c r="A61" s="18" t="s">
        <v>2108</v>
      </c>
      <c r="B61" s="18" t="s">
        <v>3246</v>
      </c>
      <c r="J61" s="18" t="s">
        <v>714</v>
      </c>
      <c r="K61" s="18">
        <v>1</v>
      </c>
      <c r="L61" s="18">
        <v>1</v>
      </c>
      <c r="M61" s="18" t="s">
        <v>3044</v>
      </c>
      <c r="N61" s="18" t="s">
        <v>3045</v>
      </c>
      <c r="O61" s="18">
        <v>11089.96725</v>
      </c>
      <c r="P61" s="18" t="s">
        <v>2108</v>
      </c>
    </row>
    <row r="62" spans="1:16" x14ac:dyDescent="0.25">
      <c r="A62" s="18" t="s">
        <v>2109</v>
      </c>
      <c r="B62" s="18" t="s">
        <v>3247</v>
      </c>
      <c r="J62" s="18" t="s">
        <v>1889</v>
      </c>
      <c r="K62" s="18">
        <v>1</v>
      </c>
      <c r="L62" s="18">
        <v>20</v>
      </c>
      <c r="M62" s="18" t="s">
        <v>3044</v>
      </c>
      <c r="N62" s="18" t="s">
        <v>3045</v>
      </c>
      <c r="O62" s="18">
        <v>11816.196110000001</v>
      </c>
      <c r="P62" s="18" t="s">
        <v>2109</v>
      </c>
    </row>
    <row r="63" spans="1:16" x14ac:dyDescent="0.25">
      <c r="A63" s="18" t="s">
        <v>2110</v>
      </c>
      <c r="B63" s="18" t="s">
        <v>3248</v>
      </c>
      <c r="J63" s="18" t="s">
        <v>1890</v>
      </c>
      <c r="K63" s="18">
        <v>1</v>
      </c>
      <c r="L63" s="18">
        <v>21</v>
      </c>
      <c r="M63" s="18" t="s">
        <v>3044</v>
      </c>
      <c r="N63" s="18" t="s">
        <v>3045</v>
      </c>
      <c r="O63" s="18">
        <v>11210.926020000001</v>
      </c>
      <c r="P63" s="18" t="s">
        <v>2110</v>
      </c>
    </row>
    <row r="64" spans="1:16" x14ac:dyDescent="0.25">
      <c r="A64" s="18" t="s">
        <v>2111</v>
      </c>
      <c r="B64" s="18" t="s">
        <v>3249</v>
      </c>
      <c r="J64" s="18" t="s">
        <v>1891</v>
      </c>
      <c r="K64" s="18">
        <v>1</v>
      </c>
      <c r="L64" s="18">
        <v>22</v>
      </c>
      <c r="M64" s="18" t="s">
        <v>3044</v>
      </c>
      <c r="N64" s="18" t="s">
        <v>3045</v>
      </c>
      <c r="O64" s="18">
        <v>11182.473900000001</v>
      </c>
      <c r="P64" s="18" t="s">
        <v>2111</v>
      </c>
    </row>
    <row r="65" spans="1:16" x14ac:dyDescent="0.25">
      <c r="A65" s="18" t="s">
        <v>2112</v>
      </c>
      <c r="B65" s="18" t="s">
        <v>3250</v>
      </c>
      <c r="J65" s="18" t="s">
        <v>1892</v>
      </c>
      <c r="K65" s="18">
        <v>1</v>
      </c>
      <c r="L65" s="18">
        <v>23</v>
      </c>
      <c r="M65" s="18" t="s">
        <v>3044</v>
      </c>
      <c r="N65" s="18" t="s">
        <v>3045</v>
      </c>
      <c r="O65" s="18">
        <v>11334.0699</v>
      </c>
      <c r="P65" s="18" t="s">
        <v>2112</v>
      </c>
    </row>
    <row r="66" spans="1:16" x14ac:dyDescent="0.25">
      <c r="A66" s="18" t="s">
        <v>2113</v>
      </c>
      <c r="B66" s="18" t="s">
        <v>3251</v>
      </c>
      <c r="J66" s="18" t="s">
        <v>738</v>
      </c>
      <c r="K66" s="18">
        <v>1</v>
      </c>
      <c r="L66" s="18">
        <v>2</v>
      </c>
      <c r="M66" s="18" t="s">
        <v>3044</v>
      </c>
      <c r="N66" s="18" t="s">
        <v>3045</v>
      </c>
      <c r="O66" s="18">
        <v>10966.178330000001</v>
      </c>
      <c r="P66" s="18" t="s">
        <v>2113</v>
      </c>
    </row>
    <row r="67" spans="1:16" x14ac:dyDescent="0.25">
      <c r="A67" s="18" t="s">
        <v>2114</v>
      </c>
      <c r="B67" s="18" t="s">
        <v>3252</v>
      </c>
      <c r="J67" s="18" t="s">
        <v>762</v>
      </c>
      <c r="K67" s="18">
        <v>1</v>
      </c>
      <c r="L67" s="18">
        <v>3</v>
      </c>
      <c r="M67" s="18" t="s">
        <v>3044</v>
      </c>
      <c r="N67" s="18" t="s">
        <v>3045</v>
      </c>
      <c r="O67" s="18">
        <v>11524.8379</v>
      </c>
      <c r="P67" s="18" t="s">
        <v>2114</v>
      </c>
    </row>
    <row r="68" spans="1:16" x14ac:dyDescent="0.25">
      <c r="A68" s="18" t="s">
        <v>2115</v>
      </c>
      <c r="B68" s="18" t="s">
        <v>3253</v>
      </c>
      <c r="J68" s="18" t="s">
        <v>713</v>
      </c>
      <c r="K68" s="18">
        <v>1</v>
      </c>
      <c r="L68" s="18">
        <v>4</v>
      </c>
      <c r="M68" s="18" t="s">
        <v>3044</v>
      </c>
      <c r="N68" s="18" t="s">
        <v>3045</v>
      </c>
      <c r="O68" s="18">
        <v>12023.61853</v>
      </c>
      <c r="P68" s="18" t="s">
        <v>2115</v>
      </c>
    </row>
    <row r="69" spans="1:16" x14ac:dyDescent="0.25">
      <c r="A69" s="18" t="s">
        <v>2116</v>
      </c>
      <c r="B69" s="18" t="s">
        <v>3254</v>
      </c>
      <c r="J69" s="18" t="s">
        <v>737</v>
      </c>
      <c r="K69" s="18">
        <v>1</v>
      </c>
      <c r="L69" s="18">
        <v>5</v>
      </c>
      <c r="M69" s="18" t="s">
        <v>3044</v>
      </c>
      <c r="N69" s="18" t="s">
        <v>3045</v>
      </c>
      <c r="O69" s="18">
        <v>12765.65798</v>
      </c>
      <c r="P69" s="18" t="s">
        <v>2116</v>
      </c>
    </row>
    <row r="70" spans="1:16" x14ac:dyDescent="0.25">
      <c r="A70" s="18" t="s">
        <v>2117</v>
      </c>
      <c r="B70" s="18" t="s">
        <v>3255</v>
      </c>
      <c r="J70" s="18" t="s">
        <v>761</v>
      </c>
      <c r="K70" s="18">
        <v>1</v>
      </c>
      <c r="L70" s="18">
        <v>6</v>
      </c>
      <c r="M70" s="18" t="s">
        <v>3044</v>
      </c>
      <c r="N70" s="18" t="s">
        <v>3045</v>
      </c>
      <c r="O70" s="18">
        <v>11559.17067</v>
      </c>
      <c r="P70" s="18" t="s">
        <v>2117</v>
      </c>
    </row>
    <row r="71" spans="1:16" x14ac:dyDescent="0.25">
      <c r="A71" s="18" t="s">
        <v>2118</v>
      </c>
      <c r="B71" s="18" t="s">
        <v>3256</v>
      </c>
      <c r="J71" s="18" t="s">
        <v>712</v>
      </c>
      <c r="K71" s="18">
        <v>1</v>
      </c>
      <c r="L71" s="18">
        <v>7</v>
      </c>
      <c r="M71" s="18" t="s">
        <v>3044</v>
      </c>
      <c r="N71" s="18" t="s">
        <v>3045</v>
      </c>
      <c r="O71" s="18">
        <v>11738.716130000001</v>
      </c>
      <c r="P71" s="18" t="s">
        <v>2118</v>
      </c>
    </row>
    <row r="72" spans="1:16" x14ac:dyDescent="0.25">
      <c r="A72" s="18" t="s">
        <v>2119</v>
      </c>
      <c r="B72" s="18" t="s">
        <v>3257</v>
      </c>
      <c r="J72" s="18" t="s">
        <v>736</v>
      </c>
      <c r="K72" s="18">
        <v>1</v>
      </c>
      <c r="L72" s="18">
        <v>8</v>
      </c>
      <c r="M72" s="18" t="s">
        <v>3044</v>
      </c>
      <c r="N72" s="18" t="s">
        <v>3045</v>
      </c>
      <c r="O72" s="18">
        <v>11603.923220000001</v>
      </c>
      <c r="P72" s="18" t="s">
        <v>2119</v>
      </c>
    </row>
    <row r="73" spans="1:16" x14ac:dyDescent="0.25">
      <c r="A73" s="18" t="s">
        <v>2120</v>
      </c>
      <c r="B73" s="18" t="s">
        <v>3258</v>
      </c>
      <c r="J73" s="18" t="s">
        <v>760</v>
      </c>
      <c r="K73" s="18">
        <v>1</v>
      </c>
      <c r="L73" s="18">
        <v>9</v>
      </c>
      <c r="M73" s="18" t="s">
        <v>3044</v>
      </c>
      <c r="N73" s="18" t="s">
        <v>3045</v>
      </c>
      <c r="O73" s="18">
        <v>11929.088970000001</v>
      </c>
      <c r="P73" s="18" t="s">
        <v>2120</v>
      </c>
    </row>
    <row r="74" spans="1:16" x14ac:dyDescent="0.25">
      <c r="A74" s="18" t="s">
        <v>2121</v>
      </c>
      <c r="B74" s="18" t="s">
        <v>3259</v>
      </c>
      <c r="J74" s="18" t="s">
        <v>751</v>
      </c>
      <c r="K74" s="18">
        <v>1</v>
      </c>
      <c r="L74" s="18">
        <v>0</v>
      </c>
      <c r="M74" s="18" t="s">
        <v>3044</v>
      </c>
      <c r="N74" s="18" t="s">
        <v>3046</v>
      </c>
      <c r="O74" s="18">
        <v>11270.928400000001</v>
      </c>
      <c r="P74" s="18" t="s">
        <v>2121</v>
      </c>
    </row>
    <row r="75" spans="1:16" x14ac:dyDescent="0.25">
      <c r="A75" s="18" t="s">
        <v>2122</v>
      </c>
      <c r="B75" s="18" t="s">
        <v>3260</v>
      </c>
      <c r="J75" s="18" t="s">
        <v>699</v>
      </c>
      <c r="K75" s="18">
        <v>1</v>
      </c>
      <c r="L75" s="18">
        <v>10</v>
      </c>
      <c r="M75" s="18" t="s">
        <v>3044</v>
      </c>
      <c r="N75" s="18" t="s">
        <v>3046</v>
      </c>
      <c r="O75" s="18">
        <v>11620.221680000001</v>
      </c>
      <c r="P75" s="18" t="s">
        <v>2122</v>
      </c>
    </row>
    <row r="76" spans="1:16" x14ac:dyDescent="0.25">
      <c r="A76" s="18" t="s">
        <v>2123</v>
      </c>
      <c r="B76" s="18" t="s">
        <v>3261</v>
      </c>
      <c r="J76" s="18" t="s">
        <v>723</v>
      </c>
      <c r="K76" s="18">
        <v>1</v>
      </c>
      <c r="L76" s="18">
        <v>11</v>
      </c>
      <c r="M76" s="18" t="s">
        <v>3044</v>
      </c>
      <c r="N76" s="18" t="s">
        <v>3046</v>
      </c>
      <c r="O76" s="18">
        <v>11587.13545</v>
      </c>
      <c r="P76" s="18" t="s">
        <v>2123</v>
      </c>
    </row>
    <row r="77" spans="1:16" x14ac:dyDescent="0.25">
      <c r="A77" s="18" t="s">
        <v>2124</v>
      </c>
      <c r="B77" s="18" t="s">
        <v>3262</v>
      </c>
      <c r="J77" s="18" t="s">
        <v>747</v>
      </c>
      <c r="K77" s="18">
        <v>1</v>
      </c>
      <c r="L77" s="18">
        <v>12</v>
      </c>
      <c r="M77" s="18" t="s">
        <v>3044</v>
      </c>
      <c r="N77" s="18" t="s">
        <v>3046</v>
      </c>
      <c r="O77" s="18">
        <v>11530.139929999999</v>
      </c>
      <c r="P77" s="18" t="s">
        <v>2124</v>
      </c>
    </row>
    <row r="78" spans="1:16" x14ac:dyDescent="0.25">
      <c r="A78" s="18" t="s">
        <v>2125</v>
      </c>
      <c r="B78" s="18" t="s">
        <v>3263</v>
      </c>
      <c r="J78" s="18" t="s">
        <v>698</v>
      </c>
      <c r="K78" s="18">
        <v>1</v>
      </c>
      <c r="L78" s="18">
        <v>13</v>
      </c>
      <c r="M78" s="18" t="s">
        <v>3044</v>
      </c>
      <c r="N78" s="18" t="s">
        <v>3046</v>
      </c>
      <c r="O78" s="18">
        <v>11505.364390000001</v>
      </c>
      <c r="P78" s="18" t="s">
        <v>2125</v>
      </c>
    </row>
    <row r="79" spans="1:16" x14ac:dyDescent="0.25">
      <c r="A79" s="18" t="s">
        <v>2126</v>
      </c>
      <c r="B79" s="18" t="s">
        <v>3264</v>
      </c>
      <c r="J79" s="18" t="s">
        <v>722</v>
      </c>
      <c r="K79" s="18">
        <v>1</v>
      </c>
      <c r="L79" s="18">
        <v>14</v>
      </c>
      <c r="M79" s="18" t="s">
        <v>3044</v>
      </c>
      <c r="N79" s="18" t="s">
        <v>3046</v>
      </c>
      <c r="O79" s="18">
        <v>11618.976860000001</v>
      </c>
      <c r="P79" s="18" t="s">
        <v>2126</v>
      </c>
    </row>
    <row r="80" spans="1:16" x14ac:dyDescent="0.25">
      <c r="A80" s="18" t="s">
        <v>2127</v>
      </c>
      <c r="B80" s="18" t="s">
        <v>3265</v>
      </c>
      <c r="J80" s="18" t="s">
        <v>746</v>
      </c>
      <c r="K80" s="18">
        <v>1</v>
      </c>
      <c r="L80" s="18">
        <v>15</v>
      </c>
      <c r="M80" s="18" t="s">
        <v>3044</v>
      </c>
      <c r="N80" s="18" t="s">
        <v>3046</v>
      </c>
      <c r="O80" s="18">
        <v>11040.70105</v>
      </c>
      <c r="P80" s="18" t="s">
        <v>2127</v>
      </c>
    </row>
    <row r="81" spans="1:16" x14ac:dyDescent="0.25">
      <c r="A81" s="18" t="s">
        <v>2128</v>
      </c>
      <c r="B81" s="18" t="s">
        <v>3266</v>
      </c>
      <c r="J81" s="18" t="s">
        <v>727</v>
      </c>
      <c r="K81" s="18">
        <v>1</v>
      </c>
      <c r="L81" s="18">
        <v>16</v>
      </c>
      <c r="M81" s="18" t="s">
        <v>3044</v>
      </c>
      <c r="N81" s="18" t="s">
        <v>3046</v>
      </c>
      <c r="O81" s="18">
        <v>11725.356589999999</v>
      </c>
      <c r="P81" s="18" t="s">
        <v>2128</v>
      </c>
    </row>
    <row r="82" spans="1:16" x14ac:dyDescent="0.25">
      <c r="A82" s="18" t="s">
        <v>2129</v>
      </c>
      <c r="B82" s="18" t="s">
        <v>3267</v>
      </c>
      <c r="J82" s="18" t="s">
        <v>703</v>
      </c>
      <c r="K82" s="18">
        <v>1</v>
      </c>
      <c r="L82" s="18">
        <v>17</v>
      </c>
      <c r="M82" s="18" t="s">
        <v>3044</v>
      </c>
      <c r="N82" s="18" t="s">
        <v>3046</v>
      </c>
      <c r="O82" s="18">
        <v>11424.78976</v>
      </c>
      <c r="P82" s="18" t="s">
        <v>2129</v>
      </c>
    </row>
    <row r="83" spans="1:16" x14ac:dyDescent="0.25">
      <c r="A83" s="18" t="s">
        <v>2130</v>
      </c>
      <c r="B83" s="18" t="s">
        <v>3268</v>
      </c>
      <c r="J83" s="18" t="s">
        <v>1893</v>
      </c>
      <c r="K83" s="18">
        <v>1</v>
      </c>
      <c r="L83" s="18">
        <v>18</v>
      </c>
      <c r="M83" s="18" t="s">
        <v>3044</v>
      </c>
      <c r="N83" s="18" t="s">
        <v>3046</v>
      </c>
      <c r="O83" s="18">
        <v>11077.589319999999</v>
      </c>
      <c r="P83" s="18" t="s">
        <v>2130</v>
      </c>
    </row>
    <row r="84" spans="1:16" x14ac:dyDescent="0.25">
      <c r="A84" s="18" t="s">
        <v>2131</v>
      </c>
      <c r="B84" s="18" t="s">
        <v>3269</v>
      </c>
      <c r="J84" s="18" t="s">
        <v>1894</v>
      </c>
      <c r="K84" s="18">
        <v>1</v>
      </c>
      <c r="L84" s="18">
        <v>19</v>
      </c>
      <c r="M84" s="18" t="s">
        <v>3044</v>
      </c>
      <c r="N84" s="18" t="s">
        <v>3046</v>
      </c>
      <c r="O84" s="18">
        <v>11286.91741</v>
      </c>
      <c r="P84" s="18" t="s">
        <v>2131</v>
      </c>
    </row>
    <row r="85" spans="1:16" x14ac:dyDescent="0.25">
      <c r="A85" s="18" t="s">
        <v>2132</v>
      </c>
      <c r="B85" s="18" t="s">
        <v>3270</v>
      </c>
      <c r="J85" s="18" t="s">
        <v>702</v>
      </c>
      <c r="K85" s="18">
        <v>1</v>
      </c>
      <c r="L85" s="18">
        <v>1</v>
      </c>
      <c r="M85" s="18" t="s">
        <v>3044</v>
      </c>
      <c r="N85" s="18" t="s">
        <v>3046</v>
      </c>
      <c r="O85" s="18">
        <v>11090.881219999999</v>
      </c>
      <c r="P85" s="18" t="s">
        <v>2132</v>
      </c>
    </row>
    <row r="86" spans="1:16" x14ac:dyDescent="0.25">
      <c r="A86" s="18" t="s">
        <v>2133</v>
      </c>
      <c r="B86" s="18" t="s">
        <v>3271</v>
      </c>
      <c r="J86" s="18" t="s">
        <v>1895</v>
      </c>
      <c r="K86" s="18">
        <v>1</v>
      </c>
      <c r="L86" s="18">
        <v>20</v>
      </c>
      <c r="M86" s="18" t="s">
        <v>3044</v>
      </c>
      <c r="N86" s="18" t="s">
        <v>3046</v>
      </c>
      <c r="O86" s="18">
        <v>11814.979289999999</v>
      </c>
      <c r="P86" s="18" t="s">
        <v>2133</v>
      </c>
    </row>
    <row r="87" spans="1:16" x14ac:dyDescent="0.25">
      <c r="A87" s="18" t="s">
        <v>2134</v>
      </c>
      <c r="B87" s="18" t="s">
        <v>3272</v>
      </c>
      <c r="J87" s="18" t="s">
        <v>1896</v>
      </c>
      <c r="K87" s="18">
        <v>1</v>
      </c>
      <c r="L87" s="18">
        <v>21</v>
      </c>
      <c r="M87" s="18" t="s">
        <v>3044</v>
      </c>
      <c r="N87" s="18" t="s">
        <v>3046</v>
      </c>
      <c r="O87" s="18">
        <v>11211.11671</v>
      </c>
      <c r="P87" s="18" t="s">
        <v>2134</v>
      </c>
    </row>
    <row r="88" spans="1:16" x14ac:dyDescent="0.25">
      <c r="A88" s="18" t="s">
        <v>2135</v>
      </c>
      <c r="B88" s="18" t="s">
        <v>3273</v>
      </c>
      <c r="J88" s="18" t="s">
        <v>1897</v>
      </c>
      <c r="K88" s="18">
        <v>1</v>
      </c>
      <c r="L88" s="18">
        <v>22</v>
      </c>
      <c r="M88" s="18" t="s">
        <v>3044</v>
      </c>
      <c r="N88" s="18" t="s">
        <v>3046</v>
      </c>
      <c r="O88" s="18">
        <v>11181.57501</v>
      </c>
      <c r="P88" s="18" t="s">
        <v>2135</v>
      </c>
    </row>
    <row r="89" spans="1:16" x14ac:dyDescent="0.25">
      <c r="A89" s="18" t="s">
        <v>2136</v>
      </c>
      <c r="B89" s="18" t="s">
        <v>3274</v>
      </c>
      <c r="J89" s="18" t="s">
        <v>1898</v>
      </c>
      <c r="K89" s="18">
        <v>1</v>
      </c>
      <c r="L89" s="18">
        <v>23</v>
      </c>
      <c r="M89" s="18" t="s">
        <v>3044</v>
      </c>
      <c r="N89" s="18" t="s">
        <v>3046</v>
      </c>
      <c r="O89" s="18">
        <v>11333.095209999999</v>
      </c>
      <c r="P89" s="18" t="s">
        <v>2136</v>
      </c>
    </row>
    <row r="90" spans="1:16" x14ac:dyDescent="0.25">
      <c r="A90" s="18" t="s">
        <v>2137</v>
      </c>
      <c r="B90" s="18" t="s">
        <v>3275</v>
      </c>
      <c r="J90" s="18" t="s">
        <v>726</v>
      </c>
      <c r="K90" s="18">
        <v>1</v>
      </c>
      <c r="L90" s="18">
        <v>2</v>
      </c>
      <c r="M90" s="18" t="s">
        <v>3044</v>
      </c>
      <c r="N90" s="18" t="s">
        <v>3046</v>
      </c>
      <c r="O90" s="18">
        <v>10965.34737</v>
      </c>
      <c r="P90" s="18" t="s">
        <v>2137</v>
      </c>
    </row>
    <row r="91" spans="1:16" x14ac:dyDescent="0.25">
      <c r="A91" s="18" t="s">
        <v>2138</v>
      </c>
      <c r="B91" s="18" t="s">
        <v>3276</v>
      </c>
      <c r="J91" s="18" t="s">
        <v>750</v>
      </c>
      <c r="K91" s="18">
        <v>1</v>
      </c>
      <c r="L91" s="18">
        <v>3</v>
      </c>
      <c r="M91" s="18" t="s">
        <v>3044</v>
      </c>
      <c r="N91" s="18" t="s">
        <v>3046</v>
      </c>
      <c r="O91" s="18">
        <v>11523.77355</v>
      </c>
      <c r="P91" s="18" t="s">
        <v>2138</v>
      </c>
    </row>
    <row r="92" spans="1:16" x14ac:dyDescent="0.25">
      <c r="A92" s="18" t="s">
        <v>2139</v>
      </c>
      <c r="B92" s="18" t="s">
        <v>3277</v>
      </c>
      <c r="J92" s="18" t="s">
        <v>701</v>
      </c>
      <c r="K92" s="18">
        <v>1</v>
      </c>
      <c r="L92" s="18">
        <v>4</v>
      </c>
      <c r="M92" s="18" t="s">
        <v>3044</v>
      </c>
      <c r="N92" s="18" t="s">
        <v>3046</v>
      </c>
      <c r="O92" s="18">
        <v>12023.370349999999</v>
      </c>
      <c r="P92" s="18" t="s">
        <v>2139</v>
      </c>
    </row>
    <row r="93" spans="1:16" x14ac:dyDescent="0.25">
      <c r="A93" s="18" t="s">
        <v>2140</v>
      </c>
      <c r="B93" s="18" t="s">
        <v>3278</v>
      </c>
      <c r="J93" s="18" t="s">
        <v>725</v>
      </c>
      <c r="K93" s="18">
        <v>1</v>
      </c>
      <c r="L93" s="18">
        <v>5</v>
      </c>
      <c r="M93" s="18" t="s">
        <v>3044</v>
      </c>
      <c r="N93" s="18" t="s">
        <v>3046</v>
      </c>
      <c r="O93" s="18">
        <v>12764.325629999999</v>
      </c>
      <c r="P93" s="18" t="s">
        <v>2140</v>
      </c>
    </row>
    <row r="94" spans="1:16" x14ac:dyDescent="0.25">
      <c r="A94" s="18" t="s">
        <v>2141</v>
      </c>
      <c r="B94" s="18" t="s">
        <v>3279</v>
      </c>
      <c r="J94" s="18" t="s">
        <v>749</v>
      </c>
      <c r="K94" s="18">
        <v>1</v>
      </c>
      <c r="L94" s="18">
        <v>6</v>
      </c>
      <c r="M94" s="18" t="s">
        <v>3044</v>
      </c>
      <c r="N94" s="18" t="s">
        <v>3046</v>
      </c>
      <c r="O94" s="18">
        <v>11558.9794</v>
      </c>
      <c r="P94" s="18" t="s">
        <v>2141</v>
      </c>
    </row>
    <row r="95" spans="1:16" x14ac:dyDescent="0.25">
      <c r="A95" s="18" t="s">
        <v>2142</v>
      </c>
      <c r="B95" s="18" t="s">
        <v>3280</v>
      </c>
      <c r="J95" s="18" t="s">
        <v>700</v>
      </c>
      <c r="K95" s="18">
        <v>1</v>
      </c>
      <c r="L95" s="18">
        <v>7</v>
      </c>
      <c r="M95" s="18" t="s">
        <v>3044</v>
      </c>
      <c r="N95" s="18" t="s">
        <v>3046</v>
      </c>
      <c r="O95" s="18">
        <v>11739.50179</v>
      </c>
      <c r="P95" s="18" t="s">
        <v>2142</v>
      </c>
    </row>
    <row r="96" spans="1:16" x14ac:dyDescent="0.25">
      <c r="A96" s="18" t="s">
        <v>2143</v>
      </c>
      <c r="B96" s="18" t="s">
        <v>3281</v>
      </c>
      <c r="J96" s="18" t="s">
        <v>724</v>
      </c>
      <c r="K96" s="18">
        <v>1</v>
      </c>
      <c r="L96" s="18">
        <v>8</v>
      </c>
      <c r="M96" s="18" t="s">
        <v>3044</v>
      </c>
      <c r="N96" s="18" t="s">
        <v>3046</v>
      </c>
      <c r="O96" s="18">
        <v>11604.55487</v>
      </c>
      <c r="P96" s="18" t="s">
        <v>2143</v>
      </c>
    </row>
    <row r="97" spans="1:16" x14ac:dyDescent="0.25">
      <c r="A97" s="18" t="s">
        <v>2144</v>
      </c>
      <c r="B97" s="18" t="s">
        <v>3282</v>
      </c>
      <c r="J97" s="18" t="s">
        <v>748</v>
      </c>
      <c r="K97" s="18">
        <v>1</v>
      </c>
      <c r="L97" s="18">
        <v>9</v>
      </c>
      <c r="M97" s="18" t="s">
        <v>3044</v>
      </c>
      <c r="N97" s="18" t="s">
        <v>3046</v>
      </c>
      <c r="O97" s="18">
        <v>11929.298119999999</v>
      </c>
      <c r="P97" s="18" t="s">
        <v>2144</v>
      </c>
    </row>
    <row r="98" spans="1:16" x14ac:dyDescent="0.25">
      <c r="A98" s="18" t="s">
        <v>2145</v>
      </c>
      <c r="B98" s="18" t="s">
        <v>3283</v>
      </c>
      <c r="J98" s="18" t="s">
        <v>624</v>
      </c>
      <c r="K98" s="18">
        <v>2</v>
      </c>
      <c r="L98" s="18">
        <v>0</v>
      </c>
      <c r="M98" s="18" t="s">
        <v>3044</v>
      </c>
      <c r="N98" s="18" t="s">
        <v>3045</v>
      </c>
      <c r="O98" s="18">
        <v>10495.03908</v>
      </c>
      <c r="P98" s="18" t="s">
        <v>2145</v>
      </c>
    </row>
    <row r="99" spans="1:16" x14ac:dyDescent="0.25">
      <c r="A99" s="18" t="s">
        <v>2146</v>
      </c>
      <c r="B99" s="18" t="s">
        <v>3284</v>
      </c>
      <c r="J99" s="18" t="s">
        <v>603</v>
      </c>
      <c r="K99" s="18">
        <v>2</v>
      </c>
      <c r="L99" s="18">
        <v>10</v>
      </c>
      <c r="M99" s="18" t="s">
        <v>3044</v>
      </c>
      <c r="N99" s="18" t="s">
        <v>3045</v>
      </c>
      <c r="O99" s="18">
        <v>11084.194149999999</v>
      </c>
      <c r="P99" s="18" t="s">
        <v>2146</v>
      </c>
    </row>
    <row r="100" spans="1:16" x14ac:dyDescent="0.25">
      <c r="A100" s="18" t="s">
        <v>2147</v>
      </c>
      <c r="B100" s="18" t="s">
        <v>3285</v>
      </c>
      <c r="J100" s="18" t="s">
        <v>581</v>
      </c>
      <c r="K100" s="18">
        <v>2</v>
      </c>
      <c r="L100" s="18">
        <v>11</v>
      </c>
      <c r="M100" s="18" t="s">
        <v>3044</v>
      </c>
      <c r="N100" s="18" t="s">
        <v>3045</v>
      </c>
      <c r="O100" s="18">
        <v>10908.89242</v>
      </c>
      <c r="P100" s="18" t="s">
        <v>2147</v>
      </c>
    </row>
    <row r="101" spans="1:16" x14ac:dyDescent="0.25">
      <c r="A101" s="18" t="s">
        <v>2148</v>
      </c>
      <c r="B101" s="18" t="s">
        <v>3286</v>
      </c>
      <c r="J101" s="18" t="s">
        <v>628</v>
      </c>
      <c r="K101" s="18">
        <v>2</v>
      </c>
      <c r="L101" s="18">
        <v>12</v>
      </c>
      <c r="M101" s="18" t="s">
        <v>3044</v>
      </c>
      <c r="N101" s="18" t="s">
        <v>3045</v>
      </c>
      <c r="O101" s="18">
        <v>10979.573689999999</v>
      </c>
      <c r="P101" s="18" t="s">
        <v>2148</v>
      </c>
    </row>
    <row r="102" spans="1:16" x14ac:dyDescent="0.25">
      <c r="A102" s="18" t="s">
        <v>2149</v>
      </c>
      <c r="B102" s="18" t="s">
        <v>3287</v>
      </c>
      <c r="J102" s="18" t="s">
        <v>604</v>
      </c>
      <c r="K102" s="18">
        <v>2</v>
      </c>
      <c r="L102" s="18">
        <v>13</v>
      </c>
      <c r="M102" s="18" t="s">
        <v>3044</v>
      </c>
      <c r="N102" s="18" t="s">
        <v>3045</v>
      </c>
      <c r="O102" s="18">
        <v>10523.31839</v>
      </c>
      <c r="P102" s="18" t="s">
        <v>2149</v>
      </c>
    </row>
    <row r="103" spans="1:16" x14ac:dyDescent="0.25">
      <c r="A103" s="18" t="s">
        <v>2150</v>
      </c>
      <c r="B103" s="18" t="s">
        <v>3288</v>
      </c>
      <c r="J103" s="18" t="s">
        <v>582</v>
      </c>
      <c r="K103" s="18">
        <v>2</v>
      </c>
      <c r="L103" s="18">
        <v>14</v>
      </c>
      <c r="M103" s="18" t="s">
        <v>3044</v>
      </c>
      <c r="N103" s="18" t="s">
        <v>3045</v>
      </c>
      <c r="O103" s="18">
        <v>10962.077740000001</v>
      </c>
      <c r="P103" s="18" t="s">
        <v>2150</v>
      </c>
    </row>
    <row r="104" spans="1:16" x14ac:dyDescent="0.25">
      <c r="A104" s="18" t="s">
        <v>2151</v>
      </c>
      <c r="B104" s="18" t="s">
        <v>3289</v>
      </c>
      <c r="J104" s="18" t="s">
        <v>629</v>
      </c>
      <c r="K104" s="18">
        <v>2</v>
      </c>
      <c r="L104" s="18">
        <v>15</v>
      </c>
      <c r="M104" s="18" t="s">
        <v>3044</v>
      </c>
      <c r="N104" s="18" t="s">
        <v>3045</v>
      </c>
      <c r="O104" s="18">
        <v>10425.57224</v>
      </c>
      <c r="P104" s="18" t="s">
        <v>2151</v>
      </c>
    </row>
    <row r="105" spans="1:16" x14ac:dyDescent="0.25">
      <c r="A105" s="18" t="s">
        <v>2152</v>
      </c>
      <c r="B105" s="18" t="s">
        <v>3290</v>
      </c>
      <c r="J105" s="18" t="s">
        <v>605</v>
      </c>
      <c r="K105" s="18">
        <v>2</v>
      </c>
      <c r="L105" s="18">
        <v>16</v>
      </c>
      <c r="M105" s="18" t="s">
        <v>3044</v>
      </c>
      <c r="N105" s="18" t="s">
        <v>3045</v>
      </c>
      <c r="O105" s="18">
        <v>10744.5846</v>
      </c>
      <c r="P105" s="18" t="s">
        <v>2152</v>
      </c>
    </row>
    <row r="106" spans="1:16" x14ac:dyDescent="0.25">
      <c r="A106" s="18" t="s">
        <v>2153</v>
      </c>
      <c r="B106" s="18" t="s">
        <v>3291</v>
      </c>
      <c r="J106" s="18" t="s">
        <v>583</v>
      </c>
      <c r="K106" s="18">
        <v>2</v>
      </c>
      <c r="L106" s="18">
        <v>17</v>
      </c>
      <c r="M106" s="18" t="s">
        <v>3044</v>
      </c>
      <c r="N106" s="18" t="s">
        <v>3045</v>
      </c>
      <c r="O106" s="18">
        <v>10871.09038</v>
      </c>
      <c r="P106" s="18" t="s">
        <v>2153</v>
      </c>
    </row>
    <row r="107" spans="1:16" x14ac:dyDescent="0.25">
      <c r="A107" s="18" t="s">
        <v>2154</v>
      </c>
      <c r="B107" s="18" t="s">
        <v>3292</v>
      </c>
      <c r="J107" s="18" t="s">
        <v>1899</v>
      </c>
      <c r="K107" s="18">
        <v>2</v>
      </c>
      <c r="L107" s="18">
        <v>18</v>
      </c>
      <c r="M107" s="18" t="s">
        <v>3044</v>
      </c>
      <c r="N107" s="18" t="s">
        <v>3045</v>
      </c>
      <c r="O107" s="18">
        <v>10510.81006</v>
      </c>
      <c r="P107" s="18" t="s">
        <v>2154</v>
      </c>
    </row>
    <row r="108" spans="1:16" x14ac:dyDescent="0.25">
      <c r="A108" s="18" t="s">
        <v>2155</v>
      </c>
      <c r="B108" s="18" t="s">
        <v>3293</v>
      </c>
      <c r="J108" s="18" t="s">
        <v>1900</v>
      </c>
      <c r="K108" s="18">
        <v>2</v>
      </c>
      <c r="L108" s="18">
        <v>19</v>
      </c>
      <c r="M108" s="18" t="s">
        <v>3044</v>
      </c>
      <c r="N108" s="18" t="s">
        <v>3045</v>
      </c>
      <c r="O108" s="18">
        <v>10653.6086</v>
      </c>
      <c r="P108" s="18" t="s">
        <v>2155</v>
      </c>
    </row>
    <row r="109" spans="1:16" x14ac:dyDescent="0.25">
      <c r="A109" s="18" t="s">
        <v>2156</v>
      </c>
      <c r="B109" s="18" t="s">
        <v>3294</v>
      </c>
      <c r="J109" s="18" t="s">
        <v>600</v>
      </c>
      <c r="K109" s="18">
        <v>2</v>
      </c>
      <c r="L109" s="18">
        <v>1</v>
      </c>
      <c r="M109" s="18" t="s">
        <v>3044</v>
      </c>
      <c r="N109" s="18" t="s">
        <v>3045</v>
      </c>
      <c r="O109" s="18">
        <v>10813.177610000001</v>
      </c>
      <c r="P109" s="18" t="s">
        <v>2156</v>
      </c>
    </row>
    <row r="110" spans="1:16" x14ac:dyDescent="0.25">
      <c r="A110" s="18" t="s">
        <v>2157</v>
      </c>
      <c r="B110" s="18" t="s">
        <v>3295</v>
      </c>
      <c r="J110" s="18" t="s">
        <v>1901</v>
      </c>
      <c r="K110" s="18">
        <v>2</v>
      </c>
      <c r="L110" s="18">
        <v>20</v>
      </c>
      <c r="M110" s="18" t="s">
        <v>3044</v>
      </c>
      <c r="N110" s="18" t="s">
        <v>3045</v>
      </c>
      <c r="O110" s="18">
        <v>10901.2243</v>
      </c>
      <c r="P110" s="18" t="s">
        <v>2157</v>
      </c>
    </row>
    <row r="111" spans="1:16" x14ac:dyDescent="0.25">
      <c r="A111" s="18" t="s">
        <v>2158</v>
      </c>
      <c r="B111" s="18" t="s">
        <v>3296</v>
      </c>
      <c r="J111" s="18" t="s">
        <v>1902</v>
      </c>
      <c r="K111" s="18">
        <v>2</v>
      </c>
      <c r="L111" s="18">
        <v>21</v>
      </c>
      <c r="M111" s="18" t="s">
        <v>3044</v>
      </c>
      <c r="N111" s="18" t="s">
        <v>3045</v>
      </c>
      <c r="O111" s="18">
        <v>10374.18325</v>
      </c>
      <c r="P111" s="18" t="s">
        <v>2158</v>
      </c>
    </row>
    <row r="112" spans="1:16" x14ac:dyDescent="0.25">
      <c r="A112" s="18" t="s">
        <v>2159</v>
      </c>
      <c r="B112" s="18" t="s">
        <v>3297</v>
      </c>
      <c r="J112" s="18" t="s">
        <v>1903</v>
      </c>
      <c r="K112" s="18">
        <v>2</v>
      </c>
      <c r="L112" s="18">
        <v>22</v>
      </c>
      <c r="M112" s="18" t="s">
        <v>3044</v>
      </c>
      <c r="N112" s="18" t="s">
        <v>3045</v>
      </c>
      <c r="O112" s="18">
        <v>10626.909180000001</v>
      </c>
      <c r="P112" s="18" t="s">
        <v>2159</v>
      </c>
    </row>
    <row r="113" spans="1:16" x14ac:dyDescent="0.25">
      <c r="A113" s="18" t="s">
        <v>2160</v>
      </c>
      <c r="B113" s="18" t="s">
        <v>3298</v>
      </c>
      <c r="J113" s="18" t="s">
        <v>1904</v>
      </c>
      <c r="K113" s="18">
        <v>2</v>
      </c>
      <c r="L113" s="18">
        <v>23</v>
      </c>
      <c r="M113" s="18" t="s">
        <v>3044</v>
      </c>
      <c r="N113" s="18" t="s">
        <v>3045</v>
      </c>
      <c r="O113" s="18">
        <v>10608.472449999999</v>
      </c>
      <c r="P113" s="18" t="s">
        <v>2160</v>
      </c>
    </row>
    <row r="114" spans="1:16" x14ac:dyDescent="0.25">
      <c r="A114" s="18" t="s">
        <v>2161</v>
      </c>
      <c r="B114" s="18" t="s">
        <v>3299</v>
      </c>
      <c r="J114" s="18" t="s">
        <v>578</v>
      </c>
      <c r="K114" s="18">
        <v>2</v>
      </c>
      <c r="L114" s="18">
        <v>2</v>
      </c>
      <c r="M114" s="18" t="s">
        <v>3044</v>
      </c>
      <c r="N114" s="18" t="s">
        <v>3045</v>
      </c>
      <c r="O114" s="18">
        <v>11200.001340000001</v>
      </c>
      <c r="P114" s="18" t="s">
        <v>2161</v>
      </c>
    </row>
    <row r="115" spans="1:16" x14ac:dyDescent="0.25">
      <c r="A115" s="18" t="s">
        <v>2162</v>
      </c>
      <c r="B115" s="18" t="s">
        <v>3300</v>
      </c>
      <c r="J115" s="18" t="s">
        <v>625</v>
      </c>
      <c r="K115" s="18">
        <v>2</v>
      </c>
      <c r="L115" s="18">
        <v>3</v>
      </c>
      <c r="M115" s="18" t="s">
        <v>3044</v>
      </c>
      <c r="N115" s="18" t="s">
        <v>3045</v>
      </c>
      <c r="O115" s="18">
        <v>10152.713019999999</v>
      </c>
      <c r="P115" s="18" t="s">
        <v>2162</v>
      </c>
    </row>
    <row r="116" spans="1:16" x14ac:dyDescent="0.25">
      <c r="A116" s="18" t="s">
        <v>2163</v>
      </c>
      <c r="B116" s="18" t="s">
        <v>3301</v>
      </c>
      <c r="J116" s="18" t="s">
        <v>601</v>
      </c>
      <c r="K116" s="18">
        <v>2</v>
      </c>
      <c r="L116" s="18">
        <v>4</v>
      </c>
      <c r="M116" s="18" t="s">
        <v>3044</v>
      </c>
      <c r="N116" s="18" t="s">
        <v>3045</v>
      </c>
      <c r="O116" s="18">
        <v>11363.626630000001</v>
      </c>
      <c r="P116" s="18" t="s">
        <v>2163</v>
      </c>
    </row>
    <row r="117" spans="1:16" x14ac:dyDescent="0.25">
      <c r="A117" s="18" t="s">
        <v>2164</v>
      </c>
      <c r="B117" s="18" t="s">
        <v>3302</v>
      </c>
      <c r="J117" s="18" t="s">
        <v>579</v>
      </c>
      <c r="K117" s="18">
        <v>2</v>
      </c>
      <c r="L117" s="18">
        <v>5</v>
      </c>
      <c r="M117" s="18" t="s">
        <v>3044</v>
      </c>
      <c r="N117" s="18" t="s">
        <v>3045</v>
      </c>
      <c r="O117" s="18">
        <v>11023.89926</v>
      </c>
      <c r="P117" s="18" t="s">
        <v>2164</v>
      </c>
    </row>
    <row r="118" spans="1:16" x14ac:dyDescent="0.25">
      <c r="A118" s="18" t="s">
        <v>2165</v>
      </c>
      <c r="B118" s="18" t="s">
        <v>3303</v>
      </c>
      <c r="J118" s="18" t="s">
        <v>626</v>
      </c>
      <c r="K118" s="18">
        <v>2</v>
      </c>
      <c r="L118" s="18">
        <v>6</v>
      </c>
      <c r="M118" s="18" t="s">
        <v>3044</v>
      </c>
      <c r="N118" s="18" t="s">
        <v>3045</v>
      </c>
      <c r="O118" s="18">
        <v>11262.14135</v>
      </c>
      <c r="P118" s="18" t="s">
        <v>2165</v>
      </c>
    </row>
    <row r="119" spans="1:16" x14ac:dyDescent="0.25">
      <c r="A119" s="18" t="s">
        <v>2166</v>
      </c>
      <c r="B119" s="18" t="s">
        <v>3304</v>
      </c>
      <c r="J119" s="18" t="s">
        <v>602</v>
      </c>
      <c r="K119" s="18">
        <v>2</v>
      </c>
      <c r="L119" s="18">
        <v>7</v>
      </c>
      <c r="M119" s="18" t="s">
        <v>3044</v>
      </c>
      <c r="N119" s="18" t="s">
        <v>3045</v>
      </c>
      <c r="O119" s="18">
        <v>10599.913409999999</v>
      </c>
      <c r="P119" s="18" t="s">
        <v>2166</v>
      </c>
    </row>
    <row r="120" spans="1:16" x14ac:dyDescent="0.25">
      <c r="A120" s="18" t="s">
        <v>2167</v>
      </c>
      <c r="B120" s="18" t="s">
        <v>3305</v>
      </c>
      <c r="J120" s="18" t="s">
        <v>580</v>
      </c>
      <c r="K120" s="18">
        <v>2</v>
      </c>
      <c r="L120" s="18">
        <v>8</v>
      </c>
      <c r="M120" s="18" t="s">
        <v>3044</v>
      </c>
      <c r="N120" s="18" t="s">
        <v>3045</v>
      </c>
      <c r="O120" s="18">
        <v>11122.17684</v>
      </c>
      <c r="P120" s="18" t="s">
        <v>2167</v>
      </c>
    </row>
    <row r="121" spans="1:16" x14ac:dyDescent="0.25">
      <c r="A121" s="18" t="s">
        <v>2168</v>
      </c>
      <c r="B121" s="18" t="s">
        <v>3306</v>
      </c>
      <c r="J121" s="18" t="s">
        <v>627</v>
      </c>
      <c r="K121" s="18">
        <v>2</v>
      </c>
      <c r="L121" s="18">
        <v>9</v>
      </c>
      <c r="M121" s="18" t="s">
        <v>3044</v>
      </c>
      <c r="N121" s="18" t="s">
        <v>3045</v>
      </c>
      <c r="O121" s="18">
        <v>11159.077429999999</v>
      </c>
      <c r="P121" s="18" t="s">
        <v>2168</v>
      </c>
    </row>
    <row r="122" spans="1:16" x14ac:dyDescent="0.25">
      <c r="A122" s="18" t="s">
        <v>2169</v>
      </c>
      <c r="B122" s="18" t="s">
        <v>3307</v>
      </c>
      <c r="J122" s="18" t="s">
        <v>612</v>
      </c>
      <c r="K122" s="18">
        <v>2</v>
      </c>
      <c r="L122" s="18">
        <v>0</v>
      </c>
      <c r="M122" s="18" t="s">
        <v>3044</v>
      </c>
      <c r="N122" s="18" t="s">
        <v>3046</v>
      </c>
      <c r="O122" s="18">
        <v>10495.89165</v>
      </c>
      <c r="P122" s="18" t="s">
        <v>2169</v>
      </c>
    </row>
    <row r="123" spans="1:16" x14ac:dyDescent="0.25">
      <c r="A123" s="18" t="s">
        <v>2170</v>
      </c>
      <c r="B123" s="18" t="s">
        <v>3308</v>
      </c>
      <c r="J123" s="18" t="s">
        <v>592</v>
      </c>
      <c r="K123" s="18">
        <v>2</v>
      </c>
      <c r="L123" s="18">
        <v>10</v>
      </c>
      <c r="M123" s="18" t="s">
        <v>3044</v>
      </c>
      <c r="N123" s="18" t="s">
        <v>3046</v>
      </c>
      <c r="O123" s="18">
        <v>11082.84542</v>
      </c>
      <c r="P123" s="18" t="s">
        <v>2170</v>
      </c>
    </row>
    <row r="124" spans="1:16" x14ac:dyDescent="0.25">
      <c r="A124" s="18" t="s">
        <v>2171</v>
      </c>
      <c r="B124" s="18" t="s">
        <v>3309</v>
      </c>
      <c r="J124" s="18" t="s">
        <v>570</v>
      </c>
      <c r="K124" s="18">
        <v>2</v>
      </c>
      <c r="L124" s="18">
        <v>11</v>
      </c>
      <c r="M124" s="18" t="s">
        <v>3044</v>
      </c>
      <c r="N124" s="18" t="s">
        <v>3046</v>
      </c>
      <c r="O124" s="18">
        <v>10907.98007</v>
      </c>
      <c r="P124" s="18" t="s">
        <v>2171</v>
      </c>
    </row>
    <row r="125" spans="1:16" x14ac:dyDescent="0.25">
      <c r="A125" s="18" t="s">
        <v>2172</v>
      </c>
      <c r="B125" s="18" t="s">
        <v>3310</v>
      </c>
      <c r="J125" s="18" t="s">
        <v>616</v>
      </c>
      <c r="K125" s="18">
        <v>2</v>
      </c>
      <c r="L125" s="18">
        <v>12</v>
      </c>
      <c r="M125" s="18" t="s">
        <v>3044</v>
      </c>
      <c r="N125" s="18" t="s">
        <v>3046</v>
      </c>
      <c r="O125" s="18">
        <v>10979.894840000001</v>
      </c>
      <c r="P125" s="18" t="s">
        <v>2172</v>
      </c>
    </row>
    <row r="126" spans="1:16" x14ac:dyDescent="0.25">
      <c r="A126" s="18" t="s">
        <v>2173</v>
      </c>
      <c r="B126" s="18" t="s">
        <v>3311</v>
      </c>
      <c r="J126" s="18" t="s">
        <v>593</v>
      </c>
      <c r="K126" s="18">
        <v>2</v>
      </c>
      <c r="L126" s="18">
        <v>13</v>
      </c>
      <c r="M126" s="18" t="s">
        <v>3044</v>
      </c>
      <c r="N126" s="18" t="s">
        <v>3046</v>
      </c>
      <c r="O126" s="18">
        <v>10524.054040000001</v>
      </c>
      <c r="P126" s="18" t="s">
        <v>2173</v>
      </c>
    </row>
    <row r="127" spans="1:16" x14ac:dyDescent="0.25">
      <c r="A127" s="18" t="s">
        <v>2174</v>
      </c>
      <c r="B127" s="18" t="s">
        <v>3312</v>
      </c>
      <c r="J127" s="18" t="s">
        <v>571</v>
      </c>
      <c r="K127" s="18">
        <v>2</v>
      </c>
      <c r="L127" s="18">
        <v>14</v>
      </c>
      <c r="M127" s="18" t="s">
        <v>3044</v>
      </c>
      <c r="N127" s="18" t="s">
        <v>3046</v>
      </c>
      <c r="O127" s="18">
        <v>10962.93447</v>
      </c>
      <c r="P127" s="18" t="s">
        <v>2174</v>
      </c>
    </row>
    <row r="128" spans="1:16" x14ac:dyDescent="0.25">
      <c r="A128" s="18" t="s">
        <v>2175</v>
      </c>
      <c r="B128" s="18" t="s">
        <v>3313</v>
      </c>
      <c r="J128" s="18" t="s">
        <v>617</v>
      </c>
      <c r="K128" s="18">
        <v>2</v>
      </c>
      <c r="L128" s="18">
        <v>15</v>
      </c>
      <c r="M128" s="18" t="s">
        <v>3044</v>
      </c>
      <c r="N128" s="18" t="s">
        <v>3046</v>
      </c>
      <c r="O128" s="18">
        <v>10426.75589</v>
      </c>
      <c r="P128" s="18" t="s">
        <v>2175</v>
      </c>
    </row>
    <row r="129" spans="1:16" x14ac:dyDescent="0.25">
      <c r="A129" s="18" t="s">
        <v>2176</v>
      </c>
      <c r="B129" s="18" t="s">
        <v>3314</v>
      </c>
      <c r="J129" s="18" t="s">
        <v>594</v>
      </c>
      <c r="K129" s="18">
        <v>2</v>
      </c>
      <c r="L129" s="18">
        <v>16</v>
      </c>
      <c r="M129" s="18" t="s">
        <v>3044</v>
      </c>
      <c r="N129" s="18" t="s">
        <v>3046</v>
      </c>
      <c r="O129" s="18">
        <v>10743.63227</v>
      </c>
      <c r="P129" s="18" t="s">
        <v>2176</v>
      </c>
    </row>
    <row r="130" spans="1:16" x14ac:dyDescent="0.25">
      <c r="A130" s="18" t="s">
        <v>2177</v>
      </c>
      <c r="B130" s="18" t="s">
        <v>3315</v>
      </c>
      <c r="J130" s="18" t="s">
        <v>572</v>
      </c>
      <c r="K130" s="18">
        <v>2</v>
      </c>
      <c r="L130" s="18">
        <v>17</v>
      </c>
      <c r="M130" s="18" t="s">
        <v>3044</v>
      </c>
      <c r="N130" s="18" t="s">
        <v>3046</v>
      </c>
      <c r="O130" s="18">
        <v>10870.33819</v>
      </c>
      <c r="P130" s="18" t="s">
        <v>2177</v>
      </c>
    </row>
    <row r="131" spans="1:16" x14ac:dyDescent="0.25">
      <c r="A131" s="18" t="s">
        <v>2178</v>
      </c>
      <c r="B131" s="18" t="s">
        <v>3316</v>
      </c>
      <c r="J131" s="18" t="s">
        <v>1905</v>
      </c>
      <c r="K131" s="18">
        <v>2</v>
      </c>
      <c r="L131" s="18">
        <v>18</v>
      </c>
      <c r="M131" s="18" t="s">
        <v>3044</v>
      </c>
      <c r="N131" s="18" t="s">
        <v>3046</v>
      </c>
      <c r="O131" s="18">
        <v>10511.57079</v>
      </c>
      <c r="P131" s="18" t="s">
        <v>2178</v>
      </c>
    </row>
    <row r="132" spans="1:16" x14ac:dyDescent="0.25">
      <c r="A132" s="18" t="s">
        <v>2179</v>
      </c>
      <c r="B132" s="18" t="s">
        <v>3317</v>
      </c>
      <c r="J132" s="18" t="s">
        <v>1906</v>
      </c>
      <c r="K132" s="18">
        <v>2</v>
      </c>
      <c r="L132" s="18">
        <v>19</v>
      </c>
      <c r="M132" s="18" t="s">
        <v>3044</v>
      </c>
      <c r="N132" s="18" t="s">
        <v>3046</v>
      </c>
      <c r="O132" s="18">
        <v>10652.017309999999</v>
      </c>
      <c r="P132" s="18" t="s">
        <v>2179</v>
      </c>
    </row>
    <row r="133" spans="1:16" x14ac:dyDescent="0.25">
      <c r="A133" s="18" t="s">
        <v>2180</v>
      </c>
      <c r="B133" s="18" t="s">
        <v>3318</v>
      </c>
      <c r="J133" s="18" t="s">
        <v>589</v>
      </c>
      <c r="K133" s="18">
        <v>2</v>
      </c>
      <c r="L133" s="18">
        <v>1</v>
      </c>
      <c r="M133" s="18" t="s">
        <v>3044</v>
      </c>
      <c r="N133" s="18" t="s">
        <v>3046</v>
      </c>
      <c r="O133" s="18">
        <v>10812.01586</v>
      </c>
      <c r="P133" s="18" t="s">
        <v>2180</v>
      </c>
    </row>
    <row r="134" spans="1:16" x14ac:dyDescent="0.25">
      <c r="A134" s="18" t="s">
        <v>2181</v>
      </c>
      <c r="B134" s="18" t="s">
        <v>3319</v>
      </c>
      <c r="J134" s="18" t="s">
        <v>1907</v>
      </c>
      <c r="K134" s="18">
        <v>2</v>
      </c>
      <c r="L134" s="18">
        <v>20</v>
      </c>
      <c r="M134" s="18" t="s">
        <v>3044</v>
      </c>
      <c r="N134" s="18" t="s">
        <v>3046</v>
      </c>
      <c r="O134" s="18">
        <v>10899.687110000001</v>
      </c>
      <c r="P134" s="18" t="s">
        <v>2181</v>
      </c>
    </row>
    <row r="135" spans="1:16" x14ac:dyDescent="0.25">
      <c r="A135" s="18" t="s">
        <v>2182</v>
      </c>
      <c r="B135" s="18" t="s">
        <v>3320</v>
      </c>
      <c r="J135" s="18" t="s">
        <v>1908</v>
      </c>
      <c r="K135" s="18">
        <v>2</v>
      </c>
      <c r="L135" s="18">
        <v>21</v>
      </c>
      <c r="M135" s="18" t="s">
        <v>3044</v>
      </c>
      <c r="N135" s="18" t="s">
        <v>3046</v>
      </c>
      <c r="O135" s="18">
        <v>10373.91272</v>
      </c>
      <c r="P135" s="18" t="s">
        <v>2182</v>
      </c>
    </row>
    <row r="136" spans="1:16" x14ac:dyDescent="0.25">
      <c r="A136" s="18" t="s">
        <v>2183</v>
      </c>
      <c r="B136" s="18" t="s">
        <v>3321</v>
      </c>
      <c r="J136" s="18" t="s">
        <v>1909</v>
      </c>
      <c r="K136" s="18">
        <v>2</v>
      </c>
      <c r="L136" s="18">
        <v>22</v>
      </c>
      <c r="M136" s="18" t="s">
        <v>3044</v>
      </c>
      <c r="N136" s="18" t="s">
        <v>3046</v>
      </c>
      <c r="O136" s="18">
        <v>10625.625910000001</v>
      </c>
      <c r="P136" s="18" t="s">
        <v>2183</v>
      </c>
    </row>
    <row r="137" spans="1:16" x14ac:dyDescent="0.25">
      <c r="A137" s="18" t="s">
        <v>2184</v>
      </c>
      <c r="B137" s="18" t="s">
        <v>3322</v>
      </c>
      <c r="J137" s="18" t="s">
        <v>1910</v>
      </c>
      <c r="K137" s="18">
        <v>2</v>
      </c>
      <c r="L137" s="18">
        <v>23</v>
      </c>
      <c r="M137" s="18" t="s">
        <v>3044</v>
      </c>
      <c r="N137" s="18" t="s">
        <v>3046</v>
      </c>
      <c r="O137" s="18">
        <v>10607.456340000001</v>
      </c>
      <c r="P137" s="18" t="s">
        <v>2184</v>
      </c>
    </row>
    <row r="138" spans="1:16" x14ac:dyDescent="0.25">
      <c r="A138" s="18" t="s">
        <v>2185</v>
      </c>
      <c r="B138" s="18" t="s">
        <v>3323</v>
      </c>
      <c r="J138" s="18" t="s">
        <v>567</v>
      </c>
      <c r="K138" s="18">
        <v>2</v>
      </c>
      <c r="L138" s="18">
        <v>2</v>
      </c>
      <c r="M138" s="18" t="s">
        <v>3044</v>
      </c>
      <c r="N138" s="18" t="s">
        <v>3046</v>
      </c>
      <c r="O138" s="18">
        <v>11200.592850000001</v>
      </c>
      <c r="P138" s="18" t="s">
        <v>2185</v>
      </c>
    </row>
    <row r="139" spans="1:16" x14ac:dyDescent="0.25">
      <c r="A139" s="18" t="s">
        <v>2186</v>
      </c>
      <c r="B139" s="18" t="s">
        <v>3324</v>
      </c>
      <c r="J139" s="18" t="s">
        <v>613</v>
      </c>
      <c r="K139" s="18">
        <v>2</v>
      </c>
      <c r="L139" s="18">
        <v>3</v>
      </c>
      <c r="M139" s="18" t="s">
        <v>3044</v>
      </c>
      <c r="N139" s="18" t="s">
        <v>3046</v>
      </c>
      <c r="O139" s="18">
        <v>10151.92728</v>
      </c>
      <c r="P139" s="18" t="s">
        <v>2186</v>
      </c>
    </row>
    <row r="140" spans="1:16" x14ac:dyDescent="0.25">
      <c r="A140" s="18" t="s">
        <v>2187</v>
      </c>
      <c r="B140" s="18" t="s">
        <v>3325</v>
      </c>
      <c r="J140" s="18" t="s">
        <v>590</v>
      </c>
      <c r="K140" s="18">
        <v>2</v>
      </c>
      <c r="L140" s="18">
        <v>4</v>
      </c>
      <c r="M140" s="18" t="s">
        <v>3044</v>
      </c>
      <c r="N140" s="18" t="s">
        <v>3046</v>
      </c>
      <c r="O140" s="18">
        <v>11364.93238</v>
      </c>
      <c r="P140" s="18" t="s">
        <v>2187</v>
      </c>
    </row>
    <row r="141" spans="1:16" x14ac:dyDescent="0.25">
      <c r="A141" s="18" t="s">
        <v>2188</v>
      </c>
      <c r="B141" s="18" t="s">
        <v>3326</v>
      </c>
      <c r="J141" s="18" t="s">
        <v>568</v>
      </c>
      <c r="K141" s="18">
        <v>2</v>
      </c>
      <c r="L141" s="18">
        <v>5</v>
      </c>
      <c r="M141" s="18" t="s">
        <v>3044</v>
      </c>
      <c r="N141" s="18" t="s">
        <v>3046</v>
      </c>
      <c r="O141" s="18">
        <v>11023.3863</v>
      </c>
      <c r="P141" s="18" t="s">
        <v>2188</v>
      </c>
    </row>
    <row r="142" spans="1:16" x14ac:dyDescent="0.25">
      <c r="A142" s="18" t="s">
        <v>2189</v>
      </c>
      <c r="B142" s="18" t="s">
        <v>3327</v>
      </c>
      <c r="J142" s="18" t="s">
        <v>614</v>
      </c>
      <c r="K142" s="18">
        <v>2</v>
      </c>
      <c r="L142" s="18">
        <v>6</v>
      </c>
      <c r="M142" s="18" t="s">
        <v>3044</v>
      </c>
      <c r="N142" s="18" t="s">
        <v>3046</v>
      </c>
      <c r="O142" s="18">
        <v>11262.87154</v>
      </c>
      <c r="P142" s="18" t="s">
        <v>2189</v>
      </c>
    </row>
    <row r="143" spans="1:16" x14ac:dyDescent="0.25">
      <c r="A143" s="18" t="s">
        <v>2190</v>
      </c>
      <c r="B143" s="18" t="s">
        <v>3328</v>
      </c>
      <c r="J143" s="18" t="s">
        <v>591</v>
      </c>
      <c r="K143" s="18">
        <v>2</v>
      </c>
      <c r="L143" s="18">
        <v>7</v>
      </c>
      <c r="M143" s="18" t="s">
        <v>3044</v>
      </c>
      <c r="N143" s="18" t="s">
        <v>3046</v>
      </c>
      <c r="O143" s="18">
        <v>10599.353059999999</v>
      </c>
      <c r="P143" s="18" t="s">
        <v>2190</v>
      </c>
    </row>
    <row r="144" spans="1:16" x14ac:dyDescent="0.25">
      <c r="A144" s="18" t="s">
        <v>2191</v>
      </c>
      <c r="B144" s="18" t="s">
        <v>3329</v>
      </c>
      <c r="J144" s="18" t="s">
        <v>569</v>
      </c>
      <c r="K144" s="18">
        <v>2</v>
      </c>
      <c r="L144" s="18">
        <v>8</v>
      </c>
      <c r="M144" s="18" t="s">
        <v>3044</v>
      </c>
      <c r="N144" s="18" t="s">
        <v>3046</v>
      </c>
      <c r="O144" s="18">
        <v>11121.327160000001</v>
      </c>
      <c r="P144" s="18" t="s">
        <v>2191</v>
      </c>
    </row>
    <row r="145" spans="1:16" x14ac:dyDescent="0.25">
      <c r="A145" s="18" t="s">
        <v>2192</v>
      </c>
      <c r="B145" s="18" t="s">
        <v>3330</v>
      </c>
      <c r="J145" s="18" t="s">
        <v>615</v>
      </c>
      <c r="K145" s="18">
        <v>2</v>
      </c>
      <c r="L145" s="18">
        <v>9</v>
      </c>
      <c r="M145" s="18" t="s">
        <v>3044</v>
      </c>
      <c r="N145" s="18" t="s">
        <v>3046</v>
      </c>
      <c r="O145" s="18">
        <v>11158.067950000001</v>
      </c>
      <c r="P145" s="18" t="s">
        <v>2192</v>
      </c>
    </row>
    <row r="146" spans="1:16" x14ac:dyDescent="0.25">
      <c r="A146" s="18" t="s">
        <v>2193</v>
      </c>
      <c r="B146" s="18" t="s">
        <v>3331</v>
      </c>
      <c r="J146" s="18" t="s">
        <v>618</v>
      </c>
      <c r="K146" s="18">
        <v>3</v>
      </c>
      <c r="L146" s="18">
        <v>0</v>
      </c>
      <c r="M146" s="18" t="s">
        <v>3044</v>
      </c>
      <c r="N146" s="18" t="s">
        <v>3045</v>
      </c>
      <c r="O146" s="18">
        <v>10417.12046</v>
      </c>
      <c r="P146" s="18" t="s">
        <v>2193</v>
      </c>
    </row>
    <row r="147" spans="1:16" x14ac:dyDescent="0.25">
      <c r="A147" s="18" t="s">
        <v>2194</v>
      </c>
      <c r="B147" s="18" t="s">
        <v>3332</v>
      </c>
      <c r="J147" s="18" t="s">
        <v>598</v>
      </c>
      <c r="K147" s="18">
        <v>3</v>
      </c>
      <c r="L147" s="18">
        <v>10</v>
      </c>
      <c r="M147" s="18" t="s">
        <v>3044</v>
      </c>
      <c r="N147" s="18" t="s">
        <v>3045</v>
      </c>
      <c r="O147" s="18">
        <v>10434.40835</v>
      </c>
      <c r="P147" s="18" t="s">
        <v>2194</v>
      </c>
    </row>
    <row r="148" spans="1:16" x14ac:dyDescent="0.25">
      <c r="A148" s="18" t="s">
        <v>2195</v>
      </c>
      <c r="B148" s="18" t="s">
        <v>3333</v>
      </c>
      <c r="J148" s="18" t="s">
        <v>576</v>
      </c>
      <c r="K148" s="18">
        <v>3</v>
      </c>
      <c r="L148" s="18">
        <v>11</v>
      </c>
      <c r="M148" s="18" t="s">
        <v>3044</v>
      </c>
      <c r="N148" s="18" t="s">
        <v>3045</v>
      </c>
      <c r="O148" s="18">
        <v>10075.7022</v>
      </c>
      <c r="P148" s="18" t="s">
        <v>2195</v>
      </c>
    </row>
    <row r="149" spans="1:16" x14ac:dyDescent="0.25">
      <c r="A149" s="18" t="s">
        <v>2196</v>
      </c>
      <c r="B149" s="18" t="s">
        <v>3334</v>
      </c>
      <c r="J149" s="18" t="s">
        <v>622</v>
      </c>
      <c r="K149" s="18">
        <v>3</v>
      </c>
      <c r="L149" s="18">
        <v>12</v>
      </c>
      <c r="M149" s="18" t="s">
        <v>3044</v>
      </c>
      <c r="N149" s="18" t="s">
        <v>3045</v>
      </c>
      <c r="O149" s="18">
        <v>10844.34604</v>
      </c>
      <c r="P149" s="18" t="s">
        <v>2196</v>
      </c>
    </row>
    <row r="150" spans="1:16" x14ac:dyDescent="0.25">
      <c r="A150" s="18" t="s">
        <v>2197</v>
      </c>
      <c r="B150" s="18" t="s">
        <v>3335</v>
      </c>
      <c r="J150" s="18" t="s">
        <v>599</v>
      </c>
      <c r="K150" s="18">
        <v>3</v>
      </c>
      <c r="L150" s="18">
        <v>13</v>
      </c>
      <c r="M150" s="18" t="s">
        <v>3044</v>
      </c>
      <c r="N150" s="18" t="s">
        <v>3045</v>
      </c>
      <c r="O150" s="18">
        <v>10588.836600000001</v>
      </c>
      <c r="P150" s="18" t="s">
        <v>2197</v>
      </c>
    </row>
    <row r="151" spans="1:16" x14ac:dyDescent="0.25">
      <c r="A151" s="18" t="s">
        <v>2198</v>
      </c>
      <c r="B151" s="18" t="s">
        <v>3336</v>
      </c>
      <c r="J151" s="18" t="s">
        <v>577</v>
      </c>
      <c r="K151" s="18">
        <v>3</v>
      </c>
      <c r="L151" s="18">
        <v>14</v>
      </c>
      <c r="M151" s="18" t="s">
        <v>3044</v>
      </c>
      <c r="N151" s="18" t="s">
        <v>3045</v>
      </c>
      <c r="O151" s="18">
        <v>10711.362800000001</v>
      </c>
      <c r="P151" s="18" t="s">
        <v>2198</v>
      </c>
    </row>
    <row r="152" spans="1:16" x14ac:dyDescent="0.25">
      <c r="A152" s="18" t="s">
        <v>2199</v>
      </c>
      <c r="B152" s="18" t="s">
        <v>3337</v>
      </c>
      <c r="J152" s="18" t="s">
        <v>623</v>
      </c>
      <c r="K152" s="18">
        <v>3</v>
      </c>
      <c r="L152" s="18">
        <v>15</v>
      </c>
      <c r="M152" s="18" t="s">
        <v>3044</v>
      </c>
      <c r="N152" s="18" t="s">
        <v>3045</v>
      </c>
      <c r="O152" s="18">
        <v>10179.752109999999</v>
      </c>
      <c r="P152" s="18" t="s">
        <v>2199</v>
      </c>
    </row>
    <row r="153" spans="1:16" x14ac:dyDescent="0.25">
      <c r="A153" s="18" t="s">
        <v>2200</v>
      </c>
      <c r="B153" s="18" t="s">
        <v>3338</v>
      </c>
      <c r="J153" s="18" t="s">
        <v>595</v>
      </c>
      <c r="K153" s="18">
        <v>3</v>
      </c>
      <c r="L153" s="18">
        <v>1</v>
      </c>
      <c r="M153" s="18" t="s">
        <v>3044</v>
      </c>
      <c r="N153" s="18" t="s">
        <v>3045</v>
      </c>
      <c r="O153" s="18">
        <v>10758.26082</v>
      </c>
      <c r="P153" s="18" t="s">
        <v>2200</v>
      </c>
    </row>
    <row r="154" spans="1:16" x14ac:dyDescent="0.25">
      <c r="A154" s="18" t="s">
        <v>2201</v>
      </c>
      <c r="B154" s="18" t="s">
        <v>3339</v>
      </c>
      <c r="J154" s="18" t="s">
        <v>573</v>
      </c>
      <c r="K154" s="18">
        <v>3</v>
      </c>
      <c r="L154" s="18">
        <v>2</v>
      </c>
      <c r="M154" s="18" t="s">
        <v>3044</v>
      </c>
      <c r="N154" s="18" t="s">
        <v>3045</v>
      </c>
      <c r="O154" s="18">
        <v>10111.123320000001</v>
      </c>
      <c r="P154" s="18" t="s">
        <v>2201</v>
      </c>
    </row>
    <row r="155" spans="1:16" x14ac:dyDescent="0.25">
      <c r="A155" s="18" t="s">
        <v>2202</v>
      </c>
      <c r="B155" s="18" t="s">
        <v>3340</v>
      </c>
      <c r="J155" s="18" t="s">
        <v>619</v>
      </c>
      <c r="K155" s="18">
        <v>3</v>
      </c>
      <c r="L155" s="18">
        <v>3</v>
      </c>
      <c r="M155" s="18" t="s">
        <v>3044</v>
      </c>
      <c r="N155" s="18" t="s">
        <v>3045</v>
      </c>
      <c r="O155" s="18">
        <v>10623.05293</v>
      </c>
      <c r="P155" s="18" t="s">
        <v>2202</v>
      </c>
    </row>
    <row r="156" spans="1:16" x14ac:dyDescent="0.25">
      <c r="A156" s="18" t="s">
        <v>2203</v>
      </c>
      <c r="B156" s="18" t="s">
        <v>3341</v>
      </c>
      <c r="J156" s="18" t="s">
        <v>596</v>
      </c>
      <c r="K156" s="18">
        <v>3</v>
      </c>
      <c r="L156" s="18">
        <v>4</v>
      </c>
      <c r="M156" s="18" t="s">
        <v>3044</v>
      </c>
      <c r="N156" s="18" t="s">
        <v>3045</v>
      </c>
      <c r="O156" s="18">
        <v>10597.50627</v>
      </c>
      <c r="P156" s="18" t="s">
        <v>2203</v>
      </c>
    </row>
    <row r="157" spans="1:16" x14ac:dyDescent="0.25">
      <c r="A157" s="18" t="s">
        <v>2204</v>
      </c>
      <c r="B157" s="18" t="s">
        <v>3342</v>
      </c>
      <c r="J157" s="18" t="s">
        <v>574</v>
      </c>
      <c r="K157" s="18">
        <v>3</v>
      </c>
      <c r="L157" s="18">
        <v>5</v>
      </c>
      <c r="M157" s="18" t="s">
        <v>3044</v>
      </c>
      <c r="N157" s="18" t="s">
        <v>3045</v>
      </c>
      <c r="O157" s="18">
        <v>10230.66222</v>
      </c>
      <c r="P157" s="18" t="s">
        <v>2204</v>
      </c>
    </row>
    <row r="158" spans="1:16" x14ac:dyDescent="0.25">
      <c r="A158" s="18" t="s">
        <v>2205</v>
      </c>
      <c r="B158" s="18" t="s">
        <v>3343</v>
      </c>
      <c r="J158" s="18" t="s">
        <v>620</v>
      </c>
      <c r="K158" s="18">
        <v>3</v>
      </c>
      <c r="L158" s="18">
        <v>6</v>
      </c>
      <c r="M158" s="18" t="s">
        <v>3044</v>
      </c>
      <c r="N158" s="18" t="s">
        <v>3045</v>
      </c>
      <c r="O158" s="18">
        <v>10351.208350000001</v>
      </c>
      <c r="P158" s="18" t="s">
        <v>2205</v>
      </c>
    </row>
    <row r="159" spans="1:16" x14ac:dyDescent="0.25">
      <c r="A159" s="18" t="s">
        <v>2206</v>
      </c>
      <c r="B159" s="18" t="s">
        <v>3344</v>
      </c>
      <c r="J159" s="18" t="s">
        <v>597</v>
      </c>
      <c r="K159" s="18">
        <v>3</v>
      </c>
      <c r="L159" s="18">
        <v>7</v>
      </c>
      <c r="M159" s="18" t="s">
        <v>3044</v>
      </c>
      <c r="N159" s="18" t="s">
        <v>3045</v>
      </c>
      <c r="O159" s="18">
        <v>10464.891970000001</v>
      </c>
      <c r="P159" s="18" t="s">
        <v>2206</v>
      </c>
    </row>
    <row r="160" spans="1:16" x14ac:dyDescent="0.25">
      <c r="A160" s="18" t="s">
        <v>2207</v>
      </c>
      <c r="B160" s="18" t="s">
        <v>3345</v>
      </c>
      <c r="J160" s="18" t="s">
        <v>575</v>
      </c>
      <c r="K160" s="18">
        <v>3</v>
      </c>
      <c r="L160" s="18">
        <v>8</v>
      </c>
      <c r="M160" s="18" t="s">
        <v>3044</v>
      </c>
      <c r="N160" s="18" t="s">
        <v>3045</v>
      </c>
      <c r="O160" s="18">
        <v>10431.72349</v>
      </c>
      <c r="P160" s="18" t="s">
        <v>2207</v>
      </c>
    </row>
    <row r="161" spans="1:16" x14ac:dyDescent="0.25">
      <c r="A161" s="18" t="s">
        <v>2208</v>
      </c>
      <c r="B161" s="18" t="s">
        <v>3346</v>
      </c>
      <c r="J161" s="18" t="s">
        <v>621</v>
      </c>
      <c r="K161" s="18">
        <v>3</v>
      </c>
      <c r="L161" s="18">
        <v>9</v>
      </c>
      <c r="M161" s="18" t="s">
        <v>3044</v>
      </c>
      <c r="N161" s="18" t="s">
        <v>3045</v>
      </c>
      <c r="O161" s="18">
        <v>10722.23286</v>
      </c>
      <c r="P161" s="18" t="s">
        <v>2208</v>
      </c>
    </row>
    <row r="162" spans="1:16" x14ac:dyDescent="0.25">
      <c r="A162" s="18" t="s">
        <v>2209</v>
      </c>
      <c r="B162" s="18" t="s">
        <v>3347</v>
      </c>
      <c r="J162" s="18" t="s">
        <v>606</v>
      </c>
      <c r="K162" s="18">
        <v>3</v>
      </c>
      <c r="L162" s="18">
        <v>0</v>
      </c>
      <c r="M162" s="18" t="s">
        <v>3044</v>
      </c>
      <c r="N162" s="18" t="s">
        <v>3046</v>
      </c>
      <c r="O162" s="18">
        <v>10416.172280000001</v>
      </c>
      <c r="P162" s="18" t="s">
        <v>2209</v>
      </c>
    </row>
    <row r="163" spans="1:16" x14ac:dyDescent="0.25">
      <c r="A163" s="18" t="s">
        <v>2210</v>
      </c>
      <c r="B163" s="18" t="s">
        <v>3348</v>
      </c>
      <c r="J163" s="18" t="s">
        <v>587</v>
      </c>
      <c r="K163" s="18">
        <v>3</v>
      </c>
      <c r="L163" s="18">
        <v>10</v>
      </c>
      <c r="M163" s="18" t="s">
        <v>3044</v>
      </c>
      <c r="N163" s="18" t="s">
        <v>3046</v>
      </c>
      <c r="O163" s="18">
        <v>10433.33308</v>
      </c>
      <c r="P163" s="18" t="s">
        <v>2210</v>
      </c>
    </row>
    <row r="164" spans="1:16" x14ac:dyDescent="0.25">
      <c r="A164" s="18" t="s">
        <v>2211</v>
      </c>
      <c r="B164" s="18" t="s">
        <v>3349</v>
      </c>
      <c r="J164" s="18" t="s">
        <v>565</v>
      </c>
      <c r="K164" s="18">
        <v>3</v>
      </c>
      <c r="L164" s="18">
        <v>11</v>
      </c>
      <c r="M164" s="18" t="s">
        <v>3044</v>
      </c>
      <c r="N164" s="18" t="s">
        <v>3046</v>
      </c>
      <c r="O164" s="18">
        <v>10074.64301</v>
      </c>
      <c r="P164" s="18" t="s">
        <v>2211</v>
      </c>
    </row>
    <row r="165" spans="1:16" x14ac:dyDescent="0.25">
      <c r="A165" s="18" t="s">
        <v>2212</v>
      </c>
      <c r="B165" s="18" t="s">
        <v>3350</v>
      </c>
      <c r="J165" s="18" t="s">
        <v>610</v>
      </c>
      <c r="K165" s="18">
        <v>3</v>
      </c>
      <c r="L165" s="18">
        <v>12</v>
      </c>
      <c r="M165" s="18" t="s">
        <v>3044</v>
      </c>
      <c r="N165" s="18" t="s">
        <v>3046</v>
      </c>
      <c r="O165" s="18">
        <v>10843.525439999999</v>
      </c>
      <c r="P165" s="18" t="s">
        <v>2212</v>
      </c>
    </row>
    <row r="166" spans="1:16" x14ac:dyDescent="0.25">
      <c r="A166" s="18" t="s">
        <v>2213</v>
      </c>
      <c r="B166" s="18" t="s">
        <v>3351</v>
      </c>
      <c r="J166" s="18" t="s">
        <v>588</v>
      </c>
      <c r="K166" s="18">
        <v>3</v>
      </c>
      <c r="L166" s="18">
        <v>13</v>
      </c>
      <c r="M166" s="18" t="s">
        <v>3044</v>
      </c>
      <c r="N166" s="18" t="s">
        <v>3046</v>
      </c>
      <c r="O166" s="18">
        <v>10590.73041</v>
      </c>
      <c r="P166" s="18" t="s">
        <v>2213</v>
      </c>
    </row>
    <row r="167" spans="1:16" x14ac:dyDescent="0.25">
      <c r="A167" s="18" t="s">
        <v>2214</v>
      </c>
      <c r="B167" s="18" t="s">
        <v>3352</v>
      </c>
      <c r="J167" s="18" t="s">
        <v>566</v>
      </c>
      <c r="K167" s="18">
        <v>3</v>
      </c>
      <c r="L167" s="18">
        <v>14</v>
      </c>
      <c r="M167" s="18" t="s">
        <v>3044</v>
      </c>
      <c r="N167" s="18" t="s">
        <v>3046</v>
      </c>
      <c r="O167" s="18">
        <v>10712.383529999999</v>
      </c>
      <c r="P167" s="18" t="s">
        <v>2214</v>
      </c>
    </row>
    <row r="168" spans="1:16" x14ac:dyDescent="0.25">
      <c r="A168" s="18" t="s">
        <v>2215</v>
      </c>
      <c r="B168" s="18" t="s">
        <v>3353</v>
      </c>
      <c r="J168" s="18" t="s">
        <v>611</v>
      </c>
      <c r="K168" s="18">
        <v>3</v>
      </c>
      <c r="L168" s="18">
        <v>15</v>
      </c>
      <c r="M168" s="18" t="s">
        <v>3044</v>
      </c>
      <c r="N168" s="18" t="s">
        <v>3046</v>
      </c>
      <c r="O168" s="18">
        <v>10180.37176</v>
      </c>
      <c r="P168" s="18" t="s">
        <v>2215</v>
      </c>
    </row>
    <row r="169" spans="1:16" x14ac:dyDescent="0.25">
      <c r="A169" s="18" t="s">
        <v>2216</v>
      </c>
      <c r="B169" s="18" t="s">
        <v>3354</v>
      </c>
      <c r="J169" s="18" t="s">
        <v>584</v>
      </c>
      <c r="K169" s="18">
        <v>3</v>
      </c>
      <c r="L169" s="18">
        <v>1</v>
      </c>
      <c r="M169" s="18" t="s">
        <v>3044</v>
      </c>
      <c r="N169" s="18" t="s">
        <v>3046</v>
      </c>
      <c r="O169" s="18">
        <v>10757.0376</v>
      </c>
      <c r="P169" s="18" t="s">
        <v>2216</v>
      </c>
    </row>
    <row r="170" spans="1:16" x14ac:dyDescent="0.25">
      <c r="A170" s="18" t="s">
        <v>2217</v>
      </c>
      <c r="B170" s="18" t="s">
        <v>3355</v>
      </c>
      <c r="J170" s="18" t="s">
        <v>562</v>
      </c>
      <c r="K170" s="18">
        <v>3</v>
      </c>
      <c r="L170" s="18">
        <v>2</v>
      </c>
      <c r="M170" s="18" t="s">
        <v>3044</v>
      </c>
      <c r="N170" s="18" t="s">
        <v>3046</v>
      </c>
      <c r="O170" s="18">
        <v>10109.76879</v>
      </c>
      <c r="P170" s="18" t="s">
        <v>2217</v>
      </c>
    </row>
    <row r="171" spans="1:16" x14ac:dyDescent="0.25">
      <c r="A171" s="18" t="s">
        <v>2218</v>
      </c>
      <c r="B171" s="18" t="s">
        <v>3356</v>
      </c>
      <c r="J171" s="18" t="s">
        <v>607</v>
      </c>
      <c r="K171" s="18">
        <v>3</v>
      </c>
      <c r="L171" s="18">
        <v>3</v>
      </c>
      <c r="M171" s="18" t="s">
        <v>3044</v>
      </c>
      <c r="N171" s="18" t="s">
        <v>3046</v>
      </c>
      <c r="O171" s="18">
        <v>10624.02109</v>
      </c>
      <c r="P171" s="18" t="s">
        <v>2218</v>
      </c>
    </row>
    <row r="172" spans="1:16" x14ac:dyDescent="0.25">
      <c r="A172" s="18" t="s">
        <v>2219</v>
      </c>
      <c r="B172" s="18" t="s">
        <v>3357</v>
      </c>
      <c r="J172" s="18" t="s">
        <v>585</v>
      </c>
      <c r="K172" s="18">
        <v>3</v>
      </c>
      <c r="L172" s="18">
        <v>4</v>
      </c>
      <c r="M172" s="18" t="s">
        <v>3044</v>
      </c>
      <c r="N172" s="18" t="s">
        <v>3046</v>
      </c>
      <c r="O172" s="18">
        <v>10597.67978</v>
      </c>
      <c r="P172" s="18" t="s">
        <v>2219</v>
      </c>
    </row>
    <row r="173" spans="1:16" x14ac:dyDescent="0.25">
      <c r="A173" s="18" t="s">
        <v>2220</v>
      </c>
      <c r="B173" s="18" t="s">
        <v>3358</v>
      </c>
      <c r="J173" s="18" t="s">
        <v>563</v>
      </c>
      <c r="K173" s="18">
        <v>3</v>
      </c>
      <c r="L173" s="18">
        <v>5</v>
      </c>
      <c r="M173" s="18" t="s">
        <v>3044</v>
      </c>
      <c r="N173" s="18" t="s">
        <v>3046</v>
      </c>
      <c r="O173" s="18">
        <v>10229.88553</v>
      </c>
      <c r="P173" s="18" t="s">
        <v>2220</v>
      </c>
    </row>
    <row r="174" spans="1:16" x14ac:dyDescent="0.25">
      <c r="A174" s="18" t="s">
        <v>2221</v>
      </c>
      <c r="B174" s="18" t="s">
        <v>3359</v>
      </c>
      <c r="J174" s="18" t="s">
        <v>608</v>
      </c>
      <c r="K174" s="18">
        <v>3</v>
      </c>
      <c r="L174" s="18">
        <v>6</v>
      </c>
      <c r="M174" s="18" t="s">
        <v>3044</v>
      </c>
      <c r="N174" s="18" t="s">
        <v>3046</v>
      </c>
      <c r="O174" s="18">
        <v>10349.861279999999</v>
      </c>
      <c r="P174" s="18" t="s">
        <v>2221</v>
      </c>
    </row>
    <row r="175" spans="1:16" x14ac:dyDescent="0.25">
      <c r="A175" s="18" t="s">
        <v>2222</v>
      </c>
      <c r="B175" s="18" t="s">
        <v>3360</v>
      </c>
      <c r="J175" s="18" t="s">
        <v>586</v>
      </c>
      <c r="K175" s="18">
        <v>3</v>
      </c>
      <c r="L175" s="18">
        <v>7</v>
      </c>
      <c r="M175" s="18" t="s">
        <v>3044</v>
      </c>
      <c r="N175" s="18" t="s">
        <v>3046</v>
      </c>
      <c r="O175" s="18">
        <v>10464.10284</v>
      </c>
      <c r="P175" s="18" t="s">
        <v>2222</v>
      </c>
    </row>
    <row r="176" spans="1:16" x14ac:dyDescent="0.25">
      <c r="A176" s="18" t="s">
        <v>2223</v>
      </c>
      <c r="B176" s="18" t="s">
        <v>3361</v>
      </c>
      <c r="J176" s="18" t="s">
        <v>564</v>
      </c>
      <c r="K176" s="18">
        <v>3</v>
      </c>
      <c r="L176" s="18">
        <v>8</v>
      </c>
      <c r="M176" s="18" t="s">
        <v>3044</v>
      </c>
      <c r="N176" s="18" t="s">
        <v>3046</v>
      </c>
      <c r="O176" s="18">
        <v>10431.079299999999</v>
      </c>
      <c r="P176" s="18" t="s">
        <v>2223</v>
      </c>
    </row>
    <row r="177" spans="1:16" x14ac:dyDescent="0.25">
      <c r="A177" s="18" t="s">
        <v>2224</v>
      </c>
      <c r="B177" s="18" t="s">
        <v>3362</v>
      </c>
      <c r="J177" s="18" t="s">
        <v>609</v>
      </c>
      <c r="K177" s="18">
        <v>3</v>
      </c>
      <c r="L177" s="18">
        <v>9</v>
      </c>
      <c r="M177" s="18" t="s">
        <v>3044</v>
      </c>
      <c r="N177" s="18" t="s">
        <v>3046</v>
      </c>
      <c r="O177" s="18">
        <v>10721.725399999999</v>
      </c>
      <c r="P177" s="18" t="s">
        <v>2224</v>
      </c>
    </row>
    <row r="178" spans="1:16" x14ac:dyDescent="0.25">
      <c r="A178" s="18" t="s">
        <v>2225</v>
      </c>
      <c r="C178" s="18" t="s">
        <v>2609</v>
      </c>
      <c r="J178" s="18" t="s">
        <v>1012</v>
      </c>
      <c r="K178" s="18">
        <v>4</v>
      </c>
      <c r="L178" s="18">
        <v>0</v>
      </c>
      <c r="M178" s="18" t="s">
        <v>3044</v>
      </c>
      <c r="N178" s="18" t="s">
        <v>3045</v>
      </c>
      <c r="O178" s="18">
        <v>6050.3122300000005</v>
      </c>
      <c r="P178" s="18" t="s">
        <v>2225</v>
      </c>
    </row>
    <row r="179" spans="1:16" x14ac:dyDescent="0.25">
      <c r="A179" s="18" t="s">
        <v>2226</v>
      </c>
      <c r="C179" s="18" t="s">
        <v>102</v>
      </c>
      <c r="J179" s="18" t="s">
        <v>1011</v>
      </c>
      <c r="K179" s="18">
        <v>4</v>
      </c>
      <c r="L179" s="18">
        <v>10</v>
      </c>
      <c r="M179" s="18" t="s">
        <v>3044</v>
      </c>
      <c r="N179" s="18" t="s">
        <v>3045</v>
      </c>
      <c r="O179" s="18">
        <v>5405.2919300000003</v>
      </c>
      <c r="P179" s="18" t="s">
        <v>2226</v>
      </c>
    </row>
    <row r="180" spans="1:16" x14ac:dyDescent="0.25">
      <c r="A180" s="18" t="s">
        <v>2227</v>
      </c>
      <c r="C180" s="18" t="s">
        <v>106</v>
      </c>
      <c r="J180" s="18" t="s">
        <v>1010</v>
      </c>
      <c r="K180" s="18">
        <v>4</v>
      </c>
      <c r="L180" s="18">
        <v>11</v>
      </c>
      <c r="M180" s="18" t="s">
        <v>3044</v>
      </c>
      <c r="N180" s="18" t="s">
        <v>3045</v>
      </c>
      <c r="O180" s="18">
        <v>5399.8286799999996</v>
      </c>
      <c r="P180" s="18" t="s">
        <v>2227</v>
      </c>
    </row>
    <row r="181" spans="1:16" x14ac:dyDescent="0.25">
      <c r="A181" s="18" t="s">
        <v>2228</v>
      </c>
      <c r="C181" s="18" t="s">
        <v>108</v>
      </c>
      <c r="J181" s="18" t="s">
        <v>1009</v>
      </c>
      <c r="K181" s="18">
        <v>4</v>
      </c>
      <c r="L181" s="18">
        <v>12</v>
      </c>
      <c r="M181" s="18" t="s">
        <v>3044</v>
      </c>
      <c r="N181" s="18" t="s">
        <v>3045</v>
      </c>
      <c r="O181" s="18">
        <v>6049.70352</v>
      </c>
      <c r="P181" s="18" t="s">
        <v>2228</v>
      </c>
    </row>
    <row r="182" spans="1:16" x14ac:dyDescent="0.25">
      <c r="A182" s="18" t="s">
        <v>2229</v>
      </c>
      <c r="C182" s="18" t="s">
        <v>112</v>
      </c>
      <c r="J182" s="18" t="s">
        <v>1008</v>
      </c>
      <c r="K182" s="18">
        <v>4</v>
      </c>
      <c r="L182" s="18">
        <v>13</v>
      </c>
      <c r="M182" s="18" t="s">
        <v>3044</v>
      </c>
      <c r="N182" s="18" t="s">
        <v>3045</v>
      </c>
      <c r="O182" s="18">
        <v>6062.5551500000001</v>
      </c>
      <c r="P182" s="18" t="s">
        <v>2229</v>
      </c>
    </row>
    <row r="183" spans="1:16" x14ac:dyDescent="0.25">
      <c r="A183" s="18" t="s">
        <v>2230</v>
      </c>
      <c r="C183" s="18" t="s">
        <v>116</v>
      </c>
      <c r="J183" s="18" t="s">
        <v>1007</v>
      </c>
      <c r="K183" s="18">
        <v>4</v>
      </c>
      <c r="L183" s="18">
        <v>14</v>
      </c>
      <c r="M183" s="18" t="s">
        <v>3044</v>
      </c>
      <c r="N183" s="18" t="s">
        <v>3045</v>
      </c>
      <c r="O183" s="18">
        <v>6025.10761</v>
      </c>
      <c r="P183" s="18" t="s">
        <v>2230</v>
      </c>
    </row>
    <row r="184" spans="1:16" x14ac:dyDescent="0.25">
      <c r="A184" s="18" t="s">
        <v>2231</v>
      </c>
      <c r="C184" s="18" t="s">
        <v>866</v>
      </c>
      <c r="J184" s="18" t="s">
        <v>1006</v>
      </c>
      <c r="K184" s="18">
        <v>4</v>
      </c>
      <c r="L184" s="18">
        <v>15</v>
      </c>
      <c r="M184" s="18" t="s">
        <v>3044</v>
      </c>
      <c r="N184" s="18" t="s">
        <v>3045</v>
      </c>
      <c r="O184" s="18">
        <v>5945.7905899999996</v>
      </c>
      <c r="P184" s="18" t="s">
        <v>2231</v>
      </c>
    </row>
    <row r="185" spans="1:16" x14ac:dyDescent="0.25">
      <c r="A185" s="18" t="s">
        <v>2232</v>
      </c>
      <c r="C185" s="18" t="s">
        <v>2591</v>
      </c>
      <c r="J185" s="18" t="s">
        <v>1005</v>
      </c>
      <c r="K185" s="18">
        <v>4</v>
      </c>
      <c r="L185" s="18">
        <v>1</v>
      </c>
      <c r="M185" s="18" t="s">
        <v>3044</v>
      </c>
      <c r="N185" s="18" t="s">
        <v>3045</v>
      </c>
      <c r="O185" s="18">
        <v>5923.1256899999998</v>
      </c>
      <c r="P185" s="18" t="s">
        <v>2232</v>
      </c>
    </row>
    <row r="186" spans="1:16" x14ac:dyDescent="0.25">
      <c r="A186" s="18" t="s">
        <v>2233</v>
      </c>
      <c r="C186" s="18" t="s">
        <v>2573</v>
      </c>
      <c r="J186" s="18" t="s">
        <v>1004</v>
      </c>
      <c r="K186" s="18">
        <v>4</v>
      </c>
      <c r="L186" s="18">
        <v>2</v>
      </c>
      <c r="M186" s="18" t="s">
        <v>3044</v>
      </c>
      <c r="N186" s="18" t="s">
        <v>3045</v>
      </c>
      <c r="O186" s="18">
        <v>5795.2603600000002</v>
      </c>
      <c r="P186" s="18" t="s">
        <v>2233</v>
      </c>
    </row>
    <row r="187" spans="1:16" x14ac:dyDescent="0.25">
      <c r="A187" s="18" t="s">
        <v>2234</v>
      </c>
      <c r="C187" s="18" t="s">
        <v>2576</v>
      </c>
      <c r="J187" s="18" t="s">
        <v>1003</v>
      </c>
      <c r="K187" s="18">
        <v>4</v>
      </c>
      <c r="L187" s="18">
        <v>3</v>
      </c>
      <c r="M187" s="18" t="s">
        <v>3044</v>
      </c>
      <c r="N187" s="18" t="s">
        <v>3045</v>
      </c>
      <c r="O187" s="18">
        <v>5774.9600899999996</v>
      </c>
      <c r="P187" s="18" t="s">
        <v>2234</v>
      </c>
    </row>
    <row r="188" spans="1:16" x14ac:dyDescent="0.25">
      <c r="A188" s="18" t="s">
        <v>2235</v>
      </c>
      <c r="C188" s="18" t="s">
        <v>3047</v>
      </c>
      <c r="J188" s="18" t="s">
        <v>1002</v>
      </c>
      <c r="K188" s="18">
        <v>4</v>
      </c>
      <c r="L188" s="18">
        <v>4</v>
      </c>
      <c r="M188" s="18" t="s">
        <v>3044</v>
      </c>
      <c r="N188" s="18" t="s">
        <v>3045</v>
      </c>
      <c r="O188" s="18">
        <v>6872.3857500000004</v>
      </c>
      <c r="P188" s="18" t="s">
        <v>2235</v>
      </c>
    </row>
    <row r="189" spans="1:16" x14ac:dyDescent="0.25">
      <c r="A189" s="18" t="s">
        <v>2236</v>
      </c>
      <c r="C189" s="18" t="s">
        <v>2112</v>
      </c>
      <c r="J189" s="18" t="s">
        <v>1001</v>
      </c>
      <c r="K189" s="18">
        <v>4</v>
      </c>
      <c r="L189" s="18">
        <v>5</v>
      </c>
      <c r="M189" s="18" t="s">
        <v>3044</v>
      </c>
      <c r="N189" s="18" t="s">
        <v>3045</v>
      </c>
      <c r="O189" s="18">
        <v>6494.9458999999997</v>
      </c>
      <c r="P189" s="18" t="s">
        <v>2236</v>
      </c>
    </row>
    <row r="190" spans="1:16" x14ac:dyDescent="0.25">
      <c r="A190" s="18" t="s">
        <v>2237</v>
      </c>
      <c r="C190" s="18" t="s">
        <v>2603</v>
      </c>
      <c r="J190" s="18" t="s">
        <v>1000</v>
      </c>
      <c r="K190" s="18">
        <v>4</v>
      </c>
      <c r="L190" s="18">
        <v>6</v>
      </c>
      <c r="M190" s="18" t="s">
        <v>3044</v>
      </c>
      <c r="N190" s="18" t="s">
        <v>3045</v>
      </c>
      <c r="O190" s="18">
        <v>6271.2118600000003</v>
      </c>
      <c r="P190" s="18" t="s">
        <v>2237</v>
      </c>
    </row>
    <row r="191" spans="1:16" x14ac:dyDescent="0.25">
      <c r="A191" s="18" t="s">
        <v>2238</v>
      </c>
      <c r="C191" s="18" t="s">
        <v>2579</v>
      </c>
      <c r="J191" s="18" t="s">
        <v>999</v>
      </c>
      <c r="K191" s="18">
        <v>4</v>
      </c>
      <c r="L191" s="18">
        <v>7</v>
      </c>
      <c r="M191" s="18" t="s">
        <v>3044</v>
      </c>
      <c r="N191" s="18" t="s">
        <v>3045</v>
      </c>
      <c r="O191" s="18">
        <v>5953.9905500000004</v>
      </c>
      <c r="P191" s="18" t="s">
        <v>2238</v>
      </c>
    </row>
    <row r="192" spans="1:16" x14ac:dyDescent="0.25">
      <c r="A192" s="18" t="s">
        <v>2239</v>
      </c>
      <c r="C192" s="18" t="s">
        <v>170</v>
      </c>
      <c r="J192" s="18" t="s">
        <v>998</v>
      </c>
      <c r="K192" s="18">
        <v>4</v>
      </c>
      <c r="L192" s="18">
        <v>8</v>
      </c>
      <c r="M192" s="18" t="s">
        <v>3044</v>
      </c>
      <c r="N192" s="18" t="s">
        <v>3045</v>
      </c>
      <c r="O192" s="18">
        <v>5288.5288499999997</v>
      </c>
      <c r="P192" s="18" t="s">
        <v>2239</v>
      </c>
    </row>
    <row r="193" spans="1:16" x14ac:dyDescent="0.25">
      <c r="A193" s="18" t="s">
        <v>2240</v>
      </c>
      <c r="C193" s="18" t="s">
        <v>218</v>
      </c>
      <c r="J193" s="18" t="s">
        <v>997</v>
      </c>
      <c r="K193" s="18">
        <v>4</v>
      </c>
      <c r="L193" s="18">
        <v>9</v>
      </c>
      <c r="M193" s="18" t="s">
        <v>3044</v>
      </c>
      <c r="N193" s="18" t="s">
        <v>3045</v>
      </c>
      <c r="O193" s="18">
        <v>5369.4087900000004</v>
      </c>
      <c r="P193" s="18" t="s">
        <v>2240</v>
      </c>
    </row>
    <row r="194" spans="1:16" x14ac:dyDescent="0.25">
      <c r="A194" s="18" t="s">
        <v>2241</v>
      </c>
      <c r="C194" s="18" t="s">
        <v>3048</v>
      </c>
      <c r="J194" s="18" t="s">
        <v>996</v>
      </c>
      <c r="K194" s="18">
        <v>4</v>
      </c>
      <c r="L194" s="18">
        <v>0</v>
      </c>
      <c r="M194" s="18" t="s">
        <v>3044</v>
      </c>
      <c r="N194" s="18" t="s">
        <v>3046</v>
      </c>
      <c r="O194" s="18">
        <v>6051.0816999999997</v>
      </c>
      <c r="P194" s="18" t="s">
        <v>2241</v>
      </c>
    </row>
    <row r="195" spans="1:16" x14ac:dyDescent="0.25">
      <c r="A195" s="18" t="s">
        <v>2242</v>
      </c>
      <c r="C195" s="18" t="s">
        <v>78</v>
      </c>
      <c r="J195" s="18" t="s">
        <v>995</v>
      </c>
      <c r="K195" s="18">
        <v>4</v>
      </c>
      <c r="L195" s="18">
        <v>10</v>
      </c>
      <c r="M195" s="18" t="s">
        <v>3044</v>
      </c>
      <c r="N195" s="18" t="s">
        <v>3046</v>
      </c>
      <c r="O195" s="18">
        <v>5406.1468999999997</v>
      </c>
      <c r="P195" s="18" t="s">
        <v>2242</v>
      </c>
    </row>
    <row r="196" spans="1:16" x14ac:dyDescent="0.25">
      <c r="A196" s="18" t="s">
        <v>2243</v>
      </c>
      <c r="C196" s="18" t="s">
        <v>82</v>
      </c>
      <c r="J196" s="18" t="s">
        <v>994</v>
      </c>
      <c r="K196" s="18">
        <v>4</v>
      </c>
      <c r="L196" s="18">
        <v>11</v>
      </c>
      <c r="M196" s="18" t="s">
        <v>3044</v>
      </c>
      <c r="N196" s="18" t="s">
        <v>3046</v>
      </c>
      <c r="O196" s="18">
        <v>5400.6333699999996</v>
      </c>
      <c r="P196" s="18" t="s">
        <v>2243</v>
      </c>
    </row>
    <row r="197" spans="1:16" x14ac:dyDescent="0.25">
      <c r="A197" s="18" t="s">
        <v>2244</v>
      </c>
      <c r="C197" s="18" t="s">
        <v>84</v>
      </c>
      <c r="J197" s="18" t="s">
        <v>993</v>
      </c>
      <c r="K197" s="18">
        <v>4</v>
      </c>
      <c r="L197" s="18">
        <v>12</v>
      </c>
      <c r="M197" s="18" t="s">
        <v>3044</v>
      </c>
      <c r="N197" s="18" t="s">
        <v>3046</v>
      </c>
      <c r="O197" s="18">
        <v>6048.7144200000002</v>
      </c>
      <c r="P197" s="18" t="s">
        <v>2244</v>
      </c>
    </row>
    <row r="198" spans="1:16" x14ac:dyDescent="0.25">
      <c r="A198" s="18" t="s">
        <v>2245</v>
      </c>
      <c r="C198" s="18" t="s">
        <v>88</v>
      </c>
      <c r="J198" s="18" t="s">
        <v>992</v>
      </c>
      <c r="K198" s="18">
        <v>4</v>
      </c>
      <c r="L198" s="18">
        <v>13</v>
      </c>
      <c r="M198" s="18" t="s">
        <v>3044</v>
      </c>
      <c r="N198" s="18" t="s">
        <v>3046</v>
      </c>
      <c r="O198" s="18">
        <v>6061.5660399999997</v>
      </c>
      <c r="P198" s="18" t="s">
        <v>2245</v>
      </c>
    </row>
    <row r="199" spans="1:16" x14ac:dyDescent="0.25">
      <c r="A199" s="18" t="s">
        <v>2246</v>
      </c>
      <c r="C199" s="18" t="s">
        <v>92</v>
      </c>
      <c r="J199" s="18" t="s">
        <v>991</v>
      </c>
      <c r="K199" s="18">
        <v>4</v>
      </c>
      <c r="L199" s="18">
        <v>14</v>
      </c>
      <c r="M199" s="18" t="s">
        <v>3044</v>
      </c>
      <c r="N199" s="18" t="s">
        <v>3046</v>
      </c>
      <c r="O199" s="18">
        <v>6024.1184999999996</v>
      </c>
      <c r="P199" s="18" t="s">
        <v>2246</v>
      </c>
    </row>
    <row r="200" spans="1:16" x14ac:dyDescent="0.25">
      <c r="A200" s="18" t="s">
        <v>2247</v>
      </c>
      <c r="C200" s="18" t="s">
        <v>864</v>
      </c>
      <c r="J200" s="18" t="s">
        <v>990</v>
      </c>
      <c r="K200" s="18">
        <v>4</v>
      </c>
      <c r="L200" s="18">
        <v>15</v>
      </c>
      <c r="M200" s="18" t="s">
        <v>3044</v>
      </c>
      <c r="N200" s="18" t="s">
        <v>3046</v>
      </c>
      <c r="O200" s="18">
        <v>5944.8014899999998</v>
      </c>
      <c r="P200" s="18" t="s">
        <v>2247</v>
      </c>
    </row>
    <row r="201" spans="1:16" x14ac:dyDescent="0.25">
      <c r="A201" s="18" t="s">
        <v>2248</v>
      </c>
      <c r="C201" s="18" t="s">
        <v>3049</v>
      </c>
      <c r="J201" s="18" t="s">
        <v>989</v>
      </c>
      <c r="K201" s="18">
        <v>4</v>
      </c>
      <c r="L201" s="18">
        <v>1</v>
      </c>
      <c r="M201" s="18" t="s">
        <v>3044</v>
      </c>
      <c r="N201" s="18" t="s">
        <v>3046</v>
      </c>
      <c r="O201" s="18">
        <v>5923.9713700000002</v>
      </c>
      <c r="P201" s="18" t="s">
        <v>2248</v>
      </c>
    </row>
    <row r="202" spans="1:16" x14ac:dyDescent="0.25">
      <c r="A202" s="18" t="s">
        <v>2249</v>
      </c>
      <c r="C202" s="18" t="s">
        <v>3050</v>
      </c>
      <c r="J202" s="18" t="s">
        <v>988</v>
      </c>
      <c r="K202" s="18">
        <v>4</v>
      </c>
      <c r="L202" s="18">
        <v>2</v>
      </c>
      <c r="M202" s="18" t="s">
        <v>3044</v>
      </c>
      <c r="N202" s="18" t="s">
        <v>3046</v>
      </c>
      <c r="O202" s="18">
        <v>5796.7631600000004</v>
      </c>
      <c r="P202" s="18" t="s">
        <v>2249</v>
      </c>
    </row>
    <row r="203" spans="1:16" x14ac:dyDescent="0.25">
      <c r="A203" s="18" t="s">
        <v>2250</v>
      </c>
      <c r="C203" s="18" t="s">
        <v>3051</v>
      </c>
      <c r="J203" s="18" t="s">
        <v>987</v>
      </c>
      <c r="K203" s="18">
        <v>4</v>
      </c>
      <c r="L203" s="18">
        <v>3</v>
      </c>
      <c r="M203" s="18" t="s">
        <v>3044</v>
      </c>
      <c r="N203" s="18" t="s">
        <v>3046</v>
      </c>
      <c r="O203" s="18">
        <v>5774.3432199999997</v>
      </c>
      <c r="P203" s="18" t="s">
        <v>2250</v>
      </c>
    </row>
    <row r="204" spans="1:16" x14ac:dyDescent="0.25">
      <c r="A204" s="18" t="s">
        <v>2251</v>
      </c>
      <c r="C204" s="18" t="s">
        <v>3052</v>
      </c>
      <c r="J204" s="18" t="s">
        <v>986</v>
      </c>
      <c r="K204" s="18">
        <v>4</v>
      </c>
      <c r="L204" s="18">
        <v>4</v>
      </c>
      <c r="M204" s="18" t="s">
        <v>3044</v>
      </c>
      <c r="N204" s="18" t="s">
        <v>3046</v>
      </c>
      <c r="O204" s="18">
        <v>6872.9589500000002</v>
      </c>
      <c r="P204" s="18" t="s">
        <v>2251</v>
      </c>
    </row>
    <row r="205" spans="1:16" x14ac:dyDescent="0.25">
      <c r="A205" s="18" t="s">
        <v>2252</v>
      </c>
      <c r="C205" s="18" t="s">
        <v>3053</v>
      </c>
      <c r="J205" s="18" t="s">
        <v>985</v>
      </c>
      <c r="K205" s="18">
        <v>4</v>
      </c>
      <c r="L205" s="18">
        <v>5</v>
      </c>
      <c r="M205" s="18" t="s">
        <v>3044</v>
      </c>
      <c r="N205" s="18" t="s">
        <v>3046</v>
      </c>
      <c r="O205" s="18">
        <v>6493.5078100000001</v>
      </c>
      <c r="P205" s="18" t="s">
        <v>2252</v>
      </c>
    </row>
    <row r="206" spans="1:16" x14ac:dyDescent="0.25">
      <c r="A206" s="18" t="s">
        <v>2253</v>
      </c>
      <c r="C206" s="18" t="s">
        <v>3054</v>
      </c>
      <c r="J206" s="18" t="s">
        <v>984</v>
      </c>
      <c r="K206" s="18">
        <v>4</v>
      </c>
      <c r="L206" s="18">
        <v>6</v>
      </c>
      <c r="M206" s="18" t="s">
        <v>3044</v>
      </c>
      <c r="N206" s="18" t="s">
        <v>3046</v>
      </c>
      <c r="O206" s="18">
        <v>6271.0066399999996</v>
      </c>
      <c r="P206" s="18" t="s">
        <v>2253</v>
      </c>
    </row>
    <row r="207" spans="1:16" x14ac:dyDescent="0.25">
      <c r="A207" s="18" t="s">
        <v>2254</v>
      </c>
      <c r="C207" s="18" t="s">
        <v>3055</v>
      </c>
      <c r="J207" s="18" t="s">
        <v>983</v>
      </c>
      <c r="K207" s="18">
        <v>4</v>
      </c>
      <c r="L207" s="18">
        <v>7</v>
      </c>
      <c r="M207" s="18" t="s">
        <v>3044</v>
      </c>
      <c r="N207" s="18" t="s">
        <v>3046</v>
      </c>
      <c r="O207" s="18">
        <v>5955.1812399999999</v>
      </c>
      <c r="P207" s="18" t="s">
        <v>2254</v>
      </c>
    </row>
    <row r="208" spans="1:16" x14ac:dyDescent="0.25">
      <c r="A208" s="18" t="s">
        <v>2255</v>
      </c>
      <c r="C208" s="18" t="s">
        <v>168</v>
      </c>
      <c r="J208" s="18" t="s">
        <v>982</v>
      </c>
      <c r="K208" s="18">
        <v>4</v>
      </c>
      <c r="L208" s="18">
        <v>8</v>
      </c>
      <c r="M208" s="18" t="s">
        <v>3044</v>
      </c>
      <c r="N208" s="18" t="s">
        <v>3046</v>
      </c>
      <c r="O208" s="18">
        <v>5289.27927</v>
      </c>
      <c r="P208" s="18" t="s">
        <v>2255</v>
      </c>
    </row>
    <row r="209" spans="1:16" x14ac:dyDescent="0.25">
      <c r="A209" s="18" t="s">
        <v>2256</v>
      </c>
      <c r="C209" s="18" t="s">
        <v>216</v>
      </c>
      <c r="J209" s="18" t="s">
        <v>981</v>
      </c>
      <c r="K209" s="18">
        <v>4</v>
      </c>
      <c r="L209" s="18">
        <v>9</v>
      </c>
      <c r="M209" s="18" t="s">
        <v>3044</v>
      </c>
      <c r="N209" s="18" t="s">
        <v>3046</v>
      </c>
      <c r="O209" s="18">
        <v>5368.1142900000004</v>
      </c>
      <c r="P209" s="18" t="s">
        <v>2256</v>
      </c>
    </row>
    <row r="210" spans="1:16" x14ac:dyDescent="0.25">
      <c r="A210" s="18" t="s">
        <v>2257</v>
      </c>
      <c r="E210" s="18" t="s">
        <v>2592</v>
      </c>
      <c r="J210" s="18" t="s">
        <v>948</v>
      </c>
      <c r="K210" s="18">
        <v>5</v>
      </c>
      <c r="L210" s="18">
        <v>0</v>
      </c>
      <c r="M210" s="18" t="s">
        <v>3044</v>
      </c>
      <c r="N210" s="18" t="s">
        <v>3045</v>
      </c>
      <c r="O210" s="18">
        <v>4672.3092699999997</v>
      </c>
      <c r="P210" s="18" t="s">
        <v>2257</v>
      </c>
    </row>
    <row r="211" spans="1:16" x14ac:dyDescent="0.25">
      <c r="A211" s="18" t="s">
        <v>2258</v>
      </c>
      <c r="E211" s="18" t="s">
        <v>3056</v>
      </c>
      <c r="J211" s="18" t="s">
        <v>947</v>
      </c>
      <c r="K211" s="18">
        <v>5</v>
      </c>
      <c r="L211" s="18">
        <v>10</v>
      </c>
      <c r="M211" s="18" t="s">
        <v>3044</v>
      </c>
      <c r="N211" s="18" t="s">
        <v>3045</v>
      </c>
      <c r="O211" s="18">
        <v>6082.2735499999999</v>
      </c>
      <c r="P211" s="18" t="s">
        <v>2258</v>
      </c>
    </row>
    <row r="212" spans="1:16" x14ac:dyDescent="0.25">
      <c r="A212" s="18" t="s">
        <v>2259</v>
      </c>
      <c r="E212" s="18" t="s">
        <v>2601</v>
      </c>
      <c r="J212" s="18" t="s">
        <v>946</v>
      </c>
      <c r="K212" s="18">
        <v>5</v>
      </c>
      <c r="L212" s="18">
        <v>11</v>
      </c>
      <c r="M212" s="18" t="s">
        <v>3044</v>
      </c>
      <c r="N212" s="18" t="s">
        <v>3045</v>
      </c>
      <c r="O212" s="18">
        <v>5075.9012000000002</v>
      </c>
      <c r="P212" s="18" t="s">
        <v>2259</v>
      </c>
    </row>
    <row r="213" spans="1:16" x14ac:dyDescent="0.25">
      <c r="A213" s="18" t="s">
        <v>2260</v>
      </c>
      <c r="E213" s="18" t="s">
        <v>2718</v>
      </c>
      <c r="J213" s="18" t="s">
        <v>945</v>
      </c>
      <c r="K213" s="18">
        <v>5</v>
      </c>
      <c r="L213" s="18">
        <v>12</v>
      </c>
      <c r="M213" s="18" t="s">
        <v>3044</v>
      </c>
      <c r="N213" s="18" t="s">
        <v>3045</v>
      </c>
      <c r="O213" s="18">
        <v>6306.3963100000001</v>
      </c>
      <c r="P213" s="18" t="s">
        <v>2260</v>
      </c>
    </row>
    <row r="214" spans="1:16" x14ac:dyDescent="0.25">
      <c r="A214" s="18" t="s">
        <v>2261</v>
      </c>
      <c r="E214" s="18" t="s">
        <v>2724</v>
      </c>
      <c r="J214" s="18" t="s">
        <v>944</v>
      </c>
      <c r="K214" s="18">
        <v>5</v>
      </c>
      <c r="L214" s="18">
        <v>13</v>
      </c>
      <c r="M214" s="18" t="s">
        <v>3044</v>
      </c>
      <c r="N214" s="18" t="s">
        <v>3045</v>
      </c>
      <c r="O214" s="18">
        <v>6624.4108900000001</v>
      </c>
      <c r="P214" s="18" t="s">
        <v>2261</v>
      </c>
    </row>
    <row r="215" spans="1:16" x14ac:dyDescent="0.25">
      <c r="A215" s="18" t="s">
        <v>2262</v>
      </c>
      <c r="E215" s="18" t="s">
        <v>3057</v>
      </c>
      <c r="J215" s="18" t="s">
        <v>943</v>
      </c>
      <c r="K215" s="18">
        <v>5</v>
      </c>
      <c r="L215" s="18">
        <v>14</v>
      </c>
      <c r="M215" s="18" t="s">
        <v>3044</v>
      </c>
      <c r="N215" s="18" t="s">
        <v>3045</v>
      </c>
      <c r="O215" s="18">
        <v>6353.1927800000003</v>
      </c>
      <c r="P215" s="18" t="s">
        <v>2262</v>
      </c>
    </row>
    <row r="216" spans="1:16" x14ac:dyDescent="0.25">
      <c r="A216" s="18" t="s">
        <v>2263</v>
      </c>
      <c r="E216" s="18" t="s">
        <v>3058</v>
      </c>
      <c r="J216" s="18" t="s">
        <v>942</v>
      </c>
      <c r="K216" s="18">
        <v>5</v>
      </c>
      <c r="L216" s="18">
        <v>15</v>
      </c>
      <c r="M216" s="18" t="s">
        <v>3044</v>
      </c>
      <c r="N216" s="18" t="s">
        <v>3045</v>
      </c>
      <c r="O216" s="18">
        <v>7351.8518800000002</v>
      </c>
      <c r="P216" s="18" t="s">
        <v>2263</v>
      </c>
    </row>
    <row r="217" spans="1:16" x14ac:dyDescent="0.25">
      <c r="A217" s="18" t="s">
        <v>2264</v>
      </c>
      <c r="G217" s="18" t="s">
        <v>2592</v>
      </c>
      <c r="J217" s="18" t="s">
        <v>882</v>
      </c>
      <c r="K217" s="18">
        <v>5</v>
      </c>
      <c r="L217" s="18">
        <v>16</v>
      </c>
      <c r="M217" s="18" t="s">
        <v>3044</v>
      </c>
      <c r="N217" s="18" t="s">
        <v>3045</v>
      </c>
      <c r="O217" s="18">
        <v>4892.1351999999997</v>
      </c>
      <c r="P217" s="18" t="s">
        <v>2264</v>
      </c>
    </row>
    <row r="218" spans="1:16" x14ac:dyDescent="0.25">
      <c r="A218" s="18" t="s">
        <v>2265</v>
      </c>
      <c r="G218" s="18" t="s">
        <v>3059</v>
      </c>
      <c r="J218" s="18" t="s">
        <v>878</v>
      </c>
      <c r="K218" s="18">
        <v>5</v>
      </c>
      <c r="L218" s="18">
        <v>17</v>
      </c>
      <c r="M218" s="18" t="s">
        <v>3044</v>
      </c>
      <c r="N218" s="18" t="s">
        <v>3045</v>
      </c>
      <c r="O218" s="18">
        <v>4672.1885300000004</v>
      </c>
      <c r="P218" s="18" t="s">
        <v>2265</v>
      </c>
    </row>
    <row r="219" spans="1:16" x14ac:dyDescent="0.25">
      <c r="A219" s="18" t="s">
        <v>2266</v>
      </c>
      <c r="G219" s="18" t="s">
        <v>2580</v>
      </c>
      <c r="J219" s="18" t="s">
        <v>1911</v>
      </c>
      <c r="K219" s="18">
        <v>5</v>
      </c>
      <c r="L219" s="18">
        <v>18</v>
      </c>
      <c r="M219" s="18" t="s">
        <v>3044</v>
      </c>
      <c r="N219" s="18" t="s">
        <v>3045</v>
      </c>
      <c r="O219" s="18">
        <v>4573.1376</v>
      </c>
      <c r="P219" s="18" t="s">
        <v>2266</v>
      </c>
    </row>
    <row r="220" spans="1:16" x14ac:dyDescent="0.25">
      <c r="A220" s="18" t="s">
        <v>2267</v>
      </c>
      <c r="G220" s="18" t="s">
        <v>859</v>
      </c>
      <c r="J220" s="18" t="s">
        <v>1912</v>
      </c>
      <c r="K220" s="18">
        <v>5</v>
      </c>
      <c r="L220" s="18">
        <v>19</v>
      </c>
      <c r="M220" s="18" t="s">
        <v>3044</v>
      </c>
      <c r="N220" s="18" t="s">
        <v>3045</v>
      </c>
      <c r="O220" s="18">
        <v>4676.1564399999997</v>
      </c>
      <c r="P220" s="18" t="s">
        <v>2267</v>
      </c>
    </row>
    <row r="221" spans="1:16" x14ac:dyDescent="0.25">
      <c r="A221" s="18" t="s">
        <v>2268</v>
      </c>
      <c r="E221" s="18" t="s">
        <v>3060</v>
      </c>
      <c r="J221" s="18" t="s">
        <v>941</v>
      </c>
      <c r="K221" s="18">
        <v>5</v>
      </c>
      <c r="L221" s="18">
        <v>1</v>
      </c>
      <c r="M221" s="18" t="s">
        <v>3044</v>
      </c>
      <c r="N221" s="18" t="s">
        <v>3045</v>
      </c>
      <c r="O221" s="18">
        <v>4656.7018699999999</v>
      </c>
      <c r="P221" s="18" t="s">
        <v>2268</v>
      </c>
    </row>
    <row r="222" spans="1:16" x14ac:dyDescent="0.25">
      <c r="A222" s="18" t="s">
        <v>2269</v>
      </c>
      <c r="H222" s="18" t="s">
        <v>20</v>
      </c>
      <c r="J222" s="18" t="s">
        <v>1913</v>
      </c>
      <c r="K222" s="18">
        <v>5</v>
      </c>
      <c r="L222" s="18">
        <v>20</v>
      </c>
      <c r="M222" s="18" t="s">
        <v>3044</v>
      </c>
      <c r="N222" s="18" t="s">
        <v>3045</v>
      </c>
      <c r="O222" s="18">
        <v>3462.2964700000002</v>
      </c>
      <c r="P222" s="18" t="s">
        <v>2269</v>
      </c>
    </row>
    <row r="223" spans="1:16" x14ac:dyDescent="0.25">
      <c r="A223" s="18" t="s">
        <v>2270</v>
      </c>
      <c r="H223" s="18" t="s">
        <v>44</v>
      </c>
      <c r="J223" s="18" t="s">
        <v>1914</v>
      </c>
      <c r="K223" s="18">
        <v>5</v>
      </c>
      <c r="L223" s="18">
        <v>21</v>
      </c>
      <c r="M223" s="18" t="s">
        <v>3044</v>
      </c>
      <c r="N223" s="18" t="s">
        <v>3045</v>
      </c>
      <c r="O223" s="18">
        <v>4116.3659699999998</v>
      </c>
      <c r="P223" s="18" t="s">
        <v>2270</v>
      </c>
    </row>
    <row r="224" spans="1:16" x14ac:dyDescent="0.25">
      <c r="A224" s="18" t="s">
        <v>2271</v>
      </c>
      <c r="I224" s="18">
        <v>6</v>
      </c>
      <c r="J224" s="18" t="s">
        <v>1915</v>
      </c>
      <c r="K224" s="18">
        <v>5</v>
      </c>
      <c r="L224" s="18">
        <v>22</v>
      </c>
      <c r="M224" s="18" t="s">
        <v>3044</v>
      </c>
      <c r="N224" s="18" t="s">
        <v>3045</v>
      </c>
      <c r="O224" s="18">
        <v>3647.4405999999999</v>
      </c>
      <c r="P224" s="18" t="s">
        <v>2271</v>
      </c>
    </row>
    <row r="225" spans="1:16" x14ac:dyDescent="0.25">
      <c r="A225" s="18" t="s">
        <v>2272</v>
      </c>
      <c r="I225" s="18">
        <v>8</v>
      </c>
      <c r="J225" s="18" t="s">
        <v>1916</v>
      </c>
      <c r="K225" s="18">
        <v>5</v>
      </c>
      <c r="L225" s="18">
        <v>23</v>
      </c>
      <c r="M225" s="18" t="s">
        <v>3044</v>
      </c>
      <c r="N225" s="18" t="s">
        <v>3045</v>
      </c>
      <c r="O225" s="18">
        <v>4344.9257600000001</v>
      </c>
      <c r="P225" s="18" t="s">
        <v>2272</v>
      </c>
    </row>
    <row r="226" spans="1:16" x14ac:dyDescent="0.25">
      <c r="A226" s="18" t="s">
        <v>2273</v>
      </c>
      <c r="E226" s="18" t="s">
        <v>3059</v>
      </c>
      <c r="J226" s="18" t="s">
        <v>940</v>
      </c>
      <c r="K226" s="18">
        <v>5</v>
      </c>
      <c r="L226" s="18">
        <v>2</v>
      </c>
      <c r="M226" s="18" t="s">
        <v>3044</v>
      </c>
      <c r="N226" s="18" t="s">
        <v>3045</v>
      </c>
      <c r="O226" s="18">
        <v>4103.4628899999998</v>
      </c>
      <c r="P226" s="18" t="s">
        <v>2273</v>
      </c>
    </row>
    <row r="227" spans="1:16" x14ac:dyDescent="0.25">
      <c r="A227" s="18" t="s">
        <v>2274</v>
      </c>
      <c r="E227" s="18" t="s">
        <v>2580</v>
      </c>
      <c r="J227" s="18" t="s">
        <v>939</v>
      </c>
      <c r="K227" s="18">
        <v>5</v>
      </c>
      <c r="L227" s="18">
        <v>3</v>
      </c>
      <c r="M227" s="18" t="s">
        <v>3044</v>
      </c>
      <c r="N227" s="18" t="s">
        <v>3045</v>
      </c>
      <c r="O227" s="18">
        <v>4035.4486900000002</v>
      </c>
      <c r="P227" s="18" t="s">
        <v>2274</v>
      </c>
    </row>
    <row r="228" spans="1:16" x14ac:dyDescent="0.25">
      <c r="A228" s="18" t="s">
        <v>2275</v>
      </c>
      <c r="E228" s="18" t="s">
        <v>2674</v>
      </c>
      <c r="J228" s="18" t="s">
        <v>938</v>
      </c>
      <c r="K228" s="18">
        <v>5</v>
      </c>
      <c r="L228" s="18">
        <v>4</v>
      </c>
      <c r="M228" s="18" t="s">
        <v>3044</v>
      </c>
      <c r="N228" s="18" t="s">
        <v>3045</v>
      </c>
      <c r="O228" s="18">
        <v>5122.7145899999996</v>
      </c>
      <c r="P228" s="18" t="s">
        <v>2275</v>
      </c>
    </row>
    <row r="229" spans="1:16" x14ac:dyDescent="0.25">
      <c r="A229" s="18" t="s">
        <v>2276</v>
      </c>
      <c r="E229" s="18" t="s">
        <v>2702</v>
      </c>
      <c r="J229" s="18" t="s">
        <v>937</v>
      </c>
      <c r="K229" s="18">
        <v>5</v>
      </c>
      <c r="L229" s="18">
        <v>5</v>
      </c>
      <c r="M229" s="18" t="s">
        <v>3044</v>
      </c>
      <c r="N229" s="18" t="s">
        <v>3045</v>
      </c>
      <c r="O229" s="18">
        <v>5013.4898499999999</v>
      </c>
      <c r="P229" s="18" t="s">
        <v>2276</v>
      </c>
    </row>
    <row r="230" spans="1:16" x14ac:dyDescent="0.25">
      <c r="A230" s="18" t="s">
        <v>2277</v>
      </c>
      <c r="E230" s="18" t="s">
        <v>3061</v>
      </c>
      <c r="J230" s="18" t="s">
        <v>936</v>
      </c>
      <c r="K230" s="18">
        <v>5</v>
      </c>
      <c r="L230" s="18">
        <v>6</v>
      </c>
      <c r="M230" s="18" t="s">
        <v>3044</v>
      </c>
      <c r="N230" s="18" t="s">
        <v>3045</v>
      </c>
      <c r="O230" s="18">
        <v>4813.2320399999999</v>
      </c>
      <c r="P230" s="18" t="s">
        <v>2277</v>
      </c>
    </row>
    <row r="231" spans="1:16" x14ac:dyDescent="0.25">
      <c r="A231" s="18" t="s">
        <v>2278</v>
      </c>
      <c r="E231" s="18" t="s">
        <v>3062</v>
      </c>
      <c r="J231" s="18" t="s">
        <v>935</v>
      </c>
      <c r="K231" s="18">
        <v>5</v>
      </c>
      <c r="L231" s="18">
        <v>7</v>
      </c>
      <c r="M231" s="18" t="s">
        <v>3044</v>
      </c>
      <c r="N231" s="18" t="s">
        <v>3045</v>
      </c>
      <c r="O231" s="18">
        <v>4808.7368200000001</v>
      </c>
      <c r="P231" s="18" t="s">
        <v>2278</v>
      </c>
    </row>
    <row r="232" spans="1:16" x14ac:dyDescent="0.25">
      <c r="A232" s="18" t="s">
        <v>2279</v>
      </c>
      <c r="E232" s="18" t="s">
        <v>3063</v>
      </c>
      <c r="J232" s="18" t="s">
        <v>934</v>
      </c>
      <c r="K232" s="18">
        <v>5</v>
      </c>
      <c r="L232" s="18">
        <v>8</v>
      </c>
      <c r="M232" s="18" t="s">
        <v>3044</v>
      </c>
      <c r="N232" s="18" t="s">
        <v>3045</v>
      </c>
      <c r="O232" s="18">
        <v>5823.0742099999998</v>
      </c>
      <c r="P232" s="18" t="s">
        <v>2279</v>
      </c>
    </row>
    <row r="233" spans="1:16" x14ac:dyDescent="0.25">
      <c r="A233" s="18" t="s">
        <v>2280</v>
      </c>
      <c r="E233" s="18" t="s">
        <v>3064</v>
      </c>
      <c r="J233" s="18" t="s">
        <v>933</v>
      </c>
      <c r="K233" s="18">
        <v>5</v>
      </c>
      <c r="L233" s="18">
        <v>9</v>
      </c>
      <c r="M233" s="18" t="s">
        <v>3044</v>
      </c>
      <c r="N233" s="18" t="s">
        <v>3045</v>
      </c>
      <c r="O233" s="18">
        <v>4937.9784099999997</v>
      </c>
      <c r="P233" s="18" t="s">
        <v>2280</v>
      </c>
    </row>
    <row r="234" spans="1:16" x14ac:dyDescent="0.25">
      <c r="A234" s="18" t="s">
        <v>2281</v>
      </c>
      <c r="E234" s="18" t="s">
        <v>3065</v>
      </c>
      <c r="J234" s="18" t="s">
        <v>932</v>
      </c>
      <c r="K234" s="18">
        <v>5</v>
      </c>
      <c r="L234" s="18">
        <v>0</v>
      </c>
      <c r="M234" s="18" t="s">
        <v>3044</v>
      </c>
      <c r="N234" s="18" t="s">
        <v>3046</v>
      </c>
      <c r="O234" s="18">
        <v>4673.6903000000002</v>
      </c>
      <c r="P234" s="18" t="s">
        <v>2281</v>
      </c>
    </row>
    <row r="235" spans="1:16" x14ac:dyDescent="0.25">
      <c r="A235" s="18" t="s">
        <v>2282</v>
      </c>
      <c r="E235" s="18" t="s">
        <v>861</v>
      </c>
      <c r="J235" s="18" t="s">
        <v>931</v>
      </c>
      <c r="K235" s="18">
        <v>5</v>
      </c>
      <c r="L235" s="18">
        <v>10</v>
      </c>
      <c r="M235" s="18" t="s">
        <v>3044</v>
      </c>
      <c r="N235" s="18" t="s">
        <v>3046</v>
      </c>
      <c r="O235" s="18">
        <v>6083.7474300000003</v>
      </c>
      <c r="P235" s="18" t="s">
        <v>2282</v>
      </c>
    </row>
    <row r="236" spans="1:16" x14ac:dyDescent="0.25">
      <c r="A236" s="18" t="s">
        <v>2283</v>
      </c>
      <c r="E236" s="18" t="s">
        <v>3066</v>
      </c>
      <c r="J236" s="18" t="s">
        <v>930</v>
      </c>
      <c r="K236" s="18">
        <v>5</v>
      </c>
      <c r="L236" s="18">
        <v>11</v>
      </c>
      <c r="M236" s="18" t="s">
        <v>3044</v>
      </c>
      <c r="N236" s="18" t="s">
        <v>3046</v>
      </c>
      <c r="O236" s="18">
        <v>5076.1243000000004</v>
      </c>
      <c r="P236" s="18" t="s">
        <v>2283</v>
      </c>
    </row>
    <row r="237" spans="1:16" x14ac:dyDescent="0.25">
      <c r="A237" s="18" t="s">
        <v>2284</v>
      </c>
      <c r="E237" s="18" t="s">
        <v>3067</v>
      </c>
      <c r="J237" s="18" t="s">
        <v>929</v>
      </c>
      <c r="K237" s="18">
        <v>5</v>
      </c>
      <c r="L237" s="18">
        <v>12</v>
      </c>
      <c r="M237" s="18" t="s">
        <v>3044</v>
      </c>
      <c r="N237" s="18" t="s">
        <v>3046</v>
      </c>
      <c r="O237" s="18">
        <v>6307.1114699999998</v>
      </c>
      <c r="P237" s="18" t="s">
        <v>2284</v>
      </c>
    </row>
    <row r="238" spans="1:16" x14ac:dyDescent="0.25">
      <c r="A238" s="18" t="s">
        <v>2285</v>
      </c>
      <c r="E238" s="18" t="s">
        <v>3068</v>
      </c>
      <c r="J238" s="18" t="s">
        <v>928</v>
      </c>
      <c r="K238" s="18">
        <v>5</v>
      </c>
      <c r="L238" s="18">
        <v>13</v>
      </c>
      <c r="M238" s="18" t="s">
        <v>3044</v>
      </c>
      <c r="N238" s="18" t="s">
        <v>3046</v>
      </c>
      <c r="O238" s="18">
        <v>6624.87889</v>
      </c>
      <c r="P238" s="18" t="s">
        <v>2285</v>
      </c>
    </row>
    <row r="239" spans="1:16" x14ac:dyDescent="0.25">
      <c r="A239" s="18" t="s">
        <v>2286</v>
      </c>
      <c r="E239" s="18" t="s">
        <v>2690</v>
      </c>
      <c r="J239" s="18" t="s">
        <v>927</v>
      </c>
      <c r="K239" s="18">
        <v>5</v>
      </c>
      <c r="L239" s="18">
        <v>14</v>
      </c>
      <c r="M239" s="18" t="s">
        <v>3044</v>
      </c>
      <c r="N239" s="18" t="s">
        <v>3046</v>
      </c>
      <c r="O239" s="18">
        <v>6352.4043799999999</v>
      </c>
      <c r="P239" s="18" t="s">
        <v>2286</v>
      </c>
    </row>
    <row r="240" spans="1:16" x14ac:dyDescent="0.25">
      <c r="A240" s="18" t="s">
        <v>2287</v>
      </c>
      <c r="E240" s="18" t="s">
        <v>3069</v>
      </c>
      <c r="J240" s="18" t="s">
        <v>926</v>
      </c>
      <c r="K240" s="18">
        <v>5</v>
      </c>
      <c r="L240" s="18">
        <v>15</v>
      </c>
      <c r="M240" s="18" t="s">
        <v>3044</v>
      </c>
      <c r="N240" s="18" t="s">
        <v>3046</v>
      </c>
      <c r="O240" s="18">
        <v>7351.6006200000002</v>
      </c>
      <c r="P240" s="18" t="s">
        <v>2287</v>
      </c>
    </row>
    <row r="241" spans="1:16" x14ac:dyDescent="0.25">
      <c r="A241" s="18" t="s">
        <v>2288</v>
      </c>
      <c r="G241" s="18" t="s">
        <v>3065</v>
      </c>
      <c r="J241" s="18" t="s">
        <v>881</v>
      </c>
      <c r="K241" s="18">
        <v>5</v>
      </c>
      <c r="L241" s="18">
        <v>16</v>
      </c>
      <c r="M241" s="18" t="s">
        <v>3044</v>
      </c>
      <c r="N241" s="18" t="s">
        <v>3046</v>
      </c>
      <c r="O241" s="18">
        <v>4892.5598399999999</v>
      </c>
      <c r="P241" s="18" t="s">
        <v>2288</v>
      </c>
    </row>
    <row r="242" spans="1:16" x14ac:dyDescent="0.25">
      <c r="A242" s="18" t="s">
        <v>2289</v>
      </c>
      <c r="G242" s="18" t="s">
        <v>2577</v>
      </c>
      <c r="J242" s="18" t="s">
        <v>877</v>
      </c>
      <c r="K242" s="18">
        <v>5</v>
      </c>
      <c r="L242" s="18">
        <v>17</v>
      </c>
      <c r="M242" s="18" t="s">
        <v>3044</v>
      </c>
      <c r="N242" s="18" t="s">
        <v>3046</v>
      </c>
      <c r="O242" s="18">
        <v>4674.1702500000001</v>
      </c>
      <c r="P242" s="18" t="s">
        <v>2289</v>
      </c>
    </row>
    <row r="243" spans="1:16" x14ac:dyDescent="0.25">
      <c r="A243" s="18" t="s">
        <v>2290</v>
      </c>
      <c r="G243" s="18" t="s">
        <v>3070</v>
      </c>
      <c r="J243" s="18" t="s">
        <v>1917</v>
      </c>
      <c r="K243" s="18">
        <v>5</v>
      </c>
      <c r="L243" s="18">
        <v>18</v>
      </c>
      <c r="M243" s="18" t="s">
        <v>3044</v>
      </c>
      <c r="N243" s="18" t="s">
        <v>3046</v>
      </c>
      <c r="O243" s="18">
        <v>4572.8116499999996</v>
      </c>
      <c r="P243" s="18" t="s">
        <v>2290</v>
      </c>
    </row>
    <row r="244" spans="1:16" x14ac:dyDescent="0.25">
      <c r="A244" s="18" t="s">
        <v>2291</v>
      </c>
      <c r="G244" s="18" t="s">
        <v>3060</v>
      </c>
      <c r="J244" s="18" t="s">
        <v>1918</v>
      </c>
      <c r="K244" s="18">
        <v>5</v>
      </c>
      <c r="L244" s="18">
        <v>19</v>
      </c>
      <c r="M244" s="18" t="s">
        <v>3044</v>
      </c>
      <c r="N244" s="18" t="s">
        <v>3046</v>
      </c>
      <c r="O244" s="18">
        <v>4677.2295000000004</v>
      </c>
      <c r="P244" s="18" t="s">
        <v>2291</v>
      </c>
    </row>
    <row r="245" spans="1:16" x14ac:dyDescent="0.25">
      <c r="A245" s="18" t="s">
        <v>2292</v>
      </c>
      <c r="E245" s="18" t="s">
        <v>859</v>
      </c>
      <c r="J245" s="18" t="s">
        <v>925</v>
      </c>
      <c r="K245" s="18">
        <v>5</v>
      </c>
      <c r="L245" s="18">
        <v>1</v>
      </c>
      <c r="M245" s="18" t="s">
        <v>3044</v>
      </c>
      <c r="N245" s="18" t="s">
        <v>3046</v>
      </c>
      <c r="O245" s="18">
        <v>4657.5908900000004</v>
      </c>
      <c r="P245" s="18" t="s">
        <v>2292</v>
      </c>
    </row>
    <row r="246" spans="1:16" x14ac:dyDescent="0.25">
      <c r="A246" s="18" t="s">
        <v>2293</v>
      </c>
      <c r="H246" s="18" t="s">
        <v>22</v>
      </c>
      <c r="J246" s="18" t="s">
        <v>1919</v>
      </c>
      <c r="K246" s="18">
        <v>5</v>
      </c>
      <c r="L246" s="18">
        <v>20</v>
      </c>
      <c r="M246" s="18" t="s">
        <v>3044</v>
      </c>
      <c r="N246" s="18" t="s">
        <v>3046</v>
      </c>
      <c r="O246" s="18">
        <v>3462.7185300000001</v>
      </c>
      <c r="P246" s="18" t="s">
        <v>2293</v>
      </c>
    </row>
    <row r="247" spans="1:16" x14ac:dyDescent="0.25">
      <c r="A247" s="18" t="s">
        <v>2294</v>
      </c>
      <c r="H247" s="18" t="s">
        <v>46</v>
      </c>
      <c r="J247" s="18" t="s">
        <v>1920</v>
      </c>
      <c r="K247" s="18">
        <v>5</v>
      </c>
      <c r="L247" s="18">
        <v>21</v>
      </c>
      <c r="M247" s="18" t="s">
        <v>3044</v>
      </c>
      <c r="N247" s="18" t="s">
        <v>3046</v>
      </c>
      <c r="O247" s="18">
        <v>4115.5189899999996</v>
      </c>
      <c r="P247" s="18" t="s">
        <v>2294</v>
      </c>
    </row>
    <row r="248" spans="1:16" x14ac:dyDescent="0.25">
      <c r="A248" s="18" t="s">
        <v>2295</v>
      </c>
      <c r="I248" s="18">
        <v>5</v>
      </c>
      <c r="J248" s="18" t="s">
        <v>1921</v>
      </c>
      <c r="K248" s="18">
        <v>5</v>
      </c>
      <c r="L248" s="18">
        <v>22</v>
      </c>
      <c r="M248" s="18" t="s">
        <v>3044</v>
      </c>
      <c r="N248" s="18" t="s">
        <v>3046</v>
      </c>
      <c r="O248" s="18">
        <v>3647.0179600000001</v>
      </c>
      <c r="P248" s="18" t="s">
        <v>2295</v>
      </c>
    </row>
    <row r="249" spans="1:16" x14ac:dyDescent="0.25">
      <c r="A249" s="18" t="s">
        <v>2296</v>
      </c>
      <c r="I249" s="18">
        <v>7</v>
      </c>
      <c r="J249" s="18" t="s">
        <v>1922</v>
      </c>
      <c r="K249" s="18">
        <v>5</v>
      </c>
      <c r="L249" s="18">
        <v>23</v>
      </c>
      <c r="M249" s="18" t="s">
        <v>3044</v>
      </c>
      <c r="N249" s="18" t="s">
        <v>3046</v>
      </c>
      <c r="O249" s="18">
        <v>4344.2080800000003</v>
      </c>
      <c r="P249" s="18" t="s">
        <v>2296</v>
      </c>
    </row>
    <row r="250" spans="1:16" x14ac:dyDescent="0.25">
      <c r="A250" s="18" t="s">
        <v>2297</v>
      </c>
      <c r="E250" s="18" t="s">
        <v>2577</v>
      </c>
      <c r="J250" s="18" t="s">
        <v>924</v>
      </c>
      <c r="K250" s="18">
        <v>5</v>
      </c>
      <c r="L250" s="18">
        <v>2</v>
      </c>
      <c r="M250" s="18" t="s">
        <v>3044</v>
      </c>
      <c r="N250" s="18" t="s">
        <v>3046</v>
      </c>
      <c r="O250" s="18">
        <v>4104.3254999999999</v>
      </c>
      <c r="P250" s="18" t="s">
        <v>2297</v>
      </c>
    </row>
    <row r="251" spans="1:16" x14ac:dyDescent="0.25">
      <c r="A251" s="18" t="s">
        <v>2298</v>
      </c>
      <c r="E251" s="18" t="s">
        <v>3070</v>
      </c>
      <c r="J251" s="18" t="s">
        <v>923</v>
      </c>
      <c r="K251" s="18">
        <v>5</v>
      </c>
      <c r="L251" s="18">
        <v>3</v>
      </c>
      <c r="M251" s="18" t="s">
        <v>3044</v>
      </c>
      <c r="N251" s="18" t="s">
        <v>3046</v>
      </c>
      <c r="O251" s="18">
        <v>4036.2305299999998</v>
      </c>
      <c r="P251" s="18" t="s">
        <v>2298</v>
      </c>
    </row>
    <row r="252" spans="1:16" x14ac:dyDescent="0.25">
      <c r="A252" s="18" t="s">
        <v>2299</v>
      </c>
      <c r="E252" s="18" t="s">
        <v>3071</v>
      </c>
      <c r="J252" s="18" t="s">
        <v>922</v>
      </c>
      <c r="K252" s="18">
        <v>5</v>
      </c>
      <c r="L252" s="18">
        <v>4</v>
      </c>
      <c r="M252" s="18" t="s">
        <v>3044</v>
      </c>
      <c r="N252" s="18" t="s">
        <v>3046</v>
      </c>
      <c r="O252" s="18">
        <v>5124.2711900000004</v>
      </c>
      <c r="P252" s="18" t="s">
        <v>2299</v>
      </c>
    </row>
    <row r="253" spans="1:16" x14ac:dyDescent="0.25">
      <c r="A253" s="18" t="s">
        <v>2300</v>
      </c>
      <c r="E253" s="18" t="s">
        <v>3072</v>
      </c>
      <c r="J253" s="18" t="s">
        <v>921</v>
      </c>
      <c r="K253" s="18">
        <v>5</v>
      </c>
      <c r="L253" s="18">
        <v>5</v>
      </c>
      <c r="M253" s="18" t="s">
        <v>3044</v>
      </c>
      <c r="N253" s="18" t="s">
        <v>3046</v>
      </c>
      <c r="O253" s="18">
        <v>5014.3248299999996</v>
      </c>
      <c r="P253" s="18" t="s">
        <v>2300</v>
      </c>
    </row>
    <row r="254" spans="1:16" x14ac:dyDescent="0.25">
      <c r="A254" s="18" t="s">
        <v>2301</v>
      </c>
      <c r="E254" s="18" t="s">
        <v>2708</v>
      </c>
      <c r="J254" s="18" t="s">
        <v>920</v>
      </c>
      <c r="K254" s="18">
        <v>5</v>
      </c>
      <c r="L254" s="18">
        <v>6</v>
      </c>
      <c r="M254" s="18" t="s">
        <v>3044</v>
      </c>
      <c r="N254" s="18" t="s">
        <v>3046</v>
      </c>
      <c r="O254" s="18">
        <v>4812.7673299999997</v>
      </c>
      <c r="P254" s="18" t="s">
        <v>2301</v>
      </c>
    </row>
    <row r="255" spans="1:16" x14ac:dyDescent="0.25">
      <c r="A255" s="18" t="s">
        <v>2302</v>
      </c>
      <c r="E255" s="18" t="s">
        <v>3073</v>
      </c>
      <c r="J255" s="18" t="s">
        <v>919</v>
      </c>
      <c r="K255" s="18">
        <v>5</v>
      </c>
      <c r="L255" s="18">
        <v>7</v>
      </c>
      <c r="M255" s="18" t="s">
        <v>3044</v>
      </c>
      <c r="N255" s="18" t="s">
        <v>3046</v>
      </c>
      <c r="O255" s="18">
        <v>4810.2924300000004</v>
      </c>
      <c r="P255" s="18" t="s">
        <v>2302</v>
      </c>
    </row>
    <row r="256" spans="1:16" x14ac:dyDescent="0.25">
      <c r="A256" s="18" t="s">
        <v>2303</v>
      </c>
      <c r="E256" s="18" t="s">
        <v>2613</v>
      </c>
      <c r="J256" s="18" t="s">
        <v>918</v>
      </c>
      <c r="K256" s="18">
        <v>5</v>
      </c>
      <c r="L256" s="18">
        <v>8</v>
      </c>
      <c r="M256" s="18" t="s">
        <v>3044</v>
      </c>
      <c r="N256" s="18" t="s">
        <v>3046</v>
      </c>
      <c r="O256" s="18">
        <v>5823.1169900000004</v>
      </c>
      <c r="P256" s="18" t="s">
        <v>2303</v>
      </c>
    </row>
    <row r="257" spans="1:16" x14ac:dyDescent="0.25">
      <c r="A257" s="18" t="s">
        <v>2304</v>
      </c>
      <c r="E257" s="18" t="s">
        <v>2598</v>
      </c>
      <c r="J257" s="18" t="s">
        <v>917</v>
      </c>
      <c r="K257" s="18">
        <v>5</v>
      </c>
      <c r="L257" s="18">
        <v>9</v>
      </c>
      <c r="M257" s="18" t="s">
        <v>3044</v>
      </c>
      <c r="N257" s="18" t="s">
        <v>3046</v>
      </c>
      <c r="O257" s="18">
        <v>4939.0611699999999</v>
      </c>
      <c r="P257" s="18" t="s">
        <v>2304</v>
      </c>
    </row>
    <row r="258" spans="1:16" x14ac:dyDescent="0.25">
      <c r="A258" s="18" t="s">
        <v>2305</v>
      </c>
      <c r="B258" s="18" t="s">
        <v>3363</v>
      </c>
      <c r="J258" s="18" t="s">
        <v>444</v>
      </c>
      <c r="K258" s="18">
        <v>6</v>
      </c>
      <c r="L258" s="18">
        <v>0</v>
      </c>
      <c r="M258" s="18" t="s">
        <v>3044</v>
      </c>
      <c r="N258" s="18" t="s">
        <v>3045</v>
      </c>
      <c r="O258" s="18">
        <v>5394.3649800000003</v>
      </c>
      <c r="P258" s="18" t="s">
        <v>2305</v>
      </c>
    </row>
    <row r="259" spans="1:16" x14ac:dyDescent="0.25">
      <c r="A259" s="18" t="s">
        <v>2306</v>
      </c>
      <c r="B259" s="18" t="s">
        <v>3364</v>
      </c>
      <c r="J259" s="18" t="s">
        <v>442</v>
      </c>
      <c r="K259" s="18">
        <v>6</v>
      </c>
      <c r="L259" s="18">
        <v>10</v>
      </c>
      <c r="M259" s="18" t="s">
        <v>3044</v>
      </c>
      <c r="N259" s="18" t="s">
        <v>3045</v>
      </c>
      <c r="O259" s="18">
        <v>4781.1235500000003</v>
      </c>
      <c r="P259" s="18" t="s">
        <v>2306</v>
      </c>
    </row>
    <row r="260" spans="1:16" x14ac:dyDescent="0.25">
      <c r="A260" s="18" t="s">
        <v>2307</v>
      </c>
      <c r="B260" s="18" t="s">
        <v>3365</v>
      </c>
      <c r="J260" s="18" t="s">
        <v>489</v>
      </c>
      <c r="K260" s="18">
        <v>6</v>
      </c>
      <c r="L260" s="18">
        <v>11</v>
      </c>
      <c r="M260" s="18" t="s">
        <v>3044</v>
      </c>
      <c r="N260" s="18" t="s">
        <v>3045</v>
      </c>
      <c r="O260" s="18">
        <v>5059.2633900000001</v>
      </c>
      <c r="P260" s="18" t="s">
        <v>2307</v>
      </c>
    </row>
    <row r="261" spans="1:16" x14ac:dyDescent="0.25">
      <c r="A261" s="18" t="s">
        <v>2308</v>
      </c>
      <c r="B261" s="18" t="s">
        <v>3366</v>
      </c>
      <c r="J261" s="18" t="s">
        <v>465</v>
      </c>
      <c r="K261" s="18">
        <v>6</v>
      </c>
      <c r="L261" s="18">
        <v>12</v>
      </c>
      <c r="M261" s="18" t="s">
        <v>3044</v>
      </c>
      <c r="N261" s="18" t="s">
        <v>3045</v>
      </c>
      <c r="O261" s="18">
        <v>5185.9698200000003</v>
      </c>
      <c r="P261" s="18" t="s">
        <v>2308</v>
      </c>
    </row>
    <row r="262" spans="1:16" x14ac:dyDescent="0.25">
      <c r="A262" s="18" t="s">
        <v>2309</v>
      </c>
      <c r="B262" s="18" t="s">
        <v>3367</v>
      </c>
      <c r="J262" s="18" t="s">
        <v>443</v>
      </c>
      <c r="K262" s="18">
        <v>6</v>
      </c>
      <c r="L262" s="18">
        <v>13</v>
      </c>
      <c r="M262" s="18" t="s">
        <v>3044</v>
      </c>
      <c r="N262" s="18" t="s">
        <v>3045</v>
      </c>
      <c r="O262" s="18">
        <v>4904.0142800000003</v>
      </c>
      <c r="P262" s="18" t="s">
        <v>2309</v>
      </c>
    </row>
    <row r="263" spans="1:16" x14ac:dyDescent="0.25">
      <c r="A263" s="18" t="s">
        <v>2310</v>
      </c>
      <c r="B263" s="18" t="s">
        <v>3368</v>
      </c>
      <c r="J263" s="18" t="s">
        <v>490</v>
      </c>
      <c r="K263" s="18">
        <v>6</v>
      </c>
      <c r="L263" s="18">
        <v>14</v>
      </c>
      <c r="M263" s="18" t="s">
        <v>3044</v>
      </c>
      <c r="N263" s="18" t="s">
        <v>3045</v>
      </c>
      <c r="O263" s="18">
        <v>5012.3844799999997</v>
      </c>
      <c r="P263" s="18" t="s">
        <v>2310</v>
      </c>
    </row>
    <row r="264" spans="1:16" x14ac:dyDescent="0.25">
      <c r="A264" s="18" t="s">
        <v>2311</v>
      </c>
      <c r="B264" s="18" t="s">
        <v>3369</v>
      </c>
      <c r="J264" s="18" t="s">
        <v>466</v>
      </c>
      <c r="K264" s="18">
        <v>6</v>
      </c>
      <c r="L264" s="18">
        <v>15</v>
      </c>
      <c r="M264" s="18" t="s">
        <v>3044</v>
      </c>
      <c r="N264" s="18" t="s">
        <v>3045</v>
      </c>
      <c r="O264" s="18">
        <v>5590.9460200000003</v>
      </c>
      <c r="P264" s="18" t="s">
        <v>2311</v>
      </c>
    </row>
    <row r="265" spans="1:16" x14ac:dyDescent="0.25">
      <c r="A265" s="18" t="s">
        <v>2312</v>
      </c>
      <c r="B265" s="18" t="s">
        <v>3370</v>
      </c>
      <c r="J265" s="18" t="s">
        <v>469</v>
      </c>
      <c r="K265" s="18">
        <v>6</v>
      </c>
      <c r="L265" s="18">
        <v>16</v>
      </c>
      <c r="M265" s="18" t="s">
        <v>3044</v>
      </c>
      <c r="N265" s="18" t="s">
        <v>3045</v>
      </c>
      <c r="O265" s="18">
        <v>4921.1106099999997</v>
      </c>
      <c r="P265" s="18" t="s">
        <v>2312</v>
      </c>
    </row>
    <row r="266" spans="1:16" x14ac:dyDescent="0.25">
      <c r="A266" s="18" t="s">
        <v>2313</v>
      </c>
      <c r="B266" s="18" t="s">
        <v>3371</v>
      </c>
      <c r="J266" s="18" t="s">
        <v>447</v>
      </c>
      <c r="K266" s="18">
        <v>6</v>
      </c>
      <c r="L266" s="18">
        <v>17</v>
      </c>
      <c r="M266" s="18" t="s">
        <v>3044</v>
      </c>
      <c r="N266" s="18" t="s">
        <v>3045</v>
      </c>
      <c r="O266" s="18">
        <v>4876.0515500000001</v>
      </c>
      <c r="P266" s="18" t="s">
        <v>2313</v>
      </c>
    </row>
    <row r="267" spans="1:16" x14ac:dyDescent="0.25">
      <c r="A267" s="18" t="s">
        <v>2314</v>
      </c>
      <c r="B267" s="18" t="s">
        <v>3372</v>
      </c>
      <c r="J267" s="18" t="s">
        <v>1923</v>
      </c>
      <c r="K267" s="18">
        <v>6</v>
      </c>
      <c r="L267" s="18">
        <v>18</v>
      </c>
      <c r="M267" s="18" t="s">
        <v>3044</v>
      </c>
      <c r="N267" s="18" t="s">
        <v>3045</v>
      </c>
      <c r="O267" s="18">
        <v>5261.6789099999996</v>
      </c>
      <c r="P267" s="18" t="s">
        <v>2314</v>
      </c>
    </row>
    <row r="268" spans="1:16" x14ac:dyDescent="0.25">
      <c r="A268" s="18" t="s">
        <v>2315</v>
      </c>
      <c r="B268" s="18" t="s">
        <v>3373</v>
      </c>
      <c r="J268" s="18" t="s">
        <v>1924</v>
      </c>
      <c r="K268" s="18">
        <v>6</v>
      </c>
      <c r="L268" s="18">
        <v>19</v>
      </c>
      <c r="M268" s="18" t="s">
        <v>3044</v>
      </c>
      <c r="N268" s="18" t="s">
        <v>3045</v>
      </c>
      <c r="O268" s="18">
        <v>5498.7600700000003</v>
      </c>
      <c r="P268" s="18" t="s">
        <v>2315</v>
      </c>
    </row>
    <row r="269" spans="1:16" x14ac:dyDescent="0.25">
      <c r="A269" s="18" t="s">
        <v>2316</v>
      </c>
      <c r="B269" s="18" t="s">
        <v>3374</v>
      </c>
      <c r="J269" s="18" t="s">
        <v>491</v>
      </c>
      <c r="K269" s="18">
        <v>6</v>
      </c>
      <c r="L269" s="18">
        <v>1</v>
      </c>
      <c r="M269" s="18" t="s">
        <v>3044</v>
      </c>
      <c r="N269" s="18" t="s">
        <v>3045</v>
      </c>
      <c r="O269" s="18">
        <v>5043.27621</v>
      </c>
      <c r="P269" s="18" t="s">
        <v>2316</v>
      </c>
    </row>
    <row r="270" spans="1:16" x14ac:dyDescent="0.25">
      <c r="A270" s="18" t="s">
        <v>2317</v>
      </c>
      <c r="B270" s="18" t="s">
        <v>3375</v>
      </c>
      <c r="J270" s="18" t="s">
        <v>1925</v>
      </c>
      <c r="K270" s="18">
        <v>6</v>
      </c>
      <c r="L270" s="18">
        <v>20</v>
      </c>
      <c r="M270" s="18" t="s">
        <v>3044</v>
      </c>
      <c r="N270" s="18" t="s">
        <v>3045</v>
      </c>
      <c r="O270" s="18">
        <v>4820.19733</v>
      </c>
      <c r="P270" s="18" t="s">
        <v>2317</v>
      </c>
    </row>
    <row r="271" spans="1:16" x14ac:dyDescent="0.25">
      <c r="A271" s="18" t="s">
        <v>2318</v>
      </c>
      <c r="B271" s="18" t="s">
        <v>3376</v>
      </c>
      <c r="J271" s="18" t="s">
        <v>1926</v>
      </c>
      <c r="K271" s="18">
        <v>6</v>
      </c>
      <c r="L271" s="18">
        <v>21</v>
      </c>
      <c r="M271" s="18" t="s">
        <v>3044</v>
      </c>
      <c r="N271" s="18" t="s">
        <v>3045</v>
      </c>
      <c r="O271" s="18">
        <v>4277.2941899999996</v>
      </c>
      <c r="P271" s="18" t="s">
        <v>2318</v>
      </c>
    </row>
    <row r="272" spans="1:16" x14ac:dyDescent="0.25">
      <c r="A272" s="18" t="s">
        <v>2319</v>
      </c>
      <c r="B272" s="18" t="s">
        <v>3377</v>
      </c>
      <c r="J272" s="18" t="s">
        <v>1927</v>
      </c>
      <c r="K272" s="18">
        <v>6</v>
      </c>
      <c r="L272" s="18">
        <v>22</v>
      </c>
      <c r="M272" s="18" t="s">
        <v>3044</v>
      </c>
      <c r="N272" s="18" t="s">
        <v>3045</v>
      </c>
      <c r="O272" s="18">
        <v>4000.1272899999999</v>
      </c>
      <c r="P272" s="18" t="s">
        <v>2319</v>
      </c>
    </row>
    <row r="273" spans="1:16" x14ac:dyDescent="0.25">
      <c r="A273" s="18" t="s">
        <v>2320</v>
      </c>
      <c r="B273" s="18" t="s">
        <v>3378</v>
      </c>
      <c r="J273" s="18" t="s">
        <v>1928</v>
      </c>
      <c r="K273" s="18">
        <v>6</v>
      </c>
      <c r="L273" s="18">
        <v>23</v>
      </c>
      <c r="M273" s="18" t="s">
        <v>3044</v>
      </c>
      <c r="N273" s="18" t="s">
        <v>3045</v>
      </c>
      <c r="O273" s="18">
        <v>4370.9795599999998</v>
      </c>
      <c r="P273" s="18" t="s">
        <v>2320</v>
      </c>
    </row>
    <row r="274" spans="1:16" x14ac:dyDescent="0.25">
      <c r="A274" s="18" t="s">
        <v>2321</v>
      </c>
      <c r="B274" s="18" t="s">
        <v>3379</v>
      </c>
      <c r="J274" s="18" t="s">
        <v>467</v>
      </c>
      <c r="K274" s="18">
        <v>6</v>
      </c>
      <c r="L274" s="18">
        <v>2</v>
      </c>
      <c r="M274" s="18" t="s">
        <v>3044</v>
      </c>
      <c r="N274" s="18" t="s">
        <v>3045</v>
      </c>
      <c r="O274" s="18">
        <v>4779.30123</v>
      </c>
      <c r="P274" s="18" t="s">
        <v>2321</v>
      </c>
    </row>
    <row r="275" spans="1:16" x14ac:dyDescent="0.25">
      <c r="A275" s="18" t="s">
        <v>2322</v>
      </c>
      <c r="B275" s="18" t="s">
        <v>3380</v>
      </c>
      <c r="J275" s="18" t="s">
        <v>445</v>
      </c>
      <c r="K275" s="18">
        <v>6</v>
      </c>
      <c r="L275" s="18">
        <v>3</v>
      </c>
      <c r="M275" s="18" t="s">
        <v>3044</v>
      </c>
      <c r="N275" s="18" t="s">
        <v>3045</v>
      </c>
      <c r="O275" s="18">
        <v>5164.0096400000002</v>
      </c>
      <c r="P275" s="18" t="s">
        <v>2322</v>
      </c>
    </row>
    <row r="276" spans="1:16" x14ac:dyDescent="0.25">
      <c r="A276" s="18" t="s">
        <v>2323</v>
      </c>
      <c r="B276" s="18" t="s">
        <v>3381</v>
      </c>
      <c r="J276" s="18" t="s">
        <v>492</v>
      </c>
      <c r="K276" s="18">
        <v>6</v>
      </c>
      <c r="L276" s="18">
        <v>4</v>
      </c>
      <c r="M276" s="18" t="s">
        <v>3044</v>
      </c>
      <c r="N276" s="18" t="s">
        <v>3045</v>
      </c>
      <c r="O276" s="18">
        <v>5385.01638</v>
      </c>
      <c r="P276" s="18" t="s">
        <v>2323</v>
      </c>
    </row>
    <row r="277" spans="1:16" x14ac:dyDescent="0.25">
      <c r="A277" s="18" t="s">
        <v>2324</v>
      </c>
      <c r="B277" s="18" t="s">
        <v>3382</v>
      </c>
      <c r="J277" s="18" t="s">
        <v>468</v>
      </c>
      <c r="K277" s="18">
        <v>6</v>
      </c>
      <c r="L277" s="18">
        <v>5</v>
      </c>
      <c r="M277" s="18" t="s">
        <v>3044</v>
      </c>
      <c r="N277" s="18" t="s">
        <v>3045</v>
      </c>
      <c r="O277" s="18">
        <v>4799.0291699999998</v>
      </c>
      <c r="P277" s="18" t="s">
        <v>2324</v>
      </c>
    </row>
    <row r="278" spans="1:16" x14ac:dyDescent="0.25">
      <c r="A278" s="18" t="s">
        <v>2325</v>
      </c>
      <c r="B278" s="18" t="s">
        <v>3383</v>
      </c>
      <c r="J278" s="18" t="s">
        <v>446</v>
      </c>
      <c r="K278" s="18">
        <v>6</v>
      </c>
      <c r="L278" s="18">
        <v>6</v>
      </c>
      <c r="M278" s="18" t="s">
        <v>3044</v>
      </c>
      <c r="N278" s="18" t="s">
        <v>3045</v>
      </c>
      <c r="O278" s="18">
        <v>5049.7025400000002</v>
      </c>
      <c r="P278" s="18" t="s">
        <v>2325</v>
      </c>
    </row>
    <row r="279" spans="1:16" x14ac:dyDescent="0.25">
      <c r="A279" s="18" t="s">
        <v>2326</v>
      </c>
      <c r="B279" s="18" t="s">
        <v>3384</v>
      </c>
      <c r="J279" s="18" t="s">
        <v>493</v>
      </c>
      <c r="K279" s="18">
        <v>6</v>
      </c>
      <c r="L279" s="18">
        <v>7</v>
      </c>
      <c r="M279" s="18" t="s">
        <v>3044</v>
      </c>
      <c r="N279" s="18" t="s">
        <v>3045</v>
      </c>
      <c r="O279" s="18">
        <v>4950.0188600000001</v>
      </c>
      <c r="P279" s="18" t="s">
        <v>2326</v>
      </c>
    </row>
    <row r="280" spans="1:16" x14ac:dyDescent="0.25">
      <c r="A280" s="18" t="s">
        <v>2327</v>
      </c>
      <c r="B280" s="18" t="s">
        <v>3385</v>
      </c>
      <c r="J280" s="18" t="s">
        <v>488</v>
      </c>
      <c r="K280" s="18">
        <v>6</v>
      </c>
      <c r="L280" s="18">
        <v>8</v>
      </c>
      <c r="M280" s="18" t="s">
        <v>3044</v>
      </c>
      <c r="N280" s="18" t="s">
        <v>3045</v>
      </c>
      <c r="O280" s="18">
        <v>4890.9225399999996</v>
      </c>
      <c r="P280" s="18" t="s">
        <v>2327</v>
      </c>
    </row>
    <row r="281" spans="1:16" x14ac:dyDescent="0.25">
      <c r="A281" s="18" t="s">
        <v>2328</v>
      </c>
      <c r="B281" s="18" t="s">
        <v>3386</v>
      </c>
      <c r="J281" s="18" t="s">
        <v>464</v>
      </c>
      <c r="K281" s="18">
        <v>6</v>
      </c>
      <c r="L281" s="18">
        <v>9</v>
      </c>
      <c r="M281" s="18" t="s">
        <v>3044</v>
      </c>
      <c r="N281" s="18" t="s">
        <v>3045</v>
      </c>
      <c r="O281" s="18">
        <v>5168.0670499999997</v>
      </c>
      <c r="P281" s="18" t="s">
        <v>2328</v>
      </c>
    </row>
    <row r="282" spans="1:16" x14ac:dyDescent="0.25">
      <c r="A282" s="18" t="s">
        <v>2329</v>
      </c>
      <c r="B282" s="18" t="s">
        <v>3387</v>
      </c>
      <c r="J282" s="18" t="s">
        <v>433</v>
      </c>
      <c r="K282" s="18">
        <v>6</v>
      </c>
      <c r="L282" s="18">
        <v>0</v>
      </c>
      <c r="M282" s="18" t="s">
        <v>3044</v>
      </c>
      <c r="N282" s="18" t="s">
        <v>3046</v>
      </c>
      <c r="O282" s="18">
        <v>5394.9824399999998</v>
      </c>
      <c r="P282" s="18" t="s">
        <v>2329</v>
      </c>
    </row>
    <row r="283" spans="1:16" x14ac:dyDescent="0.25">
      <c r="A283" s="18" t="s">
        <v>2330</v>
      </c>
      <c r="B283" s="18" t="s">
        <v>3388</v>
      </c>
      <c r="J283" s="18" t="s">
        <v>431</v>
      </c>
      <c r="K283" s="18">
        <v>6</v>
      </c>
      <c r="L283" s="18">
        <v>10</v>
      </c>
      <c r="M283" s="18" t="s">
        <v>3044</v>
      </c>
      <c r="N283" s="18" t="s">
        <v>3046</v>
      </c>
      <c r="O283" s="18">
        <v>4779.9450100000004</v>
      </c>
      <c r="P283" s="18" t="s">
        <v>2330</v>
      </c>
    </row>
    <row r="284" spans="1:16" x14ac:dyDescent="0.25">
      <c r="A284" s="18" t="s">
        <v>2331</v>
      </c>
      <c r="B284" s="18" t="s">
        <v>3389</v>
      </c>
      <c r="J284" s="18" t="s">
        <v>477</v>
      </c>
      <c r="K284" s="18">
        <v>6</v>
      </c>
      <c r="L284" s="18">
        <v>11</v>
      </c>
      <c r="M284" s="18" t="s">
        <v>3044</v>
      </c>
      <c r="N284" s="18" t="s">
        <v>3046</v>
      </c>
      <c r="O284" s="18">
        <v>5060.82485</v>
      </c>
      <c r="P284" s="18" t="s">
        <v>2331</v>
      </c>
    </row>
    <row r="285" spans="1:16" x14ac:dyDescent="0.25">
      <c r="A285" s="18" t="s">
        <v>2332</v>
      </c>
      <c r="B285" s="18" t="s">
        <v>3390</v>
      </c>
      <c r="J285" s="18" t="s">
        <v>454</v>
      </c>
      <c r="K285" s="18">
        <v>6</v>
      </c>
      <c r="L285" s="18">
        <v>12</v>
      </c>
      <c r="M285" s="18" t="s">
        <v>3044</v>
      </c>
      <c r="N285" s="18" t="s">
        <v>3046</v>
      </c>
      <c r="O285" s="18">
        <v>5187.0445900000004</v>
      </c>
      <c r="P285" s="18" t="s">
        <v>2332</v>
      </c>
    </row>
    <row r="286" spans="1:16" x14ac:dyDescent="0.25">
      <c r="A286" s="18" t="s">
        <v>2333</v>
      </c>
      <c r="B286" s="18" t="s">
        <v>3391</v>
      </c>
      <c r="J286" s="18" t="s">
        <v>432</v>
      </c>
      <c r="K286" s="18">
        <v>6</v>
      </c>
      <c r="L286" s="18">
        <v>13</v>
      </c>
      <c r="M286" s="18" t="s">
        <v>3044</v>
      </c>
      <c r="N286" s="18" t="s">
        <v>3046</v>
      </c>
      <c r="O286" s="18">
        <v>4904.6640500000003</v>
      </c>
      <c r="P286" s="18" t="s">
        <v>2333</v>
      </c>
    </row>
    <row r="287" spans="1:16" x14ac:dyDescent="0.25">
      <c r="A287" s="18" t="s">
        <v>2334</v>
      </c>
      <c r="B287" s="18" t="s">
        <v>3392</v>
      </c>
      <c r="J287" s="18" t="s">
        <v>478</v>
      </c>
      <c r="K287" s="18">
        <v>6</v>
      </c>
      <c r="L287" s="18">
        <v>14</v>
      </c>
      <c r="M287" s="18" t="s">
        <v>3044</v>
      </c>
      <c r="N287" s="18" t="s">
        <v>3046</v>
      </c>
      <c r="O287" s="18">
        <v>5013.1392599999999</v>
      </c>
      <c r="P287" s="18" t="s">
        <v>2334</v>
      </c>
    </row>
    <row r="288" spans="1:16" x14ac:dyDescent="0.25">
      <c r="A288" s="18" t="s">
        <v>2335</v>
      </c>
      <c r="B288" s="18" t="s">
        <v>3393</v>
      </c>
      <c r="J288" s="18" t="s">
        <v>455</v>
      </c>
      <c r="K288" s="18">
        <v>6</v>
      </c>
      <c r="L288" s="18">
        <v>15</v>
      </c>
      <c r="M288" s="18" t="s">
        <v>3044</v>
      </c>
      <c r="N288" s="18" t="s">
        <v>3046</v>
      </c>
      <c r="O288" s="18">
        <v>5591.0947800000004</v>
      </c>
      <c r="P288" s="18" t="s">
        <v>2335</v>
      </c>
    </row>
    <row r="289" spans="1:16" x14ac:dyDescent="0.25">
      <c r="A289" s="18" t="s">
        <v>2336</v>
      </c>
      <c r="B289" s="18" t="s">
        <v>3394</v>
      </c>
      <c r="J289" s="18" t="s">
        <v>458</v>
      </c>
      <c r="K289" s="18">
        <v>6</v>
      </c>
      <c r="L289" s="18">
        <v>16</v>
      </c>
      <c r="M289" s="18" t="s">
        <v>3044</v>
      </c>
      <c r="N289" s="18" t="s">
        <v>3046</v>
      </c>
      <c r="O289" s="18">
        <v>4922.7334600000004</v>
      </c>
      <c r="P289" s="18" t="s">
        <v>2336</v>
      </c>
    </row>
    <row r="290" spans="1:16" x14ac:dyDescent="0.25">
      <c r="A290" s="18" t="s">
        <v>2337</v>
      </c>
      <c r="B290" s="18" t="s">
        <v>3395</v>
      </c>
      <c r="J290" s="18" t="s">
        <v>436</v>
      </c>
      <c r="K290" s="18">
        <v>6</v>
      </c>
      <c r="L290" s="18">
        <v>17</v>
      </c>
      <c r="M290" s="18" t="s">
        <v>3044</v>
      </c>
      <c r="N290" s="18" t="s">
        <v>3046</v>
      </c>
      <c r="O290" s="18">
        <v>4874.3867</v>
      </c>
      <c r="P290" s="18" t="s">
        <v>2337</v>
      </c>
    </row>
    <row r="291" spans="1:16" x14ac:dyDescent="0.25">
      <c r="A291" s="18" t="s">
        <v>2338</v>
      </c>
      <c r="B291" s="18" t="s">
        <v>3396</v>
      </c>
      <c r="J291" s="18" t="s">
        <v>1929</v>
      </c>
      <c r="K291" s="18">
        <v>6</v>
      </c>
      <c r="L291" s="18">
        <v>18</v>
      </c>
      <c r="M291" s="18" t="s">
        <v>3044</v>
      </c>
      <c r="N291" s="18" t="s">
        <v>3046</v>
      </c>
      <c r="O291" s="18">
        <v>5262.14462</v>
      </c>
      <c r="P291" s="18" t="s">
        <v>2338</v>
      </c>
    </row>
    <row r="292" spans="1:16" x14ac:dyDescent="0.25">
      <c r="A292" s="18" t="s">
        <v>2339</v>
      </c>
      <c r="B292" s="18" t="s">
        <v>3397</v>
      </c>
      <c r="J292" s="18" t="s">
        <v>1930</v>
      </c>
      <c r="K292" s="18">
        <v>6</v>
      </c>
      <c r="L292" s="18">
        <v>19</v>
      </c>
      <c r="M292" s="18" t="s">
        <v>3044</v>
      </c>
      <c r="N292" s="18" t="s">
        <v>3046</v>
      </c>
      <c r="O292" s="18">
        <v>5499.0490900000004</v>
      </c>
      <c r="P292" s="18" t="s">
        <v>2339</v>
      </c>
    </row>
    <row r="293" spans="1:16" x14ac:dyDescent="0.25">
      <c r="A293" s="18" t="s">
        <v>2340</v>
      </c>
      <c r="B293" s="18" t="s">
        <v>3398</v>
      </c>
      <c r="J293" s="18" t="s">
        <v>479</v>
      </c>
      <c r="K293" s="18">
        <v>6</v>
      </c>
      <c r="L293" s="18">
        <v>1</v>
      </c>
      <c r="M293" s="18" t="s">
        <v>3044</v>
      </c>
      <c r="N293" s="18" t="s">
        <v>3046</v>
      </c>
      <c r="O293" s="18">
        <v>5044.1889199999996</v>
      </c>
      <c r="P293" s="18" t="s">
        <v>2340</v>
      </c>
    </row>
    <row r="294" spans="1:16" x14ac:dyDescent="0.25">
      <c r="A294" s="18" t="s">
        <v>2341</v>
      </c>
      <c r="B294" s="18" t="s">
        <v>3399</v>
      </c>
      <c r="J294" s="18" t="s">
        <v>1931</v>
      </c>
      <c r="K294" s="18">
        <v>6</v>
      </c>
      <c r="L294" s="18">
        <v>20</v>
      </c>
      <c r="M294" s="18" t="s">
        <v>3044</v>
      </c>
      <c r="N294" s="18" t="s">
        <v>3046</v>
      </c>
      <c r="O294" s="18">
        <v>4820.9241099999999</v>
      </c>
      <c r="P294" s="18" t="s">
        <v>2341</v>
      </c>
    </row>
    <row r="295" spans="1:16" x14ac:dyDescent="0.25">
      <c r="A295" s="18" t="s">
        <v>2342</v>
      </c>
      <c r="B295" s="18" t="s">
        <v>3400</v>
      </c>
      <c r="J295" s="18" t="s">
        <v>1932</v>
      </c>
      <c r="K295" s="18">
        <v>6</v>
      </c>
      <c r="L295" s="18">
        <v>21</v>
      </c>
      <c r="M295" s="18" t="s">
        <v>3044</v>
      </c>
      <c r="N295" s="18" t="s">
        <v>3046</v>
      </c>
      <c r="O295" s="18">
        <v>4278.0211200000003</v>
      </c>
      <c r="P295" s="18" t="s">
        <v>2342</v>
      </c>
    </row>
    <row r="296" spans="1:16" x14ac:dyDescent="0.25">
      <c r="A296" s="18" t="s">
        <v>2343</v>
      </c>
      <c r="B296" s="18" t="s">
        <v>3401</v>
      </c>
      <c r="J296" s="18" t="s">
        <v>1933</v>
      </c>
      <c r="K296" s="18">
        <v>6</v>
      </c>
      <c r="L296" s="18">
        <v>22</v>
      </c>
      <c r="M296" s="18" t="s">
        <v>3044</v>
      </c>
      <c r="N296" s="18" t="s">
        <v>3046</v>
      </c>
      <c r="O296" s="18">
        <v>4001.9734699999999</v>
      </c>
      <c r="P296" s="18" t="s">
        <v>2343</v>
      </c>
    </row>
    <row r="297" spans="1:16" x14ac:dyDescent="0.25">
      <c r="A297" s="18" t="s">
        <v>2344</v>
      </c>
      <c r="B297" s="18" t="s">
        <v>3402</v>
      </c>
      <c r="J297" s="18" t="s">
        <v>1934</v>
      </c>
      <c r="K297" s="18">
        <v>6</v>
      </c>
      <c r="L297" s="18">
        <v>23</v>
      </c>
      <c r="M297" s="18" t="s">
        <v>3044</v>
      </c>
      <c r="N297" s="18" t="s">
        <v>3046</v>
      </c>
      <c r="O297" s="18">
        <v>4371.4474300000002</v>
      </c>
      <c r="P297" s="18" t="s">
        <v>2344</v>
      </c>
    </row>
    <row r="298" spans="1:16" x14ac:dyDescent="0.25">
      <c r="A298" s="18" t="s">
        <v>2345</v>
      </c>
      <c r="B298" s="18" t="s">
        <v>3403</v>
      </c>
      <c r="J298" s="18" t="s">
        <v>456</v>
      </c>
      <c r="K298" s="18">
        <v>6</v>
      </c>
      <c r="L298" s="18">
        <v>2</v>
      </c>
      <c r="M298" s="18" t="s">
        <v>3044</v>
      </c>
      <c r="N298" s="18" t="s">
        <v>3046</v>
      </c>
      <c r="O298" s="18">
        <v>4780.2015199999996</v>
      </c>
      <c r="P298" s="18" t="s">
        <v>2345</v>
      </c>
    </row>
    <row r="299" spans="1:16" x14ac:dyDescent="0.25">
      <c r="A299" s="18" t="s">
        <v>2346</v>
      </c>
      <c r="B299" s="18" t="s">
        <v>3404</v>
      </c>
      <c r="J299" s="18" t="s">
        <v>434</v>
      </c>
      <c r="K299" s="18">
        <v>6</v>
      </c>
      <c r="L299" s="18">
        <v>3</v>
      </c>
      <c r="M299" s="18" t="s">
        <v>3044</v>
      </c>
      <c r="N299" s="18" t="s">
        <v>3046</v>
      </c>
      <c r="O299" s="18">
        <v>5165.23218</v>
      </c>
      <c r="P299" s="18" t="s">
        <v>2346</v>
      </c>
    </row>
    <row r="300" spans="1:16" x14ac:dyDescent="0.25">
      <c r="A300" s="18" t="s">
        <v>2347</v>
      </c>
      <c r="B300" s="18" t="s">
        <v>3405</v>
      </c>
      <c r="J300" s="18" t="s">
        <v>480</v>
      </c>
      <c r="K300" s="18">
        <v>6</v>
      </c>
      <c r="L300" s="18">
        <v>4</v>
      </c>
      <c r="M300" s="18" t="s">
        <v>3044</v>
      </c>
      <c r="N300" s="18" t="s">
        <v>3046</v>
      </c>
      <c r="O300" s="18">
        <v>5386.1645399999998</v>
      </c>
      <c r="P300" s="18" t="s">
        <v>2347</v>
      </c>
    </row>
    <row r="301" spans="1:16" x14ac:dyDescent="0.25">
      <c r="A301" s="18" t="s">
        <v>2348</v>
      </c>
      <c r="B301" s="18" t="s">
        <v>3406</v>
      </c>
      <c r="J301" s="18" t="s">
        <v>457</v>
      </c>
      <c r="K301" s="18">
        <v>6</v>
      </c>
      <c r="L301" s="18">
        <v>5</v>
      </c>
      <c r="M301" s="18" t="s">
        <v>3044</v>
      </c>
      <c r="N301" s="18" t="s">
        <v>3046</v>
      </c>
      <c r="O301" s="18">
        <v>4798.7466299999996</v>
      </c>
      <c r="P301" s="18" t="s">
        <v>2348</v>
      </c>
    </row>
    <row r="302" spans="1:16" x14ac:dyDescent="0.25">
      <c r="A302" s="18" t="s">
        <v>2349</v>
      </c>
      <c r="B302" s="18" t="s">
        <v>3407</v>
      </c>
      <c r="J302" s="18" t="s">
        <v>435</v>
      </c>
      <c r="K302" s="18">
        <v>6</v>
      </c>
      <c r="L302" s="18">
        <v>6</v>
      </c>
      <c r="M302" s="18" t="s">
        <v>3044</v>
      </c>
      <c r="N302" s="18" t="s">
        <v>3046</v>
      </c>
      <c r="O302" s="18">
        <v>5049.0323200000003</v>
      </c>
      <c r="P302" s="18" t="s">
        <v>2349</v>
      </c>
    </row>
    <row r="303" spans="1:16" x14ac:dyDescent="0.25">
      <c r="A303" s="18" t="s">
        <v>2350</v>
      </c>
      <c r="B303" s="18" t="s">
        <v>3408</v>
      </c>
      <c r="J303" s="18" t="s">
        <v>481</v>
      </c>
      <c r="K303" s="18">
        <v>6</v>
      </c>
      <c r="L303" s="18">
        <v>7</v>
      </c>
      <c r="M303" s="18" t="s">
        <v>3044</v>
      </c>
      <c r="N303" s="18" t="s">
        <v>3046</v>
      </c>
      <c r="O303" s="18">
        <v>4951.3143099999998</v>
      </c>
      <c r="P303" s="18" t="s">
        <v>2350</v>
      </c>
    </row>
    <row r="304" spans="1:16" x14ac:dyDescent="0.25">
      <c r="A304" s="18" t="s">
        <v>2351</v>
      </c>
      <c r="B304" s="18" t="s">
        <v>3409</v>
      </c>
      <c r="J304" s="18" t="s">
        <v>476</v>
      </c>
      <c r="K304" s="18">
        <v>6</v>
      </c>
      <c r="L304" s="18">
        <v>8</v>
      </c>
      <c r="M304" s="18" t="s">
        <v>3044</v>
      </c>
      <c r="N304" s="18" t="s">
        <v>3046</v>
      </c>
      <c r="O304" s="18">
        <v>4890.0683200000003</v>
      </c>
      <c r="P304" s="18" t="s">
        <v>2351</v>
      </c>
    </row>
    <row r="305" spans="1:16" x14ac:dyDescent="0.25">
      <c r="A305" s="18" t="s">
        <v>2352</v>
      </c>
      <c r="B305" s="18" t="s">
        <v>3410</v>
      </c>
      <c r="J305" s="18" t="s">
        <v>453</v>
      </c>
      <c r="K305" s="18">
        <v>6</v>
      </c>
      <c r="L305" s="18">
        <v>9</v>
      </c>
      <c r="M305" s="18" t="s">
        <v>3044</v>
      </c>
      <c r="N305" s="18" t="s">
        <v>3046</v>
      </c>
      <c r="O305" s="18">
        <v>5166.41651</v>
      </c>
      <c r="P305" s="18" t="s">
        <v>2352</v>
      </c>
    </row>
    <row r="306" spans="1:16" x14ac:dyDescent="0.25">
      <c r="A306" s="18" t="s">
        <v>2353</v>
      </c>
      <c r="B306" s="18" t="s">
        <v>3411</v>
      </c>
      <c r="J306" s="18" t="s">
        <v>461</v>
      </c>
      <c r="K306" s="18">
        <v>7</v>
      </c>
      <c r="L306" s="18">
        <v>0</v>
      </c>
      <c r="M306" s="18" t="s">
        <v>3044</v>
      </c>
      <c r="N306" s="18" t="s">
        <v>3045</v>
      </c>
      <c r="O306" s="18">
        <v>6223.4028600000001</v>
      </c>
      <c r="P306" s="18" t="s">
        <v>2353</v>
      </c>
    </row>
    <row r="307" spans="1:16" x14ac:dyDescent="0.25">
      <c r="A307" s="18" t="s">
        <v>2354</v>
      </c>
      <c r="B307" s="18" t="s">
        <v>3412</v>
      </c>
      <c r="J307" s="18" t="s">
        <v>462</v>
      </c>
      <c r="K307" s="18">
        <v>7</v>
      </c>
      <c r="L307" s="18">
        <v>10</v>
      </c>
      <c r="M307" s="18" t="s">
        <v>3044</v>
      </c>
      <c r="N307" s="18" t="s">
        <v>3045</v>
      </c>
      <c r="O307" s="18">
        <v>5905.5309999999999</v>
      </c>
      <c r="P307" s="18" t="s">
        <v>2354</v>
      </c>
    </row>
    <row r="308" spans="1:16" x14ac:dyDescent="0.25">
      <c r="A308" s="18" t="s">
        <v>2355</v>
      </c>
      <c r="B308" s="18" t="s">
        <v>3413</v>
      </c>
      <c r="J308" s="18" t="s">
        <v>440</v>
      </c>
      <c r="K308" s="18">
        <v>7</v>
      </c>
      <c r="L308" s="18">
        <v>11</v>
      </c>
      <c r="M308" s="18" t="s">
        <v>3044</v>
      </c>
      <c r="N308" s="18" t="s">
        <v>3045</v>
      </c>
      <c r="O308" s="18">
        <v>5470.39048</v>
      </c>
      <c r="P308" s="18" t="s">
        <v>2355</v>
      </c>
    </row>
    <row r="309" spans="1:16" x14ac:dyDescent="0.25">
      <c r="A309" s="18" t="s">
        <v>2356</v>
      </c>
      <c r="B309" s="18" t="s">
        <v>3414</v>
      </c>
      <c r="J309" s="18" t="s">
        <v>486</v>
      </c>
      <c r="K309" s="18">
        <v>7</v>
      </c>
      <c r="L309" s="18">
        <v>12</v>
      </c>
      <c r="M309" s="18" t="s">
        <v>3044</v>
      </c>
      <c r="N309" s="18" t="s">
        <v>3045</v>
      </c>
      <c r="O309" s="18">
        <v>5218.5793299999996</v>
      </c>
      <c r="P309" s="18" t="s">
        <v>2356</v>
      </c>
    </row>
    <row r="310" spans="1:16" x14ac:dyDescent="0.25">
      <c r="A310" s="18" t="s">
        <v>2357</v>
      </c>
      <c r="B310" s="18" t="s">
        <v>3415</v>
      </c>
      <c r="J310" s="18" t="s">
        <v>463</v>
      </c>
      <c r="K310" s="18">
        <v>7</v>
      </c>
      <c r="L310" s="18">
        <v>13</v>
      </c>
      <c r="M310" s="18" t="s">
        <v>3044</v>
      </c>
      <c r="N310" s="18" t="s">
        <v>3045</v>
      </c>
      <c r="O310" s="18">
        <v>5012.4597700000004</v>
      </c>
      <c r="P310" s="18" t="s">
        <v>2357</v>
      </c>
    </row>
    <row r="311" spans="1:16" x14ac:dyDescent="0.25">
      <c r="A311" s="18" t="s">
        <v>2358</v>
      </c>
      <c r="B311" s="18" t="s">
        <v>3416</v>
      </c>
      <c r="J311" s="18" t="s">
        <v>441</v>
      </c>
      <c r="K311" s="18">
        <v>7</v>
      </c>
      <c r="L311" s="18">
        <v>14</v>
      </c>
      <c r="M311" s="18" t="s">
        <v>3044</v>
      </c>
      <c r="N311" s="18" t="s">
        <v>3045</v>
      </c>
      <c r="O311" s="18">
        <v>4895.9350199999999</v>
      </c>
      <c r="P311" s="18" t="s">
        <v>2358</v>
      </c>
    </row>
    <row r="312" spans="1:16" x14ac:dyDescent="0.25">
      <c r="A312" s="18" t="s">
        <v>2359</v>
      </c>
      <c r="B312" s="18" t="s">
        <v>3417</v>
      </c>
      <c r="J312" s="18" t="s">
        <v>487</v>
      </c>
      <c r="K312" s="18">
        <v>7</v>
      </c>
      <c r="L312" s="18">
        <v>15</v>
      </c>
      <c r="M312" s="18" t="s">
        <v>3044</v>
      </c>
      <c r="N312" s="18" t="s">
        <v>3045</v>
      </c>
      <c r="O312" s="18">
        <v>5242.4292500000001</v>
      </c>
      <c r="P312" s="18" t="s">
        <v>2359</v>
      </c>
    </row>
    <row r="313" spans="1:16" x14ac:dyDescent="0.25">
      <c r="A313" s="18" t="s">
        <v>2360</v>
      </c>
      <c r="B313" s="18" t="s">
        <v>3418</v>
      </c>
      <c r="J313" s="18" t="s">
        <v>484</v>
      </c>
      <c r="K313" s="18">
        <v>7</v>
      </c>
      <c r="L313" s="18">
        <v>1</v>
      </c>
      <c r="M313" s="18" t="s">
        <v>3044</v>
      </c>
      <c r="N313" s="18" t="s">
        <v>3045</v>
      </c>
      <c r="O313" s="18">
        <v>6435.6532299999999</v>
      </c>
      <c r="P313" s="18" t="s">
        <v>2360</v>
      </c>
    </row>
    <row r="314" spans="1:16" x14ac:dyDescent="0.25">
      <c r="A314" s="18" t="s">
        <v>2361</v>
      </c>
      <c r="B314" s="18" t="s">
        <v>3419</v>
      </c>
      <c r="J314" s="18" t="s">
        <v>438</v>
      </c>
      <c r="K314" s="18">
        <v>7</v>
      </c>
      <c r="L314" s="18">
        <v>2</v>
      </c>
      <c r="M314" s="18" t="s">
        <v>3044</v>
      </c>
      <c r="N314" s="18" t="s">
        <v>3045</v>
      </c>
      <c r="O314" s="18">
        <v>6056.4512299999997</v>
      </c>
      <c r="P314" s="18" t="s">
        <v>2361</v>
      </c>
    </row>
    <row r="315" spans="1:16" x14ac:dyDescent="0.25">
      <c r="A315" s="18" t="s">
        <v>2362</v>
      </c>
      <c r="B315" s="18" t="s">
        <v>3420</v>
      </c>
      <c r="J315" s="18" t="s">
        <v>460</v>
      </c>
      <c r="K315" s="18">
        <v>7</v>
      </c>
      <c r="L315" s="18">
        <v>3</v>
      </c>
      <c r="M315" s="18" t="s">
        <v>3044</v>
      </c>
      <c r="N315" s="18" t="s">
        <v>3045</v>
      </c>
      <c r="O315" s="18">
        <v>6241.6518900000001</v>
      </c>
      <c r="P315" s="18" t="s">
        <v>2362</v>
      </c>
    </row>
    <row r="316" spans="1:16" x14ac:dyDescent="0.25">
      <c r="A316" s="18" t="s">
        <v>2363</v>
      </c>
      <c r="B316" s="18" t="s">
        <v>3421</v>
      </c>
      <c r="J316" s="18" t="s">
        <v>483</v>
      </c>
      <c r="K316" s="18">
        <v>7</v>
      </c>
      <c r="L316" s="18">
        <v>4</v>
      </c>
      <c r="M316" s="18" t="s">
        <v>3044</v>
      </c>
      <c r="N316" s="18" t="s">
        <v>3045</v>
      </c>
      <c r="O316" s="18">
        <v>6209.3380100000004</v>
      </c>
      <c r="P316" s="18" t="s">
        <v>2363</v>
      </c>
    </row>
    <row r="317" spans="1:16" x14ac:dyDescent="0.25">
      <c r="A317" s="18" t="s">
        <v>2364</v>
      </c>
      <c r="B317" s="18" t="s">
        <v>3422</v>
      </c>
      <c r="J317" s="18" t="s">
        <v>437</v>
      </c>
      <c r="K317" s="18">
        <v>7</v>
      </c>
      <c r="L317" s="18">
        <v>5</v>
      </c>
      <c r="M317" s="18" t="s">
        <v>3044</v>
      </c>
      <c r="N317" s="18" t="s">
        <v>3045</v>
      </c>
      <c r="O317" s="18">
        <v>5760.5526300000001</v>
      </c>
      <c r="P317" s="18" t="s">
        <v>2364</v>
      </c>
    </row>
    <row r="318" spans="1:16" x14ac:dyDescent="0.25">
      <c r="A318" s="18" t="s">
        <v>2365</v>
      </c>
      <c r="B318" s="18" t="s">
        <v>3423</v>
      </c>
      <c r="J318" s="18" t="s">
        <v>459</v>
      </c>
      <c r="K318" s="18">
        <v>7</v>
      </c>
      <c r="L318" s="18">
        <v>6</v>
      </c>
      <c r="M318" s="18" t="s">
        <v>3044</v>
      </c>
      <c r="N318" s="18" t="s">
        <v>3045</v>
      </c>
      <c r="O318" s="18">
        <v>6272.8125499999996</v>
      </c>
      <c r="P318" s="18" t="s">
        <v>2365</v>
      </c>
    </row>
    <row r="319" spans="1:16" x14ac:dyDescent="0.25">
      <c r="A319" s="18" t="s">
        <v>2366</v>
      </c>
      <c r="B319" s="18" t="s">
        <v>3424</v>
      </c>
      <c r="J319" s="18" t="s">
        <v>482</v>
      </c>
      <c r="K319" s="18">
        <v>7</v>
      </c>
      <c r="L319" s="18">
        <v>7</v>
      </c>
      <c r="M319" s="18" t="s">
        <v>3044</v>
      </c>
      <c r="N319" s="18" t="s">
        <v>3045</v>
      </c>
      <c r="O319" s="18">
        <v>5887.2928099999999</v>
      </c>
      <c r="P319" s="18" t="s">
        <v>2366</v>
      </c>
    </row>
    <row r="320" spans="1:16" x14ac:dyDescent="0.25">
      <c r="A320" s="18" t="s">
        <v>2367</v>
      </c>
      <c r="B320" s="18" t="s">
        <v>3425</v>
      </c>
      <c r="J320" s="18" t="s">
        <v>439</v>
      </c>
      <c r="K320" s="18">
        <v>7</v>
      </c>
      <c r="L320" s="18">
        <v>8</v>
      </c>
      <c r="M320" s="18" t="s">
        <v>3044</v>
      </c>
      <c r="N320" s="18" t="s">
        <v>3045</v>
      </c>
      <c r="O320" s="18">
        <v>5724.8844399999998</v>
      </c>
      <c r="P320" s="18" t="s">
        <v>2367</v>
      </c>
    </row>
    <row r="321" spans="1:16" x14ac:dyDescent="0.25">
      <c r="A321" s="18" t="s">
        <v>2368</v>
      </c>
      <c r="B321" s="18" t="s">
        <v>3426</v>
      </c>
      <c r="J321" s="18" t="s">
        <v>485</v>
      </c>
      <c r="K321" s="18">
        <v>7</v>
      </c>
      <c r="L321" s="18">
        <v>9</v>
      </c>
      <c r="M321" s="18" t="s">
        <v>3044</v>
      </c>
      <c r="N321" s="18" t="s">
        <v>3045</v>
      </c>
      <c r="O321" s="18">
        <v>6175.84141</v>
      </c>
      <c r="P321" s="18" t="s">
        <v>2368</v>
      </c>
    </row>
    <row r="322" spans="1:16" x14ac:dyDescent="0.25">
      <c r="A322" s="18" t="s">
        <v>2369</v>
      </c>
      <c r="B322" s="18" t="s">
        <v>3427</v>
      </c>
      <c r="J322" s="18" t="s">
        <v>450</v>
      </c>
      <c r="K322" s="18">
        <v>7</v>
      </c>
      <c r="L322" s="18">
        <v>0</v>
      </c>
      <c r="M322" s="18" t="s">
        <v>3044</v>
      </c>
      <c r="N322" s="18" t="s">
        <v>3046</v>
      </c>
      <c r="O322" s="18">
        <v>6221.8303299999998</v>
      </c>
      <c r="P322" s="18" t="s">
        <v>2369</v>
      </c>
    </row>
    <row r="323" spans="1:16" x14ac:dyDescent="0.25">
      <c r="A323" s="18" t="s">
        <v>2370</v>
      </c>
      <c r="B323" s="18" t="s">
        <v>3428</v>
      </c>
      <c r="J323" s="18" t="s">
        <v>451</v>
      </c>
      <c r="K323" s="18">
        <v>7</v>
      </c>
      <c r="L323" s="18">
        <v>10</v>
      </c>
      <c r="M323" s="18" t="s">
        <v>3044</v>
      </c>
      <c r="N323" s="18" t="s">
        <v>3046</v>
      </c>
      <c r="O323" s="18">
        <v>5906.3797299999997</v>
      </c>
      <c r="P323" s="18" t="s">
        <v>2370</v>
      </c>
    </row>
    <row r="324" spans="1:16" x14ac:dyDescent="0.25">
      <c r="A324" s="18" t="s">
        <v>2371</v>
      </c>
      <c r="B324" s="18" t="s">
        <v>3429</v>
      </c>
      <c r="J324" s="18" t="s">
        <v>429</v>
      </c>
      <c r="K324" s="18">
        <v>7</v>
      </c>
      <c r="L324" s="18">
        <v>11</v>
      </c>
      <c r="M324" s="18" t="s">
        <v>3044</v>
      </c>
      <c r="N324" s="18" t="s">
        <v>3046</v>
      </c>
      <c r="O324" s="18">
        <v>5471.5941300000004</v>
      </c>
      <c r="P324" s="18" t="s">
        <v>2371</v>
      </c>
    </row>
    <row r="325" spans="1:16" x14ac:dyDescent="0.25">
      <c r="A325" s="18" t="s">
        <v>2372</v>
      </c>
      <c r="B325" s="18" t="s">
        <v>3430</v>
      </c>
      <c r="J325" s="18" t="s">
        <v>474</v>
      </c>
      <c r="K325" s="18">
        <v>7</v>
      </c>
      <c r="L325" s="18">
        <v>12</v>
      </c>
      <c r="M325" s="18" t="s">
        <v>3044</v>
      </c>
      <c r="N325" s="18" t="s">
        <v>3046</v>
      </c>
      <c r="O325" s="18">
        <v>5220.1334200000001</v>
      </c>
      <c r="P325" s="18" t="s">
        <v>2372</v>
      </c>
    </row>
    <row r="326" spans="1:16" x14ac:dyDescent="0.25">
      <c r="A326" s="18" t="s">
        <v>2373</v>
      </c>
      <c r="B326" s="18" t="s">
        <v>3431</v>
      </c>
      <c r="J326" s="18" t="s">
        <v>452</v>
      </c>
      <c r="K326" s="18">
        <v>7</v>
      </c>
      <c r="L326" s="18">
        <v>13</v>
      </c>
      <c r="M326" s="18" t="s">
        <v>3044</v>
      </c>
      <c r="N326" s="18" t="s">
        <v>3046</v>
      </c>
      <c r="O326" s="18">
        <v>5013.0415499999999</v>
      </c>
      <c r="P326" s="18" t="s">
        <v>2373</v>
      </c>
    </row>
    <row r="327" spans="1:16" x14ac:dyDescent="0.25">
      <c r="A327" s="18" t="s">
        <v>2374</v>
      </c>
      <c r="B327" s="18" t="s">
        <v>3432</v>
      </c>
      <c r="J327" s="18" t="s">
        <v>430</v>
      </c>
      <c r="K327" s="18">
        <v>7</v>
      </c>
      <c r="L327" s="18">
        <v>14</v>
      </c>
      <c r="M327" s="18" t="s">
        <v>3044</v>
      </c>
      <c r="N327" s="18" t="s">
        <v>3046</v>
      </c>
      <c r="O327" s="18">
        <v>4897.4791699999996</v>
      </c>
      <c r="P327" s="18" t="s">
        <v>2374</v>
      </c>
    </row>
    <row r="328" spans="1:16" x14ac:dyDescent="0.25">
      <c r="A328" s="18" t="s">
        <v>2375</v>
      </c>
      <c r="B328" s="18" t="s">
        <v>3433</v>
      </c>
      <c r="J328" s="18" t="s">
        <v>475</v>
      </c>
      <c r="K328" s="18">
        <v>7</v>
      </c>
      <c r="L328" s="18">
        <v>15</v>
      </c>
      <c r="M328" s="18" t="s">
        <v>3044</v>
      </c>
      <c r="N328" s="18" t="s">
        <v>3046</v>
      </c>
      <c r="O328" s="18">
        <v>5241.97102</v>
      </c>
      <c r="P328" s="18" t="s">
        <v>2375</v>
      </c>
    </row>
    <row r="329" spans="1:16" x14ac:dyDescent="0.25">
      <c r="A329" s="18" t="s">
        <v>2376</v>
      </c>
      <c r="B329" s="18" t="s">
        <v>3434</v>
      </c>
      <c r="J329" s="18" t="s">
        <v>472</v>
      </c>
      <c r="K329" s="18">
        <v>7</v>
      </c>
      <c r="L329" s="18">
        <v>1</v>
      </c>
      <c r="M329" s="18" t="s">
        <v>3044</v>
      </c>
      <c r="N329" s="18" t="s">
        <v>3046</v>
      </c>
      <c r="O329" s="18">
        <v>6436.0112200000003</v>
      </c>
      <c r="P329" s="18" t="s">
        <v>2376</v>
      </c>
    </row>
    <row r="330" spans="1:16" x14ac:dyDescent="0.25">
      <c r="A330" s="18" t="s">
        <v>2377</v>
      </c>
      <c r="B330" s="18" t="s">
        <v>3435</v>
      </c>
      <c r="J330" s="18" t="s">
        <v>427</v>
      </c>
      <c r="K330" s="18">
        <v>7</v>
      </c>
      <c r="L330" s="18">
        <v>2</v>
      </c>
      <c r="M330" s="18" t="s">
        <v>3044</v>
      </c>
      <c r="N330" s="18" t="s">
        <v>3046</v>
      </c>
      <c r="O330" s="18">
        <v>6055.3735999999999</v>
      </c>
      <c r="P330" s="18" t="s">
        <v>2377</v>
      </c>
    </row>
    <row r="331" spans="1:16" x14ac:dyDescent="0.25">
      <c r="A331" s="18" t="s">
        <v>2378</v>
      </c>
      <c r="B331" s="18" t="s">
        <v>3436</v>
      </c>
      <c r="J331" s="18" t="s">
        <v>449</v>
      </c>
      <c r="K331" s="18">
        <v>7</v>
      </c>
      <c r="L331" s="18">
        <v>3</v>
      </c>
      <c r="M331" s="18" t="s">
        <v>3044</v>
      </c>
      <c r="N331" s="18" t="s">
        <v>3046</v>
      </c>
      <c r="O331" s="18">
        <v>6242.8931599999996</v>
      </c>
      <c r="P331" s="18" t="s">
        <v>2378</v>
      </c>
    </row>
    <row r="332" spans="1:16" x14ac:dyDescent="0.25">
      <c r="A332" s="18" t="s">
        <v>2379</v>
      </c>
      <c r="B332" s="18" t="s">
        <v>3437</v>
      </c>
      <c r="J332" s="18" t="s">
        <v>471</v>
      </c>
      <c r="K332" s="18">
        <v>7</v>
      </c>
      <c r="L332" s="18">
        <v>4</v>
      </c>
      <c r="M332" s="18" t="s">
        <v>3044</v>
      </c>
      <c r="N332" s="18" t="s">
        <v>3046</v>
      </c>
      <c r="O332" s="18">
        <v>6209.4071599999997</v>
      </c>
      <c r="P332" s="18" t="s">
        <v>2379</v>
      </c>
    </row>
    <row r="333" spans="1:16" x14ac:dyDescent="0.25">
      <c r="A333" s="18" t="s">
        <v>2380</v>
      </c>
      <c r="B333" s="18" t="s">
        <v>3438</v>
      </c>
      <c r="J333" s="18" t="s">
        <v>426</v>
      </c>
      <c r="K333" s="18">
        <v>7</v>
      </c>
      <c r="L333" s="18">
        <v>5</v>
      </c>
      <c r="M333" s="18" t="s">
        <v>3044</v>
      </c>
      <c r="N333" s="18" t="s">
        <v>3046</v>
      </c>
      <c r="O333" s="18">
        <v>5760.8642799999998</v>
      </c>
      <c r="P333" s="18" t="s">
        <v>2380</v>
      </c>
    </row>
    <row r="334" spans="1:16" x14ac:dyDescent="0.25">
      <c r="A334" s="18" t="s">
        <v>2381</v>
      </c>
      <c r="B334" s="18" t="s">
        <v>3439</v>
      </c>
      <c r="J334" s="18" t="s">
        <v>448</v>
      </c>
      <c r="K334" s="18">
        <v>7</v>
      </c>
      <c r="L334" s="18">
        <v>6</v>
      </c>
      <c r="M334" s="18" t="s">
        <v>3044</v>
      </c>
      <c r="N334" s="18" t="s">
        <v>3046</v>
      </c>
      <c r="O334" s="18">
        <v>6274.40128</v>
      </c>
      <c r="P334" s="18" t="s">
        <v>2381</v>
      </c>
    </row>
    <row r="335" spans="1:16" x14ac:dyDescent="0.25">
      <c r="A335" s="18" t="s">
        <v>2382</v>
      </c>
      <c r="B335" s="18" t="s">
        <v>3440</v>
      </c>
      <c r="J335" s="18" t="s">
        <v>470</v>
      </c>
      <c r="K335" s="18">
        <v>7</v>
      </c>
      <c r="L335" s="18">
        <v>7</v>
      </c>
      <c r="M335" s="18" t="s">
        <v>3044</v>
      </c>
      <c r="N335" s="18" t="s">
        <v>3046</v>
      </c>
      <c r="O335" s="18">
        <v>5888.19272</v>
      </c>
      <c r="P335" s="18" t="s">
        <v>2382</v>
      </c>
    </row>
    <row r="336" spans="1:16" x14ac:dyDescent="0.25">
      <c r="A336" s="18" t="s">
        <v>2383</v>
      </c>
      <c r="B336" s="18" t="s">
        <v>3441</v>
      </c>
      <c r="J336" s="18" t="s">
        <v>428</v>
      </c>
      <c r="K336" s="18">
        <v>7</v>
      </c>
      <c r="L336" s="18">
        <v>8</v>
      </c>
      <c r="M336" s="18" t="s">
        <v>3044</v>
      </c>
      <c r="N336" s="18" t="s">
        <v>3046</v>
      </c>
      <c r="O336" s="18">
        <v>5726.1175800000001</v>
      </c>
      <c r="P336" s="18" t="s">
        <v>2383</v>
      </c>
    </row>
    <row r="337" spans="1:16" x14ac:dyDescent="0.25">
      <c r="A337" s="18" t="s">
        <v>2384</v>
      </c>
      <c r="B337" s="18" t="s">
        <v>3442</v>
      </c>
      <c r="J337" s="18" t="s">
        <v>473</v>
      </c>
      <c r="K337" s="18">
        <v>7</v>
      </c>
      <c r="L337" s="18">
        <v>9</v>
      </c>
      <c r="M337" s="18" t="s">
        <v>3044</v>
      </c>
      <c r="N337" s="18" t="s">
        <v>3046</v>
      </c>
      <c r="O337" s="18">
        <v>6177.0450600000004</v>
      </c>
      <c r="P337" s="18" t="s">
        <v>2384</v>
      </c>
    </row>
    <row r="338" spans="1:16" x14ac:dyDescent="0.25">
      <c r="A338" s="18" t="s">
        <v>2385</v>
      </c>
      <c r="B338" s="18" t="s">
        <v>3443</v>
      </c>
      <c r="J338" s="18" t="s">
        <v>357</v>
      </c>
      <c r="K338" s="18">
        <v>8</v>
      </c>
      <c r="L338" s="18">
        <v>0</v>
      </c>
      <c r="M338" s="18" t="s">
        <v>3044</v>
      </c>
      <c r="N338" s="18" t="s">
        <v>3045</v>
      </c>
      <c r="O338" s="18">
        <v>6360.0036600000003</v>
      </c>
      <c r="P338" s="18" t="s">
        <v>2385</v>
      </c>
    </row>
    <row r="339" spans="1:16" x14ac:dyDescent="0.25">
      <c r="A339" s="18" t="s">
        <v>2386</v>
      </c>
      <c r="B339" s="18" t="s">
        <v>3444</v>
      </c>
      <c r="J339" s="18" t="s">
        <v>308</v>
      </c>
      <c r="K339" s="18">
        <v>8</v>
      </c>
      <c r="L339" s="18">
        <v>10</v>
      </c>
      <c r="M339" s="18" t="s">
        <v>3044</v>
      </c>
      <c r="N339" s="18" t="s">
        <v>3045</v>
      </c>
      <c r="O339" s="18">
        <v>6382.4680099999996</v>
      </c>
      <c r="P339" s="18" t="s">
        <v>2386</v>
      </c>
    </row>
    <row r="340" spans="1:16" x14ac:dyDescent="0.25">
      <c r="A340" s="18" t="s">
        <v>2387</v>
      </c>
      <c r="B340" s="18" t="s">
        <v>3445</v>
      </c>
      <c r="J340" s="18" t="s">
        <v>330</v>
      </c>
      <c r="K340" s="18">
        <v>8</v>
      </c>
      <c r="L340" s="18">
        <v>11</v>
      </c>
      <c r="M340" s="18" t="s">
        <v>3044</v>
      </c>
      <c r="N340" s="18" t="s">
        <v>3045</v>
      </c>
      <c r="O340" s="18">
        <v>6494.1594299999997</v>
      </c>
      <c r="P340" s="18" t="s">
        <v>2387</v>
      </c>
    </row>
    <row r="341" spans="1:16" x14ac:dyDescent="0.25">
      <c r="A341" s="18" t="s">
        <v>2388</v>
      </c>
      <c r="B341" s="18" t="s">
        <v>3446</v>
      </c>
      <c r="J341" s="18" t="s">
        <v>353</v>
      </c>
      <c r="K341" s="18">
        <v>8</v>
      </c>
      <c r="L341" s="18">
        <v>12</v>
      </c>
      <c r="M341" s="18" t="s">
        <v>3044</v>
      </c>
      <c r="N341" s="18" t="s">
        <v>3045</v>
      </c>
      <c r="O341" s="18">
        <v>7079.76703</v>
      </c>
      <c r="P341" s="18" t="s">
        <v>2388</v>
      </c>
    </row>
    <row r="342" spans="1:16" x14ac:dyDescent="0.25">
      <c r="A342" s="18" t="s">
        <v>2389</v>
      </c>
      <c r="B342" s="18" t="s">
        <v>3447</v>
      </c>
      <c r="J342" s="18" t="s">
        <v>307</v>
      </c>
      <c r="K342" s="18">
        <v>8</v>
      </c>
      <c r="L342" s="18">
        <v>13</v>
      </c>
      <c r="M342" s="18" t="s">
        <v>3044</v>
      </c>
      <c r="N342" s="18" t="s">
        <v>3045</v>
      </c>
      <c r="O342" s="18">
        <v>6632.91147</v>
      </c>
      <c r="P342" s="18" t="s">
        <v>2389</v>
      </c>
    </row>
    <row r="343" spans="1:16" x14ac:dyDescent="0.25">
      <c r="A343" s="18" t="s">
        <v>2390</v>
      </c>
      <c r="B343" s="18" t="s">
        <v>3448</v>
      </c>
      <c r="J343" s="18" t="s">
        <v>329</v>
      </c>
      <c r="K343" s="18">
        <v>8</v>
      </c>
      <c r="L343" s="18">
        <v>14</v>
      </c>
      <c r="M343" s="18" t="s">
        <v>3044</v>
      </c>
      <c r="N343" s="18" t="s">
        <v>3045</v>
      </c>
      <c r="O343" s="18">
        <v>6671.9457300000004</v>
      </c>
      <c r="P343" s="18" t="s">
        <v>2390</v>
      </c>
    </row>
    <row r="344" spans="1:16" x14ac:dyDescent="0.25">
      <c r="A344" s="18" t="s">
        <v>2391</v>
      </c>
      <c r="B344" s="18" t="s">
        <v>3449</v>
      </c>
      <c r="J344" s="18" t="s">
        <v>352</v>
      </c>
      <c r="K344" s="18">
        <v>8</v>
      </c>
      <c r="L344" s="18">
        <v>15</v>
      </c>
      <c r="M344" s="18" t="s">
        <v>3044</v>
      </c>
      <c r="N344" s="18" t="s">
        <v>3045</v>
      </c>
      <c r="O344" s="18">
        <v>6682.9324299999998</v>
      </c>
      <c r="P344" s="18" t="s">
        <v>2391</v>
      </c>
    </row>
    <row r="345" spans="1:16" x14ac:dyDescent="0.25">
      <c r="A345" s="18" t="s">
        <v>2392</v>
      </c>
      <c r="B345" s="18" t="s">
        <v>3450</v>
      </c>
      <c r="J345" s="18" t="s">
        <v>311</v>
      </c>
      <c r="K345" s="18">
        <v>8</v>
      </c>
      <c r="L345" s="18">
        <v>1</v>
      </c>
      <c r="M345" s="18" t="s">
        <v>3044</v>
      </c>
      <c r="N345" s="18" t="s">
        <v>3045</v>
      </c>
      <c r="O345" s="18">
        <v>6507.5034599999999</v>
      </c>
      <c r="P345" s="18" t="s">
        <v>2392</v>
      </c>
    </row>
    <row r="346" spans="1:16" x14ac:dyDescent="0.25">
      <c r="A346" s="18" t="s">
        <v>2393</v>
      </c>
      <c r="B346" s="18" t="s">
        <v>3451</v>
      </c>
      <c r="J346" s="18" t="s">
        <v>333</v>
      </c>
      <c r="K346" s="18">
        <v>8</v>
      </c>
      <c r="L346" s="18">
        <v>2</v>
      </c>
      <c r="M346" s="18" t="s">
        <v>3044</v>
      </c>
      <c r="N346" s="18" t="s">
        <v>3045</v>
      </c>
      <c r="O346" s="18">
        <v>6028.5794400000004</v>
      </c>
      <c r="P346" s="18" t="s">
        <v>2393</v>
      </c>
    </row>
    <row r="347" spans="1:16" x14ac:dyDescent="0.25">
      <c r="A347" s="18" t="s">
        <v>2394</v>
      </c>
      <c r="B347" s="18" t="s">
        <v>3452</v>
      </c>
      <c r="J347" s="18" t="s">
        <v>356</v>
      </c>
      <c r="K347" s="18">
        <v>8</v>
      </c>
      <c r="L347" s="18">
        <v>3</v>
      </c>
      <c r="M347" s="18" t="s">
        <v>3044</v>
      </c>
      <c r="N347" s="18" t="s">
        <v>3045</v>
      </c>
      <c r="O347" s="18">
        <v>6139.2030800000002</v>
      </c>
      <c r="P347" s="18" t="s">
        <v>2394</v>
      </c>
    </row>
    <row r="348" spans="1:16" x14ac:dyDescent="0.25">
      <c r="A348" s="18" t="s">
        <v>2395</v>
      </c>
      <c r="B348" s="18" t="s">
        <v>3453</v>
      </c>
      <c r="J348" s="18" t="s">
        <v>310</v>
      </c>
      <c r="K348" s="18">
        <v>8</v>
      </c>
      <c r="L348" s="18">
        <v>4</v>
      </c>
      <c r="M348" s="18" t="s">
        <v>3044</v>
      </c>
      <c r="N348" s="18" t="s">
        <v>3045</v>
      </c>
      <c r="O348" s="18">
        <v>6234.9611400000003</v>
      </c>
      <c r="P348" s="18" t="s">
        <v>2395</v>
      </c>
    </row>
    <row r="349" spans="1:16" x14ac:dyDescent="0.25">
      <c r="A349" s="18" t="s">
        <v>2396</v>
      </c>
      <c r="B349" s="18" t="s">
        <v>3454</v>
      </c>
      <c r="J349" s="18" t="s">
        <v>332</v>
      </c>
      <c r="K349" s="18">
        <v>8</v>
      </c>
      <c r="L349" s="18">
        <v>5</v>
      </c>
      <c r="M349" s="18" t="s">
        <v>3044</v>
      </c>
      <c r="N349" s="18" t="s">
        <v>3045</v>
      </c>
      <c r="O349" s="18">
        <v>6620.6234000000004</v>
      </c>
      <c r="P349" s="18" t="s">
        <v>2396</v>
      </c>
    </row>
    <row r="350" spans="1:16" x14ac:dyDescent="0.25">
      <c r="A350" s="18" t="s">
        <v>2397</v>
      </c>
      <c r="B350" s="18" t="s">
        <v>3455</v>
      </c>
      <c r="J350" s="18" t="s">
        <v>355</v>
      </c>
      <c r="K350" s="18">
        <v>8</v>
      </c>
      <c r="L350" s="18">
        <v>6</v>
      </c>
      <c r="M350" s="18" t="s">
        <v>3044</v>
      </c>
      <c r="N350" s="18" t="s">
        <v>3045</v>
      </c>
      <c r="O350" s="18">
        <v>6341.9287800000002</v>
      </c>
      <c r="P350" s="18" t="s">
        <v>2397</v>
      </c>
    </row>
    <row r="351" spans="1:16" x14ac:dyDescent="0.25">
      <c r="A351" s="18" t="s">
        <v>2398</v>
      </c>
      <c r="B351" s="18" t="s">
        <v>3456</v>
      </c>
      <c r="J351" s="18" t="s">
        <v>309</v>
      </c>
      <c r="K351" s="18">
        <v>8</v>
      </c>
      <c r="L351" s="18">
        <v>7</v>
      </c>
      <c r="M351" s="18" t="s">
        <v>3044</v>
      </c>
      <c r="N351" s="18" t="s">
        <v>3045</v>
      </c>
      <c r="O351" s="18">
        <v>5981.7698</v>
      </c>
      <c r="P351" s="18" t="s">
        <v>2398</v>
      </c>
    </row>
    <row r="352" spans="1:16" x14ac:dyDescent="0.25">
      <c r="A352" s="18" t="s">
        <v>2399</v>
      </c>
      <c r="B352" s="18" t="s">
        <v>3457</v>
      </c>
      <c r="J352" s="18" t="s">
        <v>331</v>
      </c>
      <c r="K352" s="18">
        <v>8</v>
      </c>
      <c r="L352" s="18">
        <v>8</v>
      </c>
      <c r="M352" s="18" t="s">
        <v>3044</v>
      </c>
      <c r="N352" s="18" t="s">
        <v>3045</v>
      </c>
      <c r="O352" s="18">
        <v>6854.8846700000004</v>
      </c>
      <c r="P352" s="18" t="s">
        <v>2399</v>
      </c>
    </row>
    <row r="353" spans="1:16" x14ac:dyDescent="0.25">
      <c r="A353" s="18" t="s">
        <v>2400</v>
      </c>
      <c r="B353" s="18" t="s">
        <v>3458</v>
      </c>
      <c r="J353" s="18" t="s">
        <v>354</v>
      </c>
      <c r="K353" s="18">
        <v>8</v>
      </c>
      <c r="L353" s="18">
        <v>9</v>
      </c>
      <c r="M353" s="18" t="s">
        <v>3044</v>
      </c>
      <c r="N353" s="18" t="s">
        <v>3045</v>
      </c>
      <c r="O353" s="18">
        <v>6867.1706899999999</v>
      </c>
      <c r="P353" s="18" t="s">
        <v>2400</v>
      </c>
    </row>
    <row r="354" spans="1:16" x14ac:dyDescent="0.25">
      <c r="A354" s="18" t="s">
        <v>2401</v>
      </c>
      <c r="B354" s="18" t="s">
        <v>3459</v>
      </c>
      <c r="J354" s="18" t="s">
        <v>345</v>
      </c>
      <c r="K354" s="18">
        <v>8</v>
      </c>
      <c r="L354" s="18">
        <v>0</v>
      </c>
      <c r="M354" s="18" t="s">
        <v>3044</v>
      </c>
      <c r="N354" s="18" t="s">
        <v>3046</v>
      </c>
      <c r="O354" s="18">
        <v>6358.89725</v>
      </c>
      <c r="P354" s="18" t="s">
        <v>2401</v>
      </c>
    </row>
    <row r="355" spans="1:16" x14ac:dyDescent="0.25">
      <c r="A355" s="18" t="s">
        <v>2402</v>
      </c>
      <c r="B355" s="18" t="s">
        <v>3460</v>
      </c>
      <c r="J355" s="18" t="s">
        <v>297</v>
      </c>
      <c r="K355" s="18">
        <v>8</v>
      </c>
      <c r="L355" s="18">
        <v>10</v>
      </c>
      <c r="M355" s="18" t="s">
        <v>3044</v>
      </c>
      <c r="N355" s="18" t="s">
        <v>3046</v>
      </c>
      <c r="O355" s="18">
        <v>6381.4622600000002</v>
      </c>
      <c r="P355" s="18" t="s">
        <v>2402</v>
      </c>
    </row>
    <row r="356" spans="1:16" x14ac:dyDescent="0.25">
      <c r="A356" s="18" t="s">
        <v>2403</v>
      </c>
      <c r="B356" s="18" t="s">
        <v>3461</v>
      </c>
      <c r="J356" s="18" t="s">
        <v>319</v>
      </c>
      <c r="K356" s="18">
        <v>8</v>
      </c>
      <c r="L356" s="18">
        <v>11</v>
      </c>
      <c r="M356" s="18" t="s">
        <v>3044</v>
      </c>
      <c r="N356" s="18" t="s">
        <v>3046</v>
      </c>
      <c r="O356" s="18">
        <v>6493.3603700000003</v>
      </c>
      <c r="P356" s="18" t="s">
        <v>2403</v>
      </c>
    </row>
    <row r="357" spans="1:16" x14ac:dyDescent="0.25">
      <c r="A357" s="18" t="s">
        <v>2404</v>
      </c>
      <c r="B357" s="18" t="s">
        <v>3462</v>
      </c>
      <c r="J357" s="18" t="s">
        <v>341</v>
      </c>
      <c r="K357" s="18">
        <v>8</v>
      </c>
      <c r="L357" s="18">
        <v>12</v>
      </c>
      <c r="M357" s="18" t="s">
        <v>3044</v>
      </c>
      <c r="N357" s="18" t="s">
        <v>3046</v>
      </c>
      <c r="O357" s="18">
        <v>7080.83068</v>
      </c>
      <c r="P357" s="18" t="s">
        <v>2404</v>
      </c>
    </row>
    <row r="358" spans="1:16" x14ac:dyDescent="0.25">
      <c r="A358" s="18" t="s">
        <v>2405</v>
      </c>
      <c r="B358" s="18" t="s">
        <v>3463</v>
      </c>
      <c r="J358" s="18" t="s">
        <v>296</v>
      </c>
      <c r="K358" s="18">
        <v>8</v>
      </c>
      <c r="L358" s="18">
        <v>13</v>
      </c>
      <c r="M358" s="18" t="s">
        <v>3044</v>
      </c>
      <c r="N358" s="18" t="s">
        <v>3046</v>
      </c>
      <c r="O358" s="18">
        <v>6632.6846100000002</v>
      </c>
      <c r="P358" s="18" t="s">
        <v>2405</v>
      </c>
    </row>
    <row r="359" spans="1:16" x14ac:dyDescent="0.25">
      <c r="A359" s="18" t="s">
        <v>2406</v>
      </c>
      <c r="B359" s="18" t="s">
        <v>3464</v>
      </c>
      <c r="J359" s="18" t="s">
        <v>318</v>
      </c>
      <c r="K359" s="18">
        <v>8</v>
      </c>
      <c r="L359" s="18">
        <v>14</v>
      </c>
      <c r="M359" s="18" t="s">
        <v>3044</v>
      </c>
      <c r="N359" s="18" t="s">
        <v>3046</v>
      </c>
      <c r="O359" s="18">
        <v>6672.9184599999999</v>
      </c>
      <c r="P359" s="18" t="s">
        <v>2406</v>
      </c>
    </row>
    <row r="360" spans="1:16" x14ac:dyDescent="0.25">
      <c r="A360" s="18" t="s">
        <v>2407</v>
      </c>
      <c r="B360" s="18" t="s">
        <v>3465</v>
      </c>
      <c r="J360" s="18" t="s">
        <v>340</v>
      </c>
      <c r="K360" s="18">
        <v>8</v>
      </c>
      <c r="L360" s="18">
        <v>15</v>
      </c>
      <c r="M360" s="18" t="s">
        <v>3044</v>
      </c>
      <c r="N360" s="18" t="s">
        <v>3046</v>
      </c>
      <c r="O360" s="18">
        <v>6682.2775199999996</v>
      </c>
      <c r="P360" s="18" t="s">
        <v>2407</v>
      </c>
    </row>
    <row r="361" spans="1:16" x14ac:dyDescent="0.25">
      <c r="A361" s="18" t="s">
        <v>2408</v>
      </c>
      <c r="B361" s="18" t="s">
        <v>3466</v>
      </c>
      <c r="J361" s="18" t="s">
        <v>300</v>
      </c>
      <c r="K361" s="18">
        <v>8</v>
      </c>
      <c r="L361" s="18">
        <v>1</v>
      </c>
      <c r="M361" s="18" t="s">
        <v>3044</v>
      </c>
      <c r="N361" s="18" t="s">
        <v>3046</v>
      </c>
      <c r="O361" s="18">
        <v>6506.8080399999999</v>
      </c>
      <c r="P361" s="18" t="s">
        <v>2408</v>
      </c>
    </row>
    <row r="362" spans="1:16" x14ac:dyDescent="0.25">
      <c r="A362" s="18" t="s">
        <v>2409</v>
      </c>
      <c r="B362" s="18" t="s">
        <v>3467</v>
      </c>
      <c r="J362" s="18" t="s">
        <v>322</v>
      </c>
      <c r="K362" s="18">
        <v>8</v>
      </c>
      <c r="L362" s="18">
        <v>2</v>
      </c>
      <c r="M362" s="18" t="s">
        <v>3044</v>
      </c>
      <c r="N362" s="18" t="s">
        <v>3046</v>
      </c>
      <c r="O362" s="18">
        <v>6027.8752299999996</v>
      </c>
      <c r="P362" s="18" t="s">
        <v>2409</v>
      </c>
    </row>
    <row r="363" spans="1:16" x14ac:dyDescent="0.25">
      <c r="A363" s="18" t="s">
        <v>2410</v>
      </c>
      <c r="B363" s="18" t="s">
        <v>3468</v>
      </c>
      <c r="J363" s="18" t="s">
        <v>344</v>
      </c>
      <c r="K363" s="18">
        <v>8</v>
      </c>
      <c r="L363" s="18">
        <v>3</v>
      </c>
      <c r="M363" s="18" t="s">
        <v>3044</v>
      </c>
      <c r="N363" s="18" t="s">
        <v>3046</v>
      </c>
      <c r="O363" s="18">
        <v>6137.85394</v>
      </c>
      <c r="P363" s="18" t="s">
        <v>2410</v>
      </c>
    </row>
    <row r="364" spans="1:16" x14ac:dyDescent="0.25">
      <c r="A364" s="18" t="s">
        <v>2411</v>
      </c>
      <c r="B364" s="18" t="s">
        <v>3469</v>
      </c>
      <c r="J364" s="18" t="s">
        <v>299</v>
      </c>
      <c r="K364" s="18">
        <v>8</v>
      </c>
      <c r="L364" s="18">
        <v>4</v>
      </c>
      <c r="M364" s="18" t="s">
        <v>3044</v>
      </c>
      <c r="N364" s="18" t="s">
        <v>3046</v>
      </c>
      <c r="O364" s="18">
        <v>6234.3244500000001</v>
      </c>
      <c r="P364" s="18" t="s">
        <v>2411</v>
      </c>
    </row>
    <row r="365" spans="1:16" x14ac:dyDescent="0.25">
      <c r="A365" s="18" t="s">
        <v>2412</v>
      </c>
      <c r="B365" s="18" t="s">
        <v>3470</v>
      </c>
      <c r="J365" s="18" t="s">
        <v>321</v>
      </c>
      <c r="K365" s="18">
        <v>8</v>
      </c>
      <c r="L365" s="18">
        <v>5</v>
      </c>
      <c r="M365" s="18" t="s">
        <v>3044</v>
      </c>
      <c r="N365" s="18" t="s">
        <v>3046</v>
      </c>
      <c r="O365" s="18">
        <v>6619.67407</v>
      </c>
      <c r="P365" s="18" t="s">
        <v>2412</v>
      </c>
    </row>
    <row r="366" spans="1:16" x14ac:dyDescent="0.25">
      <c r="A366" s="18" t="s">
        <v>2413</v>
      </c>
      <c r="B366" s="18" t="s">
        <v>3471</v>
      </c>
      <c r="J366" s="18" t="s">
        <v>343</v>
      </c>
      <c r="K366" s="18">
        <v>8</v>
      </c>
      <c r="L366" s="18">
        <v>6</v>
      </c>
      <c r="M366" s="18" t="s">
        <v>3044</v>
      </c>
      <c r="N366" s="18" t="s">
        <v>3046</v>
      </c>
      <c r="O366" s="18">
        <v>6340.4060900000004</v>
      </c>
      <c r="P366" s="18" t="s">
        <v>2413</v>
      </c>
    </row>
    <row r="367" spans="1:16" x14ac:dyDescent="0.25">
      <c r="A367" s="18" t="s">
        <v>2414</v>
      </c>
      <c r="B367" s="18" t="s">
        <v>3472</v>
      </c>
      <c r="J367" s="18" t="s">
        <v>298</v>
      </c>
      <c r="K367" s="18">
        <v>8</v>
      </c>
      <c r="L367" s="18">
        <v>7</v>
      </c>
      <c r="M367" s="18" t="s">
        <v>3044</v>
      </c>
      <c r="N367" s="18" t="s">
        <v>3046</v>
      </c>
      <c r="O367" s="18">
        <v>5982.7334499999997</v>
      </c>
      <c r="P367" s="18" t="s">
        <v>2414</v>
      </c>
    </row>
    <row r="368" spans="1:16" x14ac:dyDescent="0.25">
      <c r="A368" s="18" t="s">
        <v>2415</v>
      </c>
      <c r="B368" s="18" t="s">
        <v>3473</v>
      </c>
      <c r="J368" s="18" t="s">
        <v>320</v>
      </c>
      <c r="K368" s="18">
        <v>8</v>
      </c>
      <c r="L368" s="18">
        <v>8</v>
      </c>
      <c r="M368" s="18" t="s">
        <v>3044</v>
      </c>
      <c r="N368" s="18" t="s">
        <v>3046</v>
      </c>
      <c r="O368" s="18">
        <v>6854.1658200000002</v>
      </c>
      <c r="P368" s="18" t="s">
        <v>2415</v>
      </c>
    </row>
    <row r="369" spans="1:16" x14ac:dyDescent="0.25">
      <c r="A369" s="18" t="s">
        <v>2416</v>
      </c>
      <c r="B369" s="18" t="s">
        <v>3474</v>
      </c>
      <c r="J369" s="18" t="s">
        <v>342</v>
      </c>
      <c r="K369" s="18">
        <v>8</v>
      </c>
      <c r="L369" s="18">
        <v>9</v>
      </c>
      <c r="M369" s="18" t="s">
        <v>3044</v>
      </c>
      <c r="N369" s="18" t="s">
        <v>3046</v>
      </c>
      <c r="O369" s="18">
        <v>6866.2034599999997</v>
      </c>
      <c r="P369" s="18" t="s">
        <v>2416</v>
      </c>
    </row>
    <row r="370" spans="1:16" x14ac:dyDescent="0.25">
      <c r="A370" s="18" t="s">
        <v>2417</v>
      </c>
      <c r="B370" s="18" t="s">
        <v>3475</v>
      </c>
      <c r="J370" s="18" t="s">
        <v>351</v>
      </c>
      <c r="K370" s="18">
        <v>9</v>
      </c>
      <c r="L370" s="18">
        <v>0</v>
      </c>
      <c r="M370" s="18" t="s">
        <v>3044</v>
      </c>
      <c r="N370" s="18" t="s">
        <v>3045</v>
      </c>
      <c r="O370" s="18">
        <v>7798.7864300000001</v>
      </c>
      <c r="P370" s="18" t="s">
        <v>2417</v>
      </c>
    </row>
    <row r="371" spans="1:16" x14ac:dyDescent="0.25">
      <c r="A371" s="18" t="s">
        <v>2418</v>
      </c>
      <c r="B371" s="18" t="s">
        <v>3476</v>
      </c>
      <c r="J371" s="18" t="s">
        <v>302</v>
      </c>
      <c r="K371" s="18">
        <v>9</v>
      </c>
      <c r="L371" s="18">
        <v>10</v>
      </c>
      <c r="M371" s="18" t="s">
        <v>3044</v>
      </c>
      <c r="N371" s="18" t="s">
        <v>3045</v>
      </c>
      <c r="O371" s="18">
        <v>7221.5115500000002</v>
      </c>
      <c r="P371" s="18" t="s">
        <v>2418</v>
      </c>
    </row>
    <row r="372" spans="1:16" x14ac:dyDescent="0.25">
      <c r="A372" s="18" t="s">
        <v>2419</v>
      </c>
      <c r="B372" s="18" t="s">
        <v>3477</v>
      </c>
      <c r="J372" s="18" t="s">
        <v>324</v>
      </c>
      <c r="K372" s="18">
        <v>9</v>
      </c>
      <c r="L372" s="18">
        <v>11</v>
      </c>
      <c r="M372" s="18" t="s">
        <v>3044</v>
      </c>
      <c r="N372" s="18" t="s">
        <v>3045</v>
      </c>
      <c r="O372" s="18">
        <v>6859.4021400000001</v>
      </c>
      <c r="P372" s="18" t="s">
        <v>2419</v>
      </c>
    </row>
    <row r="373" spans="1:16" x14ac:dyDescent="0.25">
      <c r="A373" s="18" t="s">
        <v>2420</v>
      </c>
      <c r="B373" s="18" t="s">
        <v>3478</v>
      </c>
      <c r="J373" s="18" t="s">
        <v>347</v>
      </c>
      <c r="K373" s="18">
        <v>9</v>
      </c>
      <c r="L373" s="18">
        <v>12</v>
      </c>
      <c r="M373" s="18" t="s">
        <v>3044</v>
      </c>
      <c r="N373" s="18" t="s">
        <v>3045</v>
      </c>
      <c r="O373" s="18">
        <v>8148.7529699999996</v>
      </c>
      <c r="P373" s="18" t="s">
        <v>2420</v>
      </c>
    </row>
    <row r="374" spans="1:16" x14ac:dyDescent="0.25">
      <c r="A374" s="18" t="s">
        <v>2421</v>
      </c>
      <c r="B374" s="18" t="s">
        <v>3479</v>
      </c>
      <c r="J374" s="18" t="s">
        <v>301</v>
      </c>
      <c r="K374" s="18">
        <v>9</v>
      </c>
      <c r="L374" s="18">
        <v>13</v>
      </c>
      <c r="M374" s="18" t="s">
        <v>3044</v>
      </c>
      <c r="N374" s="18" t="s">
        <v>3045</v>
      </c>
      <c r="O374" s="18">
        <v>7137.8464299999996</v>
      </c>
      <c r="P374" s="18" t="s">
        <v>2421</v>
      </c>
    </row>
    <row r="375" spans="1:16" x14ac:dyDescent="0.25">
      <c r="A375" s="18" t="s">
        <v>2422</v>
      </c>
      <c r="B375" s="18" t="s">
        <v>3480</v>
      </c>
      <c r="J375" s="18" t="s">
        <v>323</v>
      </c>
      <c r="K375" s="18">
        <v>9</v>
      </c>
      <c r="L375" s="18">
        <v>14</v>
      </c>
      <c r="M375" s="18" t="s">
        <v>3044</v>
      </c>
      <c r="N375" s="18" t="s">
        <v>3045</v>
      </c>
      <c r="O375" s="18">
        <v>6942.3824699999996</v>
      </c>
      <c r="P375" s="18" t="s">
        <v>2422</v>
      </c>
    </row>
    <row r="376" spans="1:16" x14ac:dyDescent="0.25">
      <c r="A376" s="18" t="s">
        <v>2423</v>
      </c>
      <c r="B376" s="18" t="s">
        <v>3481</v>
      </c>
      <c r="J376" s="18" t="s">
        <v>346</v>
      </c>
      <c r="K376" s="18">
        <v>9</v>
      </c>
      <c r="L376" s="18">
        <v>15</v>
      </c>
      <c r="M376" s="18" t="s">
        <v>3044</v>
      </c>
      <c r="N376" s="18" t="s">
        <v>3045</v>
      </c>
      <c r="O376" s="18">
        <v>7770.0099700000001</v>
      </c>
      <c r="P376" s="18" t="s">
        <v>2423</v>
      </c>
    </row>
    <row r="377" spans="1:16" x14ac:dyDescent="0.25">
      <c r="A377" s="18" t="s">
        <v>2424</v>
      </c>
      <c r="B377" s="18" t="s">
        <v>3482</v>
      </c>
      <c r="J377" s="18" t="s">
        <v>328</v>
      </c>
      <c r="K377" s="18">
        <v>9</v>
      </c>
      <c r="L377" s="18">
        <v>16</v>
      </c>
      <c r="M377" s="18" t="s">
        <v>3044</v>
      </c>
      <c r="N377" s="18" t="s">
        <v>3045</v>
      </c>
      <c r="O377" s="18">
        <v>7098.6943899999997</v>
      </c>
      <c r="P377" s="18" t="s">
        <v>2424</v>
      </c>
    </row>
    <row r="378" spans="1:16" x14ac:dyDescent="0.25">
      <c r="A378" s="18" t="s">
        <v>2425</v>
      </c>
      <c r="B378" s="18" t="s">
        <v>3483</v>
      </c>
      <c r="J378" s="18" t="s">
        <v>306</v>
      </c>
      <c r="K378" s="18">
        <v>9</v>
      </c>
      <c r="L378" s="18">
        <v>17</v>
      </c>
      <c r="M378" s="18" t="s">
        <v>3044</v>
      </c>
      <c r="N378" s="18" t="s">
        <v>3045</v>
      </c>
      <c r="O378" s="18">
        <v>7574.3394699999999</v>
      </c>
      <c r="P378" s="18" t="s">
        <v>2425</v>
      </c>
    </row>
    <row r="379" spans="1:16" x14ac:dyDescent="0.25">
      <c r="A379" s="18" t="s">
        <v>2426</v>
      </c>
      <c r="B379" s="18" t="s">
        <v>3484</v>
      </c>
      <c r="J379" s="18" t="s">
        <v>1935</v>
      </c>
      <c r="K379" s="18">
        <v>9</v>
      </c>
      <c r="L379" s="18">
        <v>18</v>
      </c>
      <c r="M379" s="18" t="s">
        <v>3044</v>
      </c>
      <c r="N379" s="18" t="s">
        <v>3045</v>
      </c>
      <c r="O379" s="18">
        <v>7729.4335099999998</v>
      </c>
      <c r="P379" s="18" t="s">
        <v>2426</v>
      </c>
    </row>
    <row r="380" spans="1:16" x14ac:dyDescent="0.25">
      <c r="A380" s="18" t="s">
        <v>2427</v>
      </c>
      <c r="B380" s="18" t="s">
        <v>3485</v>
      </c>
      <c r="J380" s="18" t="s">
        <v>1936</v>
      </c>
      <c r="K380" s="18">
        <v>9</v>
      </c>
      <c r="L380" s="18">
        <v>19</v>
      </c>
      <c r="M380" s="18" t="s">
        <v>3044</v>
      </c>
      <c r="N380" s="18" t="s">
        <v>3045</v>
      </c>
      <c r="O380" s="18">
        <v>6839.52729</v>
      </c>
      <c r="P380" s="18" t="s">
        <v>2427</v>
      </c>
    </row>
    <row r="381" spans="1:16" x14ac:dyDescent="0.25">
      <c r="A381" s="18" t="s">
        <v>2428</v>
      </c>
      <c r="B381" s="18" t="s">
        <v>3486</v>
      </c>
      <c r="J381" s="18" t="s">
        <v>305</v>
      </c>
      <c r="K381" s="18">
        <v>9</v>
      </c>
      <c r="L381" s="18">
        <v>1</v>
      </c>
      <c r="M381" s="18" t="s">
        <v>3044</v>
      </c>
      <c r="N381" s="18" t="s">
        <v>3045</v>
      </c>
      <c r="O381" s="18">
        <v>8023.2029199999997</v>
      </c>
      <c r="P381" s="18" t="s">
        <v>2428</v>
      </c>
    </row>
    <row r="382" spans="1:16" x14ac:dyDescent="0.25">
      <c r="A382" s="18" t="s">
        <v>2429</v>
      </c>
      <c r="B382" s="18" t="s">
        <v>3487</v>
      </c>
      <c r="J382" s="18" t="s">
        <v>1937</v>
      </c>
      <c r="K382" s="18">
        <v>9</v>
      </c>
      <c r="L382" s="18">
        <v>20</v>
      </c>
      <c r="M382" s="18" t="s">
        <v>3044</v>
      </c>
      <c r="N382" s="18" t="s">
        <v>3045</v>
      </c>
      <c r="O382" s="18">
        <v>6872.5335500000001</v>
      </c>
      <c r="P382" s="18" t="s">
        <v>2429</v>
      </c>
    </row>
    <row r="383" spans="1:16" x14ac:dyDescent="0.25">
      <c r="A383" s="18" t="s">
        <v>2430</v>
      </c>
      <c r="B383" s="18" t="s">
        <v>3488</v>
      </c>
      <c r="J383" s="18" t="s">
        <v>1938</v>
      </c>
      <c r="K383" s="18">
        <v>9</v>
      </c>
      <c r="L383" s="18">
        <v>21</v>
      </c>
      <c r="M383" s="18" t="s">
        <v>3044</v>
      </c>
      <c r="N383" s="18" t="s">
        <v>3045</v>
      </c>
      <c r="O383" s="18">
        <v>6173.7010600000003</v>
      </c>
      <c r="P383" s="18" t="s">
        <v>2430</v>
      </c>
    </row>
    <row r="384" spans="1:16" x14ac:dyDescent="0.25">
      <c r="A384" s="18" t="s">
        <v>2431</v>
      </c>
      <c r="B384" s="18" t="s">
        <v>3489</v>
      </c>
      <c r="J384" s="18" t="s">
        <v>1939</v>
      </c>
      <c r="K384" s="18">
        <v>9</v>
      </c>
      <c r="L384" s="18">
        <v>22</v>
      </c>
      <c r="M384" s="18" t="s">
        <v>3044</v>
      </c>
      <c r="N384" s="18" t="s">
        <v>3045</v>
      </c>
      <c r="O384" s="18">
        <v>5783.5191199999999</v>
      </c>
      <c r="P384" s="18" t="s">
        <v>2431</v>
      </c>
    </row>
    <row r="385" spans="1:16" x14ac:dyDescent="0.25">
      <c r="A385" s="18" t="s">
        <v>2432</v>
      </c>
      <c r="B385" s="18" t="s">
        <v>3490</v>
      </c>
      <c r="J385" s="18" t="s">
        <v>1940</v>
      </c>
      <c r="K385" s="18">
        <v>9</v>
      </c>
      <c r="L385" s="18">
        <v>23</v>
      </c>
      <c r="M385" s="18" t="s">
        <v>3044</v>
      </c>
      <c r="N385" s="18" t="s">
        <v>3045</v>
      </c>
      <c r="O385" s="18">
        <v>5627.67238</v>
      </c>
      <c r="P385" s="18" t="s">
        <v>2432</v>
      </c>
    </row>
    <row r="386" spans="1:16" x14ac:dyDescent="0.25">
      <c r="A386" s="18" t="s">
        <v>2433</v>
      </c>
      <c r="B386" s="18" t="s">
        <v>3491</v>
      </c>
      <c r="J386" s="18" t="s">
        <v>327</v>
      </c>
      <c r="K386" s="18">
        <v>9</v>
      </c>
      <c r="L386" s="18">
        <v>2</v>
      </c>
      <c r="M386" s="18" t="s">
        <v>3044</v>
      </c>
      <c r="N386" s="18" t="s">
        <v>3045</v>
      </c>
      <c r="O386" s="18">
        <v>7724.4073799999996</v>
      </c>
      <c r="P386" s="18" t="s">
        <v>2433</v>
      </c>
    </row>
    <row r="387" spans="1:16" x14ac:dyDescent="0.25">
      <c r="A387" s="18" t="s">
        <v>2434</v>
      </c>
      <c r="B387" s="18" t="s">
        <v>3492</v>
      </c>
      <c r="J387" s="18" t="s">
        <v>350</v>
      </c>
      <c r="K387" s="18">
        <v>9</v>
      </c>
      <c r="L387" s="18">
        <v>3</v>
      </c>
      <c r="M387" s="18" t="s">
        <v>3044</v>
      </c>
      <c r="N387" s="18" t="s">
        <v>3045</v>
      </c>
      <c r="O387" s="18">
        <v>7551.6441299999997</v>
      </c>
      <c r="P387" s="18" t="s">
        <v>2434</v>
      </c>
    </row>
    <row r="388" spans="1:16" x14ac:dyDescent="0.25">
      <c r="A388" s="18" t="s">
        <v>2435</v>
      </c>
      <c r="B388" s="18" t="s">
        <v>3493</v>
      </c>
      <c r="J388" s="18" t="s">
        <v>304</v>
      </c>
      <c r="K388" s="18">
        <v>9</v>
      </c>
      <c r="L388" s="18">
        <v>4</v>
      </c>
      <c r="M388" s="18" t="s">
        <v>3044</v>
      </c>
      <c r="N388" s="18" t="s">
        <v>3045</v>
      </c>
      <c r="O388" s="18">
        <v>7763.9031100000002</v>
      </c>
      <c r="P388" s="18" t="s">
        <v>2435</v>
      </c>
    </row>
    <row r="389" spans="1:16" x14ac:dyDescent="0.25">
      <c r="A389" s="18" t="s">
        <v>2436</v>
      </c>
      <c r="B389" s="18" t="s">
        <v>3494</v>
      </c>
      <c r="J389" s="18" t="s">
        <v>326</v>
      </c>
      <c r="K389" s="18">
        <v>9</v>
      </c>
      <c r="L389" s="18">
        <v>5</v>
      </c>
      <c r="M389" s="18" t="s">
        <v>3044</v>
      </c>
      <c r="N389" s="18" t="s">
        <v>3045</v>
      </c>
      <c r="O389" s="18">
        <v>7179.6653500000002</v>
      </c>
      <c r="P389" s="18" t="s">
        <v>2436</v>
      </c>
    </row>
    <row r="390" spans="1:16" x14ac:dyDescent="0.25">
      <c r="A390" s="18" t="s">
        <v>2437</v>
      </c>
      <c r="B390" s="18" t="s">
        <v>3495</v>
      </c>
      <c r="J390" s="18" t="s">
        <v>349</v>
      </c>
      <c r="K390" s="18">
        <v>9</v>
      </c>
      <c r="L390" s="18">
        <v>6</v>
      </c>
      <c r="M390" s="18" t="s">
        <v>3044</v>
      </c>
      <c r="N390" s="18" t="s">
        <v>3045</v>
      </c>
      <c r="O390" s="18">
        <v>7624.0158099999999</v>
      </c>
      <c r="P390" s="18" t="s">
        <v>2437</v>
      </c>
    </row>
    <row r="391" spans="1:16" x14ac:dyDescent="0.25">
      <c r="A391" s="18" t="s">
        <v>2438</v>
      </c>
      <c r="B391" s="18" t="s">
        <v>3496</v>
      </c>
      <c r="J391" s="18" t="s">
        <v>303</v>
      </c>
      <c r="K391" s="18">
        <v>9</v>
      </c>
      <c r="L391" s="18">
        <v>7</v>
      </c>
      <c r="M391" s="18" t="s">
        <v>3044</v>
      </c>
      <c r="N391" s="18" t="s">
        <v>3045</v>
      </c>
      <c r="O391" s="18">
        <v>7257.3173900000002</v>
      </c>
      <c r="P391" s="18" t="s">
        <v>2438</v>
      </c>
    </row>
    <row r="392" spans="1:16" x14ac:dyDescent="0.25">
      <c r="A392" s="18" t="s">
        <v>2439</v>
      </c>
      <c r="B392" s="18" t="s">
        <v>3497</v>
      </c>
      <c r="J392" s="18" t="s">
        <v>325</v>
      </c>
      <c r="K392" s="18">
        <v>9</v>
      </c>
      <c r="L392" s="18">
        <v>8</v>
      </c>
      <c r="M392" s="18" t="s">
        <v>3044</v>
      </c>
      <c r="N392" s="18" t="s">
        <v>3045</v>
      </c>
      <c r="O392" s="18">
        <v>7201.4747200000002</v>
      </c>
      <c r="P392" s="18" t="s">
        <v>2439</v>
      </c>
    </row>
    <row r="393" spans="1:16" x14ac:dyDescent="0.25">
      <c r="A393" s="18" t="s">
        <v>2440</v>
      </c>
      <c r="B393" s="18" t="s">
        <v>3498</v>
      </c>
      <c r="J393" s="18" t="s">
        <v>348</v>
      </c>
      <c r="K393" s="18">
        <v>9</v>
      </c>
      <c r="L393" s="18">
        <v>9</v>
      </c>
      <c r="M393" s="18" t="s">
        <v>3044</v>
      </c>
      <c r="N393" s="18" t="s">
        <v>3045</v>
      </c>
      <c r="O393" s="18">
        <v>7603.9056099999998</v>
      </c>
      <c r="P393" s="18" t="s">
        <v>2440</v>
      </c>
    </row>
    <row r="394" spans="1:16" x14ac:dyDescent="0.25">
      <c r="A394" s="18" t="s">
        <v>2441</v>
      </c>
      <c r="B394" s="18" t="s">
        <v>3499</v>
      </c>
      <c r="J394" s="18" t="s">
        <v>339</v>
      </c>
      <c r="K394" s="18">
        <v>9</v>
      </c>
      <c r="L394" s="18">
        <v>0</v>
      </c>
      <c r="M394" s="18" t="s">
        <v>3044</v>
      </c>
      <c r="N394" s="18" t="s">
        <v>3046</v>
      </c>
      <c r="O394" s="18">
        <v>7797.48524</v>
      </c>
      <c r="P394" s="18" t="s">
        <v>2441</v>
      </c>
    </row>
    <row r="395" spans="1:16" x14ac:dyDescent="0.25">
      <c r="A395" s="18" t="s">
        <v>2442</v>
      </c>
      <c r="B395" s="18" t="s">
        <v>3500</v>
      </c>
      <c r="J395" s="18" t="s">
        <v>291</v>
      </c>
      <c r="K395" s="18">
        <v>9</v>
      </c>
      <c r="L395" s="18">
        <v>10</v>
      </c>
      <c r="M395" s="18" t="s">
        <v>3044</v>
      </c>
      <c r="N395" s="18" t="s">
        <v>3046</v>
      </c>
      <c r="O395" s="18">
        <v>7220.8602799999999</v>
      </c>
      <c r="P395" s="18" t="s">
        <v>2442</v>
      </c>
    </row>
    <row r="396" spans="1:16" x14ac:dyDescent="0.25">
      <c r="A396" s="18" t="s">
        <v>2443</v>
      </c>
      <c r="B396" s="18" t="s">
        <v>3501</v>
      </c>
      <c r="J396" s="18" t="s">
        <v>313</v>
      </c>
      <c r="K396" s="18">
        <v>9</v>
      </c>
      <c r="L396" s="18">
        <v>11</v>
      </c>
      <c r="M396" s="18" t="s">
        <v>3044</v>
      </c>
      <c r="N396" s="18" t="s">
        <v>3046</v>
      </c>
      <c r="O396" s="18">
        <v>6858.1441199999999</v>
      </c>
      <c r="P396" s="18" t="s">
        <v>2443</v>
      </c>
    </row>
    <row r="397" spans="1:16" x14ac:dyDescent="0.25">
      <c r="A397" s="18" t="s">
        <v>2444</v>
      </c>
      <c r="B397" s="18" t="s">
        <v>3502</v>
      </c>
      <c r="J397" s="18" t="s">
        <v>335</v>
      </c>
      <c r="K397" s="18">
        <v>9</v>
      </c>
      <c r="L397" s="18">
        <v>12</v>
      </c>
      <c r="M397" s="18" t="s">
        <v>3044</v>
      </c>
      <c r="N397" s="18" t="s">
        <v>3046</v>
      </c>
      <c r="O397" s="18">
        <v>8147.8523599999999</v>
      </c>
      <c r="P397" s="18" t="s">
        <v>2444</v>
      </c>
    </row>
    <row r="398" spans="1:16" x14ac:dyDescent="0.25">
      <c r="A398" s="18" t="s">
        <v>2445</v>
      </c>
      <c r="B398" s="18" t="s">
        <v>3503</v>
      </c>
      <c r="J398" s="18" t="s">
        <v>290</v>
      </c>
      <c r="K398" s="18">
        <v>9</v>
      </c>
      <c r="L398" s="18">
        <v>13</v>
      </c>
      <c r="M398" s="18" t="s">
        <v>3044</v>
      </c>
      <c r="N398" s="18" t="s">
        <v>3046</v>
      </c>
      <c r="O398" s="18">
        <v>7137.1220800000001</v>
      </c>
      <c r="P398" s="18" t="s">
        <v>2445</v>
      </c>
    </row>
    <row r="399" spans="1:16" x14ac:dyDescent="0.25">
      <c r="A399" s="18" t="s">
        <v>2446</v>
      </c>
      <c r="B399" s="18" t="s">
        <v>3504</v>
      </c>
      <c r="J399" s="18" t="s">
        <v>312</v>
      </c>
      <c r="K399" s="18">
        <v>9</v>
      </c>
      <c r="L399" s="18">
        <v>14</v>
      </c>
      <c r="M399" s="18" t="s">
        <v>3044</v>
      </c>
      <c r="N399" s="18" t="s">
        <v>3046</v>
      </c>
      <c r="O399" s="18">
        <v>6941.0279399999999</v>
      </c>
      <c r="P399" s="18" t="s">
        <v>2446</v>
      </c>
    </row>
    <row r="400" spans="1:16" x14ac:dyDescent="0.25">
      <c r="A400" s="18" t="s">
        <v>2447</v>
      </c>
      <c r="B400" s="18" t="s">
        <v>3505</v>
      </c>
      <c r="J400" s="18" t="s">
        <v>334</v>
      </c>
      <c r="K400" s="18">
        <v>9</v>
      </c>
      <c r="L400" s="18">
        <v>15</v>
      </c>
      <c r="M400" s="18" t="s">
        <v>3044</v>
      </c>
      <c r="N400" s="18" t="s">
        <v>3046</v>
      </c>
      <c r="O400" s="18">
        <v>7769.0087700000004</v>
      </c>
      <c r="P400" s="18" t="s">
        <v>2447</v>
      </c>
    </row>
    <row r="401" spans="1:16" x14ac:dyDescent="0.25">
      <c r="A401" s="18" t="s">
        <v>2448</v>
      </c>
      <c r="B401" s="18" t="s">
        <v>3506</v>
      </c>
      <c r="J401" s="18" t="s">
        <v>317</v>
      </c>
      <c r="K401" s="18">
        <v>9</v>
      </c>
      <c r="L401" s="18">
        <v>16</v>
      </c>
      <c r="M401" s="18" t="s">
        <v>3044</v>
      </c>
      <c r="N401" s="18" t="s">
        <v>3046</v>
      </c>
      <c r="O401" s="18">
        <v>7099.6180400000003</v>
      </c>
      <c r="P401" s="18" t="s">
        <v>2448</v>
      </c>
    </row>
    <row r="402" spans="1:16" x14ac:dyDescent="0.25">
      <c r="A402" s="18" t="s">
        <v>2449</v>
      </c>
      <c r="B402" s="18" t="s">
        <v>3507</v>
      </c>
      <c r="J402" s="18" t="s">
        <v>295</v>
      </c>
      <c r="K402" s="18">
        <v>9</v>
      </c>
      <c r="L402" s="18">
        <v>17</v>
      </c>
      <c r="M402" s="18" t="s">
        <v>3044</v>
      </c>
      <c r="N402" s="18" t="s">
        <v>3046</v>
      </c>
      <c r="O402" s="18">
        <v>7573.4741299999996</v>
      </c>
      <c r="P402" s="18" t="s">
        <v>2449</v>
      </c>
    </row>
    <row r="403" spans="1:16" x14ac:dyDescent="0.25">
      <c r="A403" s="18" t="s">
        <v>2450</v>
      </c>
      <c r="B403" s="18" t="s">
        <v>3508</v>
      </c>
      <c r="J403" s="18" t="s">
        <v>1941</v>
      </c>
      <c r="K403" s="18">
        <v>9</v>
      </c>
      <c r="L403" s="18">
        <v>18</v>
      </c>
      <c r="M403" s="18" t="s">
        <v>3044</v>
      </c>
      <c r="N403" s="18" t="s">
        <v>3046</v>
      </c>
      <c r="O403" s="18">
        <v>7728.2032499999996</v>
      </c>
      <c r="P403" s="18" t="s">
        <v>2450</v>
      </c>
    </row>
    <row r="404" spans="1:16" x14ac:dyDescent="0.25">
      <c r="A404" s="18" t="s">
        <v>2451</v>
      </c>
      <c r="B404" s="18" t="s">
        <v>3509</v>
      </c>
      <c r="J404" s="18" t="s">
        <v>1942</v>
      </c>
      <c r="K404" s="18">
        <v>9</v>
      </c>
      <c r="L404" s="18">
        <v>19</v>
      </c>
      <c r="M404" s="18" t="s">
        <v>3044</v>
      </c>
      <c r="N404" s="18" t="s">
        <v>3046</v>
      </c>
      <c r="O404" s="18">
        <v>6838.7309400000004</v>
      </c>
      <c r="P404" s="18" t="s">
        <v>2451</v>
      </c>
    </row>
    <row r="405" spans="1:16" x14ac:dyDescent="0.25">
      <c r="A405" s="18" t="s">
        <v>2452</v>
      </c>
      <c r="B405" s="18" t="s">
        <v>3510</v>
      </c>
      <c r="J405" s="18" t="s">
        <v>294</v>
      </c>
      <c r="K405" s="18">
        <v>9</v>
      </c>
      <c r="L405" s="18">
        <v>1</v>
      </c>
      <c r="M405" s="18" t="s">
        <v>3044</v>
      </c>
      <c r="N405" s="18" t="s">
        <v>3046</v>
      </c>
      <c r="O405" s="18">
        <v>8023.7088999999996</v>
      </c>
      <c r="P405" s="18" t="s">
        <v>2452</v>
      </c>
    </row>
    <row r="406" spans="1:16" x14ac:dyDescent="0.25">
      <c r="A406" s="18" t="s">
        <v>2453</v>
      </c>
      <c r="B406" s="18" t="s">
        <v>3511</v>
      </c>
      <c r="J406" s="18" t="s">
        <v>1943</v>
      </c>
      <c r="K406" s="18">
        <v>9</v>
      </c>
      <c r="L406" s="18">
        <v>20</v>
      </c>
      <c r="M406" s="18" t="s">
        <v>3044</v>
      </c>
      <c r="N406" s="18" t="s">
        <v>3046</v>
      </c>
      <c r="O406" s="18">
        <v>6872.7546899999998</v>
      </c>
      <c r="P406" s="18" t="s">
        <v>2453</v>
      </c>
    </row>
    <row r="407" spans="1:16" x14ac:dyDescent="0.25">
      <c r="A407" s="18" t="s">
        <v>2454</v>
      </c>
      <c r="B407" s="18" t="s">
        <v>3512</v>
      </c>
      <c r="J407" s="18" t="s">
        <v>1944</v>
      </c>
      <c r="K407" s="18">
        <v>9</v>
      </c>
      <c r="L407" s="18">
        <v>21</v>
      </c>
      <c r="M407" s="18" t="s">
        <v>3044</v>
      </c>
      <c r="N407" s="18" t="s">
        <v>3046</v>
      </c>
      <c r="O407" s="18">
        <v>6174.8197799999998</v>
      </c>
      <c r="P407" s="18" t="s">
        <v>2454</v>
      </c>
    </row>
    <row r="408" spans="1:16" x14ac:dyDescent="0.25">
      <c r="A408" s="18" t="s">
        <v>2455</v>
      </c>
      <c r="B408" s="18" t="s">
        <v>3513</v>
      </c>
      <c r="J408" s="18" t="s">
        <v>1945</v>
      </c>
      <c r="K408" s="18">
        <v>9</v>
      </c>
      <c r="L408" s="18">
        <v>22</v>
      </c>
      <c r="M408" s="18" t="s">
        <v>3044</v>
      </c>
      <c r="N408" s="18" t="s">
        <v>3046</v>
      </c>
      <c r="O408" s="18">
        <v>5782.2209300000004</v>
      </c>
      <c r="P408" s="18" t="s">
        <v>2455</v>
      </c>
    </row>
    <row r="409" spans="1:16" x14ac:dyDescent="0.25">
      <c r="A409" s="18" t="s">
        <v>2456</v>
      </c>
      <c r="B409" s="18" t="s">
        <v>3514</v>
      </c>
      <c r="J409" s="18" t="s">
        <v>1946</v>
      </c>
      <c r="K409" s="18">
        <v>9</v>
      </c>
      <c r="L409" s="18">
        <v>23</v>
      </c>
      <c r="M409" s="18" t="s">
        <v>3044</v>
      </c>
      <c r="N409" s="18" t="s">
        <v>3046</v>
      </c>
      <c r="O409" s="18">
        <v>5626.6297500000001</v>
      </c>
      <c r="P409" s="18" t="s">
        <v>2456</v>
      </c>
    </row>
    <row r="410" spans="1:16" x14ac:dyDescent="0.25">
      <c r="A410" s="18" t="s">
        <v>2457</v>
      </c>
      <c r="B410" s="18" t="s">
        <v>3515</v>
      </c>
      <c r="J410" s="18" t="s">
        <v>316</v>
      </c>
      <c r="K410" s="18">
        <v>9</v>
      </c>
      <c r="L410" s="18">
        <v>2</v>
      </c>
      <c r="M410" s="18" t="s">
        <v>3044</v>
      </c>
      <c r="N410" s="18" t="s">
        <v>3046</v>
      </c>
      <c r="O410" s="18">
        <v>7722.7038599999996</v>
      </c>
      <c r="P410" s="18" t="s">
        <v>2457</v>
      </c>
    </row>
    <row r="411" spans="1:16" x14ac:dyDescent="0.25">
      <c r="A411" s="18" t="s">
        <v>2458</v>
      </c>
      <c r="B411" s="18" t="s">
        <v>3516</v>
      </c>
      <c r="J411" s="18" t="s">
        <v>338</v>
      </c>
      <c r="K411" s="18">
        <v>9</v>
      </c>
      <c r="L411" s="18">
        <v>3</v>
      </c>
      <c r="M411" s="18" t="s">
        <v>3044</v>
      </c>
      <c r="N411" s="18" t="s">
        <v>3046</v>
      </c>
      <c r="O411" s="18">
        <v>7552.4077799999995</v>
      </c>
      <c r="P411" s="18" t="s">
        <v>2458</v>
      </c>
    </row>
    <row r="412" spans="1:16" x14ac:dyDescent="0.25">
      <c r="A412" s="18" t="s">
        <v>2459</v>
      </c>
      <c r="B412" s="18" t="s">
        <v>3517</v>
      </c>
      <c r="J412" s="18" t="s">
        <v>293</v>
      </c>
      <c r="K412" s="18">
        <v>9</v>
      </c>
      <c r="L412" s="18">
        <v>4</v>
      </c>
      <c r="M412" s="18" t="s">
        <v>3044</v>
      </c>
      <c r="N412" s="18" t="s">
        <v>3046</v>
      </c>
      <c r="O412" s="18">
        <v>7764.8522499999999</v>
      </c>
      <c r="P412" s="18" t="s">
        <v>2459</v>
      </c>
    </row>
    <row r="413" spans="1:16" x14ac:dyDescent="0.25">
      <c r="A413" s="18" t="s">
        <v>2460</v>
      </c>
      <c r="B413" s="18" t="s">
        <v>3518</v>
      </c>
      <c r="J413" s="18" t="s">
        <v>315</v>
      </c>
      <c r="K413" s="18">
        <v>9</v>
      </c>
      <c r="L413" s="18">
        <v>5</v>
      </c>
      <c r="M413" s="18" t="s">
        <v>3044</v>
      </c>
      <c r="N413" s="18" t="s">
        <v>3046</v>
      </c>
      <c r="O413" s="18">
        <v>7178.4009999999998</v>
      </c>
      <c r="P413" s="18" t="s">
        <v>2460</v>
      </c>
    </row>
    <row r="414" spans="1:16" x14ac:dyDescent="0.25">
      <c r="A414" s="18" t="s">
        <v>2461</v>
      </c>
      <c r="B414" s="18" t="s">
        <v>3519</v>
      </c>
      <c r="J414" s="18" t="s">
        <v>337</v>
      </c>
      <c r="K414" s="18">
        <v>9</v>
      </c>
      <c r="L414" s="18">
        <v>6</v>
      </c>
      <c r="M414" s="18" t="s">
        <v>3044</v>
      </c>
      <c r="N414" s="18" t="s">
        <v>3046</v>
      </c>
      <c r="O414" s="18">
        <v>7624.2045399999997</v>
      </c>
      <c r="P414" s="18" t="s">
        <v>2461</v>
      </c>
    </row>
    <row r="415" spans="1:16" x14ac:dyDescent="0.25">
      <c r="A415" s="18" t="s">
        <v>2462</v>
      </c>
      <c r="B415" s="18" t="s">
        <v>3520</v>
      </c>
      <c r="J415" s="18" t="s">
        <v>292</v>
      </c>
      <c r="K415" s="18">
        <v>9</v>
      </c>
      <c r="L415" s="18">
        <v>7</v>
      </c>
      <c r="M415" s="18" t="s">
        <v>3044</v>
      </c>
      <c r="N415" s="18" t="s">
        <v>3046</v>
      </c>
      <c r="O415" s="18">
        <v>7257.9084499999999</v>
      </c>
      <c r="P415" s="18" t="s">
        <v>2462</v>
      </c>
    </row>
    <row r="416" spans="1:16" x14ac:dyDescent="0.25">
      <c r="A416" s="18" t="s">
        <v>2463</v>
      </c>
      <c r="B416" s="18" t="s">
        <v>3521</v>
      </c>
      <c r="J416" s="18" t="s">
        <v>314</v>
      </c>
      <c r="K416" s="18">
        <v>9</v>
      </c>
      <c r="L416" s="18">
        <v>8</v>
      </c>
      <c r="M416" s="18" t="s">
        <v>3044</v>
      </c>
      <c r="N416" s="18" t="s">
        <v>3046</v>
      </c>
      <c r="O416" s="18">
        <v>7200.6052399999999</v>
      </c>
      <c r="P416" s="18" t="s">
        <v>2463</v>
      </c>
    </row>
    <row r="417" spans="1:16" x14ac:dyDescent="0.25">
      <c r="A417" s="18" t="s">
        <v>2464</v>
      </c>
      <c r="B417" s="18" t="s">
        <v>3522</v>
      </c>
      <c r="J417" s="18" t="s">
        <v>336</v>
      </c>
      <c r="K417" s="18">
        <v>9</v>
      </c>
      <c r="L417" s="18">
        <v>9</v>
      </c>
      <c r="M417" s="18" t="s">
        <v>3044</v>
      </c>
      <c r="N417" s="18" t="s">
        <v>3046</v>
      </c>
      <c r="O417" s="18">
        <v>7604.9347500000003</v>
      </c>
      <c r="P417" s="18" t="s">
        <v>2464</v>
      </c>
    </row>
    <row r="418" spans="1:16" x14ac:dyDescent="0.25">
      <c r="A418" s="18" t="s">
        <v>2465</v>
      </c>
      <c r="B418" s="18" t="s">
        <v>3523</v>
      </c>
      <c r="J418" s="18" t="s">
        <v>133</v>
      </c>
      <c r="K418" s="18">
        <v>10</v>
      </c>
      <c r="L418" s="18">
        <v>0</v>
      </c>
      <c r="M418" s="18" t="s">
        <v>3044</v>
      </c>
      <c r="N418" s="18" t="s">
        <v>3045</v>
      </c>
      <c r="O418" s="18">
        <v>9212.9030299999995</v>
      </c>
      <c r="P418" s="18" t="s">
        <v>2465</v>
      </c>
    </row>
    <row r="419" spans="1:16" x14ac:dyDescent="0.25">
      <c r="A419" s="18" t="s">
        <v>2466</v>
      </c>
      <c r="B419" s="18" t="s">
        <v>3524</v>
      </c>
      <c r="J419" s="18" t="s">
        <v>91</v>
      </c>
      <c r="K419" s="18">
        <v>10</v>
      </c>
      <c r="L419" s="18">
        <v>10</v>
      </c>
      <c r="M419" s="18" t="s">
        <v>3044</v>
      </c>
      <c r="N419" s="18" t="s">
        <v>3045</v>
      </c>
      <c r="O419" s="18">
        <v>8338.9969799999999</v>
      </c>
      <c r="P419" s="18" t="s">
        <v>2466</v>
      </c>
    </row>
    <row r="420" spans="1:16" x14ac:dyDescent="0.25">
      <c r="A420" s="18" t="s">
        <v>2467</v>
      </c>
      <c r="B420" s="18" t="s">
        <v>3525</v>
      </c>
      <c r="J420" s="18" t="s">
        <v>43</v>
      </c>
      <c r="K420" s="18">
        <v>10</v>
      </c>
      <c r="L420" s="18">
        <v>11</v>
      </c>
      <c r="M420" s="18" t="s">
        <v>3044</v>
      </c>
      <c r="N420" s="18" t="s">
        <v>3045</v>
      </c>
      <c r="O420" s="18">
        <v>7972.6358700000001</v>
      </c>
      <c r="P420" s="18" t="s">
        <v>2467</v>
      </c>
    </row>
    <row r="421" spans="1:16" x14ac:dyDescent="0.25">
      <c r="A421" s="18" t="s">
        <v>2468</v>
      </c>
      <c r="B421" s="18" t="s">
        <v>3526</v>
      </c>
      <c r="J421" s="18" t="s">
        <v>141</v>
      </c>
      <c r="K421" s="18">
        <v>10</v>
      </c>
      <c r="L421" s="18">
        <v>12</v>
      </c>
      <c r="M421" s="18" t="s">
        <v>3044</v>
      </c>
      <c r="N421" s="18" t="s">
        <v>3045</v>
      </c>
      <c r="O421" s="18">
        <v>8831.3819299999996</v>
      </c>
      <c r="P421" s="18" t="s">
        <v>2468</v>
      </c>
    </row>
    <row r="422" spans="1:16" x14ac:dyDescent="0.25">
      <c r="A422" s="18" t="s">
        <v>2469</v>
      </c>
      <c r="B422" s="18" t="s">
        <v>3527</v>
      </c>
      <c r="J422" s="18" t="s">
        <v>93</v>
      </c>
      <c r="K422" s="18">
        <v>10</v>
      </c>
      <c r="L422" s="18">
        <v>13</v>
      </c>
      <c r="M422" s="18" t="s">
        <v>3044</v>
      </c>
      <c r="N422" s="18" t="s">
        <v>3045</v>
      </c>
      <c r="O422" s="18">
        <v>8322.75</v>
      </c>
      <c r="P422" s="18" t="s">
        <v>2469</v>
      </c>
    </row>
    <row r="423" spans="1:16" x14ac:dyDescent="0.25">
      <c r="A423" s="18" t="s">
        <v>2470</v>
      </c>
      <c r="B423" s="18" t="s">
        <v>3528</v>
      </c>
      <c r="J423" s="18" t="s">
        <v>45</v>
      </c>
      <c r="K423" s="18">
        <v>10</v>
      </c>
      <c r="L423" s="18">
        <v>14</v>
      </c>
      <c r="M423" s="18" t="s">
        <v>3044</v>
      </c>
      <c r="N423" s="18" t="s">
        <v>3045</v>
      </c>
      <c r="O423" s="18">
        <v>7995.4226699999999</v>
      </c>
      <c r="P423" s="18" t="s">
        <v>2470</v>
      </c>
    </row>
    <row r="424" spans="1:16" x14ac:dyDescent="0.25">
      <c r="A424" s="18" t="s">
        <v>2471</v>
      </c>
      <c r="B424" s="18" t="s">
        <v>3529</v>
      </c>
      <c r="J424" s="18" t="s">
        <v>143</v>
      </c>
      <c r="K424" s="18">
        <v>10</v>
      </c>
      <c r="L424" s="18">
        <v>15</v>
      </c>
      <c r="M424" s="18" t="s">
        <v>3044</v>
      </c>
      <c r="N424" s="18" t="s">
        <v>3045</v>
      </c>
      <c r="O424" s="18">
        <v>8619.9276499999996</v>
      </c>
      <c r="P424" s="18" t="s">
        <v>2471</v>
      </c>
    </row>
    <row r="425" spans="1:16" x14ac:dyDescent="0.25">
      <c r="A425" s="18" t="s">
        <v>2472</v>
      </c>
      <c r="B425" s="18" t="s">
        <v>3530</v>
      </c>
      <c r="J425" s="18" t="s">
        <v>95</v>
      </c>
      <c r="K425" s="18">
        <v>10</v>
      </c>
      <c r="L425" s="18">
        <v>16</v>
      </c>
      <c r="M425" s="18" t="s">
        <v>3044</v>
      </c>
      <c r="N425" s="18" t="s">
        <v>3045</v>
      </c>
      <c r="O425" s="18">
        <v>8186.8044900000004</v>
      </c>
      <c r="P425" s="18" t="s">
        <v>2472</v>
      </c>
    </row>
    <row r="426" spans="1:16" x14ac:dyDescent="0.25">
      <c r="A426" s="18" t="s">
        <v>2473</v>
      </c>
      <c r="B426" s="18" t="s">
        <v>3531</v>
      </c>
      <c r="J426" s="18" t="s">
        <v>47</v>
      </c>
      <c r="K426" s="18">
        <v>10</v>
      </c>
      <c r="L426" s="18">
        <v>17</v>
      </c>
      <c r="M426" s="18" t="s">
        <v>3044</v>
      </c>
      <c r="N426" s="18" t="s">
        <v>3045</v>
      </c>
      <c r="O426" s="18">
        <v>8287.6744600000002</v>
      </c>
      <c r="P426" s="18" t="s">
        <v>2473</v>
      </c>
    </row>
    <row r="427" spans="1:16" x14ac:dyDescent="0.25">
      <c r="A427" s="18" t="s">
        <v>2474</v>
      </c>
      <c r="B427" s="18" t="s">
        <v>3532</v>
      </c>
      <c r="J427" s="18" t="s">
        <v>1947</v>
      </c>
      <c r="K427" s="18">
        <v>10</v>
      </c>
      <c r="L427" s="18">
        <v>18</v>
      </c>
      <c r="M427" s="18" t="s">
        <v>3044</v>
      </c>
      <c r="N427" s="18" t="s">
        <v>3045</v>
      </c>
      <c r="O427" s="18">
        <v>8561.9003200000006</v>
      </c>
      <c r="P427" s="18" t="s">
        <v>2474</v>
      </c>
    </row>
    <row r="428" spans="1:16" x14ac:dyDescent="0.25">
      <c r="A428" s="18" t="s">
        <v>2475</v>
      </c>
      <c r="B428" s="18" t="s">
        <v>3533</v>
      </c>
      <c r="J428" s="18" t="s">
        <v>1948</v>
      </c>
      <c r="K428" s="18">
        <v>10</v>
      </c>
      <c r="L428" s="18">
        <v>19</v>
      </c>
      <c r="M428" s="18" t="s">
        <v>3044</v>
      </c>
      <c r="N428" s="18" t="s">
        <v>3045</v>
      </c>
      <c r="O428" s="18">
        <v>8379.7534099999993</v>
      </c>
      <c r="P428" s="18" t="s">
        <v>2475</v>
      </c>
    </row>
    <row r="429" spans="1:16" x14ac:dyDescent="0.25">
      <c r="A429" s="18" t="s">
        <v>2476</v>
      </c>
      <c r="B429" s="18" t="s">
        <v>3534</v>
      </c>
      <c r="J429" s="18" t="s">
        <v>85</v>
      </c>
      <c r="K429" s="18">
        <v>10</v>
      </c>
      <c r="L429" s="18">
        <v>1</v>
      </c>
      <c r="M429" s="18" t="s">
        <v>3044</v>
      </c>
      <c r="N429" s="18" t="s">
        <v>3045</v>
      </c>
      <c r="O429" s="18">
        <v>8843.2074400000001</v>
      </c>
      <c r="P429" s="18" t="s">
        <v>2476</v>
      </c>
    </row>
    <row r="430" spans="1:16" x14ac:dyDescent="0.25">
      <c r="A430" s="18" t="s">
        <v>2477</v>
      </c>
      <c r="B430" s="18" t="s">
        <v>3535</v>
      </c>
      <c r="J430" s="18" t="s">
        <v>1949</v>
      </c>
      <c r="K430" s="18">
        <v>10</v>
      </c>
      <c r="L430" s="18">
        <v>20</v>
      </c>
      <c r="M430" s="18" t="s">
        <v>3044</v>
      </c>
      <c r="N430" s="18" t="s">
        <v>3045</v>
      </c>
      <c r="O430" s="18">
        <v>8158.5299199999999</v>
      </c>
      <c r="P430" s="18" t="s">
        <v>2477</v>
      </c>
    </row>
    <row r="431" spans="1:16" x14ac:dyDescent="0.25">
      <c r="A431" s="18" t="s">
        <v>2478</v>
      </c>
      <c r="B431" s="18" t="s">
        <v>3536</v>
      </c>
      <c r="J431" s="18" t="s">
        <v>1950</v>
      </c>
      <c r="K431" s="18">
        <v>10</v>
      </c>
      <c r="L431" s="18">
        <v>21</v>
      </c>
      <c r="M431" s="18" t="s">
        <v>3044</v>
      </c>
      <c r="N431" s="18" t="s">
        <v>3045</v>
      </c>
      <c r="O431" s="18">
        <v>7492.5226000000002</v>
      </c>
      <c r="P431" s="18" t="s">
        <v>2478</v>
      </c>
    </row>
    <row r="432" spans="1:16" x14ac:dyDescent="0.25">
      <c r="A432" s="18" t="s">
        <v>2479</v>
      </c>
      <c r="B432" s="18" t="s">
        <v>3537</v>
      </c>
      <c r="J432" s="18" t="s">
        <v>1951</v>
      </c>
      <c r="K432" s="18">
        <v>10</v>
      </c>
      <c r="L432" s="18">
        <v>22</v>
      </c>
      <c r="M432" s="18" t="s">
        <v>3044</v>
      </c>
      <c r="N432" s="18" t="s">
        <v>3045</v>
      </c>
      <c r="O432" s="18">
        <v>7037.3754300000001</v>
      </c>
      <c r="P432" s="18" t="s">
        <v>2479</v>
      </c>
    </row>
    <row r="433" spans="1:16" x14ac:dyDescent="0.25">
      <c r="A433" s="18" t="s">
        <v>2480</v>
      </c>
      <c r="B433" s="18" t="s">
        <v>3538</v>
      </c>
      <c r="J433" s="18" t="s">
        <v>1952</v>
      </c>
      <c r="K433" s="18">
        <v>10</v>
      </c>
      <c r="L433" s="18">
        <v>23</v>
      </c>
      <c r="M433" s="18" t="s">
        <v>3044</v>
      </c>
      <c r="N433" s="18" t="s">
        <v>3045</v>
      </c>
      <c r="O433" s="18">
        <v>6847.7292799999996</v>
      </c>
      <c r="P433" s="18" t="s">
        <v>2480</v>
      </c>
    </row>
    <row r="434" spans="1:16" x14ac:dyDescent="0.25">
      <c r="A434" s="18" t="s">
        <v>2481</v>
      </c>
      <c r="B434" s="18" t="s">
        <v>3539</v>
      </c>
      <c r="J434" s="18" t="s">
        <v>37</v>
      </c>
      <c r="K434" s="18">
        <v>10</v>
      </c>
      <c r="L434" s="18">
        <v>2</v>
      </c>
      <c r="M434" s="18" t="s">
        <v>3044</v>
      </c>
      <c r="N434" s="18" t="s">
        <v>3045</v>
      </c>
      <c r="O434" s="18">
        <v>8912.47408</v>
      </c>
      <c r="P434" s="18" t="s">
        <v>2481</v>
      </c>
    </row>
    <row r="435" spans="1:16" x14ac:dyDescent="0.25">
      <c r="A435" s="18" t="s">
        <v>2482</v>
      </c>
      <c r="B435" s="18" t="s">
        <v>3540</v>
      </c>
      <c r="J435" s="18" t="s">
        <v>135</v>
      </c>
      <c r="K435" s="18">
        <v>10</v>
      </c>
      <c r="L435" s="18">
        <v>3</v>
      </c>
      <c r="M435" s="18" t="s">
        <v>3044</v>
      </c>
      <c r="N435" s="18" t="s">
        <v>3045</v>
      </c>
      <c r="O435" s="18">
        <v>8150.8168100000003</v>
      </c>
      <c r="P435" s="18" t="s">
        <v>2482</v>
      </c>
    </row>
    <row r="436" spans="1:16" x14ac:dyDescent="0.25">
      <c r="A436" s="18" t="s">
        <v>2483</v>
      </c>
      <c r="B436" s="18" t="s">
        <v>3541</v>
      </c>
      <c r="J436" s="18" t="s">
        <v>87</v>
      </c>
      <c r="K436" s="18">
        <v>10</v>
      </c>
      <c r="L436" s="18">
        <v>4</v>
      </c>
      <c r="M436" s="18" t="s">
        <v>3044</v>
      </c>
      <c r="N436" s="18" t="s">
        <v>3045</v>
      </c>
      <c r="O436" s="18">
        <v>8837.19362</v>
      </c>
      <c r="P436" s="18" t="s">
        <v>2483</v>
      </c>
    </row>
    <row r="437" spans="1:16" x14ac:dyDescent="0.25">
      <c r="A437" s="18" t="s">
        <v>2484</v>
      </c>
      <c r="B437" s="18" t="s">
        <v>3542</v>
      </c>
      <c r="J437" s="18" t="s">
        <v>39</v>
      </c>
      <c r="K437" s="18">
        <v>10</v>
      </c>
      <c r="L437" s="18">
        <v>5</v>
      </c>
      <c r="M437" s="18" t="s">
        <v>3044</v>
      </c>
      <c r="N437" s="18" t="s">
        <v>3045</v>
      </c>
      <c r="O437" s="18">
        <v>8371.2520600000007</v>
      </c>
      <c r="P437" s="18" t="s">
        <v>2484</v>
      </c>
    </row>
    <row r="438" spans="1:16" x14ac:dyDescent="0.25">
      <c r="A438" s="18" t="s">
        <v>2485</v>
      </c>
      <c r="B438" s="18" t="s">
        <v>3543</v>
      </c>
      <c r="J438" s="18" t="s">
        <v>137</v>
      </c>
      <c r="K438" s="18">
        <v>10</v>
      </c>
      <c r="L438" s="18">
        <v>6</v>
      </c>
      <c r="M438" s="18" t="s">
        <v>3044</v>
      </c>
      <c r="N438" s="18" t="s">
        <v>3045</v>
      </c>
      <c r="O438" s="18">
        <v>8802.4657200000001</v>
      </c>
      <c r="P438" s="18" t="s">
        <v>2485</v>
      </c>
    </row>
    <row r="439" spans="1:16" x14ac:dyDescent="0.25">
      <c r="A439" s="18" t="s">
        <v>2486</v>
      </c>
      <c r="B439" s="18" t="s">
        <v>3544</v>
      </c>
      <c r="J439" s="18" t="s">
        <v>89</v>
      </c>
      <c r="K439" s="18">
        <v>10</v>
      </c>
      <c r="L439" s="18">
        <v>7</v>
      </c>
      <c r="M439" s="18" t="s">
        <v>3044</v>
      </c>
      <c r="N439" s="18" t="s">
        <v>3045</v>
      </c>
      <c r="O439" s="18">
        <v>8270.4673700000003</v>
      </c>
      <c r="P439" s="18" t="s">
        <v>2486</v>
      </c>
    </row>
    <row r="440" spans="1:16" x14ac:dyDescent="0.25">
      <c r="A440" s="18" t="s">
        <v>2487</v>
      </c>
      <c r="B440" s="18" t="s">
        <v>3545</v>
      </c>
      <c r="J440" s="18" t="s">
        <v>41</v>
      </c>
      <c r="K440" s="18">
        <v>10</v>
      </c>
      <c r="L440" s="18">
        <v>8</v>
      </c>
      <c r="M440" s="18" t="s">
        <v>3044</v>
      </c>
      <c r="N440" s="18" t="s">
        <v>3045</v>
      </c>
      <c r="O440" s="18">
        <v>8371.4203899999993</v>
      </c>
      <c r="P440" s="18" t="s">
        <v>2487</v>
      </c>
    </row>
    <row r="441" spans="1:16" x14ac:dyDescent="0.25">
      <c r="A441" s="18" t="s">
        <v>2488</v>
      </c>
      <c r="B441" s="18" t="s">
        <v>3546</v>
      </c>
      <c r="J441" s="18" t="s">
        <v>139</v>
      </c>
      <c r="K441" s="18">
        <v>10</v>
      </c>
      <c r="L441" s="18">
        <v>9</v>
      </c>
      <c r="M441" s="18" t="s">
        <v>3044</v>
      </c>
      <c r="N441" s="18" t="s">
        <v>3045</v>
      </c>
      <c r="O441" s="18">
        <v>8771.7774700000009</v>
      </c>
      <c r="P441" s="18" t="s">
        <v>2488</v>
      </c>
    </row>
    <row r="442" spans="1:16" x14ac:dyDescent="0.25">
      <c r="A442" s="18" t="s">
        <v>2489</v>
      </c>
      <c r="B442" s="18" t="s">
        <v>3547</v>
      </c>
      <c r="J442" s="18" t="s">
        <v>109</v>
      </c>
      <c r="K442" s="18">
        <v>10</v>
      </c>
      <c r="L442" s="18">
        <v>0</v>
      </c>
      <c r="M442" s="18" t="s">
        <v>3044</v>
      </c>
      <c r="N442" s="18" t="s">
        <v>3046</v>
      </c>
      <c r="O442" s="18">
        <v>9212.12817</v>
      </c>
      <c r="P442" s="18" t="s">
        <v>2489</v>
      </c>
    </row>
    <row r="443" spans="1:16" x14ac:dyDescent="0.25">
      <c r="A443" s="18" t="s">
        <v>2490</v>
      </c>
      <c r="B443" s="18" t="s">
        <v>3548</v>
      </c>
      <c r="J443" s="18" t="s">
        <v>67</v>
      </c>
      <c r="K443" s="18">
        <v>10</v>
      </c>
      <c r="L443" s="18">
        <v>10</v>
      </c>
      <c r="M443" s="18" t="s">
        <v>3044</v>
      </c>
      <c r="N443" s="18" t="s">
        <v>3046</v>
      </c>
      <c r="O443" s="18">
        <v>8339.2257100000006</v>
      </c>
      <c r="P443" s="18" t="s">
        <v>2490</v>
      </c>
    </row>
    <row r="444" spans="1:16" x14ac:dyDescent="0.25">
      <c r="A444" s="18" t="s">
        <v>2491</v>
      </c>
      <c r="B444" s="18" t="s">
        <v>3549</v>
      </c>
      <c r="J444" s="18" t="s">
        <v>19</v>
      </c>
      <c r="K444" s="18">
        <v>10</v>
      </c>
      <c r="L444" s="18">
        <v>11</v>
      </c>
      <c r="M444" s="18" t="s">
        <v>3044</v>
      </c>
      <c r="N444" s="18" t="s">
        <v>3046</v>
      </c>
      <c r="O444" s="18">
        <v>7971.7837900000004</v>
      </c>
      <c r="P444" s="18" t="s">
        <v>2491</v>
      </c>
    </row>
    <row r="445" spans="1:16" x14ac:dyDescent="0.25">
      <c r="A445" s="18" t="s">
        <v>2492</v>
      </c>
      <c r="B445" s="18" t="s">
        <v>3550</v>
      </c>
      <c r="J445" s="18" t="s">
        <v>117</v>
      </c>
      <c r="K445" s="18">
        <v>10</v>
      </c>
      <c r="L445" s="18">
        <v>12</v>
      </c>
      <c r="M445" s="18" t="s">
        <v>3044</v>
      </c>
      <c r="N445" s="18" t="s">
        <v>3046</v>
      </c>
      <c r="O445" s="18">
        <v>8829.8853299999992</v>
      </c>
      <c r="P445" s="18" t="s">
        <v>2492</v>
      </c>
    </row>
    <row r="446" spans="1:16" x14ac:dyDescent="0.25">
      <c r="A446" s="18" t="s">
        <v>2493</v>
      </c>
      <c r="B446" s="18" t="s">
        <v>3551</v>
      </c>
      <c r="J446" s="18" t="s">
        <v>69</v>
      </c>
      <c r="K446" s="18">
        <v>10</v>
      </c>
      <c r="L446" s="18">
        <v>13</v>
      </c>
      <c r="M446" s="18" t="s">
        <v>3044</v>
      </c>
      <c r="N446" s="18" t="s">
        <v>3046</v>
      </c>
      <c r="O446" s="18">
        <v>8321.1696499999998</v>
      </c>
      <c r="P446" s="18" t="s">
        <v>2493</v>
      </c>
    </row>
    <row r="447" spans="1:16" x14ac:dyDescent="0.25">
      <c r="A447" s="18" t="s">
        <v>2494</v>
      </c>
      <c r="B447" s="18" t="s">
        <v>3552</v>
      </c>
      <c r="J447" s="18" t="s">
        <v>21</v>
      </c>
      <c r="K447" s="18">
        <v>10</v>
      </c>
      <c r="L447" s="18">
        <v>14</v>
      </c>
      <c r="M447" s="18" t="s">
        <v>3044</v>
      </c>
      <c r="N447" s="18" t="s">
        <v>3046</v>
      </c>
      <c r="O447" s="18">
        <v>7994.48236</v>
      </c>
      <c r="P447" s="18" t="s">
        <v>2494</v>
      </c>
    </row>
    <row r="448" spans="1:16" x14ac:dyDescent="0.25">
      <c r="A448" s="18" t="s">
        <v>2495</v>
      </c>
      <c r="B448" s="18" t="s">
        <v>3553</v>
      </c>
      <c r="J448" s="18" t="s">
        <v>119</v>
      </c>
      <c r="K448" s="18">
        <v>10</v>
      </c>
      <c r="L448" s="18">
        <v>15</v>
      </c>
      <c r="M448" s="18" t="s">
        <v>3044</v>
      </c>
      <c r="N448" s="18" t="s">
        <v>3046</v>
      </c>
      <c r="O448" s="18">
        <v>8620.8138600000002</v>
      </c>
      <c r="P448" s="18" t="s">
        <v>2495</v>
      </c>
    </row>
    <row r="449" spans="1:16" x14ac:dyDescent="0.25">
      <c r="A449" s="18" t="s">
        <v>2496</v>
      </c>
      <c r="B449" s="18" t="s">
        <v>3554</v>
      </c>
      <c r="J449" s="18" t="s">
        <v>71</v>
      </c>
      <c r="K449" s="18">
        <v>10</v>
      </c>
      <c r="L449" s="18">
        <v>16</v>
      </c>
      <c r="M449" s="18" t="s">
        <v>3044</v>
      </c>
      <c r="N449" s="18" t="s">
        <v>3046</v>
      </c>
      <c r="O449" s="18">
        <v>8186.2009399999997</v>
      </c>
      <c r="P449" s="18" t="s">
        <v>2496</v>
      </c>
    </row>
    <row r="450" spans="1:16" x14ac:dyDescent="0.25">
      <c r="A450" s="18" t="s">
        <v>2497</v>
      </c>
      <c r="B450" s="18" t="s">
        <v>3555</v>
      </c>
      <c r="J450" s="18" t="s">
        <v>23</v>
      </c>
      <c r="K450" s="18">
        <v>10</v>
      </c>
      <c r="L450" s="18">
        <v>17</v>
      </c>
      <c r="M450" s="18" t="s">
        <v>3044</v>
      </c>
      <c r="N450" s="18" t="s">
        <v>3046</v>
      </c>
      <c r="O450" s="18">
        <v>8288.3996100000004</v>
      </c>
      <c r="P450" s="18" t="s">
        <v>2497</v>
      </c>
    </row>
    <row r="451" spans="1:16" x14ac:dyDescent="0.25">
      <c r="A451" s="18" t="s">
        <v>2498</v>
      </c>
      <c r="B451" s="18" t="s">
        <v>3556</v>
      </c>
      <c r="J451" s="18" t="s">
        <v>1953</v>
      </c>
      <c r="K451" s="18">
        <v>10</v>
      </c>
      <c r="L451" s="18">
        <v>18</v>
      </c>
      <c r="M451" s="18" t="s">
        <v>3044</v>
      </c>
      <c r="N451" s="18" t="s">
        <v>3046</v>
      </c>
      <c r="O451" s="18">
        <v>8561.1091300000007</v>
      </c>
      <c r="P451" s="18" t="s">
        <v>2498</v>
      </c>
    </row>
    <row r="452" spans="1:16" x14ac:dyDescent="0.25">
      <c r="A452" s="18" t="s">
        <v>2499</v>
      </c>
      <c r="B452" s="18" t="s">
        <v>3557</v>
      </c>
      <c r="J452" s="18" t="s">
        <v>1954</v>
      </c>
      <c r="K452" s="18">
        <v>10</v>
      </c>
      <c r="L452" s="18">
        <v>19</v>
      </c>
      <c r="M452" s="18" t="s">
        <v>3044</v>
      </c>
      <c r="N452" s="18" t="s">
        <v>3046</v>
      </c>
      <c r="O452" s="18">
        <v>8379.9661699999997</v>
      </c>
      <c r="P452" s="18" t="s">
        <v>2499</v>
      </c>
    </row>
    <row r="453" spans="1:16" x14ac:dyDescent="0.25">
      <c r="A453" s="18" t="s">
        <v>2500</v>
      </c>
      <c r="B453" s="18" t="s">
        <v>3558</v>
      </c>
      <c r="J453" s="18" t="s">
        <v>61</v>
      </c>
      <c r="K453" s="18">
        <v>10</v>
      </c>
      <c r="L453" s="18">
        <v>1</v>
      </c>
      <c r="M453" s="18" t="s">
        <v>3044</v>
      </c>
      <c r="N453" s="18" t="s">
        <v>3046</v>
      </c>
      <c r="O453" s="18">
        <v>8843.76944</v>
      </c>
      <c r="P453" s="18" t="s">
        <v>2500</v>
      </c>
    </row>
    <row r="454" spans="1:16" x14ac:dyDescent="0.25">
      <c r="A454" s="18" t="s">
        <v>2501</v>
      </c>
      <c r="B454" s="18" t="s">
        <v>3559</v>
      </c>
      <c r="J454" s="18" t="s">
        <v>1955</v>
      </c>
      <c r="K454" s="18">
        <v>10</v>
      </c>
      <c r="L454" s="18">
        <v>20</v>
      </c>
      <c r="M454" s="18" t="s">
        <v>3044</v>
      </c>
      <c r="N454" s="18" t="s">
        <v>3046</v>
      </c>
      <c r="O454" s="18">
        <v>8157.4723899999999</v>
      </c>
      <c r="P454" s="18" t="s">
        <v>2501</v>
      </c>
    </row>
    <row r="455" spans="1:16" x14ac:dyDescent="0.25">
      <c r="A455" s="18" t="s">
        <v>2502</v>
      </c>
      <c r="B455" s="18" t="s">
        <v>3560</v>
      </c>
      <c r="J455" s="18" t="s">
        <v>1956</v>
      </c>
      <c r="K455" s="18">
        <v>10</v>
      </c>
      <c r="L455" s="18">
        <v>21</v>
      </c>
      <c r="M455" s="18" t="s">
        <v>3044</v>
      </c>
      <c r="N455" s="18" t="s">
        <v>3046</v>
      </c>
      <c r="O455" s="18">
        <v>7493.85</v>
      </c>
      <c r="P455" s="18" t="s">
        <v>2502</v>
      </c>
    </row>
    <row r="456" spans="1:16" x14ac:dyDescent="0.25">
      <c r="A456" s="18" t="s">
        <v>2503</v>
      </c>
      <c r="B456" s="18" t="s">
        <v>3561</v>
      </c>
      <c r="J456" s="18" t="s">
        <v>1957</v>
      </c>
      <c r="K456" s="18">
        <v>10</v>
      </c>
      <c r="L456" s="18">
        <v>22</v>
      </c>
      <c r="M456" s="18" t="s">
        <v>3044</v>
      </c>
      <c r="N456" s="18" t="s">
        <v>3046</v>
      </c>
      <c r="O456" s="18">
        <v>7036.4202100000002</v>
      </c>
      <c r="P456" s="18" t="s">
        <v>2503</v>
      </c>
    </row>
    <row r="457" spans="1:16" x14ac:dyDescent="0.25">
      <c r="A457" s="18" t="s">
        <v>2504</v>
      </c>
      <c r="B457" s="18" t="s">
        <v>3562</v>
      </c>
      <c r="J457" s="18" t="s">
        <v>1958</v>
      </c>
      <c r="K457" s="18">
        <v>10</v>
      </c>
      <c r="L457" s="18">
        <v>23</v>
      </c>
      <c r="M457" s="18" t="s">
        <v>3044</v>
      </c>
      <c r="N457" s="18" t="s">
        <v>3046</v>
      </c>
      <c r="O457" s="18">
        <v>6846.7943500000001</v>
      </c>
      <c r="P457" s="18" t="s">
        <v>2504</v>
      </c>
    </row>
    <row r="458" spans="1:16" x14ac:dyDescent="0.25">
      <c r="A458" s="18" t="s">
        <v>2505</v>
      </c>
      <c r="B458" s="18" t="s">
        <v>3563</v>
      </c>
      <c r="J458" s="18" t="s">
        <v>13</v>
      </c>
      <c r="K458" s="18">
        <v>10</v>
      </c>
      <c r="L458" s="18">
        <v>2</v>
      </c>
      <c r="M458" s="18" t="s">
        <v>3044</v>
      </c>
      <c r="N458" s="18" t="s">
        <v>3046</v>
      </c>
      <c r="O458" s="18">
        <v>8912.15949</v>
      </c>
      <c r="P458" s="18" t="s">
        <v>2505</v>
      </c>
    </row>
    <row r="459" spans="1:16" x14ac:dyDescent="0.25">
      <c r="A459" s="18" t="s">
        <v>2506</v>
      </c>
      <c r="B459" s="18" t="s">
        <v>3564</v>
      </c>
      <c r="J459" s="18" t="s">
        <v>111</v>
      </c>
      <c r="K459" s="18">
        <v>10</v>
      </c>
      <c r="L459" s="18">
        <v>3</v>
      </c>
      <c r="M459" s="18" t="s">
        <v>3044</v>
      </c>
      <c r="N459" s="18" t="s">
        <v>3046</v>
      </c>
      <c r="O459" s="18">
        <v>8150.2484599999998</v>
      </c>
      <c r="P459" s="18" t="s">
        <v>2506</v>
      </c>
    </row>
    <row r="460" spans="1:16" x14ac:dyDescent="0.25">
      <c r="A460" s="18" t="s">
        <v>2507</v>
      </c>
      <c r="B460" s="18" t="s">
        <v>3565</v>
      </c>
      <c r="J460" s="18" t="s">
        <v>63</v>
      </c>
      <c r="K460" s="18">
        <v>10</v>
      </c>
      <c r="L460" s="18">
        <v>4</v>
      </c>
      <c r="M460" s="18" t="s">
        <v>3044</v>
      </c>
      <c r="N460" s="18" t="s">
        <v>3046</v>
      </c>
      <c r="O460" s="18">
        <v>8838.77477</v>
      </c>
      <c r="P460" s="18" t="s">
        <v>2507</v>
      </c>
    </row>
    <row r="461" spans="1:16" x14ac:dyDescent="0.25">
      <c r="A461" s="18" t="s">
        <v>2508</v>
      </c>
      <c r="B461" s="18" t="s">
        <v>3566</v>
      </c>
      <c r="J461" s="18" t="s">
        <v>15</v>
      </c>
      <c r="K461" s="18">
        <v>10</v>
      </c>
      <c r="L461" s="18">
        <v>5</v>
      </c>
      <c r="M461" s="18" t="s">
        <v>3044</v>
      </c>
      <c r="N461" s="18" t="s">
        <v>3046</v>
      </c>
      <c r="O461" s="18">
        <v>8370.3277099999996</v>
      </c>
      <c r="P461" s="18" t="s">
        <v>2508</v>
      </c>
    </row>
    <row r="462" spans="1:16" x14ac:dyDescent="0.25">
      <c r="A462" s="18" t="s">
        <v>2509</v>
      </c>
      <c r="B462" s="18" t="s">
        <v>3567</v>
      </c>
      <c r="J462" s="18" t="s">
        <v>113</v>
      </c>
      <c r="K462" s="18">
        <v>10</v>
      </c>
      <c r="L462" s="18">
        <v>6</v>
      </c>
      <c r="M462" s="18" t="s">
        <v>3044</v>
      </c>
      <c r="N462" s="18" t="s">
        <v>3046</v>
      </c>
      <c r="O462" s="18">
        <v>8801.1310799999992</v>
      </c>
      <c r="P462" s="18" t="s">
        <v>2509</v>
      </c>
    </row>
    <row r="463" spans="1:16" x14ac:dyDescent="0.25">
      <c r="A463" s="18" t="s">
        <v>2510</v>
      </c>
      <c r="B463" s="18" t="s">
        <v>3568</v>
      </c>
      <c r="J463" s="18" t="s">
        <v>65</v>
      </c>
      <c r="K463" s="18">
        <v>10</v>
      </c>
      <c r="L463" s="18">
        <v>7</v>
      </c>
      <c r="M463" s="18" t="s">
        <v>3044</v>
      </c>
      <c r="N463" s="18" t="s">
        <v>3046</v>
      </c>
      <c r="O463" s="18">
        <v>8270.6310200000007</v>
      </c>
      <c r="P463" s="18" t="s">
        <v>2510</v>
      </c>
    </row>
    <row r="464" spans="1:16" x14ac:dyDescent="0.25">
      <c r="A464" s="18" t="s">
        <v>2511</v>
      </c>
      <c r="B464" s="18" t="s">
        <v>3569</v>
      </c>
      <c r="J464" s="18" t="s">
        <v>17</v>
      </c>
      <c r="K464" s="18">
        <v>10</v>
      </c>
      <c r="L464" s="18">
        <v>8</v>
      </c>
      <c r="M464" s="18" t="s">
        <v>3044</v>
      </c>
      <c r="N464" s="18" t="s">
        <v>3046</v>
      </c>
      <c r="O464" s="18">
        <v>8370.8698600000007</v>
      </c>
      <c r="P464" s="18" t="s">
        <v>2511</v>
      </c>
    </row>
    <row r="465" spans="1:16" x14ac:dyDescent="0.25">
      <c r="A465" s="18" t="s">
        <v>2512</v>
      </c>
      <c r="B465" s="18" t="s">
        <v>3570</v>
      </c>
      <c r="J465" s="18" t="s">
        <v>115</v>
      </c>
      <c r="K465" s="18">
        <v>10</v>
      </c>
      <c r="L465" s="18">
        <v>9</v>
      </c>
      <c r="M465" s="18" t="s">
        <v>3044</v>
      </c>
      <c r="N465" s="18" t="s">
        <v>3046</v>
      </c>
      <c r="O465" s="18">
        <v>8772.8626199999999</v>
      </c>
      <c r="P465" s="18" t="s">
        <v>2512</v>
      </c>
    </row>
    <row r="466" spans="1:16" x14ac:dyDescent="0.25">
      <c r="A466" s="18" t="s">
        <v>2513</v>
      </c>
      <c r="D466" s="18" t="s">
        <v>3074</v>
      </c>
      <c r="J466" s="18" t="s">
        <v>121</v>
      </c>
      <c r="K466" s="18">
        <v>11</v>
      </c>
      <c r="L466" s="18">
        <v>0</v>
      </c>
      <c r="M466" s="18" t="s">
        <v>3044</v>
      </c>
      <c r="N466" s="18" t="s">
        <v>3045</v>
      </c>
      <c r="O466" s="18">
        <v>4531.6168900000002</v>
      </c>
      <c r="P466" s="18" t="s">
        <v>2513</v>
      </c>
    </row>
    <row r="467" spans="1:16" x14ac:dyDescent="0.25">
      <c r="A467" s="18" t="s">
        <v>2514</v>
      </c>
      <c r="B467" s="18" t="s">
        <v>3571</v>
      </c>
      <c r="J467" s="18" t="s">
        <v>79</v>
      </c>
      <c r="K467" s="18">
        <v>11</v>
      </c>
      <c r="L467" s="18">
        <v>10</v>
      </c>
      <c r="M467" s="18" t="s">
        <v>3044</v>
      </c>
      <c r="N467" s="18" t="s">
        <v>3045</v>
      </c>
      <c r="O467" s="18">
        <v>10757.499030000001</v>
      </c>
      <c r="P467" s="18" t="s">
        <v>2514</v>
      </c>
    </row>
    <row r="468" spans="1:16" x14ac:dyDescent="0.25">
      <c r="A468" s="18" t="s">
        <v>2515</v>
      </c>
      <c r="B468" s="18" t="s">
        <v>3572</v>
      </c>
      <c r="J468" s="18" t="s">
        <v>31</v>
      </c>
      <c r="K468" s="18">
        <v>11</v>
      </c>
      <c r="L468" s="18">
        <v>11</v>
      </c>
      <c r="M468" s="18" t="s">
        <v>3044</v>
      </c>
      <c r="N468" s="18" t="s">
        <v>3045</v>
      </c>
      <c r="O468" s="18">
        <v>10490.82546</v>
      </c>
      <c r="P468" s="18" t="s">
        <v>2515</v>
      </c>
    </row>
    <row r="469" spans="1:16" x14ac:dyDescent="0.25">
      <c r="A469" s="18" t="s">
        <v>2516</v>
      </c>
      <c r="B469" s="18" t="s">
        <v>3573</v>
      </c>
      <c r="J469" s="18" t="s">
        <v>129</v>
      </c>
      <c r="K469" s="18">
        <v>11</v>
      </c>
      <c r="L469" s="18">
        <v>12</v>
      </c>
      <c r="M469" s="18" t="s">
        <v>3044</v>
      </c>
      <c r="N469" s="18" t="s">
        <v>3045</v>
      </c>
      <c r="O469" s="18">
        <v>10315.29255</v>
      </c>
      <c r="P469" s="18" t="s">
        <v>2516</v>
      </c>
    </row>
    <row r="470" spans="1:16" x14ac:dyDescent="0.25">
      <c r="A470" s="18" t="s">
        <v>2517</v>
      </c>
      <c r="B470" s="18" t="s">
        <v>3574</v>
      </c>
      <c r="J470" s="18" t="s">
        <v>81</v>
      </c>
      <c r="K470" s="18">
        <v>11</v>
      </c>
      <c r="L470" s="18">
        <v>13</v>
      </c>
      <c r="M470" s="18" t="s">
        <v>3044</v>
      </c>
      <c r="N470" s="18" t="s">
        <v>3045</v>
      </c>
      <c r="O470" s="18">
        <v>10631.27159</v>
      </c>
      <c r="P470" s="18" t="s">
        <v>2517</v>
      </c>
    </row>
    <row r="471" spans="1:16" x14ac:dyDescent="0.25">
      <c r="A471" s="18" t="s">
        <v>2518</v>
      </c>
      <c r="B471" s="18" t="s">
        <v>3575</v>
      </c>
      <c r="J471" s="18" t="s">
        <v>33</v>
      </c>
      <c r="K471" s="18">
        <v>11</v>
      </c>
      <c r="L471" s="18">
        <v>14</v>
      </c>
      <c r="M471" s="18" t="s">
        <v>3044</v>
      </c>
      <c r="N471" s="18" t="s">
        <v>3045</v>
      </c>
      <c r="O471" s="18">
        <v>10730.612880000001</v>
      </c>
      <c r="P471" s="18" t="s">
        <v>2518</v>
      </c>
    </row>
    <row r="472" spans="1:16" x14ac:dyDescent="0.25">
      <c r="A472" s="18" t="s">
        <v>2519</v>
      </c>
      <c r="B472" s="18" t="s">
        <v>3576</v>
      </c>
      <c r="J472" s="18" t="s">
        <v>131</v>
      </c>
      <c r="K472" s="18">
        <v>11</v>
      </c>
      <c r="L472" s="18">
        <v>15</v>
      </c>
      <c r="M472" s="18" t="s">
        <v>3044</v>
      </c>
      <c r="N472" s="18" t="s">
        <v>3045</v>
      </c>
      <c r="O472" s="18">
        <v>9502.0625299999992</v>
      </c>
      <c r="P472" s="18" t="s">
        <v>2519</v>
      </c>
    </row>
    <row r="473" spans="1:16" x14ac:dyDescent="0.25">
      <c r="A473" s="18" t="s">
        <v>2520</v>
      </c>
      <c r="B473" s="18" t="s">
        <v>3577</v>
      </c>
      <c r="J473" s="18" t="s">
        <v>83</v>
      </c>
      <c r="K473" s="18">
        <v>11</v>
      </c>
      <c r="L473" s="18">
        <v>16</v>
      </c>
      <c r="M473" s="18" t="s">
        <v>3044</v>
      </c>
      <c r="N473" s="18" t="s">
        <v>3045</v>
      </c>
      <c r="O473" s="18">
        <v>9785.9923600000002</v>
      </c>
      <c r="P473" s="18" t="s">
        <v>2520</v>
      </c>
    </row>
    <row r="474" spans="1:16" x14ac:dyDescent="0.25">
      <c r="A474" s="18" t="s">
        <v>2521</v>
      </c>
      <c r="B474" s="18" t="s">
        <v>3578</v>
      </c>
      <c r="J474" s="18" t="s">
        <v>35</v>
      </c>
      <c r="K474" s="18">
        <v>11</v>
      </c>
      <c r="L474" s="18">
        <v>17</v>
      </c>
      <c r="M474" s="18" t="s">
        <v>3044</v>
      </c>
      <c r="N474" s="18" t="s">
        <v>3045</v>
      </c>
      <c r="O474" s="18">
        <v>9519.2094799999995</v>
      </c>
      <c r="P474" s="18" t="s">
        <v>2521</v>
      </c>
    </row>
    <row r="475" spans="1:16" x14ac:dyDescent="0.25">
      <c r="A475" s="18" t="s">
        <v>2522</v>
      </c>
      <c r="B475" s="18" t="s">
        <v>3579</v>
      </c>
      <c r="J475" s="18" t="s">
        <v>1959</v>
      </c>
      <c r="K475" s="18">
        <v>11</v>
      </c>
      <c r="L475" s="18">
        <v>18</v>
      </c>
      <c r="M475" s="18" t="s">
        <v>3044</v>
      </c>
      <c r="N475" s="18" t="s">
        <v>3045</v>
      </c>
      <c r="O475" s="18">
        <v>9882.1311900000001</v>
      </c>
      <c r="P475" s="18" t="s">
        <v>2522</v>
      </c>
    </row>
    <row r="476" spans="1:16" x14ac:dyDescent="0.25">
      <c r="A476" s="18" t="s">
        <v>2523</v>
      </c>
      <c r="B476" s="18" t="s">
        <v>3580</v>
      </c>
      <c r="J476" s="18" t="s">
        <v>1960</v>
      </c>
      <c r="K476" s="18">
        <v>11</v>
      </c>
      <c r="L476" s="18">
        <v>19</v>
      </c>
      <c r="M476" s="18" t="s">
        <v>3044</v>
      </c>
      <c r="N476" s="18" t="s">
        <v>3045</v>
      </c>
      <c r="O476" s="18">
        <v>9424.2450000000008</v>
      </c>
      <c r="P476" s="18" t="s">
        <v>2523</v>
      </c>
    </row>
    <row r="477" spans="1:16" x14ac:dyDescent="0.25">
      <c r="A477" s="18" t="s">
        <v>2524</v>
      </c>
      <c r="D477" s="18" t="s">
        <v>268</v>
      </c>
      <c r="J477" s="18" t="s">
        <v>73</v>
      </c>
      <c r="K477" s="18">
        <v>11</v>
      </c>
      <c r="L477" s="18">
        <v>1</v>
      </c>
      <c r="M477" s="18" t="s">
        <v>3044</v>
      </c>
      <c r="N477" s="18" t="s">
        <v>3045</v>
      </c>
      <c r="O477" s="18">
        <v>4260.2131799999997</v>
      </c>
      <c r="P477" s="18" t="s">
        <v>2524</v>
      </c>
    </row>
    <row r="478" spans="1:16" x14ac:dyDescent="0.25">
      <c r="A478" s="18" t="s">
        <v>2525</v>
      </c>
      <c r="B478" s="18" t="s">
        <v>3581</v>
      </c>
      <c r="J478" s="18" t="s">
        <v>1961</v>
      </c>
      <c r="K478" s="18">
        <v>11</v>
      </c>
      <c r="L478" s="18">
        <v>20</v>
      </c>
      <c r="M478" s="18" t="s">
        <v>3044</v>
      </c>
      <c r="N478" s="18" t="s">
        <v>3045</v>
      </c>
      <c r="O478" s="18">
        <v>9486.7903600000009</v>
      </c>
      <c r="P478" s="18" t="s">
        <v>2525</v>
      </c>
    </row>
    <row r="479" spans="1:16" x14ac:dyDescent="0.25">
      <c r="A479" s="18" t="s">
        <v>2526</v>
      </c>
      <c r="B479" s="18" t="s">
        <v>3582</v>
      </c>
      <c r="J479" s="18" t="s">
        <v>1962</v>
      </c>
      <c r="K479" s="18">
        <v>11</v>
      </c>
      <c r="L479" s="18">
        <v>21</v>
      </c>
      <c r="M479" s="18" t="s">
        <v>3044</v>
      </c>
      <c r="N479" s="18" t="s">
        <v>3045</v>
      </c>
      <c r="O479" s="18">
        <v>7604.3309799999997</v>
      </c>
      <c r="P479" s="18" t="s">
        <v>2526</v>
      </c>
    </row>
    <row r="480" spans="1:16" x14ac:dyDescent="0.25">
      <c r="A480" s="18" t="s">
        <v>2527</v>
      </c>
      <c r="B480" s="18" t="s">
        <v>3583</v>
      </c>
      <c r="J480" s="18" t="s">
        <v>1963</v>
      </c>
      <c r="K480" s="18">
        <v>11</v>
      </c>
      <c r="L480" s="18">
        <v>22</v>
      </c>
      <c r="M480" s="18" t="s">
        <v>3044</v>
      </c>
      <c r="N480" s="18" t="s">
        <v>3045</v>
      </c>
      <c r="O480" s="18">
        <v>8237.3763999999992</v>
      </c>
      <c r="P480" s="18" t="s">
        <v>2527</v>
      </c>
    </row>
    <row r="481" spans="1:16" x14ac:dyDescent="0.25">
      <c r="A481" s="18" t="s">
        <v>2528</v>
      </c>
      <c r="B481" s="18" t="s">
        <v>3584</v>
      </c>
      <c r="J481" s="18" t="s">
        <v>1964</v>
      </c>
      <c r="K481" s="18">
        <v>11</v>
      </c>
      <c r="L481" s="18">
        <v>23</v>
      </c>
      <c r="M481" s="18" t="s">
        <v>3044</v>
      </c>
      <c r="N481" s="18" t="s">
        <v>3045</v>
      </c>
      <c r="O481" s="18">
        <v>7569.4430400000001</v>
      </c>
      <c r="P481" s="18" t="s">
        <v>2528</v>
      </c>
    </row>
    <row r="482" spans="1:16" x14ac:dyDescent="0.25">
      <c r="A482" s="18" t="s">
        <v>2529</v>
      </c>
      <c r="D482" s="18" t="s">
        <v>2570</v>
      </c>
      <c r="J482" s="18" t="s">
        <v>25</v>
      </c>
      <c r="K482" s="18">
        <v>11</v>
      </c>
      <c r="L482" s="18">
        <v>2</v>
      </c>
      <c r="M482" s="18" t="s">
        <v>3044</v>
      </c>
      <c r="N482" s="18" t="s">
        <v>3045</v>
      </c>
      <c r="O482" s="18">
        <v>4226.0086700000002</v>
      </c>
      <c r="P482" s="18" t="s">
        <v>2529</v>
      </c>
    </row>
    <row r="483" spans="1:16" x14ac:dyDescent="0.25">
      <c r="A483" s="18" t="s">
        <v>2530</v>
      </c>
      <c r="D483" s="18" t="s">
        <v>240</v>
      </c>
      <c r="J483" s="18" t="s">
        <v>123</v>
      </c>
      <c r="K483" s="18">
        <v>11</v>
      </c>
      <c r="L483" s="18">
        <v>3</v>
      </c>
      <c r="M483" s="18" t="s">
        <v>3044</v>
      </c>
      <c r="N483" s="18" t="s">
        <v>3045</v>
      </c>
      <c r="O483" s="18">
        <v>4470.5312999999996</v>
      </c>
      <c r="P483" s="18" t="s">
        <v>2530</v>
      </c>
    </row>
    <row r="484" spans="1:16" x14ac:dyDescent="0.25">
      <c r="A484" s="18" t="s">
        <v>2531</v>
      </c>
      <c r="D484" s="18" t="s">
        <v>858</v>
      </c>
      <c r="J484" s="18" t="s">
        <v>75</v>
      </c>
      <c r="K484" s="18">
        <v>11</v>
      </c>
      <c r="L484" s="18">
        <v>4</v>
      </c>
      <c r="M484" s="18" t="s">
        <v>3044</v>
      </c>
      <c r="N484" s="18" t="s">
        <v>3045</v>
      </c>
      <c r="O484" s="18">
        <v>4160.1016300000001</v>
      </c>
      <c r="P484" s="18" t="s">
        <v>2531</v>
      </c>
    </row>
    <row r="485" spans="1:16" x14ac:dyDescent="0.25">
      <c r="A485" s="18" t="s">
        <v>2532</v>
      </c>
      <c r="D485" s="18" t="s">
        <v>3075</v>
      </c>
      <c r="J485" s="18" t="s">
        <v>27</v>
      </c>
      <c r="K485" s="18">
        <v>11</v>
      </c>
      <c r="L485" s="18">
        <v>5</v>
      </c>
      <c r="M485" s="18" t="s">
        <v>3044</v>
      </c>
      <c r="N485" s="18" t="s">
        <v>3045</v>
      </c>
      <c r="O485" s="18">
        <v>4022.94533</v>
      </c>
      <c r="P485" s="18" t="s">
        <v>2532</v>
      </c>
    </row>
    <row r="486" spans="1:16" x14ac:dyDescent="0.25">
      <c r="A486" s="18" t="s">
        <v>2533</v>
      </c>
      <c r="D486" s="18" t="s">
        <v>272</v>
      </c>
      <c r="J486" s="18" t="s">
        <v>125</v>
      </c>
      <c r="K486" s="18">
        <v>11</v>
      </c>
      <c r="L486" s="18">
        <v>6</v>
      </c>
      <c r="M486" s="18" t="s">
        <v>3044</v>
      </c>
      <c r="N486" s="18" t="s">
        <v>3045</v>
      </c>
      <c r="O486" s="18">
        <v>4857.5269699999999</v>
      </c>
      <c r="P486" s="18" t="s">
        <v>2533</v>
      </c>
    </row>
    <row r="487" spans="1:16" x14ac:dyDescent="0.25">
      <c r="A487" s="18" t="s">
        <v>2534</v>
      </c>
      <c r="D487" s="18" t="s">
        <v>3076</v>
      </c>
      <c r="J487" s="18" t="s">
        <v>77</v>
      </c>
      <c r="K487" s="18">
        <v>11</v>
      </c>
      <c r="L487" s="18">
        <v>7</v>
      </c>
      <c r="M487" s="18" t="s">
        <v>3044</v>
      </c>
      <c r="N487" s="18" t="s">
        <v>3045</v>
      </c>
      <c r="O487" s="18">
        <v>4531.6537600000001</v>
      </c>
      <c r="P487" s="18" t="s">
        <v>2534</v>
      </c>
    </row>
    <row r="488" spans="1:16" x14ac:dyDescent="0.25">
      <c r="A488" s="18" t="s">
        <v>2535</v>
      </c>
      <c r="B488" s="18" t="s">
        <v>3585</v>
      </c>
      <c r="J488" s="18" t="s">
        <v>29</v>
      </c>
      <c r="K488" s="18">
        <v>11</v>
      </c>
      <c r="L488" s="18">
        <v>8</v>
      </c>
      <c r="M488" s="18" t="s">
        <v>3044</v>
      </c>
      <c r="N488" s="18" t="s">
        <v>3045</v>
      </c>
      <c r="O488" s="18">
        <v>10596.768190000001</v>
      </c>
      <c r="P488" s="18" t="s">
        <v>2535</v>
      </c>
    </row>
    <row r="489" spans="1:16" x14ac:dyDescent="0.25">
      <c r="A489" s="18" t="s">
        <v>2536</v>
      </c>
      <c r="B489" s="18" t="s">
        <v>3586</v>
      </c>
      <c r="J489" s="18" t="s">
        <v>127</v>
      </c>
      <c r="K489" s="18">
        <v>11</v>
      </c>
      <c r="L489" s="18">
        <v>9</v>
      </c>
      <c r="M489" s="18" t="s">
        <v>3044</v>
      </c>
      <c r="N489" s="18" t="s">
        <v>3045</v>
      </c>
      <c r="O489" s="18">
        <v>10060.113359999999</v>
      </c>
      <c r="P489" s="18" t="s">
        <v>2536</v>
      </c>
    </row>
    <row r="490" spans="1:16" x14ac:dyDescent="0.25">
      <c r="A490" s="18" t="s">
        <v>2537</v>
      </c>
      <c r="D490" s="18" t="s">
        <v>3077</v>
      </c>
      <c r="J490" s="18" t="s">
        <v>97</v>
      </c>
      <c r="K490" s="18">
        <v>11</v>
      </c>
      <c r="L490" s="18">
        <v>0</v>
      </c>
      <c r="M490" s="18" t="s">
        <v>3044</v>
      </c>
      <c r="N490" s="18" t="s">
        <v>3046</v>
      </c>
      <c r="O490" s="18">
        <v>4530.2073499999997</v>
      </c>
      <c r="P490" s="18" t="s">
        <v>2537</v>
      </c>
    </row>
    <row r="491" spans="1:16" x14ac:dyDescent="0.25">
      <c r="A491" s="18" t="s">
        <v>2538</v>
      </c>
      <c r="B491" s="18" t="s">
        <v>3587</v>
      </c>
      <c r="J491" s="18" t="s">
        <v>55</v>
      </c>
      <c r="K491" s="18">
        <v>11</v>
      </c>
      <c r="L491" s="18">
        <v>10</v>
      </c>
      <c r="M491" s="18" t="s">
        <v>3044</v>
      </c>
      <c r="N491" s="18" t="s">
        <v>3046</v>
      </c>
      <c r="O491" s="18">
        <v>10756.805689999999</v>
      </c>
      <c r="P491" s="18" t="s">
        <v>2538</v>
      </c>
    </row>
    <row r="492" spans="1:16" x14ac:dyDescent="0.25">
      <c r="A492" s="18" t="s">
        <v>2539</v>
      </c>
      <c r="B492" s="18" t="s">
        <v>3588</v>
      </c>
      <c r="J492" s="18" t="s">
        <v>7</v>
      </c>
      <c r="K492" s="18">
        <v>11</v>
      </c>
      <c r="L492" s="18">
        <v>11</v>
      </c>
      <c r="M492" s="18" t="s">
        <v>3044</v>
      </c>
      <c r="N492" s="18" t="s">
        <v>3046</v>
      </c>
      <c r="O492" s="18">
        <v>10490.06898</v>
      </c>
      <c r="P492" s="18" t="s">
        <v>2539</v>
      </c>
    </row>
    <row r="493" spans="1:16" x14ac:dyDescent="0.25">
      <c r="A493" s="18" t="s">
        <v>2540</v>
      </c>
      <c r="B493" s="18" t="s">
        <v>3589</v>
      </c>
      <c r="J493" s="18" t="s">
        <v>105</v>
      </c>
      <c r="K493" s="18">
        <v>11</v>
      </c>
      <c r="L493" s="18">
        <v>12</v>
      </c>
      <c r="M493" s="18" t="s">
        <v>3044</v>
      </c>
      <c r="N493" s="18" t="s">
        <v>3046</v>
      </c>
      <c r="O493" s="18">
        <v>10315.245290000001</v>
      </c>
      <c r="P493" s="18" t="s">
        <v>2540</v>
      </c>
    </row>
    <row r="494" spans="1:16" x14ac:dyDescent="0.25">
      <c r="A494" s="18" t="s">
        <v>2541</v>
      </c>
      <c r="B494" s="18" t="s">
        <v>3590</v>
      </c>
      <c r="J494" s="18" t="s">
        <v>57</v>
      </c>
      <c r="K494" s="18">
        <v>11</v>
      </c>
      <c r="L494" s="18">
        <v>13</v>
      </c>
      <c r="M494" s="18" t="s">
        <v>3044</v>
      </c>
      <c r="N494" s="18" t="s">
        <v>3046</v>
      </c>
      <c r="O494" s="18">
        <v>10631.13401</v>
      </c>
      <c r="P494" s="18" t="s">
        <v>2541</v>
      </c>
    </row>
    <row r="495" spans="1:16" x14ac:dyDescent="0.25">
      <c r="A495" s="18" t="s">
        <v>2542</v>
      </c>
      <c r="B495" s="18" t="s">
        <v>3591</v>
      </c>
      <c r="J495" s="18" t="s">
        <v>9</v>
      </c>
      <c r="K495" s="18">
        <v>11</v>
      </c>
      <c r="L495" s="18">
        <v>14</v>
      </c>
      <c r="M495" s="18" t="s">
        <v>3044</v>
      </c>
      <c r="N495" s="18" t="s">
        <v>3046</v>
      </c>
      <c r="O495" s="18">
        <v>10730.7158</v>
      </c>
      <c r="P495" s="18" t="s">
        <v>2542</v>
      </c>
    </row>
    <row r="496" spans="1:16" x14ac:dyDescent="0.25">
      <c r="A496" s="18" t="s">
        <v>2543</v>
      </c>
      <c r="B496" s="18" t="s">
        <v>3592</v>
      </c>
      <c r="J496" s="18" t="s">
        <v>107</v>
      </c>
      <c r="K496" s="18">
        <v>11</v>
      </c>
      <c r="L496" s="18">
        <v>15</v>
      </c>
      <c r="M496" s="18" t="s">
        <v>3044</v>
      </c>
      <c r="N496" s="18" t="s">
        <v>3046</v>
      </c>
      <c r="O496" s="18">
        <v>9502.3330600000008</v>
      </c>
      <c r="P496" s="18" t="s">
        <v>2543</v>
      </c>
    </row>
    <row r="497" spans="1:16" x14ac:dyDescent="0.25">
      <c r="A497" s="18" t="s">
        <v>2544</v>
      </c>
      <c r="B497" s="18" t="s">
        <v>3593</v>
      </c>
      <c r="J497" s="18" t="s">
        <v>59</v>
      </c>
      <c r="K497" s="18">
        <v>11</v>
      </c>
      <c r="L497" s="18">
        <v>16</v>
      </c>
      <c r="M497" s="18" t="s">
        <v>3044</v>
      </c>
      <c r="N497" s="18" t="s">
        <v>3046</v>
      </c>
      <c r="O497" s="18">
        <v>9785.24604</v>
      </c>
      <c r="P497" s="18" t="s">
        <v>2544</v>
      </c>
    </row>
    <row r="498" spans="1:16" x14ac:dyDescent="0.25">
      <c r="A498" s="18" t="s">
        <v>2545</v>
      </c>
      <c r="B498" s="18" t="s">
        <v>3594</v>
      </c>
      <c r="J498" s="18" t="s">
        <v>11</v>
      </c>
      <c r="K498" s="18">
        <v>11</v>
      </c>
      <c r="L498" s="18">
        <v>17</v>
      </c>
      <c r="M498" s="18" t="s">
        <v>3044</v>
      </c>
      <c r="N498" s="18" t="s">
        <v>3046</v>
      </c>
      <c r="O498" s="18">
        <v>9518.5690099999993</v>
      </c>
      <c r="P498" s="18" t="s">
        <v>2545</v>
      </c>
    </row>
    <row r="499" spans="1:16" x14ac:dyDescent="0.25">
      <c r="A499" s="18" t="s">
        <v>2546</v>
      </c>
      <c r="B499" s="18" t="s">
        <v>3595</v>
      </c>
      <c r="J499" s="18" t="s">
        <v>1965</v>
      </c>
      <c r="K499" s="18">
        <v>11</v>
      </c>
      <c r="L499" s="18">
        <v>18</v>
      </c>
      <c r="M499" s="18" t="s">
        <v>3044</v>
      </c>
      <c r="N499" s="18" t="s">
        <v>3046</v>
      </c>
      <c r="O499" s="18">
        <v>9881.5696499999995</v>
      </c>
      <c r="P499" s="18" t="s">
        <v>2546</v>
      </c>
    </row>
    <row r="500" spans="1:16" x14ac:dyDescent="0.25">
      <c r="A500" s="18" t="s">
        <v>2547</v>
      </c>
      <c r="B500" s="18" t="s">
        <v>3596</v>
      </c>
      <c r="J500" s="18" t="s">
        <v>1966</v>
      </c>
      <c r="K500" s="18">
        <v>11</v>
      </c>
      <c r="L500" s="18">
        <v>19</v>
      </c>
      <c r="M500" s="18" t="s">
        <v>3044</v>
      </c>
      <c r="N500" s="18" t="s">
        <v>3046</v>
      </c>
      <c r="O500" s="18">
        <v>9424.6341499999999</v>
      </c>
      <c r="P500" s="18" t="s">
        <v>2547</v>
      </c>
    </row>
    <row r="501" spans="1:16" x14ac:dyDescent="0.25">
      <c r="A501" s="18" t="s">
        <v>2548</v>
      </c>
      <c r="D501" s="18" t="s">
        <v>2566</v>
      </c>
      <c r="J501" s="18" t="s">
        <v>49</v>
      </c>
      <c r="K501" s="18">
        <v>11</v>
      </c>
      <c r="L501" s="18">
        <v>1</v>
      </c>
      <c r="M501" s="18" t="s">
        <v>3044</v>
      </c>
      <c r="N501" s="18" t="s">
        <v>3046</v>
      </c>
      <c r="O501" s="18">
        <v>4259.1569200000004</v>
      </c>
      <c r="P501" s="18" t="s">
        <v>2548</v>
      </c>
    </row>
    <row r="502" spans="1:16" x14ac:dyDescent="0.25">
      <c r="A502" s="18" t="s">
        <v>2549</v>
      </c>
      <c r="B502" s="18" t="s">
        <v>3597</v>
      </c>
      <c r="J502" s="18" t="s">
        <v>1967</v>
      </c>
      <c r="K502" s="18">
        <v>11</v>
      </c>
      <c r="L502" s="18">
        <v>20</v>
      </c>
      <c r="M502" s="18" t="s">
        <v>3044</v>
      </c>
      <c r="N502" s="18" t="s">
        <v>3046</v>
      </c>
      <c r="O502" s="18">
        <v>9485.7924999999996</v>
      </c>
      <c r="P502" s="18" t="s">
        <v>2549</v>
      </c>
    </row>
    <row r="503" spans="1:16" x14ac:dyDescent="0.25">
      <c r="A503" s="18" t="s">
        <v>2550</v>
      </c>
      <c r="B503" s="18" t="s">
        <v>3598</v>
      </c>
      <c r="J503" s="18" t="s">
        <v>1968</v>
      </c>
      <c r="K503" s="18">
        <v>11</v>
      </c>
      <c r="L503" s="18">
        <v>21</v>
      </c>
      <c r="M503" s="18" t="s">
        <v>3044</v>
      </c>
      <c r="N503" s="18" t="s">
        <v>3046</v>
      </c>
      <c r="O503" s="18">
        <v>7603.0736100000004</v>
      </c>
      <c r="P503" s="18" t="s">
        <v>2550</v>
      </c>
    </row>
    <row r="504" spans="1:16" x14ac:dyDescent="0.25">
      <c r="A504" s="18" t="s">
        <v>2551</v>
      </c>
      <c r="B504" s="18" t="s">
        <v>3599</v>
      </c>
      <c r="J504" s="18" t="s">
        <v>1969</v>
      </c>
      <c r="K504" s="18">
        <v>11</v>
      </c>
      <c r="L504" s="18">
        <v>22</v>
      </c>
      <c r="M504" s="18" t="s">
        <v>3044</v>
      </c>
      <c r="N504" s="18" t="s">
        <v>3046</v>
      </c>
      <c r="O504" s="18">
        <v>8237.5989300000001</v>
      </c>
      <c r="P504" s="18" t="s">
        <v>2551</v>
      </c>
    </row>
    <row r="505" spans="1:16" x14ac:dyDescent="0.25">
      <c r="A505" s="18" t="s">
        <v>2552</v>
      </c>
      <c r="B505" s="18" t="s">
        <v>3600</v>
      </c>
      <c r="J505" s="18" t="s">
        <v>1970</v>
      </c>
      <c r="K505" s="18">
        <v>11</v>
      </c>
      <c r="L505" s="18">
        <v>23</v>
      </c>
      <c r="M505" s="18" t="s">
        <v>3044</v>
      </c>
      <c r="N505" s="18" t="s">
        <v>3046</v>
      </c>
      <c r="O505" s="18">
        <v>7570.0196699999997</v>
      </c>
      <c r="P505" s="18" t="s">
        <v>2552</v>
      </c>
    </row>
    <row r="506" spans="1:16" x14ac:dyDescent="0.25">
      <c r="A506" s="18" t="s">
        <v>2553</v>
      </c>
      <c r="D506" s="18" t="s">
        <v>3078</v>
      </c>
      <c r="J506" s="18" t="s">
        <v>1</v>
      </c>
      <c r="K506" s="18">
        <v>11</v>
      </c>
      <c r="L506" s="18">
        <v>2</v>
      </c>
      <c r="M506" s="18" t="s">
        <v>3044</v>
      </c>
      <c r="N506" s="18" t="s">
        <v>3046</v>
      </c>
      <c r="O506" s="18">
        <v>4227.0547800000004</v>
      </c>
      <c r="P506" s="18" t="s">
        <v>2553</v>
      </c>
    </row>
    <row r="507" spans="1:16" x14ac:dyDescent="0.25">
      <c r="A507" s="18" t="s">
        <v>2554</v>
      </c>
      <c r="D507" s="18" t="s">
        <v>264</v>
      </c>
      <c r="J507" s="18" t="s">
        <v>99</v>
      </c>
      <c r="K507" s="18">
        <v>11</v>
      </c>
      <c r="L507" s="18">
        <v>3</v>
      </c>
      <c r="M507" s="18" t="s">
        <v>3044</v>
      </c>
      <c r="N507" s="18" t="s">
        <v>3046</v>
      </c>
      <c r="O507" s="18">
        <v>4471.2668800000001</v>
      </c>
      <c r="P507" s="18" t="s">
        <v>2554</v>
      </c>
    </row>
    <row r="508" spans="1:16" x14ac:dyDescent="0.25">
      <c r="A508" s="18" t="s">
        <v>2555</v>
      </c>
      <c r="D508" s="18" t="s">
        <v>3079</v>
      </c>
      <c r="J508" s="18" t="s">
        <v>51</v>
      </c>
      <c r="K508" s="18">
        <v>11</v>
      </c>
      <c r="L508" s="18">
        <v>4</v>
      </c>
      <c r="M508" s="18" t="s">
        <v>3044</v>
      </c>
      <c r="N508" s="18" t="s">
        <v>3046</v>
      </c>
      <c r="O508" s="18">
        <v>4161.2753000000002</v>
      </c>
      <c r="P508" s="18" t="s">
        <v>2555</v>
      </c>
    </row>
    <row r="509" spans="1:16" x14ac:dyDescent="0.25">
      <c r="A509" s="18" t="s">
        <v>2556</v>
      </c>
      <c r="D509" s="18" t="s">
        <v>2096</v>
      </c>
      <c r="J509" s="18" t="s">
        <v>3</v>
      </c>
      <c r="K509" s="18">
        <v>11</v>
      </c>
      <c r="L509" s="18">
        <v>5</v>
      </c>
      <c r="M509" s="18" t="s">
        <v>3044</v>
      </c>
      <c r="N509" s="18" t="s">
        <v>3046</v>
      </c>
      <c r="O509" s="18">
        <v>4022.6831000000002</v>
      </c>
      <c r="P509" s="18" t="s">
        <v>2556</v>
      </c>
    </row>
    <row r="510" spans="1:16" x14ac:dyDescent="0.25">
      <c r="A510" s="18" t="s">
        <v>2557</v>
      </c>
      <c r="D510" s="18" t="s">
        <v>3080</v>
      </c>
      <c r="J510" s="18" t="s">
        <v>101</v>
      </c>
      <c r="K510" s="18">
        <v>11</v>
      </c>
      <c r="L510" s="18">
        <v>6</v>
      </c>
      <c r="M510" s="18" t="s">
        <v>3044</v>
      </c>
      <c r="N510" s="18" t="s">
        <v>3046</v>
      </c>
      <c r="O510" s="18">
        <v>4856.1664000000001</v>
      </c>
      <c r="P510" s="18" t="s">
        <v>2557</v>
      </c>
    </row>
    <row r="511" spans="1:16" x14ac:dyDescent="0.25">
      <c r="A511" s="18" t="s">
        <v>2558</v>
      </c>
      <c r="D511" s="18" t="s">
        <v>2080</v>
      </c>
      <c r="J511" s="18" t="s">
        <v>53</v>
      </c>
      <c r="K511" s="18">
        <v>11</v>
      </c>
      <c r="L511" s="18">
        <v>7</v>
      </c>
      <c r="M511" s="18" t="s">
        <v>3044</v>
      </c>
      <c r="N511" s="18" t="s">
        <v>3046</v>
      </c>
      <c r="O511" s="18">
        <v>4532.72433</v>
      </c>
      <c r="P511" s="18" t="s">
        <v>2558</v>
      </c>
    </row>
    <row r="512" spans="1:16" x14ac:dyDescent="0.25">
      <c r="A512" s="18" t="s">
        <v>2559</v>
      </c>
      <c r="B512" s="18" t="s">
        <v>3601</v>
      </c>
      <c r="J512" s="18" t="s">
        <v>5</v>
      </c>
      <c r="K512" s="18">
        <v>11</v>
      </c>
      <c r="L512" s="18">
        <v>8</v>
      </c>
      <c r="M512" s="18" t="s">
        <v>3044</v>
      </c>
      <c r="N512" s="18" t="s">
        <v>3046</v>
      </c>
      <c r="O512" s="18">
        <v>10597.425869999999</v>
      </c>
      <c r="P512" s="18" t="s">
        <v>2559</v>
      </c>
    </row>
    <row r="513" spans="1:16" x14ac:dyDescent="0.25">
      <c r="A513" s="18" t="s">
        <v>2560</v>
      </c>
      <c r="B513" s="18" t="s">
        <v>3602</v>
      </c>
      <c r="J513" s="18" t="s">
        <v>103</v>
      </c>
      <c r="K513" s="18">
        <v>11</v>
      </c>
      <c r="L513" s="18">
        <v>9</v>
      </c>
      <c r="M513" s="18" t="s">
        <v>3044</v>
      </c>
      <c r="N513" s="18" t="s">
        <v>3046</v>
      </c>
      <c r="O513" s="18">
        <v>10059.90389</v>
      </c>
      <c r="P513" s="18" t="s">
        <v>2560</v>
      </c>
    </row>
    <row r="514" spans="1:16" x14ac:dyDescent="0.25">
      <c r="A514" s="18" t="s">
        <v>2561</v>
      </c>
      <c r="B514" s="18" t="s">
        <v>3603</v>
      </c>
      <c r="J514" s="18" t="s">
        <v>841</v>
      </c>
      <c r="K514" s="18">
        <v>0</v>
      </c>
      <c r="L514" s="18">
        <v>0</v>
      </c>
      <c r="M514" s="18" t="s">
        <v>3081</v>
      </c>
      <c r="N514" s="18" t="s">
        <v>3045</v>
      </c>
      <c r="O514" s="18">
        <v>13145.210209999999</v>
      </c>
      <c r="P514" s="18" t="s">
        <v>2561</v>
      </c>
    </row>
    <row r="515" spans="1:16" x14ac:dyDescent="0.25">
      <c r="A515" s="18" t="s">
        <v>174</v>
      </c>
      <c r="B515" s="18" t="s">
        <v>3604</v>
      </c>
      <c r="J515" s="18" t="s">
        <v>789</v>
      </c>
      <c r="K515" s="18">
        <v>0</v>
      </c>
      <c r="L515" s="18">
        <v>10</v>
      </c>
      <c r="M515" s="18" t="s">
        <v>3081</v>
      </c>
      <c r="N515" s="18" t="s">
        <v>3045</v>
      </c>
      <c r="O515" s="18">
        <v>11857.88464</v>
      </c>
      <c r="P515" s="18" t="s">
        <v>174</v>
      </c>
    </row>
    <row r="516" spans="1:16" x14ac:dyDescent="0.25">
      <c r="A516" s="18" t="s">
        <v>148</v>
      </c>
      <c r="B516" s="18" t="s">
        <v>3605</v>
      </c>
      <c r="J516" s="18" t="s">
        <v>813</v>
      </c>
      <c r="K516" s="18">
        <v>0</v>
      </c>
      <c r="L516" s="18">
        <v>11</v>
      </c>
      <c r="M516" s="18" t="s">
        <v>3081</v>
      </c>
      <c r="N516" s="18" t="s">
        <v>3045</v>
      </c>
      <c r="O516" s="18">
        <v>11815.139929999999</v>
      </c>
      <c r="P516" s="18" t="s">
        <v>148</v>
      </c>
    </row>
    <row r="517" spans="1:16" x14ac:dyDescent="0.25">
      <c r="A517" s="18" t="s">
        <v>56</v>
      </c>
      <c r="B517" s="18" t="s">
        <v>3606</v>
      </c>
      <c r="J517" s="18" t="s">
        <v>837</v>
      </c>
      <c r="K517" s="18">
        <v>0</v>
      </c>
      <c r="L517" s="18">
        <v>12</v>
      </c>
      <c r="M517" s="18" t="s">
        <v>3081</v>
      </c>
      <c r="N517" s="18" t="s">
        <v>3045</v>
      </c>
      <c r="O517" s="18">
        <v>11110.4884</v>
      </c>
      <c r="P517" s="18" t="s">
        <v>56</v>
      </c>
    </row>
    <row r="518" spans="1:16" x14ac:dyDescent="0.25">
      <c r="A518" s="18" t="s">
        <v>106</v>
      </c>
      <c r="B518" s="18" t="s">
        <v>3607</v>
      </c>
      <c r="J518" s="18" t="s">
        <v>788</v>
      </c>
      <c r="K518" s="18">
        <v>0</v>
      </c>
      <c r="L518" s="18">
        <v>13</v>
      </c>
      <c r="M518" s="18" t="s">
        <v>3081</v>
      </c>
      <c r="N518" s="18" t="s">
        <v>3045</v>
      </c>
      <c r="O518" s="18">
        <v>12183.378640000001</v>
      </c>
      <c r="P518" s="18" t="s">
        <v>106</v>
      </c>
    </row>
    <row r="519" spans="1:16" x14ac:dyDescent="0.25">
      <c r="A519" s="18" t="s">
        <v>10</v>
      </c>
      <c r="B519" s="18" t="s">
        <v>3608</v>
      </c>
      <c r="J519" s="18" t="s">
        <v>812</v>
      </c>
      <c r="K519" s="18">
        <v>0</v>
      </c>
      <c r="L519" s="18">
        <v>14</v>
      </c>
      <c r="M519" s="18" t="s">
        <v>3081</v>
      </c>
      <c r="N519" s="18" t="s">
        <v>3045</v>
      </c>
      <c r="O519" s="18">
        <v>11318.254360000001</v>
      </c>
      <c r="P519" s="18" t="s">
        <v>10</v>
      </c>
    </row>
    <row r="520" spans="1:16" x14ac:dyDescent="0.25">
      <c r="A520" s="18" t="s">
        <v>852</v>
      </c>
      <c r="B520" s="18" t="s">
        <v>3609</v>
      </c>
      <c r="J520" s="18" t="s">
        <v>836</v>
      </c>
      <c r="K520" s="18">
        <v>0</v>
      </c>
      <c r="L520" s="18">
        <v>15</v>
      </c>
      <c r="M520" s="18" t="s">
        <v>3081</v>
      </c>
      <c r="N520" s="18" t="s">
        <v>3045</v>
      </c>
      <c r="O520" s="18">
        <v>11007.21819</v>
      </c>
      <c r="P520" s="18" t="s">
        <v>852</v>
      </c>
    </row>
    <row r="521" spans="1:16" x14ac:dyDescent="0.25">
      <c r="A521" s="18" t="s">
        <v>108</v>
      </c>
      <c r="B521" s="18" t="s">
        <v>3610</v>
      </c>
      <c r="J521" s="18" t="s">
        <v>817</v>
      </c>
      <c r="K521" s="18">
        <v>0</v>
      </c>
      <c r="L521" s="18">
        <v>16</v>
      </c>
      <c r="M521" s="18" t="s">
        <v>3081</v>
      </c>
      <c r="N521" s="18" t="s">
        <v>3045</v>
      </c>
      <c r="O521" s="18">
        <v>11889.59964</v>
      </c>
      <c r="P521" s="18" t="s">
        <v>108</v>
      </c>
    </row>
    <row r="522" spans="1:16" x14ac:dyDescent="0.25">
      <c r="A522" s="18" t="s">
        <v>12</v>
      </c>
      <c r="B522" s="18" t="s">
        <v>3611</v>
      </c>
      <c r="J522" s="18" t="s">
        <v>793</v>
      </c>
      <c r="K522" s="18">
        <v>0</v>
      </c>
      <c r="L522" s="18">
        <v>17</v>
      </c>
      <c r="M522" s="18" t="s">
        <v>3081</v>
      </c>
      <c r="N522" s="18" t="s">
        <v>3045</v>
      </c>
      <c r="O522" s="18">
        <v>11230.43441</v>
      </c>
      <c r="P522" s="18" t="s">
        <v>12</v>
      </c>
    </row>
    <row r="523" spans="1:16" x14ac:dyDescent="0.25">
      <c r="A523" s="18" t="s">
        <v>62</v>
      </c>
      <c r="B523" s="18" t="s">
        <v>3612</v>
      </c>
      <c r="J523" s="18" t="s">
        <v>1971</v>
      </c>
      <c r="K523" s="18">
        <v>0</v>
      </c>
      <c r="L523" s="18">
        <v>18</v>
      </c>
      <c r="M523" s="18" t="s">
        <v>3081</v>
      </c>
      <c r="N523" s="18" t="s">
        <v>3045</v>
      </c>
      <c r="O523" s="18">
        <v>10898.921120000001</v>
      </c>
      <c r="P523" s="18" t="s">
        <v>62</v>
      </c>
    </row>
    <row r="524" spans="1:16" x14ac:dyDescent="0.25">
      <c r="A524" s="18" t="s">
        <v>112</v>
      </c>
      <c r="B524" s="18" t="s">
        <v>3613</v>
      </c>
      <c r="J524" s="18" t="s">
        <v>1972</v>
      </c>
      <c r="K524" s="18">
        <v>0</v>
      </c>
      <c r="L524" s="18">
        <v>19</v>
      </c>
      <c r="M524" s="18" t="s">
        <v>3081</v>
      </c>
      <c r="N524" s="18" t="s">
        <v>3045</v>
      </c>
      <c r="O524" s="18">
        <v>11757.61861</v>
      </c>
      <c r="P524" s="18" t="s">
        <v>112</v>
      </c>
    </row>
    <row r="525" spans="1:16" x14ac:dyDescent="0.25">
      <c r="A525" s="18" t="s">
        <v>2562</v>
      </c>
      <c r="B525" s="18" t="s">
        <v>3614</v>
      </c>
      <c r="J525" s="18" t="s">
        <v>792</v>
      </c>
      <c r="K525" s="18">
        <v>0</v>
      </c>
      <c r="L525" s="18">
        <v>1</v>
      </c>
      <c r="M525" s="18" t="s">
        <v>3081</v>
      </c>
      <c r="N525" s="18" t="s">
        <v>3045</v>
      </c>
      <c r="O525" s="18">
        <v>12942.960069999999</v>
      </c>
      <c r="P525" s="18" t="s">
        <v>2562</v>
      </c>
    </row>
    <row r="526" spans="1:16" x14ac:dyDescent="0.25">
      <c r="A526" s="18" t="s">
        <v>16</v>
      </c>
      <c r="B526" s="18" t="s">
        <v>3615</v>
      </c>
      <c r="J526" s="18" t="s">
        <v>1973</v>
      </c>
      <c r="K526" s="18">
        <v>0</v>
      </c>
      <c r="L526" s="18">
        <v>20</v>
      </c>
      <c r="M526" s="18" t="s">
        <v>3081</v>
      </c>
      <c r="N526" s="18" t="s">
        <v>3045</v>
      </c>
      <c r="O526" s="18">
        <v>11097.117249999999</v>
      </c>
      <c r="P526" s="18" t="s">
        <v>16</v>
      </c>
    </row>
    <row r="527" spans="1:16" x14ac:dyDescent="0.25">
      <c r="A527" s="18" t="s">
        <v>66</v>
      </c>
      <c r="B527" s="18" t="s">
        <v>3616</v>
      </c>
      <c r="J527" s="18" t="s">
        <v>1974</v>
      </c>
      <c r="K527" s="18">
        <v>0</v>
      </c>
      <c r="L527" s="18">
        <v>21</v>
      </c>
      <c r="M527" s="18" t="s">
        <v>3081</v>
      </c>
      <c r="N527" s="18" t="s">
        <v>3045</v>
      </c>
      <c r="O527" s="18">
        <v>10795.4494</v>
      </c>
      <c r="P527" s="18" t="s">
        <v>66</v>
      </c>
    </row>
    <row r="528" spans="1:16" x14ac:dyDescent="0.25">
      <c r="A528" s="18" t="s">
        <v>116</v>
      </c>
      <c r="B528" s="18" t="s">
        <v>3617</v>
      </c>
      <c r="J528" s="18" t="s">
        <v>1975</v>
      </c>
      <c r="K528" s="18">
        <v>0</v>
      </c>
      <c r="L528" s="18">
        <v>22</v>
      </c>
      <c r="M528" s="18" t="s">
        <v>3081</v>
      </c>
      <c r="N528" s="18" t="s">
        <v>3045</v>
      </c>
      <c r="O528" s="18">
        <v>11251.15258</v>
      </c>
      <c r="P528" s="18" t="s">
        <v>116</v>
      </c>
    </row>
    <row r="529" spans="1:16" x14ac:dyDescent="0.25">
      <c r="A529" s="18" t="s">
        <v>20</v>
      </c>
      <c r="B529" s="18" t="s">
        <v>3618</v>
      </c>
      <c r="J529" s="18" t="s">
        <v>1976</v>
      </c>
      <c r="K529" s="18">
        <v>0</v>
      </c>
      <c r="L529" s="18">
        <v>23</v>
      </c>
      <c r="M529" s="18" t="s">
        <v>3081</v>
      </c>
      <c r="N529" s="18" t="s">
        <v>3045</v>
      </c>
      <c r="O529" s="18">
        <v>10957.82375</v>
      </c>
      <c r="P529" s="18" t="s">
        <v>20</v>
      </c>
    </row>
    <row r="530" spans="1:16" x14ac:dyDescent="0.25">
      <c r="A530" s="18" t="s">
        <v>2563</v>
      </c>
      <c r="B530" s="18" t="s">
        <v>3619</v>
      </c>
      <c r="J530" s="18" t="s">
        <v>816</v>
      </c>
      <c r="K530" s="18">
        <v>0</v>
      </c>
      <c r="L530" s="18">
        <v>2</v>
      </c>
      <c r="M530" s="18" t="s">
        <v>3081</v>
      </c>
      <c r="N530" s="18" t="s">
        <v>3045</v>
      </c>
      <c r="O530" s="18">
        <v>12716.63211</v>
      </c>
      <c r="P530" s="18" t="s">
        <v>2563</v>
      </c>
    </row>
    <row r="531" spans="1:16" x14ac:dyDescent="0.25">
      <c r="A531" s="18" t="s">
        <v>2564</v>
      </c>
      <c r="B531" s="18" t="s">
        <v>3620</v>
      </c>
      <c r="J531" s="18" t="s">
        <v>840</v>
      </c>
      <c r="K531" s="18">
        <v>0</v>
      </c>
      <c r="L531" s="18">
        <v>3</v>
      </c>
      <c r="M531" s="18" t="s">
        <v>3081</v>
      </c>
      <c r="N531" s="18" t="s">
        <v>3045</v>
      </c>
      <c r="O531" s="18">
        <v>12835.07274</v>
      </c>
      <c r="P531" s="18" t="s">
        <v>2564</v>
      </c>
    </row>
    <row r="532" spans="1:16" x14ac:dyDescent="0.25">
      <c r="A532" s="18" t="s">
        <v>2565</v>
      </c>
      <c r="B532" s="18" t="s">
        <v>3621</v>
      </c>
      <c r="J532" s="18" t="s">
        <v>791</v>
      </c>
      <c r="K532" s="18">
        <v>0</v>
      </c>
      <c r="L532" s="18">
        <v>4</v>
      </c>
      <c r="M532" s="18" t="s">
        <v>3081</v>
      </c>
      <c r="N532" s="18" t="s">
        <v>3045</v>
      </c>
      <c r="O532" s="18">
        <v>12494.90026</v>
      </c>
      <c r="P532" s="18" t="s">
        <v>2565</v>
      </c>
    </row>
    <row r="533" spans="1:16" x14ac:dyDescent="0.25">
      <c r="A533" s="18" t="s">
        <v>2566</v>
      </c>
      <c r="B533" s="18" t="s">
        <v>3622</v>
      </c>
      <c r="J533" s="18" t="s">
        <v>815</v>
      </c>
      <c r="K533" s="18">
        <v>0</v>
      </c>
      <c r="L533" s="18">
        <v>5</v>
      </c>
      <c r="M533" s="18" t="s">
        <v>3081</v>
      </c>
      <c r="N533" s="18" t="s">
        <v>3045</v>
      </c>
      <c r="O533" s="18">
        <v>12490.470950000001</v>
      </c>
      <c r="P533" s="18" t="s">
        <v>2566</v>
      </c>
    </row>
    <row r="534" spans="1:16" x14ac:dyDescent="0.25">
      <c r="A534" s="18" t="s">
        <v>272</v>
      </c>
      <c r="B534" s="18" t="s">
        <v>3623</v>
      </c>
      <c r="J534" s="18" t="s">
        <v>839</v>
      </c>
      <c r="K534" s="18">
        <v>0</v>
      </c>
      <c r="L534" s="18">
        <v>6</v>
      </c>
      <c r="M534" s="18" t="s">
        <v>3081</v>
      </c>
      <c r="N534" s="18" t="s">
        <v>3045</v>
      </c>
      <c r="O534" s="18">
        <v>12095.445659999999</v>
      </c>
      <c r="P534" s="18" t="s">
        <v>272</v>
      </c>
    </row>
    <row r="535" spans="1:16" x14ac:dyDescent="0.25">
      <c r="A535" s="18" t="s">
        <v>244</v>
      </c>
      <c r="B535" s="18" t="s">
        <v>3624</v>
      </c>
      <c r="J535" s="18" t="s">
        <v>790</v>
      </c>
      <c r="K535" s="18">
        <v>0</v>
      </c>
      <c r="L535" s="18">
        <v>7</v>
      </c>
      <c r="M535" s="18" t="s">
        <v>3081</v>
      </c>
      <c r="N535" s="18" t="s">
        <v>3045</v>
      </c>
      <c r="O535" s="18">
        <v>12071.08503</v>
      </c>
      <c r="P535" s="18" t="s">
        <v>244</v>
      </c>
    </row>
    <row r="536" spans="1:16" x14ac:dyDescent="0.25">
      <c r="A536" s="18" t="s">
        <v>222</v>
      </c>
      <c r="B536" s="18" t="s">
        <v>3625</v>
      </c>
      <c r="J536" s="18" t="s">
        <v>814</v>
      </c>
      <c r="K536" s="18">
        <v>0</v>
      </c>
      <c r="L536" s="18">
        <v>8</v>
      </c>
      <c r="M536" s="18" t="s">
        <v>3081</v>
      </c>
      <c r="N536" s="18" t="s">
        <v>3045</v>
      </c>
      <c r="O536" s="18">
        <v>12248.318600000001</v>
      </c>
      <c r="P536" s="18" t="s">
        <v>222</v>
      </c>
    </row>
    <row r="537" spans="1:16" x14ac:dyDescent="0.25">
      <c r="A537" s="18" t="s">
        <v>196</v>
      </c>
      <c r="B537" s="18" t="s">
        <v>3626</v>
      </c>
      <c r="J537" s="18" t="s">
        <v>838</v>
      </c>
      <c r="K537" s="18">
        <v>0</v>
      </c>
      <c r="L537" s="18">
        <v>9</v>
      </c>
      <c r="M537" s="18" t="s">
        <v>3081</v>
      </c>
      <c r="N537" s="18" t="s">
        <v>3045</v>
      </c>
      <c r="O537" s="18">
        <v>11686.714970000001</v>
      </c>
      <c r="P537" s="18" t="s">
        <v>196</v>
      </c>
    </row>
    <row r="538" spans="1:16" x14ac:dyDescent="0.25">
      <c r="A538" s="18" t="s">
        <v>2567</v>
      </c>
      <c r="B538" s="18" t="s">
        <v>3627</v>
      </c>
      <c r="J538" s="18" t="s">
        <v>829</v>
      </c>
      <c r="K538" s="18">
        <v>0</v>
      </c>
      <c r="L538" s="18">
        <v>0</v>
      </c>
      <c r="M538" s="18" t="s">
        <v>3081</v>
      </c>
      <c r="N538" s="18" t="s">
        <v>3046</v>
      </c>
      <c r="O538" s="18">
        <v>13145.035089999999</v>
      </c>
      <c r="P538" s="18" t="s">
        <v>2567</v>
      </c>
    </row>
    <row r="539" spans="1:16" x14ac:dyDescent="0.25">
      <c r="A539" s="18" t="s">
        <v>176</v>
      </c>
      <c r="B539" s="18" t="s">
        <v>3628</v>
      </c>
      <c r="J539" s="18" t="s">
        <v>777</v>
      </c>
      <c r="K539" s="18">
        <v>0</v>
      </c>
      <c r="L539" s="18">
        <v>10</v>
      </c>
      <c r="M539" s="18" t="s">
        <v>3081</v>
      </c>
      <c r="N539" s="18" t="s">
        <v>3046</v>
      </c>
      <c r="O539" s="18">
        <v>11856.66691</v>
      </c>
      <c r="P539" s="18" t="s">
        <v>176</v>
      </c>
    </row>
    <row r="540" spans="1:16" x14ac:dyDescent="0.25">
      <c r="A540" s="18" t="s">
        <v>146</v>
      </c>
      <c r="B540" s="18" t="s">
        <v>3629</v>
      </c>
      <c r="J540" s="18" t="s">
        <v>801</v>
      </c>
      <c r="K540" s="18">
        <v>0</v>
      </c>
      <c r="L540" s="18">
        <v>11</v>
      </c>
      <c r="M540" s="18" t="s">
        <v>3081</v>
      </c>
      <c r="N540" s="18" t="s">
        <v>3046</v>
      </c>
      <c r="O540" s="18">
        <v>11816.14063</v>
      </c>
      <c r="P540" s="18" t="s">
        <v>146</v>
      </c>
    </row>
    <row r="541" spans="1:16" x14ac:dyDescent="0.25">
      <c r="A541" s="18" t="s">
        <v>80</v>
      </c>
      <c r="B541" s="18" t="s">
        <v>3630</v>
      </c>
      <c r="J541" s="18" t="s">
        <v>825</v>
      </c>
      <c r="K541" s="18">
        <v>0</v>
      </c>
      <c r="L541" s="18">
        <v>12</v>
      </c>
      <c r="M541" s="18" t="s">
        <v>3081</v>
      </c>
      <c r="N541" s="18" t="s">
        <v>3046</v>
      </c>
      <c r="O541" s="18">
        <v>11109.99891</v>
      </c>
      <c r="P541" s="18" t="s">
        <v>80</v>
      </c>
    </row>
    <row r="542" spans="1:16" x14ac:dyDescent="0.25">
      <c r="A542" s="18" t="s">
        <v>130</v>
      </c>
      <c r="B542" s="18" t="s">
        <v>3631</v>
      </c>
      <c r="J542" s="18" t="s">
        <v>776</v>
      </c>
      <c r="K542" s="18">
        <v>0</v>
      </c>
      <c r="L542" s="18">
        <v>13</v>
      </c>
      <c r="M542" s="18" t="s">
        <v>3081</v>
      </c>
      <c r="N542" s="18" t="s">
        <v>3046</v>
      </c>
      <c r="O542" s="18">
        <v>12182.611209999999</v>
      </c>
      <c r="P542" s="18" t="s">
        <v>130</v>
      </c>
    </row>
    <row r="543" spans="1:16" x14ac:dyDescent="0.25">
      <c r="A543" s="18" t="s">
        <v>34</v>
      </c>
      <c r="B543" s="18" t="s">
        <v>3632</v>
      </c>
      <c r="J543" s="18" t="s">
        <v>800</v>
      </c>
      <c r="K543" s="18">
        <v>0</v>
      </c>
      <c r="L543" s="18">
        <v>14</v>
      </c>
      <c r="M543" s="18" t="s">
        <v>3081</v>
      </c>
      <c r="N543" s="18" t="s">
        <v>3046</v>
      </c>
      <c r="O543" s="18">
        <v>11316.98698</v>
      </c>
      <c r="P543" s="18" t="s">
        <v>34</v>
      </c>
    </row>
    <row r="544" spans="1:16" x14ac:dyDescent="0.25">
      <c r="A544" s="18" t="s">
        <v>853</v>
      </c>
      <c r="B544" s="18" t="s">
        <v>3633</v>
      </c>
      <c r="J544" s="18" t="s">
        <v>824</v>
      </c>
      <c r="K544" s="18">
        <v>0</v>
      </c>
      <c r="L544" s="18">
        <v>15</v>
      </c>
      <c r="M544" s="18" t="s">
        <v>3081</v>
      </c>
      <c r="N544" s="18" t="s">
        <v>3046</v>
      </c>
      <c r="O544" s="18">
        <v>11005.93864</v>
      </c>
      <c r="P544" s="18" t="s">
        <v>853</v>
      </c>
    </row>
    <row r="545" spans="1:16" x14ac:dyDescent="0.25">
      <c r="A545" s="18" t="s">
        <v>132</v>
      </c>
      <c r="B545" s="18" t="s">
        <v>3634</v>
      </c>
      <c r="J545" s="18" t="s">
        <v>805</v>
      </c>
      <c r="K545" s="18">
        <v>0</v>
      </c>
      <c r="L545" s="18">
        <v>16</v>
      </c>
      <c r="M545" s="18" t="s">
        <v>3081</v>
      </c>
      <c r="N545" s="18" t="s">
        <v>3046</v>
      </c>
      <c r="O545" s="18">
        <v>11890.5121</v>
      </c>
      <c r="P545" s="18" t="s">
        <v>132</v>
      </c>
    </row>
    <row r="546" spans="1:16" x14ac:dyDescent="0.25">
      <c r="A546" s="18" t="s">
        <v>36</v>
      </c>
      <c r="B546" s="18" t="s">
        <v>3635</v>
      </c>
      <c r="J546" s="18" t="s">
        <v>781</v>
      </c>
      <c r="K546" s="18">
        <v>0</v>
      </c>
      <c r="L546" s="18">
        <v>17</v>
      </c>
      <c r="M546" s="18" t="s">
        <v>3081</v>
      </c>
      <c r="N546" s="18" t="s">
        <v>3046</v>
      </c>
      <c r="O546" s="18">
        <v>11230.493340000001</v>
      </c>
      <c r="P546" s="18" t="s">
        <v>36</v>
      </c>
    </row>
    <row r="547" spans="1:16" x14ac:dyDescent="0.25">
      <c r="A547" s="18" t="s">
        <v>86</v>
      </c>
      <c r="B547" s="18" t="s">
        <v>3636</v>
      </c>
      <c r="J547" s="18" t="s">
        <v>1977</v>
      </c>
      <c r="K547" s="18">
        <v>0</v>
      </c>
      <c r="L547" s="18">
        <v>18</v>
      </c>
      <c r="M547" s="18" t="s">
        <v>3081</v>
      </c>
      <c r="N547" s="18" t="s">
        <v>3046</v>
      </c>
      <c r="O547" s="18">
        <v>10898.30514</v>
      </c>
      <c r="P547" s="18" t="s">
        <v>86</v>
      </c>
    </row>
    <row r="548" spans="1:16" x14ac:dyDescent="0.25">
      <c r="A548" s="18" t="s">
        <v>136</v>
      </c>
      <c r="B548" s="18" t="s">
        <v>3637</v>
      </c>
      <c r="J548" s="18" t="s">
        <v>1978</v>
      </c>
      <c r="K548" s="18">
        <v>0</v>
      </c>
      <c r="L548" s="18">
        <v>19</v>
      </c>
      <c r="M548" s="18" t="s">
        <v>3081</v>
      </c>
      <c r="N548" s="18" t="s">
        <v>3046</v>
      </c>
      <c r="O548" s="18">
        <v>11757.2601</v>
      </c>
      <c r="P548" s="18" t="s">
        <v>136</v>
      </c>
    </row>
    <row r="549" spans="1:16" x14ac:dyDescent="0.25">
      <c r="A549" s="18" t="s">
        <v>2568</v>
      </c>
      <c r="B549" s="18" t="s">
        <v>3638</v>
      </c>
      <c r="J549" s="18" t="s">
        <v>780</v>
      </c>
      <c r="K549" s="18">
        <v>0</v>
      </c>
      <c r="L549" s="18">
        <v>1</v>
      </c>
      <c r="M549" s="18" t="s">
        <v>3081</v>
      </c>
      <c r="N549" s="18" t="s">
        <v>3046</v>
      </c>
      <c r="O549" s="18">
        <v>12943.466350000001</v>
      </c>
      <c r="P549" s="18" t="s">
        <v>2568</v>
      </c>
    </row>
    <row r="550" spans="1:16" x14ac:dyDescent="0.25">
      <c r="A550" s="18" t="s">
        <v>40</v>
      </c>
      <c r="B550" s="18" t="s">
        <v>3639</v>
      </c>
      <c r="J550" s="18" t="s">
        <v>1979</v>
      </c>
      <c r="K550" s="18">
        <v>0</v>
      </c>
      <c r="L550" s="18">
        <v>20</v>
      </c>
      <c r="M550" s="18" t="s">
        <v>3081</v>
      </c>
      <c r="N550" s="18" t="s">
        <v>3046</v>
      </c>
      <c r="O550" s="18">
        <v>11096.43226</v>
      </c>
      <c r="P550" s="18" t="s">
        <v>40</v>
      </c>
    </row>
    <row r="551" spans="1:16" x14ac:dyDescent="0.25">
      <c r="A551" s="18" t="s">
        <v>90</v>
      </c>
      <c r="B551" s="18" t="s">
        <v>3640</v>
      </c>
      <c r="J551" s="18" t="s">
        <v>1980</v>
      </c>
      <c r="K551" s="18">
        <v>0</v>
      </c>
      <c r="L551" s="18">
        <v>21</v>
      </c>
      <c r="M551" s="18" t="s">
        <v>3081</v>
      </c>
      <c r="N551" s="18" t="s">
        <v>3046</v>
      </c>
      <c r="O551" s="18">
        <v>10794.669389999999</v>
      </c>
      <c r="P551" s="18" t="s">
        <v>90</v>
      </c>
    </row>
    <row r="552" spans="1:16" x14ac:dyDescent="0.25">
      <c r="A552" s="18" t="s">
        <v>140</v>
      </c>
      <c r="B552" s="18" t="s">
        <v>3641</v>
      </c>
      <c r="J552" s="18" t="s">
        <v>1981</v>
      </c>
      <c r="K552" s="18">
        <v>0</v>
      </c>
      <c r="L552" s="18">
        <v>22</v>
      </c>
      <c r="M552" s="18" t="s">
        <v>3081</v>
      </c>
      <c r="N552" s="18" t="s">
        <v>3046</v>
      </c>
      <c r="O552" s="18">
        <v>11249.88363</v>
      </c>
      <c r="P552" s="18" t="s">
        <v>140</v>
      </c>
    </row>
    <row r="553" spans="1:16" x14ac:dyDescent="0.25">
      <c r="A553" s="18" t="s">
        <v>44</v>
      </c>
      <c r="B553" s="18" t="s">
        <v>3642</v>
      </c>
      <c r="J553" s="18" t="s">
        <v>1982</v>
      </c>
      <c r="K553" s="18">
        <v>0</v>
      </c>
      <c r="L553" s="18">
        <v>23</v>
      </c>
      <c r="M553" s="18" t="s">
        <v>3081</v>
      </c>
      <c r="N553" s="18" t="s">
        <v>3046</v>
      </c>
      <c r="O553" s="18">
        <v>10956.72536</v>
      </c>
      <c r="P553" s="18" t="s">
        <v>44</v>
      </c>
    </row>
    <row r="554" spans="1:16" x14ac:dyDescent="0.25">
      <c r="A554" s="18" t="s">
        <v>2569</v>
      </c>
      <c r="B554" s="18" t="s">
        <v>3643</v>
      </c>
      <c r="J554" s="18" t="s">
        <v>804</v>
      </c>
      <c r="K554" s="18">
        <v>0</v>
      </c>
      <c r="L554" s="18">
        <v>2</v>
      </c>
      <c r="M554" s="18" t="s">
        <v>3081</v>
      </c>
      <c r="N554" s="18" t="s">
        <v>3046</v>
      </c>
      <c r="O554" s="18">
        <v>12717.73379</v>
      </c>
      <c r="P554" s="18" t="s">
        <v>2569</v>
      </c>
    </row>
    <row r="555" spans="1:16" x14ac:dyDescent="0.25">
      <c r="A555" s="18" t="s">
        <v>2570</v>
      </c>
      <c r="B555" s="18" t="s">
        <v>3644</v>
      </c>
      <c r="J555" s="18" t="s">
        <v>828</v>
      </c>
      <c r="K555" s="18">
        <v>0</v>
      </c>
      <c r="L555" s="18">
        <v>3</v>
      </c>
      <c r="M555" s="18" t="s">
        <v>3081</v>
      </c>
      <c r="N555" s="18" t="s">
        <v>3046</v>
      </c>
      <c r="O555" s="18">
        <v>12834.836719999999</v>
      </c>
      <c r="P555" s="18" t="s">
        <v>2570</v>
      </c>
    </row>
    <row r="556" spans="1:16" x14ac:dyDescent="0.25">
      <c r="A556" s="18" t="s">
        <v>2571</v>
      </c>
      <c r="B556" s="18" t="s">
        <v>3645</v>
      </c>
      <c r="J556" s="18" t="s">
        <v>779</v>
      </c>
      <c r="K556" s="18">
        <v>0</v>
      </c>
      <c r="L556" s="18">
        <v>4</v>
      </c>
      <c r="M556" s="18" t="s">
        <v>3081</v>
      </c>
      <c r="N556" s="18" t="s">
        <v>3046</v>
      </c>
      <c r="O556" s="18">
        <v>12494.53472</v>
      </c>
      <c r="P556" s="18" t="s">
        <v>2571</v>
      </c>
    </row>
    <row r="557" spans="1:16" x14ac:dyDescent="0.25">
      <c r="A557" s="18" t="s">
        <v>2572</v>
      </c>
      <c r="B557" s="18" t="s">
        <v>3646</v>
      </c>
      <c r="J557" s="18" t="s">
        <v>803</v>
      </c>
      <c r="K557" s="18">
        <v>0</v>
      </c>
      <c r="L557" s="18">
        <v>5</v>
      </c>
      <c r="M557" s="18" t="s">
        <v>3081</v>
      </c>
      <c r="N557" s="18" t="s">
        <v>3046</v>
      </c>
      <c r="O557" s="18">
        <v>12490.79279</v>
      </c>
      <c r="P557" s="18" t="s">
        <v>2572</v>
      </c>
    </row>
    <row r="558" spans="1:16" x14ac:dyDescent="0.25">
      <c r="A558" s="18" t="s">
        <v>270</v>
      </c>
      <c r="B558" s="18" t="s">
        <v>3647</v>
      </c>
      <c r="J558" s="18" t="s">
        <v>827</v>
      </c>
      <c r="K558" s="18">
        <v>0</v>
      </c>
      <c r="L558" s="18">
        <v>6</v>
      </c>
      <c r="M558" s="18" t="s">
        <v>3081</v>
      </c>
      <c r="N558" s="18" t="s">
        <v>3046</v>
      </c>
      <c r="O558" s="18">
        <v>12094.553159999999</v>
      </c>
      <c r="P558" s="18" t="s">
        <v>270</v>
      </c>
    </row>
    <row r="559" spans="1:16" x14ac:dyDescent="0.25">
      <c r="A559" s="18" t="s">
        <v>242</v>
      </c>
      <c r="B559" s="18" t="s">
        <v>3648</v>
      </c>
      <c r="J559" s="18" t="s">
        <v>778</v>
      </c>
      <c r="K559" s="18">
        <v>0</v>
      </c>
      <c r="L559" s="18">
        <v>7</v>
      </c>
      <c r="M559" s="18" t="s">
        <v>3081</v>
      </c>
      <c r="N559" s="18" t="s">
        <v>3046</v>
      </c>
      <c r="O559" s="18">
        <v>12071.891019999999</v>
      </c>
      <c r="P559" s="18" t="s">
        <v>242</v>
      </c>
    </row>
    <row r="560" spans="1:16" x14ac:dyDescent="0.25">
      <c r="A560" s="18" t="s">
        <v>224</v>
      </c>
      <c r="B560" s="18" t="s">
        <v>3649</v>
      </c>
      <c r="J560" s="18" t="s">
        <v>802</v>
      </c>
      <c r="K560" s="18">
        <v>0</v>
      </c>
      <c r="L560" s="18">
        <v>8</v>
      </c>
      <c r="M560" s="18" t="s">
        <v>3081</v>
      </c>
      <c r="N560" s="18" t="s">
        <v>3046</v>
      </c>
      <c r="O560" s="18">
        <v>12248.701279999999</v>
      </c>
      <c r="P560" s="18" t="s">
        <v>224</v>
      </c>
    </row>
    <row r="561" spans="1:16" x14ac:dyDescent="0.25">
      <c r="A561" s="18" t="s">
        <v>194</v>
      </c>
      <c r="B561" s="18" t="s">
        <v>3650</v>
      </c>
      <c r="J561" s="18" t="s">
        <v>826</v>
      </c>
      <c r="K561" s="18">
        <v>0</v>
      </c>
      <c r="L561" s="18">
        <v>9</v>
      </c>
      <c r="M561" s="18" t="s">
        <v>3081</v>
      </c>
      <c r="N561" s="18" t="s">
        <v>3046</v>
      </c>
      <c r="O561" s="18">
        <v>11685.753189999999</v>
      </c>
      <c r="P561" s="18" t="s">
        <v>194</v>
      </c>
    </row>
    <row r="562" spans="1:16" x14ac:dyDescent="0.25">
      <c r="A562" s="18" t="s">
        <v>94</v>
      </c>
      <c r="B562" s="18" t="s">
        <v>3651</v>
      </c>
      <c r="J562" s="18" t="s">
        <v>835</v>
      </c>
      <c r="K562" s="18">
        <v>1</v>
      </c>
      <c r="L562" s="18">
        <v>0</v>
      </c>
      <c r="M562" s="18" t="s">
        <v>3081</v>
      </c>
      <c r="N562" s="18" t="s">
        <v>3045</v>
      </c>
      <c r="O562" s="18">
        <v>10795.38068</v>
      </c>
      <c r="P562" s="18" t="s">
        <v>94</v>
      </c>
    </row>
    <row r="563" spans="1:16" x14ac:dyDescent="0.25">
      <c r="A563" s="18" t="s">
        <v>2573</v>
      </c>
      <c r="B563" s="18" t="s">
        <v>3652</v>
      </c>
      <c r="J563" s="18" t="s">
        <v>783</v>
      </c>
      <c r="K563" s="18">
        <v>1</v>
      </c>
      <c r="L563" s="18">
        <v>10</v>
      </c>
      <c r="M563" s="18" t="s">
        <v>3081</v>
      </c>
      <c r="N563" s="18" t="s">
        <v>3045</v>
      </c>
      <c r="O563" s="18">
        <v>10908.10886</v>
      </c>
      <c r="P563" s="18" t="s">
        <v>2573</v>
      </c>
    </row>
    <row r="564" spans="1:16" x14ac:dyDescent="0.25">
      <c r="A564" s="18" t="s">
        <v>2574</v>
      </c>
      <c r="B564" s="18" t="s">
        <v>3653</v>
      </c>
      <c r="J564" s="18" t="s">
        <v>807</v>
      </c>
      <c r="K564" s="18">
        <v>1</v>
      </c>
      <c r="L564" s="18">
        <v>11</v>
      </c>
      <c r="M564" s="18" t="s">
        <v>3081</v>
      </c>
      <c r="N564" s="18" t="s">
        <v>3045</v>
      </c>
      <c r="O564" s="18">
        <v>10586.324850000001</v>
      </c>
      <c r="P564" s="18" t="s">
        <v>2574</v>
      </c>
    </row>
    <row r="565" spans="1:16" x14ac:dyDescent="0.25">
      <c r="A565" s="18" t="s">
        <v>2575</v>
      </c>
      <c r="B565" s="18" t="s">
        <v>3654</v>
      </c>
      <c r="J565" s="18" t="s">
        <v>831</v>
      </c>
      <c r="K565" s="18">
        <v>1</v>
      </c>
      <c r="L565" s="18">
        <v>12</v>
      </c>
      <c r="M565" s="18" t="s">
        <v>3081</v>
      </c>
      <c r="N565" s="18" t="s">
        <v>3045</v>
      </c>
      <c r="O565" s="18">
        <v>10399.327380000001</v>
      </c>
      <c r="P565" s="18" t="s">
        <v>2575</v>
      </c>
    </row>
    <row r="566" spans="1:16" x14ac:dyDescent="0.25">
      <c r="A566" s="18" t="s">
        <v>2576</v>
      </c>
      <c r="B566" s="18" t="s">
        <v>3655</v>
      </c>
      <c r="J566" s="18" t="s">
        <v>782</v>
      </c>
      <c r="K566" s="18">
        <v>1</v>
      </c>
      <c r="L566" s="18">
        <v>13</v>
      </c>
      <c r="M566" s="18" t="s">
        <v>3081</v>
      </c>
      <c r="N566" s="18" t="s">
        <v>3045</v>
      </c>
      <c r="O566" s="18">
        <v>10827.38154</v>
      </c>
      <c r="P566" s="18" t="s">
        <v>2576</v>
      </c>
    </row>
    <row r="567" spans="1:16" x14ac:dyDescent="0.25">
      <c r="A567" s="18" t="s">
        <v>2577</v>
      </c>
      <c r="B567" s="18" t="s">
        <v>3656</v>
      </c>
      <c r="J567" s="18" t="s">
        <v>806</v>
      </c>
      <c r="K567" s="18">
        <v>1</v>
      </c>
      <c r="L567" s="18">
        <v>14</v>
      </c>
      <c r="M567" s="18" t="s">
        <v>3081</v>
      </c>
      <c r="N567" s="18" t="s">
        <v>3045</v>
      </c>
      <c r="O567" s="18">
        <v>10463.184520000001</v>
      </c>
      <c r="P567" s="18" t="s">
        <v>2577</v>
      </c>
    </row>
    <row r="568" spans="1:16" x14ac:dyDescent="0.25">
      <c r="A568" s="18" t="s">
        <v>2578</v>
      </c>
      <c r="B568" s="18" t="s">
        <v>3657</v>
      </c>
      <c r="J568" s="18" t="s">
        <v>830</v>
      </c>
      <c r="K568" s="18">
        <v>1</v>
      </c>
      <c r="L568" s="18">
        <v>15</v>
      </c>
      <c r="M568" s="18" t="s">
        <v>3081</v>
      </c>
      <c r="N568" s="18" t="s">
        <v>3045</v>
      </c>
      <c r="O568" s="18">
        <v>10281.83957</v>
      </c>
      <c r="P568" s="18" t="s">
        <v>2578</v>
      </c>
    </row>
    <row r="569" spans="1:16" x14ac:dyDescent="0.25">
      <c r="A569" s="18" t="s">
        <v>2579</v>
      </c>
      <c r="B569" s="18" t="s">
        <v>3658</v>
      </c>
      <c r="J569" s="18" t="s">
        <v>811</v>
      </c>
      <c r="K569" s="18">
        <v>1</v>
      </c>
      <c r="L569" s="18">
        <v>16</v>
      </c>
      <c r="M569" s="18" t="s">
        <v>3081</v>
      </c>
      <c r="N569" s="18" t="s">
        <v>3045</v>
      </c>
      <c r="O569" s="18">
        <v>10897.00973</v>
      </c>
      <c r="P569" s="18" t="s">
        <v>2579</v>
      </c>
    </row>
    <row r="570" spans="1:16" x14ac:dyDescent="0.25">
      <c r="A570" s="18" t="s">
        <v>2580</v>
      </c>
      <c r="B570" s="18" t="s">
        <v>3659</v>
      </c>
      <c r="J570" s="18" t="s">
        <v>787</v>
      </c>
      <c r="K570" s="18">
        <v>1</v>
      </c>
      <c r="L570" s="18">
        <v>17</v>
      </c>
      <c r="M570" s="18" t="s">
        <v>3081</v>
      </c>
      <c r="N570" s="18" t="s">
        <v>3045</v>
      </c>
      <c r="O570" s="18">
        <v>10358.09886</v>
      </c>
      <c r="P570" s="18" t="s">
        <v>2580</v>
      </c>
    </row>
    <row r="571" spans="1:16" x14ac:dyDescent="0.25">
      <c r="A571" s="18" t="s">
        <v>2581</v>
      </c>
      <c r="B571" s="18" t="s">
        <v>3660</v>
      </c>
      <c r="J571" s="18" t="s">
        <v>1983</v>
      </c>
      <c r="K571" s="18">
        <v>1</v>
      </c>
      <c r="L571" s="18">
        <v>18</v>
      </c>
      <c r="M571" s="18" t="s">
        <v>3081</v>
      </c>
      <c r="N571" s="18" t="s">
        <v>3045</v>
      </c>
      <c r="O571" s="18">
        <v>10222.14745</v>
      </c>
      <c r="P571" s="18" t="s">
        <v>2581</v>
      </c>
    </row>
    <row r="572" spans="1:16" x14ac:dyDescent="0.25">
      <c r="A572" s="18" t="s">
        <v>2582</v>
      </c>
      <c r="B572" s="18" t="s">
        <v>3661</v>
      </c>
      <c r="J572" s="18" t="s">
        <v>1984</v>
      </c>
      <c r="K572" s="18">
        <v>1</v>
      </c>
      <c r="L572" s="18">
        <v>19</v>
      </c>
      <c r="M572" s="18" t="s">
        <v>3081</v>
      </c>
      <c r="N572" s="18" t="s">
        <v>3045</v>
      </c>
      <c r="O572" s="18">
        <v>10787.43679</v>
      </c>
      <c r="P572" s="18" t="s">
        <v>2582</v>
      </c>
    </row>
    <row r="573" spans="1:16" x14ac:dyDescent="0.25">
      <c r="A573" s="18" t="s">
        <v>868</v>
      </c>
      <c r="B573" s="18" t="s">
        <v>3662</v>
      </c>
      <c r="J573" s="18" t="s">
        <v>786</v>
      </c>
      <c r="K573" s="18">
        <v>1</v>
      </c>
      <c r="L573" s="18">
        <v>1</v>
      </c>
      <c r="M573" s="18" t="s">
        <v>3081</v>
      </c>
      <c r="N573" s="18" t="s">
        <v>3045</v>
      </c>
      <c r="O573" s="18">
        <v>10734.52015</v>
      </c>
      <c r="P573" s="18" t="s">
        <v>868</v>
      </c>
    </row>
    <row r="574" spans="1:16" x14ac:dyDescent="0.25">
      <c r="A574" s="18" t="s">
        <v>2583</v>
      </c>
      <c r="B574" s="18" t="s">
        <v>3663</v>
      </c>
      <c r="J574" s="18" t="s">
        <v>1985</v>
      </c>
      <c r="K574" s="18">
        <v>1</v>
      </c>
      <c r="L574" s="18">
        <v>20</v>
      </c>
      <c r="M574" s="18" t="s">
        <v>3081</v>
      </c>
      <c r="N574" s="18" t="s">
        <v>3045</v>
      </c>
      <c r="O574" s="18">
        <v>10254.23919</v>
      </c>
      <c r="P574" s="18" t="s">
        <v>2583</v>
      </c>
    </row>
    <row r="575" spans="1:16" x14ac:dyDescent="0.25">
      <c r="A575" s="18" t="s">
        <v>2584</v>
      </c>
      <c r="B575" s="18" t="s">
        <v>3664</v>
      </c>
      <c r="J575" s="18" t="s">
        <v>1986</v>
      </c>
      <c r="K575" s="18">
        <v>1</v>
      </c>
      <c r="L575" s="18">
        <v>21</v>
      </c>
      <c r="M575" s="18" t="s">
        <v>3081</v>
      </c>
      <c r="N575" s="18" t="s">
        <v>3045</v>
      </c>
      <c r="O575" s="18">
        <v>10126.986059999999</v>
      </c>
      <c r="P575" s="18" t="s">
        <v>2584</v>
      </c>
    </row>
    <row r="576" spans="1:16" x14ac:dyDescent="0.25">
      <c r="A576" s="18" t="s">
        <v>2585</v>
      </c>
      <c r="B576" s="18" t="s">
        <v>3665</v>
      </c>
      <c r="J576" s="18" t="s">
        <v>1987</v>
      </c>
      <c r="K576" s="18">
        <v>1</v>
      </c>
      <c r="L576" s="18">
        <v>22</v>
      </c>
      <c r="M576" s="18" t="s">
        <v>3081</v>
      </c>
      <c r="N576" s="18" t="s">
        <v>3045</v>
      </c>
      <c r="O576" s="18">
        <v>10608.70636</v>
      </c>
      <c r="P576" s="18" t="s">
        <v>2585</v>
      </c>
    </row>
    <row r="577" spans="1:16" x14ac:dyDescent="0.25">
      <c r="A577" s="18" t="s">
        <v>2586</v>
      </c>
      <c r="B577" s="18" t="s">
        <v>3666</v>
      </c>
      <c r="J577" s="18" t="s">
        <v>1988</v>
      </c>
      <c r="K577" s="18">
        <v>1</v>
      </c>
      <c r="L577" s="18">
        <v>23</v>
      </c>
      <c r="M577" s="18" t="s">
        <v>3081</v>
      </c>
      <c r="N577" s="18" t="s">
        <v>3045</v>
      </c>
      <c r="O577" s="18">
        <v>10147.521269999999</v>
      </c>
      <c r="P577" s="18" t="s">
        <v>2586</v>
      </c>
    </row>
    <row r="578" spans="1:16" x14ac:dyDescent="0.25">
      <c r="A578" s="18" t="s">
        <v>861</v>
      </c>
      <c r="B578" s="18" t="s">
        <v>3667</v>
      </c>
      <c r="J578" s="18" t="s">
        <v>810</v>
      </c>
      <c r="K578" s="18">
        <v>1</v>
      </c>
      <c r="L578" s="18">
        <v>2</v>
      </c>
      <c r="M578" s="18" t="s">
        <v>3081</v>
      </c>
      <c r="N578" s="18" t="s">
        <v>3045</v>
      </c>
      <c r="O578" s="18">
        <v>10359.30335</v>
      </c>
      <c r="P578" s="18" t="s">
        <v>861</v>
      </c>
    </row>
    <row r="579" spans="1:16" x14ac:dyDescent="0.25">
      <c r="A579" s="18" t="s">
        <v>2587</v>
      </c>
      <c r="B579" s="18" t="s">
        <v>3668</v>
      </c>
      <c r="J579" s="18" t="s">
        <v>834</v>
      </c>
      <c r="K579" s="18">
        <v>1</v>
      </c>
      <c r="L579" s="18">
        <v>3</v>
      </c>
      <c r="M579" s="18" t="s">
        <v>3081</v>
      </c>
      <c r="N579" s="18" t="s">
        <v>3045</v>
      </c>
      <c r="O579" s="18">
        <v>10721.280290000001</v>
      </c>
      <c r="P579" s="18" t="s">
        <v>2587</v>
      </c>
    </row>
    <row r="580" spans="1:16" x14ac:dyDescent="0.25">
      <c r="A580" s="18" t="s">
        <v>2588</v>
      </c>
      <c r="B580" s="18" t="s">
        <v>3669</v>
      </c>
      <c r="J580" s="18" t="s">
        <v>785</v>
      </c>
      <c r="K580" s="18">
        <v>1</v>
      </c>
      <c r="L580" s="18">
        <v>4</v>
      </c>
      <c r="M580" s="18" t="s">
        <v>3081</v>
      </c>
      <c r="N580" s="18" t="s">
        <v>3045</v>
      </c>
      <c r="O580" s="18">
        <v>11054.50555</v>
      </c>
      <c r="P580" s="18" t="s">
        <v>2588</v>
      </c>
    </row>
    <row r="581" spans="1:16" x14ac:dyDescent="0.25">
      <c r="A581" s="18" t="s">
        <v>2589</v>
      </c>
      <c r="B581" s="18" t="s">
        <v>3670</v>
      </c>
      <c r="J581" s="18" t="s">
        <v>809</v>
      </c>
      <c r="K581" s="18">
        <v>1</v>
      </c>
      <c r="L581" s="18">
        <v>5</v>
      </c>
      <c r="M581" s="18" t="s">
        <v>3081</v>
      </c>
      <c r="N581" s="18" t="s">
        <v>3045</v>
      </c>
      <c r="O581" s="18">
        <v>10796.70436</v>
      </c>
      <c r="P581" s="18" t="s">
        <v>2589</v>
      </c>
    </row>
    <row r="582" spans="1:16" x14ac:dyDescent="0.25">
      <c r="A582" s="18" t="s">
        <v>2590</v>
      </c>
      <c r="B582" s="18" t="s">
        <v>3671</v>
      </c>
      <c r="J582" s="18" t="s">
        <v>833</v>
      </c>
      <c r="K582" s="18">
        <v>1</v>
      </c>
      <c r="L582" s="18">
        <v>6</v>
      </c>
      <c r="M582" s="18" t="s">
        <v>3081</v>
      </c>
      <c r="N582" s="18" t="s">
        <v>3045</v>
      </c>
      <c r="O582" s="18">
        <v>10621.957640000001</v>
      </c>
      <c r="P582" s="18" t="s">
        <v>2590</v>
      </c>
    </row>
    <row r="583" spans="1:16" x14ac:dyDescent="0.25">
      <c r="A583" s="18" t="s">
        <v>2591</v>
      </c>
      <c r="B583" s="18" t="s">
        <v>3672</v>
      </c>
      <c r="J583" s="18" t="s">
        <v>784</v>
      </c>
      <c r="K583" s="18">
        <v>1</v>
      </c>
      <c r="L583" s="18">
        <v>7</v>
      </c>
      <c r="M583" s="18" t="s">
        <v>3081</v>
      </c>
      <c r="N583" s="18" t="s">
        <v>3045</v>
      </c>
      <c r="O583" s="18">
        <v>10983.411400000001</v>
      </c>
      <c r="P583" s="18" t="s">
        <v>2591</v>
      </c>
    </row>
    <row r="584" spans="1:16" x14ac:dyDescent="0.25">
      <c r="A584" s="18" t="s">
        <v>2592</v>
      </c>
      <c r="B584" s="18" t="s">
        <v>3673</v>
      </c>
      <c r="J584" s="18" t="s">
        <v>808</v>
      </c>
      <c r="K584" s="18">
        <v>1</v>
      </c>
      <c r="L584" s="18">
        <v>8</v>
      </c>
      <c r="M584" s="18" t="s">
        <v>3081</v>
      </c>
      <c r="N584" s="18" t="s">
        <v>3045</v>
      </c>
      <c r="O584" s="18">
        <v>10705.801289999999</v>
      </c>
      <c r="P584" s="18" t="s">
        <v>2592</v>
      </c>
    </row>
    <row r="585" spans="1:16" x14ac:dyDescent="0.25">
      <c r="A585" s="18" t="s">
        <v>2593</v>
      </c>
      <c r="B585" s="18" t="s">
        <v>3674</v>
      </c>
      <c r="J585" s="18" t="s">
        <v>832</v>
      </c>
      <c r="K585" s="18">
        <v>1</v>
      </c>
      <c r="L585" s="18">
        <v>9</v>
      </c>
      <c r="M585" s="18" t="s">
        <v>3081</v>
      </c>
      <c r="N585" s="18" t="s">
        <v>3045</v>
      </c>
      <c r="O585" s="18">
        <v>10512.37371</v>
      </c>
      <c r="P585" s="18" t="s">
        <v>2593</v>
      </c>
    </row>
    <row r="586" spans="1:16" x14ac:dyDescent="0.25">
      <c r="A586" s="18" t="s">
        <v>70</v>
      </c>
      <c r="B586" s="18" t="s">
        <v>3675</v>
      </c>
      <c r="J586" s="18" t="s">
        <v>823</v>
      </c>
      <c r="K586" s="18">
        <v>1</v>
      </c>
      <c r="L586" s="18">
        <v>0</v>
      </c>
      <c r="M586" s="18" t="s">
        <v>3081</v>
      </c>
      <c r="N586" s="18" t="s">
        <v>3046</v>
      </c>
      <c r="O586" s="18">
        <v>10794.77318</v>
      </c>
      <c r="P586" s="18" t="s">
        <v>70</v>
      </c>
    </row>
    <row r="587" spans="1:16" x14ac:dyDescent="0.25">
      <c r="A587" s="18" t="s">
        <v>2594</v>
      </c>
      <c r="B587" s="18" t="s">
        <v>3676</v>
      </c>
      <c r="J587" s="18" t="s">
        <v>771</v>
      </c>
      <c r="K587" s="18">
        <v>1</v>
      </c>
      <c r="L587" s="18">
        <v>10</v>
      </c>
      <c r="M587" s="18" t="s">
        <v>3081</v>
      </c>
      <c r="N587" s="18" t="s">
        <v>3046</v>
      </c>
      <c r="O587" s="18">
        <v>10906.265810000001</v>
      </c>
      <c r="P587" s="18" t="s">
        <v>2594</v>
      </c>
    </row>
    <row r="588" spans="1:16" x14ac:dyDescent="0.25">
      <c r="A588" s="18" t="s">
        <v>2595</v>
      </c>
      <c r="B588" s="18" t="s">
        <v>3677</v>
      </c>
      <c r="J588" s="18" t="s">
        <v>795</v>
      </c>
      <c r="K588" s="18">
        <v>1</v>
      </c>
      <c r="L588" s="18">
        <v>11</v>
      </c>
      <c r="M588" s="18" t="s">
        <v>3081</v>
      </c>
      <c r="N588" s="18" t="s">
        <v>3046</v>
      </c>
      <c r="O588" s="18">
        <v>10586.72344</v>
      </c>
      <c r="P588" s="18" t="s">
        <v>2595</v>
      </c>
    </row>
    <row r="589" spans="1:16" x14ac:dyDescent="0.25">
      <c r="A589" s="18" t="s">
        <v>2596</v>
      </c>
      <c r="B589" s="18" t="s">
        <v>3678</v>
      </c>
      <c r="J589" s="18" t="s">
        <v>819</v>
      </c>
      <c r="K589" s="18">
        <v>1</v>
      </c>
      <c r="L589" s="18">
        <v>12</v>
      </c>
      <c r="M589" s="18" t="s">
        <v>3081</v>
      </c>
      <c r="N589" s="18" t="s">
        <v>3046</v>
      </c>
      <c r="O589" s="18">
        <v>10397.80841</v>
      </c>
      <c r="P589" s="18" t="s">
        <v>2596</v>
      </c>
    </row>
    <row r="590" spans="1:16" x14ac:dyDescent="0.25">
      <c r="A590" s="18" t="s">
        <v>2597</v>
      </c>
      <c r="B590" s="18" t="s">
        <v>3679</v>
      </c>
      <c r="J590" s="18" t="s">
        <v>770</v>
      </c>
      <c r="K590" s="18">
        <v>1</v>
      </c>
      <c r="L590" s="18">
        <v>13</v>
      </c>
      <c r="M590" s="18" t="s">
        <v>3081</v>
      </c>
      <c r="N590" s="18" t="s">
        <v>3046</v>
      </c>
      <c r="O590" s="18">
        <v>10826.94764</v>
      </c>
      <c r="P590" s="18" t="s">
        <v>2597</v>
      </c>
    </row>
    <row r="591" spans="1:16" x14ac:dyDescent="0.25">
      <c r="A591" s="18" t="s">
        <v>2598</v>
      </c>
      <c r="B591" s="18" t="s">
        <v>3680</v>
      </c>
      <c r="J591" s="18" t="s">
        <v>794</v>
      </c>
      <c r="K591" s="18">
        <v>1</v>
      </c>
      <c r="L591" s="18">
        <v>14</v>
      </c>
      <c r="M591" s="18" t="s">
        <v>3081</v>
      </c>
      <c r="N591" s="18" t="s">
        <v>3046</v>
      </c>
      <c r="O591" s="18">
        <v>10462.34129</v>
      </c>
      <c r="P591" s="18" t="s">
        <v>2598</v>
      </c>
    </row>
    <row r="592" spans="1:16" x14ac:dyDescent="0.25">
      <c r="A592" s="18" t="s">
        <v>2599</v>
      </c>
      <c r="B592" s="18" t="s">
        <v>3681</v>
      </c>
      <c r="J592" s="18" t="s">
        <v>818</v>
      </c>
      <c r="K592" s="18">
        <v>1</v>
      </c>
      <c r="L592" s="18">
        <v>15</v>
      </c>
      <c r="M592" s="18" t="s">
        <v>3081</v>
      </c>
      <c r="N592" s="18" t="s">
        <v>3046</v>
      </c>
      <c r="O592" s="18">
        <v>10280.48712</v>
      </c>
      <c r="P592" s="18" t="s">
        <v>2599</v>
      </c>
    </row>
    <row r="593" spans="1:16" x14ac:dyDescent="0.25">
      <c r="A593" s="18" t="s">
        <v>2600</v>
      </c>
      <c r="B593" s="18" t="s">
        <v>3682</v>
      </c>
      <c r="J593" s="18" t="s">
        <v>799</v>
      </c>
      <c r="K593" s="18">
        <v>1</v>
      </c>
      <c r="L593" s="18">
        <v>16</v>
      </c>
      <c r="M593" s="18" t="s">
        <v>3081</v>
      </c>
      <c r="N593" s="18" t="s">
        <v>3046</v>
      </c>
      <c r="O593" s="18">
        <v>10895.500529999999</v>
      </c>
      <c r="P593" s="18" t="s">
        <v>2600</v>
      </c>
    </row>
    <row r="594" spans="1:16" x14ac:dyDescent="0.25">
      <c r="A594" s="18" t="s">
        <v>2601</v>
      </c>
      <c r="B594" s="18" t="s">
        <v>3683</v>
      </c>
      <c r="J594" s="18" t="s">
        <v>775</v>
      </c>
      <c r="K594" s="18">
        <v>1</v>
      </c>
      <c r="L594" s="18">
        <v>17</v>
      </c>
      <c r="M594" s="18" t="s">
        <v>3081</v>
      </c>
      <c r="N594" s="18" t="s">
        <v>3046</v>
      </c>
      <c r="O594" s="18">
        <v>10356.92592</v>
      </c>
      <c r="P594" s="18" t="s">
        <v>2601</v>
      </c>
    </row>
    <row r="595" spans="1:16" x14ac:dyDescent="0.25">
      <c r="A595" s="18" t="s">
        <v>2602</v>
      </c>
      <c r="B595" s="18" t="s">
        <v>3684</v>
      </c>
      <c r="J595" s="18" t="s">
        <v>1989</v>
      </c>
      <c r="K595" s="18">
        <v>1</v>
      </c>
      <c r="L595" s="18">
        <v>18</v>
      </c>
      <c r="M595" s="18" t="s">
        <v>3081</v>
      </c>
      <c r="N595" s="18" t="s">
        <v>3046</v>
      </c>
      <c r="O595" s="18">
        <v>10220.96234</v>
      </c>
      <c r="P595" s="18" t="s">
        <v>2602</v>
      </c>
    </row>
    <row r="596" spans="1:16" x14ac:dyDescent="0.25">
      <c r="A596" s="18" t="s">
        <v>2603</v>
      </c>
      <c r="B596" s="18" t="s">
        <v>3685</v>
      </c>
      <c r="J596" s="18" t="s">
        <v>1990</v>
      </c>
      <c r="K596" s="18">
        <v>1</v>
      </c>
      <c r="L596" s="18">
        <v>19</v>
      </c>
      <c r="M596" s="18" t="s">
        <v>3081</v>
      </c>
      <c r="N596" s="18" t="s">
        <v>3046</v>
      </c>
      <c r="O596" s="18">
        <v>10785.845579999999</v>
      </c>
      <c r="P596" s="18" t="s">
        <v>2603</v>
      </c>
    </row>
    <row r="597" spans="1:16" x14ac:dyDescent="0.25">
      <c r="A597" s="18" t="s">
        <v>866</v>
      </c>
      <c r="B597" s="18" t="s">
        <v>3686</v>
      </c>
      <c r="J597" s="18" t="s">
        <v>774</v>
      </c>
      <c r="K597" s="18">
        <v>1</v>
      </c>
      <c r="L597" s="18">
        <v>1</v>
      </c>
      <c r="M597" s="18" t="s">
        <v>3081</v>
      </c>
      <c r="N597" s="18" t="s">
        <v>3046</v>
      </c>
      <c r="O597" s="18">
        <v>10734.991749999999</v>
      </c>
      <c r="P597" s="18" t="s">
        <v>866</v>
      </c>
    </row>
    <row r="598" spans="1:16" x14ac:dyDescent="0.25">
      <c r="A598" s="18" t="s">
        <v>2604</v>
      </c>
      <c r="B598" s="18" t="s">
        <v>3687</v>
      </c>
      <c r="J598" s="18" t="s">
        <v>1991</v>
      </c>
      <c r="K598" s="18">
        <v>1</v>
      </c>
      <c r="L598" s="18">
        <v>20</v>
      </c>
      <c r="M598" s="18" t="s">
        <v>3081</v>
      </c>
      <c r="N598" s="18" t="s">
        <v>3046</v>
      </c>
      <c r="O598" s="18">
        <v>10253.3156</v>
      </c>
      <c r="P598" s="18" t="s">
        <v>2604</v>
      </c>
    </row>
    <row r="599" spans="1:16" x14ac:dyDescent="0.25">
      <c r="A599" s="18" t="s">
        <v>2605</v>
      </c>
      <c r="B599" s="18" t="s">
        <v>3688</v>
      </c>
      <c r="J599" s="18" t="s">
        <v>1992</v>
      </c>
      <c r="K599" s="18">
        <v>1</v>
      </c>
      <c r="L599" s="18">
        <v>21</v>
      </c>
      <c r="M599" s="18" t="s">
        <v>3081</v>
      </c>
      <c r="N599" s="18" t="s">
        <v>3046</v>
      </c>
      <c r="O599" s="18">
        <v>10126.050300000001</v>
      </c>
      <c r="P599" s="18" t="s">
        <v>2605</v>
      </c>
    </row>
    <row r="600" spans="1:16" x14ac:dyDescent="0.25">
      <c r="A600" s="18" t="s">
        <v>2606</v>
      </c>
      <c r="B600" s="18" t="s">
        <v>3689</v>
      </c>
      <c r="J600" s="18" t="s">
        <v>1993</v>
      </c>
      <c r="K600" s="18">
        <v>1</v>
      </c>
      <c r="L600" s="18">
        <v>22</v>
      </c>
      <c r="M600" s="18" t="s">
        <v>3081</v>
      </c>
      <c r="N600" s="18" t="s">
        <v>3046</v>
      </c>
      <c r="O600" s="18">
        <v>10607.44817</v>
      </c>
      <c r="P600" s="18" t="s">
        <v>2606</v>
      </c>
    </row>
    <row r="601" spans="1:16" x14ac:dyDescent="0.25">
      <c r="A601" s="18" t="s">
        <v>2607</v>
      </c>
      <c r="B601" s="18" t="s">
        <v>3690</v>
      </c>
      <c r="J601" s="18" t="s">
        <v>1994</v>
      </c>
      <c r="K601" s="18">
        <v>1</v>
      </c>
      <c r="L601" s="18">
        <v>23</v>
      </c>
      <c r="M601" s="18" t="s">
        <v>3081</v>
      </c>
      <c r="N601" s="18" t="s">
        <v>3046</v>
      </c>
      <c r="O601" s="18">
        <v>10146.102279999999</v>
      </c>
      <c r="P601" s="18" t="s">
        <v>2607</v>
      </c>
    </row>
    <row r="602" spans="1:16" x14ac:dyDescent="0.25">
      <c r="A602" s="18" t="s">
        <v>859</v>
      </c>
      <c r="B602" s="18" t="s">
        <v>3691</v>
      </c>
      <c r="J602" s="18" t="s">
        <v>798</v>
      </c>
      <c r="K602" s="18">
        <v>1</v>
      </c>
      <c r="L602" s="18">
        <v>2</v>
      </c>
      <c r="M602" s="18" t="s">
        <v>3081</v>
      </c>
      <c r="N602" s="18" t="s">
        <v>3046</v>
      </c>
      <c r="O602" s="18">
        <v>10358.67447</v>
      </c>
      <c r="P602" s="18" t="s">
        <v>859</v>
      </c>
    </row>
    <row r="603" spans="1:16" x14ac:dyDescent="0.25">
      <c r="A603" s="18" t="s">
        <v>2608</v>
      </c>
      <c r="B603" s="18" t="s">
        <v>3692</v>
      </c>
      <c r="J603" s="18" t="s">
        <v>822</v>
      </c>
      <c r="K603" s="18">
        <v>1</v>
      </c>
      <c r="L603" s="18">
        <v>3</v>
      </c>
      <c r="M603" s="18" t="s">
        <v>3081</v>
      </c>
      <c r="N603" s="18" t="s">
        <v>3046</v>
      </c>
      <c r="O603" s="18">
        <v>10720.26179</v>
      </c>
      <c r="P603" s="18" t="s">
        <v>2608</v>
      </c>
    </row>
    <row r="604" spans="1:16" x14ac:dyDescent="0.25">
      <c r="A604" s="18" t="s">
        <v>2609</v>
      </c>
      <c r="B604" s="18" t="s">
        <v>3693</v>
      </c>
      <c r="J604" s="18" t="s">
        <v>773</v>
      </c>
      <c r="K604" s="18">
        <v>1</v>
      </c>
      <c r="L604" s="18">
        <v>4</v>
      </c>
      <c r="M604" s="18" t="s">
        <v>3081</v>
      </c>
      <c r="N604" s="18" t="s">
        <v>3046</v>
      </c>
      <c r="O604" s="18">
        <v>11056.01972</v>
      </c>
      <c r="P604" s="18" t="s">
        <v>2609</v>
      </c>
    </row>
    <row r="605" spans="1:16" x14ac:dyDescent="0.25">
      <c r="A605" s="18" t="s">
        <v>2610</v>
      </c>
      <c r="B605" s="18" t="s">
        <v>3694</v>
      </c>
      <c r="J605" s="18" t="s">
        <v>797</v>
      </c>
      <c r="K605" s="18">
        <v>1</v>
      </c>
      <c r="L605" s="18">
        <v>5</v>
      </c>
      <c r="M605" s="18" t="s">
        <v>3081</v>
      </c>
      <c r="N605" s="18" t="s">
        <v>3046</v>
      </c>
      <c r="O605" s="18">
        <v>10797.08201</v>
      </c>
      <c r="P605" s="18" t="s">
        <v>2610</v>
      </c>
    </row>
    <row r="606" spans="1:16" x14ac:dyDescent="0.25">
      <c r="A606" s="18" t="s">
        <v>2611</v>
      </c>
      <c r="B606" s="18" t="s">
        <v>3695</v>
      </c>
      <c r="J606" s="18" t="s">
        <v>821</v>
      </c>
      <c r="K606" s="18">
        <v>1</v>
      </c>
      <c r="L606" s="18">
        <v>6</v>
      </c>
      <c r="M606" s="18" t="s">
        <v>3081</v>
      </c>
      <c r="N606" s="18" t="s">
        <v>3046</v>
      </c>
      <c r="O606" s="18">
        <v>10621.18094</v>
      </c>
      <c r="P606" s="18" t="s">
        <v>2611</v>
      </c>
    </row>
    <row r="607" spans="1:16" x14ac:dyDescent="0.25">
      <c r="A607" s="18" t="s">
        <v>2612</v>
      </c>
      <c r="B607" s="18" t="s">
        <v>3696</v>
      </c>
      <c r="J607" s="18" t="s">
        <v>772</v>
      </c>
      <c r="K607" s="18">
        <v>1</v>
      </c>
      <c r="L607" s="18">
        <v>7</v>
      </c>
      <c r="M607" s="18" t="s">
        <v>3081</v>
      </c>
      <c r="N607" s="18" t="s">
        <v>3046</v>
      </c>
      <c r="O607" s="18">
        <v>10982.229429999999</v>
      </c>
      <c r="P607" s="18" t="s">
        <v>2612</v>
      </c>
    </row>
    <row r="608" spans="1:16" x14ac:dyDescent="0.25">
      <c r="A608" s="18" t="s">
        <v>2613</v>
      </c>
      <c r="B608" s="18" t="s">
        <v>3697</v>
      </c>
      <c r="J608" s="18" t="s">
        <v>796</v>
      </c>
      <c r="K608" s="18">
        <v>1</v>
      </c>
      <c r="L608" s="18">
        <v>8</v>
      </c>
      <c r="M608" s="18" t="s">
        <v>3081</v>
      </c>
      <c r="N608" s="18" t="s">
        <v>3046</v>
      </c>
      <c r="O608" s="18">
        <v>10705.038420000001</v>
      </c>
      <c r="P608" s="18" t="s">
        <v>2613</v>
      </c>
    </row>
    <row r="609" spans="1:16" x14ac:dyDescent="0.25">
      <c r="A609" s="18" t="s">
        <v>2614</v>
      </c>
      <c r="B609" s="18" t="s">
        <v>3698</v>
      </c>
      <c r="J609" s="18" t="s">
        <v>820</v>
      </c>
      <c r="K609" s="18">
        <v>1</v>
      </c>
      <c r="L609" s="18">
        <v>9</v>
      </c>
      <c r="M609" s="18" t="s">
        <v>3081</v>
      </c>
      <c r="N609" s="18" t="s">
        <v>3046</v>
      </c>
      <c r="O609" s="18">
        <v>10510.93592</v>
      </c>
      <c r="P609" s="18" t="s">
        <v>2614</v>
      </c>
    </row>
    <row r="610" spans="1:16" x14ac:dyDescent="0.25">
      <c r="A610" s="18" t="s">
        <v>2615</v>
      </c>
      <c r="B610" s="18" t="s">
        <v>3699</v>
      </c>
      <c r="J610" s="18" t="s">
        <v>692</v>
      </c>
      <c r="K610" s="18">
        <v>2</v>
      </c>
      <c r="L610" s="18">
        <v>0</v>
      </c>
      <c r="M610" s="18" t="s">
        <v>3081</v>
      </c>
      <c r="N610" s="18" t="s">
        <v>3045</v>
      </c>
      <c r="O610" s="18">
        <v>10818.877899999999</v>
      </c>
      <c r="P610" s="18" t="s">
        <v>2615</v>
      </c>
    </row>
    <row r="611" spans="1:16" x14ac:dyDescent="0.25">
      <c r="A611" s="18" t="s">
        <v>2616</v>
      </c>
      <c r="B611" s="18" t="s">
        <v>3700</v>
      </c>
      <c r="J611" s="18" t="s">
        <v>671</v>
      </c>
      <c r="K611" s="18">
        <v>2</v>
      </c>
      <c r="L611" s="18">
        <v>10</v>
      </c>
      <c r="M611" s="18" t="s">
        <v>3081</v>
      </c>
      <c r="N611" s="18" t="s">
        <v>3045</v>
      </c>
      <c r="O611" s="18">
        <v>9913.4545500000004</v>
      </c>
      <c r="P611" s="18" t="s">
        <v>2616</v>
      </c>
    </row>
    <row r="612" spans="1:16" x14ac:dyDescent="0.25">
      <c r="A612" s="18" t="s">
        <v>2617</v>
      </c>
      <c r="B612" s="18" t="s">
        <v>3701</v>
      </c>
      <c r="J612" s="18" t="s">
        <v>649</v>
      </c>
      <c r="K612" s="18">
        <v>2</v>
      </c>
      <c r="L612" s="18">
        <v>11</v>
      </c>
      <c r="M612" s="18" t="s">
        <v>3081</v>
      </c>
      <c r="N612" s="18" t="s">
        <v>3045</v>
      </c>
      <c r="O612" s="18">
        <v>9786.0139799999997</v>
      </c>
      <c r="P612" s="18" t="s">
        <v>2617</v>
      </c>
    </row>
    <row r="613" spans="1:16" x14ac:dyDescent="0.25">
      <c r="A613" s="18" t="s">
        <v>2618</v>
      </c>
      <c r="B613" s="18" t="s">
        <v>3702</v>
      </c>
      <c r="J613" s="18" t="s">
        <v>696</v>
      </c>
      <c r="K613" s="18">
        <v>2</v>
      </c>
      <c r="L613" s="18">
        <v>12</v>
      </c>
      <c r="M613" s="18" t="s">
        <v>3081</v>
      </c>
      <c r="N613" s="18" t="s">
        <v>3045</v>
      </c>
      <c r="O613" s="18">
        <v>9723.6880700000002</v>
      </c>
      <c r="P613" s="18" t="s">
        <v>2618</v>
      </c>
    </row>
    <row r="614" spans="1:16" x14ac:dyDescent="0.25">
      <c r="A614" s="18" t="s">
        <v>2619</v>
      </c>
      <c r="B614" s="18" t="s">
        <v>3703</v>
      </c>
      <c r="J614" s="18" t="s">
        <v>672</v>
      </c>
      <c r="K614" s="18">
        <v>2</v>
      </c>
      <c r="L614" s="18">
        <v>13</v>
      </c>
      <c r="M614" s="18" t="s">
        <v>3081</v>
      </c>
      <c r="N614" s="18" t="s">
        <v>3045</v>
      </c>
      <c r="O614" s="18">
        <v>9815.5730199999998</v>
      </c>
      <c r="P614" s="18" t="s">
        <v>2619</v>
      </c>
    </row>
    <row r="615" spans="1:16" x14ac:dyDescent="0.25">
      <c r="A615" s="18" t="s">
        <v>2620</v>
      </c>
      <c r="B615" s="18" t="s">
        <v>3704</v>
      </c>
      <c r="J615" s="18" t="s">
        <v>650</v>
      </c>
      <c r="K615" s="18">
        <v>2</v>
      </c>
      <c r="L615" s="18">
        <v>14</v>
      </c>
      <c r="M615" s="18" t="s">
        <v>3081</v>
      </c>
      <c r="N615" s="18" t="s">
        <v>3045</v>
      </c>
      <c r="O615" s="18">
        <v>9683.9554399999997</v>
      </c>
      <c r="P615" s="18" t="s">
        <v>2620</v>
      </c>
    </row>
    <row r="616" spans="1:16" x14ac:dyDescent="0.25">
      <c r="A616" s="18" t="s">
        <v>2621</v>
      </c>
      <c r="B616" s="18" t="s">
        <v>3705</v>
      </c>
      <c r="J616" s="18" t="s">
        <v>697</v>
      </c>
      <c r="K616" s="18">
        <v>2</v>
      </c>
      <c r="L616" s="18">
        <v>15</v>
      </c>
      <c r="M616" s="18" t="s">
        <v>3081</v>
      </c>
      <c r="N616" s="18" t="s">
        <v>3045</v>
      </c>
      <c r="O616" s="18">
        <v>9644.8472000000002</v>
      </c>
      <c r="P616" s="18" t="s">
        <v>2621</v>
      </c>
    </row>
    <row r="617" spans="1:16" x14ac:dyDescent="0.25">
      <c r="A617" s="18" t="s">
        <v>2622</v>
      </c>
      <c r="B617" s="18" t="s">
        <v>3706</v>
      </c>
      <c r="J617" s="18" t="s">
        <v>673</v>
      </c>
      <c r="K617" s="18">
        <v>2</v>
      </c>
      <c r="L617" s="18">
        <v>16</v>
      </c>
      <c r="M617" s="18" t="s">
        <v>3081</v>
      </c>
      <c r="N617" s="18" t="s">
        <v>3045</v>
      </c>
      <c r="O617" s="18">
        <v>9720.6284300000007</v>
      </c>
      <c r="P617" s="18" t="s">
        <v>2622</v>
      </c>
    </row>
    <row r="618" spans="1:16" x14ac:dyDescent="0.25">
      <c r="A618" s="18" t="s">
        <v>2623</v>
      </c>
      <c r="B618" s="18" t="s">
        <v>3707</v>
      </c>
      <c r="J618" s="18" t="s">
        <v>651</v>
      </c>
      <c r="K618" s="18">
        <v>2</v>
      </c>
      <c r="L618" s="18">
        <v>17</v>
      </c>
      <c r="M618" s="18" t="s">
        <v>3081</v>
      </c>
      <c r="N618" s="18" t="s">
        <v>3045</v>
      </c>
      <c r="O618" s="18">
        <v>9624.0202100000006</v>
      </c>
      <c r="P618" s="18" t="s">
        <v>2623</v>
      </c>
    </row>
    <row r="619" spans="1:16" x14ac:dyDescent="0.25">
      <c r="A619" s="18" t="s">
        <v>2624</v>
      </c>
      <c r="B619" s="18" t="s">
        <v>3708</v>
      </c>
      <c r="J619" s="18" t="s">
        <v>1995</v>
      </c>
      <c r="K619" s="18">
        <v>2</v>
      </c>
      <c r="L619" s="18">
        <v>18</v>
      </c>
      <c r="M619" s="18" t="s">
        <v>3081</v>
      </c>
      <c r="N619" s="18" t="s">
        <v>3045</v>
      </c>
      <c r="O619" s="18">
        <v>9559.0310700000009</v>
      </c>
      <c r="P619" s="18" t="s">
        <v>2624</v>
      </c>
    </row>
    <row r="620" spans="1:16" x14ac:dyDescent="0.25">
      <c r="A620" s="18" t="s">
        <v>2625</v>
      </c>
      <c r="B620" s="18" t="s">
        <v>3709</v>
      </c>
      <c r="J620" s="18" t="s">
        <v>1996</v>
      </c>
      <c r="K620" s="18">
        <v>2</v>
      </c>
      <c r="L620" s="18">
        <v>19</v>
      </c>
      <c r="M620" s="18" t="s">
        <v>3081</v>
      </c>
      <c r="N620" s="18" t="s">
        <v>3045</v>
      </c>
      <c r="O620" s="18">
        <v>9664.74496</v>
      </c>
      <c r="P620" s="18" t="s">
        <v>2625</v>
      </c>
    </row>
    <row r="621" spans="1:16" x14ac:dyDescent="0.25">
      <c r="A621" s="18" t="s">
        <v>2626</v>
      </c>
      <c r="B621" s="18" t="s">
        <v>3710</v>
      </c>
      <c r="J621" s="18" t="s">
        <v>668</v>
      </c>
      <c r="K621" s="18">
        <v>2</v>
      </c>
      <c r="L621" s="18">
        <v>1</v>
      </c>
      <c r="M621" s="18" t="s">
        <v>3081</v>
      </c>
      <c r="N621" s="18" t="s">
        <v>3045</v>
      </c>
      <c r="O621" s="18">
        <v>11480.162179999999</v>
      </c>
      <c r="P621" s="18" t="s">
        <v>2626</v>
      </c>
    </row>
    <row r="622" spans="1:16" x14ac:dyDescent="0.25">
      <c r="A622" s="18" t="s">
        <v>2627</v>
      </c>
      <c r="B622" s="18" t="s">
        <v>3711</v>
      </c>
      <c r="J622" s="18" t="s">
        <v>1997</v>
      </c>
      <c r="K622" s="18">
        <v>2</v>
      </c>
      <c r="L622" s="18">
        <v>20</v>
      </c>
      <c r="M622" s="18" t="s">
        <v>3081</v>
      </c>
      <c r="N622" s="18" t="s">
        <v>3045</v>
      </c>
      <c r="O622" s="18">
        <v>9580.9362799999999</v>
      </c>
      <c r="P622" s="18" t="s">
        <v>2627</v>
      </c>
    </row>
    <row r="623" spans="1:16" x14ac:dyDescent="0.25">
      <c r="A623" s="18" t="s">
        <v>2628</v>
      </c>
      <c r="B623" s="18" t="s">
        <v>3712</v>
      </c>
      <c r="J623" s="18" t="s">
        <v>1998</v>
      </c>
      <c r="K623" s="18">
        <v>2</v>
      </c>
      <c r="L623" s="18">
        <v>21</v>
      </c>
      <c r="M623" s="18" t="s">
        <v>3081</v>
      </c>
      <c r="N623" s="18" t="s">
        <v>3045</v>
      </c>
      <c r="O623" s="18">
        <v>9481.0837699999993</v>
      </c>
      <c r="P623" s="18" t="s">
        <v>2628</v>
      </c>
    </row>
    <row r="624" spans="1:16" x14ac:dyDescent="0.25">
      <c r="A624" s="18" t="s">
        <v>2629</v>
      </c>
      <c r="B624" s="18" t="s">
        <v>3713</v>
      </c>
      <c r="J624" s="18" t="s">
        <v>1999</v>
      </c>
      <c r="K624" s="18">
        <v>2</v>
      </c>
      <c r="L624" s="18">
        <v>22</v>
      </c>
      <c r="M624" s="18" t="s">
        <v>3081</v>
      </c>
      <c r="N624" s="18" t="s">
        <v>3045</v>
      </c>
      <c r="O624" s="18">
        <v>9559.0305700000008</v>
      </c>
      <c r="P624" s="18" t="s">
        <v>2629</v>
      </c>
    </row>
    <row r="625" spans="1:16" x14ac:dyDescent="0.25">
      <c r="A625" s="18" t="s">
        <v>2630</v>
      </c>
      <c r="B625" s="18" t="s">
        <v>3714</v>
      </c>
      <c r="J625" s="18" t="s">
        <v>2000</v>
      </c>
      <c r="K625" s="18">
        <v>2</v>
      </c>
      <c r="L625" s="18">
        <v>23</v>
      </c>
      <c r="M625" s="18" t="s">
        <v>3081</v>
      </c>
      <c r="N625" s="18" t="s">
        <v>3045</v>
      </c>
      <c r="O625" s="18">
        <v>9536.7058400000005</v>
      </c>
      <c r="P625" s="18" t="s">
        <v>2630</v>
      </c>
    </row>
    <row r="626" spans="1:16" x14ac:dyDescent="0.25">
      <c r="A626" s="18" t="s">
        <v>2631</v>
      </c>
      <c r="B626" s="18" t="s">
        <v>3715</v>
      </c>
      <c r="J626" s="18" t="s">
        <v>646</v>
      </c>
      <c r="K626" s="18">
        <v>2</v>
      </c>
      <c r="L626" s="18">
        <v>2</v>
      </c>
      <c r="M626" s="18" t="s">
        <v>3081</v>
      </c>
      <c r="N626" s="18" t="s">
        <v>3045</v>
      </c>
      <c r="O626" s="18">
        <v>11289.42823</v>
      </c>
      <c r="P626" s="18" t="s">
        <v>2631</v>
      </c>
    </row>
    <row r="627" spans="1:16" x14ac:dyDescent="0.25">
      <c r="A627" s="18" t="s">
        <v>2632</v>
      </c>
      <c r="B627" s="18" t="s">
        <v>3716</v>
      </c>
      <c r="J627" s="18" t="s">
        <v>693</v>
      </c>
      <c r="K627" s="18">
        <v>2</v>
      </c>
      <c r="L627" s="18">
        <v>3</v>
      </c>
      <c r="M627" s="18" t="s">
        <v>3081</v>
      </c>
      <c r="N627" s="18" t="s">
        <v>3045</v>
      </c>
      <c r="O627" s="18">
        <v>10014.04283</v>
      </c>
      <c r="P627" s="18" t="s">
        <v>2632</v>
      </c>
    </row>
    <row r="628" spans="1:16" x14ac:dyDescent="0.25">
      <c r="A628" s="18" t="s">
        <v>2633</v>
      </c>
      <c r="B628" s="18" t="s">
        <v>3717</v>
      </c>
      <c r="J628" s="18" t="s">
        <v>669</v>
      </c>
      <c r="K628" s="18">
        <v>2</v>
      </c>
      <c r="L628" s="18">
        <v>4</v>
      </c>
      <c r="M628" s="18" t="s">
        <v>3081</v>
      </c>
      <c r="N628" s="18" t="s">
        <v>3045</v>
      </c>
      <c r="O628" s="18">
        <v>10378.839620000001</v>
      </c>
      <c r="P628" s="18" t="s">
        <v>2633</v>
      </c>
    </row>
    <row r="629" spans="1:16" x14ac:dyDescent="0.25">
      <c r="A629" s="18" t="s">
        <v>2634</v>
      </c>
      <c r="B629" s="18" t="s">
        <v>3718</v>
      </c>
      <c r="J629" s="18" t="s">
        <v>647</v>
      </c>
      <c r="K629" s="18">
        <v>2</v>
      </c>
      <c r="L629" s="18">
        <v>5</v>
      </c>
      <c r="M629" s="18" t="s">
        <v>3081</v>
      </c>
      <c r="N629" s="18" t="s">
        <v>3045</v>
      </c>
      <c r="O629" s="18">
        <v>9903.1534200000006</v>
      </c>
      <c r="P629" s="18" t="s">
        <v>2634</v>
      </c>
    </row>
    <row r="630" spans="1:16" x14ac:dyDescent="0.25">
      <c r="A630" s="18" t="s">
        <v>2635</v>
      </c>
      <c r="B630" s="18" t="s">
        <v>3719</v>
      </c>
      <c r="J630" s="18" t="s">
        <v>694</v>
      </c>
      <c r="K630" s="18">
        <v>2</v>
      </c>
      <c r="L630" s="18">
        <v>6</v>
      </c>
      <c r="M630" s="18" t="s">
        <v>3081</v>
      </c>
      <c r="N630" s="18" t="s">
        <v>3045</v>
      </c>
      <c r="O630" s="18">
        <v>9821.8206699999992</v>
      </c>
      <c r="P630" s="18" t="s">
        <v>2635</v>
      </c>
    </row>
    <row r="631" spans="1:16" x14ac:dyDescent="0.25">
      <c r="A631" s="18" t="s">
        <v>2636</v>
      </c>
      <c r="B631" s="18" t="s">
        <v>3720</v>
      </c>
      <c r="J631" s="18" t="s">
        <v>670</v>
      </c>
      <c r="K631" s="18">
        <v>2</v>
      </c>
      <c r="L631" s="18">
        <v>7</v>
      </c>
      <c r="M631" s="18" t="s">
        <v>3081</v>
      </c>
      <c r="N631" s="18" t="s">
        <v>3045</v>
      </c>
      <c r="O631" s="18">
        <v>10002.976769999999</v>
      </c>
      <c r="P631" s="18" t="s">
        <v>2636</v>
      </c>
    </row>
    <row r="632" spans="1:16" x14ac:dyDescent="0.25">
      <c r="A632" s="18" t="s">
        <v>2637</v>
      </c>
      <c r="B632" s="18" t="s">
        <v>3721</v>
      </c>
      <c r="J632" s="18" t="s">
        <v>648</v>
      </c>
      <c r="K632" s="18">
        <v>2</v>
      </c>
      <c r="L632" s="18">
        <v>8</v>
      </c>
      <c r="M632" s="18" t="s">
        <v>3081</v>
      </c>
      <c r="N632" s="18" t="s">
        <v>3045</v>
      </c>
      <c r="O632" s="18">
        <v>9803.6591800000006</v>
      </c>
      <c r="P632" s="18" t="s">
        <v>2637</v>
      </c>
    </row>
    <row r="633" spans="1:16" x14ac:dyDescent="0.25">
      <c r="A633" s="18" t="s">
        <v>2638</v>
      </c>
      <c r="B633" s="18" t="s">
        <v>3722</v>
      </c>
      <c r="J633" s="18" t="s">
        <v>695</v>
      </c>
      <c r="K633" s="18">
        <v>2</v>
      </c>
      <c r="L633" s="18">
        <v>9</v>
      </c>
      <c r="M633" s="18" t="s">
        <v>3081</v>
      </c>
      <c r="N633" s="18" t="s">
        <v>3045</v>
      </c>
      <c r="O633" s="18">
        <v>9807.5110199999999</v>
      </c>
      <c r="P633" s="18" t="s">
        <v>2638</v>
      </c>
    </row>
    <row r="634" spans="1:16" x14ac:dyDescent="0.25">
      <c r="A634" s="18" t="s">
        <v>2639</v>
      </c>
      <c r="B634" s="18" t="s">
        <v>3723</v>
      </c>
      <c r="J634" s="18" t="s">
        <v>680</v>
      </c>
      <c r="K634" s="18">
        <v>2</v>
      </c>
      <c r="L634" s="18">
        <v>0</v>
      </c>
      <c r="M634" s="18" t="s">
        <v>3081</v>
      </c>
      <c r="N634" s="18" t="s">
        <v>3046</v>
      </c>
      <c r="O634" s="18">
        <v>10818.696089999999</v>
      </c>
      <c r="P634" s="18" t="s">
        <v>2639</v>
      </c>
    </row>
    <row r="635" spans="1:16" x14ac:dyDescent="0.25">
      <c r="A635" s="18" t="s">
        <v>2640</v>
      </c>
      <c r="B635" s="18" t="s">
        <v>3724</v>
      </c>
      <c r="J635" s="18" t="s">
        <v>660</v>
      </c>
      <c r="K635" s="18">
        <v>2</v>
      </c>
      <c r="L635" s="18">
        <v>10</v>
      </c>
      <c r="M635" s="18" t="s">
        <v>3081</v>
      </c>
      <c r="N635" s="18" t="s">
        <v>3046</v>
      </c>
      <c r="O635" s="18">
        <v>9912.9517799999994</v>
      </c>
      <c r="P635" s="18" t="s">
        <v>2640</v>
      </c>
    </row>
    <row r="636" spans="1:16" x14ac:dyDescent="0.25">
      <c r="A636" s="18" t="s">
        <v>2641</v>
      </c>
      <c r="B636" s="18" t="s">
        <v>3725</v>
      </c>
      <c r="J636" s="18" t="s">
        <v>638</v>
      </c>
      <c r="K636" s="18">
        <v>2</v>
      </c>
      <c r="L636" s="18">
        <v>11</v>
      </c>
      <c r="M636" s="18" t="s">
        <v>3081</v>
      </c>
      <c r="N636" s="18" t="s">
        <v>3046</v>
      </c>
      <c r="O636" s="18">
        <v>9785.1076200000007</v>
      </c>
      <c r="P636" s="18" t="s">
        <v>2641</v>
      </c>
    </row>
    <row r="637" spans="1:16" x14ac:dyDescent="0.25">
      <c r="A637" s="18" t="s">
        <v>2642</v>
      </c>
      <c r="B637" s="18" t="s">
        <v>3726</v>
      </c>
      <c r="J637" s="18" t="s">
        <v>684</v>
      </c>
      <c r="K637" s="18">
        <v>2</v>
      </c>
      <c r="L637" s="18">
        <v>12</v>
      </c>
      <c r="M637" s="18" t="s">
        <v>3081</v>
      </c>
      <c r="N637" s="18" t="s">
        <v>3046</v>
      </c>
      <c r="O637" s="18">
        <v>9723.2957200000001</v>
      </c>
      <c r="P637" s="18" t="s">
        <v>2642</v>
      </c>
    </row>
    <row r="638" spans="1:16" x14ac:dyDescent="0.25">
      <c r="A638" s="18" t="s">
        <v>2643</v>
      </c>
      <c r="B638" s="18" t="s">
        <v>3727</v>
      </c>
      <c r="J638" s="18" t="s">
        <v>661</v>
      </c>
      <c r="K638" s="18">
        <v>2</v>
      </c>
      <c r="L638" s="18">
        <v>13</v>
      </c>
      <c r="M638" s="18" t="s">
        <v>3081</v>
      </c>
      <c r="N638" s="18" t="s">
        <v>3046</v>
      </c>
      <c r="O638" s="18">
        <v>9816.2622499999998</v>
      </c>
      <c r="P638" s="18" t="s">
        <v>2643</v>
      </c>
    </row>
    <row r="639" spans="1:16" x14ac:dyDescent="0.25">
      <c r="A639" s="18" t="s">
        <v>2644</v>
      </c>
      <c r="B639" s="18" t="s">
        <v>3728</v>
      </c>
      <c r="J639" s="18" t="s">
        <v>639</v>
      </c>
      <c r="K639" s="18">
        <v>2</v>
      </c>
      <c r="L639" s="18">
        <v>14</v>
      </c>
      <c r="M639" s="18" t="s">
        <v>3081</v>
      </c>
      <c r="N639" s="18" t="s">
        <v>3046</v>
      </c>
      <c r="O639" s="18">
        <v>9685.0410900000006</v>
      </c>
      <c r="P639" s="18" t="s">
        <v>2644</v>
      </c>
    </row>
    <row r="640" spans="1:16" x14ac:dyDescent="0.25">
      <c r="A640" s="18" t="s">
        <v>2645</v>
      </c>
      <c r="B640" s="18" t="s">
        <v>3729</v>
      </c>
      <c r="J640" s="18" t="s">
        <v>685</v>
      </c>
      <c r="K640" s="18">
        <v>2</v>
      </c>
      <c r="L640" s="18">
        <v>15</v>
      </c>
      <c r="M640" s="18" t="s">
        <v>3081</v>
      </c>
      <c r="N640" s="18" t="s">
        <v>3046</v>
      </c>
      <c r="O640" s="18">
        <v>9643.3398300000008</v>
      </c>
      <c r="P640" s="18" t="s">
        <v>2645</v>
      </c>
    </row>
    <row r="641" spans="1:16" x14ac:dyDescent="0.25">
      <c r="A641" s="18" t="s">
        <v>2646</v>
      </c>
      <c r="B641" s="18" t="s">
        <v>3730</v>
      </c>
      <c r="J641" s="18" t="s">
        <v>662</v>
      </c>
      <c r="K641" s="18">
        <v>2</v>
      </c>
      <c r="L641" s="18">
        <v>16</v>
      </c>
      <c r="M641" s="18" t="s">
        <v>3081</v>
      </c>
      <c r="N641" s="18" t="s">
        <v>3046</v>
      </c>
      <c r="O641" s="18">
        <v>9720.1096600000001</v>
      </c>
      <c r="P641" s="18" t="s">
        <v>2646</v>
      </c>
    </row>
    <row r="642" spans="1:16" x14ac:dyDescent="0.25">
      <c r="A642" s="18" t="s">
        <v>2647</v>
      </c>
      <c r="B642" s="18" t="s">
        <v>3731</v>
      </c>
      <c r="J642" s="18" t="s">
        <v>640</v>
      </c>
      <c r="K642" s="18">
        <v>2</v>
      </c>
      <c r="L642" s="18">
        <v>17</v>
      </c>
      <c r="M642" s="18" t="s">
        <v>3081</v>
      </c>
      <c r="N642" s="18" t="s">
        <v>3046</v>
      </c>
      <c r="O642" s="18">
        <v>9623.4978599999995</v>
      </c>
      <c r="P642" s="18" t="s">
        <v>2647</v>
      </c>
    </row>
    <row r="643" spans="1:16" x14ac:dyDescent="0.25">
      <c r="A643" s="18" t="s">
        <v>2648</v>
      </c>
      <c r="B643" s="18" t="s">
        <v>3732</v>
      </c>
      <c r="J643" s="18" t="s">
        <v>2001</v>
      </c>
      <c r="K643" s="18">
        <v>2</v>
      </c>
      <c r="L643" s="18">
        <v>18</v>
      </c>
      <c r="M643" s="18" t="s">
        <v>3081</v>
      </c>
      <c r="N643" s="18" t="s">
        <v>3046</v>
      </c>
      <c r="O643" s="18">
        <v>9557.6073699999997</v>
      </c>
      <c r="P643" s="18" t="s">
        <v>2648</v>
      </c>
    </row>
    <row r="644" spans="1:16" x14ac:dyDescent="0.25">
      <c r="A644" s="18" t="s">
        <v>2649</v>
      </c>
      <c r="B644" s="18" t="s">
        <v>3733</v>
      </c>
      <c r="J644" s="18" t="s">
        <v>2002</v>
      </c>
      <c r="K644" s="18">
        <v>2</v>
      </c>
      <c r="L644" s="18">
        <v>19</v>
      </c>
      <c r="M644" s="18" t="s">
        <v>3081</v>
      </c>
      <c r="N644" s="18" t="s">
        <v>3046</v>
      </c>
      <c r="O644" s="18">
        <v>9663.66158</v>
      </c>
      <c r="P644" s="18" t="s">
        <v>2649</v>
      </c>
    </row>
    <row r="645" spans="1:16" x14ac:dyDescent="0.25">
      <c r="A645" s="18" t="s">
        <v>2650</v>
      </c>
      <c r="B645" s="18" t="s">
        <v>3734</v>
      </c>
      <c r="J645" s="18" t="s">
        <v>657</v>
      </c>
      <c r="K645" s="18">
        <v>2</v>
      </c>
      <c r="L645" s="18">
        <v>1</v>
      </c>
      <c r="M645" s="18" t="s">
        <v>3081</v>
      </c>
      <c r="N645" s="18" t="s">
        <v>3046</v>
      </c>
      <c r="O645" s="18">
        <v>11479.622380000001</v>
      </c>
      <c r="P645" s="18" t="s">
        <v>2650</v>
      </c>
    </row>
    <row r="646" spans="1:16" x14ac:dyDescent="0.25">
      <c r="A646" s="18" t="s">
        <v>2651</v>
      </c>
      <c r="B646" s="18" t="s">
        <v>3735</v>
      </c>
      <c r="J646" s="18" t="s">
        <v>2003</v>
      </c>
      <c r="K646" s="18">
        <v>2</v>
      </c>
      <c r="L646" s="18">
        <v>20</v>
      </c>
      <c r="M646" s="18" t="s">
        <v>3081</v>
      </c>
      <c r="N646" s="18" t="s">
        <v>3046</v>
      </c>
      <c r="O646" s="18">
        <v>9580.7139200000001</v>
      </c>
      <c r="P646" s="18" t="s">
        <v>2651</v>
      </c>
    </row>
    <row r="647" spans="1:16" x14ac:dyDescent="0.25">
      <c r="A647" s="18" t="s">
        <v>2652</v>
      </c>
      <c r="B647" s="18" t="s">
        <v>3736</v>
      </c>
      <c r="J647" s="18" t="s">
        <v>2004</v>
      </c>
      <c r="K647" s="18">
        <v>2</v>
      </c>
      <c r="L647" s="18">
        <v>21</v>
      </c>
      <c r="M647" s="18" t="s">
        <v>3081</v>
      </c>
      <c r="N647" s="18" t="s">
        <v>3046</v>
      </c>
      <c r="O647" s="18">
        <v>9479.8274099999999</v>
      </c>
      <c r="P647" s="18" t="s">
        <v>2652</v>
      </c>
    </row>
    <row r="648" spans="1:16" x14ac:dyDescent="0.25">
      <c r="A648" s="18" t="s">
        <v>2653</v>
      </c>
      <c r="B648" s="18" t="s">
        <v>3737</v>
      </c>
      <c r="J648" s="18" t="s">
        <v>2005</v>
      </c>
      <c r="K648" s="18">
        <v>2</v>
      </c>
      <c r="L648" s="18">
        <v>22</v>
      </c>
      <c r="M648" s="18" t="s">
        <v>3081</v>
      </c>
      <c r="N648" s="18" t="s">
        <v>3046</v>
      </c>
      <c r="O648" s="18">
        <v>9557.9488399999991</v>
      </c>
      <c r="P648" s="18" t="s">
        <v>2653</v>
      </c>
    </row>
    <row r="649" spans="1:16" x14ac:dyDescent="0.25">
      <c r="A649" s="18" t="s">
        <v>2654</v>
      </c>
      <c r="B649" s="18" t="s">
        <v>3738</v>
      </c>
      <c r="J649" s="18" t="s">
        <v>2006</v>
      </c>
      <c r="K649" s="18">
        <v>2</v>
      </c>
      <c r="L649" s="18">
        <v>23</v>
      </c>
      <c r="M649" s="18" t="s">
        <v>3081</v>
      </c>
      <c r="N649" s="18" t="s">
        <v>3046</v>
      </c>
      <c r="O649" s="18">
        <v>9535.2976299999991</v>
      </c>
      <c r="P649" s="18" t="s">
        <v>2654</v>
      </c>
    </row>
    <row r="650" spans="1:16" x14ac:dyDescent="0.25">
      <c r="A650" s="18" t="s">
        <v>2655</v>
      </c>
      <c r="B650" s="18" t="s">
        <v>3739</v>
      </c>
      <c r="J650" s="18" t="s">
        <v>635</v>
      </c>
      <c r="K650" s="18">
        <v>2</v>
      </c>
      <c r="L650" s="18">
        <v>2</v>
      </c>
      <c r="M650" s="18" t="s">
        <v>3081</v>
      </c>
      <c r="N650" s="18" t="s">
        <v>3046</v>
      </c>
      <c r="O650" s="18">
        <v>11288.88442</v>
      </c>
      <c r="P650" s="18" t="s">
        <v>2655</v>
      </c>
    </row>
    <row r="651" spans="1:16" x14ac:dyDescent="0.25">
      <c r="A651" s="18" t="s">
        <v>2656</v>
      </c>
      <c r="B651" s="18" t="s">
        <v>3740</v>
      </c>
      <c r="J651" s="18" t="s">
        <v>681</v>
      </c>
      <c r="K651" s="18">
        <v>2</v>
      </c>
      <c r="L651" s="18">
        <v>3</v>
      </c>
      <c r="M651" s="18" t="s">
        <v>3081</v>
      </c>
      <c r="N651" s="18" t="s">
        <v>3046</v>
      </c>
      <c r="O651" s="18">
        <v>10014.71048</v>
      </c>
      <c r="P651" s="18" t="s">
        <v>2656</v>
      </c>
    </row>
    <row r="652" spans="1:16" x14ac:dyDescent="0.25">
      <c r="A652" s="18" t="s">
        <v>2657</v>
      </c>
      <c r="B652" s="18" t="s">
        <v>3741</v>
      </c>
      <c r="J652" s="18" t="s">
        <v>658</v>
      </c>
      <c r="K652" s="18">
        <v>2</v>
      </c>
      <c r="L652" s="18">
        <v>4</v>
      </c>
      <c r="M652" s="18" t="s">
        <v>3081</v>
      </c>
      <c r="N652" s="18" t="s">
        <v>3046</v>
      </c>
      <c r="O652" s="18">
        <v>10378.34885</v>
      </c>
      <c r="P652" s="18" t="s">
        <v>2657</v>
      </c>
    </row>
    <row r="653" spans="1:16" x14ac:dyDescent="0.25">
      <c r="A653" s="18" t="s">
        <v>2658</v>
      </c>
      <c r="B653" s="18" t="s">
        <v>3742</v>
      </c>
      <c r="J653" s="18" t="s">
        <v>636</v>
      </c>
      <c r="K653" s="18">
        <v>2</v>
      </c>
      <c r="L653" s="18">
        <v>5</v>
      </c>
      <c r="M653" s="18" t="s">
        <v>3081</v>
      </c>
      <c r="N653" s="18" t="s">
        <v>3046</v>
      </c>
      <c r="O653" s="18">
        <v>9901.4590700000008</v>
      </c>
      <c r="P653" s="18" t="s">
        <v>2658</v>
      </c>
    </row>
    <row r="654" spans="1:16" x14ac:dyDescent="0.25">
      <c r="A654" s="18" t="s">
        <v>2659</v>
      </c>
      <c r="B654" s="18" t="s">
        <v>3743</v>
      </c>
      <c r="J654" s="18" t="s">
        <v>682</v>
      </c>
      <c r="K654" s="18">
        <v>2</v>
      </c>
      <c r="L654" s="18">
        <v>6</v>
      </c>
      <c r="M654" s="18" t="s">
        <v>3081</v>
      </c>
      <c r="N654" s="18" t="s">
        <v>3046</v>
      </c>
      <c r="O654" s="18">
        <v>9822.0803199999991</v>
      </c>
      <c r="P654" s="18" t="s">
        <v>2659</v>
      </c>
    </row>
    <row r="655" spans="1:16" x14ac:dyDescent="0.25">
      <c r="A655" s="18" t="s">
        <v>2660</v>
      </c>
      <c r="B655" s="18" t="s">
        <v>3744</v>
      </c>
      <c r="J655" s="18" t="s">
        <v>659</v>
      </c>
      <c r="K655" s="18">
        <v>2</v>
      </c>
      <c r="L655" s="18">
        <v>7</v>
      </c>
      <c r="M655" s="18" t="s">
        <v>3081</v>
      </c>
      <c r="N655" s="18" t="s">
        <v>3046</v>
      </c>
      <c r="O655" s="18">
        <v>10003.278</v>
      </c>
      <c r="P655" s="18" t="s">
        <v>2660</v>
      </c>
    </row>
    <row r="656" spans="1:16" x14ac:dyDescent="0.25">
      <c r="A656" s="18" t="s">
        <v>2661</v>
      </c>
      <c r="B656" s="18" t="s">
        <v>3745</v>
      </c>
      <c r="J656" s="18" t="s">
        <v>637</v>
      </c>
      <c r="K656" s="18">
        <v>2</v>
      </c>
      <c r="L656" s="18">
        <v>8</v>
      </c>
      <c r="M656" s="18" t="s">
        <v>3081</v>
      </c>
      <c r="N656" s="18" t="s">
        <v>3046</v>
      </c>
      <c r="O656" s="18">
        <v>9803.9568299999992</v>
      </c>
      <c r="P656" s="18" t="s">
        <v>2661</v>
      </c>
    </row>
    <row r="657" spans="1:16" x14ac:dyDescent="0.25">
      <c r="A657" s="18" t="s">
        <v>2662</v>
      </c>
      <c r="B657" s="18" t="s">
        <v>3746</v>
      </c>
      <c r="J657" s="18" t="s">
        <v>683</v>
      </c>
      <c r="K657" s="18">
        <v>2</v>
      </c>
      <c r="L657" s="18">
        <v>9</v>
      </c>
      <c r="M657" s="18" t="s">
        <v>3081</v>
      </c>
      <c r="N657" s="18" t="s">
        <v>3046</v>
      </c>
      <c r="O657" s="18">
        <v>9806.5626599999996</v>
      </c>
      <c r="P657" s="18" t="s">
        <v>2662</v>
      </c>
    </row>
    <row r="658" spans="1:16" x14ac:dyDescent="0.25">
      <c r="A658" s="18" t="s">
        <v>2663</v>
      </c>
      <c r="B658" s="18" t="s">
        <v>3747</v>
      </c>
      <c r="J658" s="18" t="s">
        <v>686</v>
      </c>
      <c r="K658" s="18">
        <v>3</v>
      </c>
      <c r="L658" s="18">
        <v>0</v>
      </c>
      <c r="M658" s="18" t="s">
        <v>3081</v>
      </c>
      <c r="N658" s="18" t="s">
        <v>3045</v>
      </c>
      <c r="O658" s="18">
        <v>9408.0580399999999</v>
      </c>
      <c r="P658" s="18" t="s">
        <v>2663</v>
      </c>
    </row>
    <row r="659" spans="1:16" x14ac:dyDescent="0.25">
      <c r="A659" s="18" t="s">
        <v>2664</v>
      </c>
      <c r="B659" s="18" t="s">
        <v>3748</v>
      </c>
      <c r="J659" s="18" t="s">
        <v>666</v>
      </c>
      <c r="K659" s="18">
        <v>3</v>
      </c>
      <c r="L659" s="18">
        <v>10</v>
      </c>
      <c r="M659" s="18" t="s">
        <v>3081</v>
      </c>
      <c r="N659" s="18" t="s">
        <v>3045</v>
      </c>
      <c r="O659" s="18">
        <v>9448.3641399999997</v>
      </c>
      <c r="P659" s="18" t="s">
        <v>2664</v>
      </c>
    </row>
    <row r="660" spans="1:16" x14ac:dyDescent="0.25">
      <c r="A660" s="18" t="s">
        <v>2665</v>
      </c>
      <c r="B660" s="18" t="s">
        <v>3749</v>
      </c>
      <c r="J660" s="18" t="s">
        <v>644</v>
      </c>
      <c r="K660" s="18">
        <v>3</v>
      </c>
      <c r="L660" s="18">
        <v>11</v>
      </c>
      <c r="M660" s="18" t="s">
        <v>3081</v>
      </c>
      <c r="N660" s="18" t="s">
        <v>3045</v>
      </c>
      <c r="O660" s="18">
        <v>9073.4691000000003</v>
      </c>
      <c r="P660" s="18" t="s">
        <v>2665</v>
      </c>
    </row>
    <row r="661" spans="1:16" x14ac:dyDescent="0.25">
      <c r="A661" s="18" t="s">
        <v>2666</v>
      </c>
      <c r="B661" s="18" t="s">
        <v>3750</v>
      </c>
      <c r="J661" s="18" t="s">
        <v>690</v>
      </c>
      <c r="K661" s="18">
        <v>3</v>
      </c>
      <c r="L661" s="18">
        <v>12</v>
      </c>
      <c r="M661" s="18" t="s">
        <v>3081</v>
      </c>
      <c r="N661" s="18" t="s">
        <v>3045</v>
      </c>
      <c r="O661" s="18">
        <v>9783.8995799999993</v>
      </c>
      <c r="P661" s="18" t="s">
        <v>2666</v>
      </c>
    </row>
    <row r="662" spans="1:16" x14ac:dyDescent="0.25">
      <c r="A662" s="18" t="s">
        <v>2667</v>
      </c>
      <c r="B662" s="18" t="s">
        <v>3751</v>
      </c>
      <c r="J662" s="18" t="s">
        <v>667</v>
      </c>
      <c r="K662" s="18">
        <v>3</v>
      </c>
      <c r="L662" s="18">
        <v>13</v>
      </c>
      <c r="M662" s="18" t="s">
        <v>3081</v>
      </c>
      <c r="N662" s="18" t="s">
        <v>3045</v>
      </c>
      <c r="O662" s="18">
        <v>9560.5385700000006</v>
      </c>
      <c r="P662" s="18" t="s">
        <v>2667</v>
      </c>
    </row>
    <row r="663" spans="1:16" x14ac:dyDescent="0.25">
      <c r="A663" s="18" t="s">
        <v>2668</v>
      </c>
      <c r="B663" s="18" t="s">
        <v>3752</v>
      </c>
      <c r="J663" s="18" t="s">
        <v>645</v>
      </c>
      <c r="K663" s="18">
        <v>3</v>
      </c>
      <c r="L663" s="18">
        <v>14</v>
      </c>
      <c r="M663" s="18" t="s">
        <v>3081</v>
      </c>
      <c r="N663" s="18" t="s">
        <v>3045</v>
      </c>
      <c r="O663" s="18">
        <v>9136.0969800000003</v>
      </c>
      <c r="P663" s="18" t="s">
        <v>2668</v>
      </c>
    </row>
    <row r="664" spans="1:16" x14ac:dyDescent="0.25">
      <c r="A664" s="18" t="s">
        <v>2669</v>
      </c>
      <c r="B664" s="18" t="s">
        <v>3753</v>
      </c>
      <c r="J664" s="18" t="s">
        <v>691</v>
      </c>
      <c r="K664" s="18">
        <v>3</v>
      </c>
      <c r="L664" s="18">
        <v>15</v>
      </c>
      <c r="M664" s="18" t="s">
        <v>3081</v>
      </c>
      <c r="N664" s="18" t="s">
        <v>3045</v>
      </c>
      <c r="O664" s="18">
        <v>9819.9022399999994</v>
      </c>
      <c r="P664" s="18" t="s">
        <v>2669</v>
      </c>
    </row>
    <row r="665" spans="1:16" x14ac:dyDescent="0.25">
      <c r="A665" s="18" t="s">
        <v>2670</v>
      </c>
      <c r="B665" s="18" t="s">
        <v>3754</v>
      </c>
      <c r="J665" s="18" t="s">
        <v>663</v>
      </c>
      <c r="K665" s="18">
        <v>3</v>
      </c>
      <c r="L665" s="18">
        <v>1</v>
      </c>
      <c r="M665" s="18" t="s">
        <v>3081</v>
      </c>
      <c r="N665" s="18" t="s">
        <v>3045</v>
      </c>
      <c r="O665" s="18">
        <v>9165.0924500000001</v>
      </c>
      <c r="P665" s="18" t="s">
        <v>2670</v>
      </c>
    </row>
    <row r="666" spans="1:16" x14ac:dyDescent="0.25">
      <c r="A666" s="18" t="s">
        <v>2671</v>
      </c>
      <c r="B666" s="18" t="s">
        <v>3755</v>
      </c>
      <c r="J666" s="18" t="s">
        <v>641</v>
      </c>
      <c r="K666" s="18">
        <v>3</v>
      </c>
      <c r="L666" s="18">
        <v>2</v>
      </c>
      <c r="M666" s="18" t="s">
        <v>3081</v>
      </c>
      <c r="N666" s="18" t="s">
        <v>3045</v>
      </c>
      <c r="O666" s="18">
        <v>8895.3133899999993</v>
      </c>
      <c r="P666" s="18" t="s">
        <v>2671</v>
      </c>
    </row>
    <row r="667" spans="1:16" x14ac:dyDescent="0.25">
      <c r="A667" s="18" t="s">
        <v>2672</v>
      </c>
      <c r="B667" s="18" t="s">
        <v>3756</v>
      </c>
      <c r="J667" s="18" t="s">
        <v>687</v>
      </c>
      <c r="K667" s="18">
        <v>3</v>
      </c>
      <c r="L667" s="18">
        <v>3</v>
      </c>
      <c r="M667" s="18" t="s">
        <v>3081</v>
      </c>
      <c r="N667" s="18" t="s">
        <v>3045</v>
      </c>
      <c r="O667" s="18">
        <v>9487.5105600000006</v>
      </c>
      <c r="P667" s="18" t="s">
        <v>2672</v>
      </c>
    </row>
    <row r="668" spans="1:16" x14ac:dyDescent="0.25">
      <c r="A668" s="18" t="s">
        <v>2673</v>
      </c>
      <c r="B668" s="18" t="s">
        <v>3757</v>
      </c>
      <c r="J668" s="18" t="s">
        <v>664</v>
      </c>
      <c r="K668" s="18">
        <v>3</v>
      </c>
      <c r="L668" s="18">
        <v>4</v>
      </c>
      <c r="M668" s="18" t="s">
        <v>3081</v>
      </c>
      <c r="N668" s="18" t="s">
        <v>3045</v>
      </c>
      <c r="O668" s="18">
        <v>9309.8962100000008</v>
      </c>
      <c r="P668" s="18" t="s">
        <v>2673</v>
      </c>
    </row>
    <row r="669" spans="1:16" x14ac:dyDescent="0.25">
      <c r="A669" s="18" t="s">
        <v>2674</v>
      </c>
      <c r="B669" s="18" t="s">
        <v>3758</v>
      </c>
      <c r="J669" s="18" t="s">
        <v>642</v>
      </c>
      <c r="K669" s="18">
        <v>3</v>
      </c>
      <c r="L669" s="18">
        <v>5</v>
      </c>
      <c r="M669" s="18" t="s">
        <v>3081</v>
      </c>
      <c r="N669" s="18" t="s">
        <v>3045</v>
      </c>
      <c r="O669" s="18">
        <v>8960.7803500000009</v>
      </c>
      <c r="P669" s="18" t="s">
        <v>2674</v>
      </c>
    </row>
    <row r="670" spans="1:16" x14ac:dyDescent="0.25">
      <c r="A670" s="18" t="s">
        <v>2675</v>
      </c>
      <c r="B670" s="18" t="s">
        <v>3759</v>
      </c>
      <c r="J670" s="18" t="s">
        <v>688</v>
      </c>
      <c r="K670" s="18">
        <v>3</v>
      </c>
      <c r="L670" s="18">
        <v>6</v>
      </c>
      <c r="M670" s="18" t="s">
        <v>3081</v>
      </c>
      <c r="N670" s="18" t="s">
        <v>3045</v>
      </c>
      <c r="O670" s="18">
        <v>9566.5257099999999</v>
      </c>
      <c r="P670" s="18" t="s">
        <v>2675</v>
      </c>
    </row>
    <row r="671" spans="1:16" x14ac:dyDescent="0.25">
      <c r="A671" s="18" t="s">
        <v>2676</v>
      </c>
      <c r="B671" s="18" t="s">
        <v>3760</v>
      </c>
      <c r="J671" s="18" t="s">
        <v>665</v>
      </c>
      <c r="K671" s="18">
        <v>3</v>
      </c>
      <c r="L671" s="18">
        <v>7</v>
      </c>
      <c r="M671" s="18" t="s">
        <v>3081</v>
      </c>
      <c r="N671" s="18" t="s">
        <v>3045</v>
      </c>
      <c r="O671" s="18">
        <v>9374.43037</v>
      </c>
      <c r="P671" s="18" t="s">
        <v>2676</v>
      </c>
    </row>
    <row r="672" spans="1:16" x14ac:dyDescent="0.25">
      <c r="A672" s="18" t="s">
        <v>2677</v>
      </c>
      <c r="B672" s="18" t="s">
        <v>3761</v>
      </c>
      <c r="J672" s="18" t="s">
        <v>643</v>
      </c>
      <c r="K672" s="18">
        <v>3</v>
      </c>
      <c r="L672" s="18">
        <v>8</v>
      </c>
      <c r="M672" s="18" t="s">
        <v>3081</v>
      </c>
      <c r="N672" s="18" t="s">
        <v>3045</v>
      </c>
      <c r="O672" s="18">
        <v>9010.0051299999996</v>
      </c>
      <c r="P672" s="18" t="s">
        <v>2677</v>
      </c>
    </row>
    <row r="673" spans="1:16" x14ac:dyDescent="0.25">
      <c r="A673" s="18" t="s">
        <v>2678</v>
      </c>
      <c r="B673" s="18" t="s">
        <v>3762</v>
      </c>
      <c r="J673" s="18" t="s">
        <v>689</v>
      </c>
      <c r="K673" s="18">
        <v>3</v>
      </c>
      <c r="L673" s="18">
        <v>9</v>
      </c>
      <c r="M673" s="18" t="s">
        <v>3081</v>
      </c>
      <c r="N673" s="18" t="s">
        <v>3045</v>
      </c>
      <c r="O673" s="18">
        <v>9686.0246000000006</v>
      </c>
      <c r="P673" s="18" t="s">
        <v>2678</v>
      </c>
    </row>
    <row r="674" spans="1:16" x14ac:dyDescent="0.25">
      <c r="A674" s="18" t="s">
        <v>2679</v>
      </c>
      <c r="B674" s="18" t="s">
        <v>3763</v>
      </c>
      <c r="J674" s="18" t="s">
        <v>674</v>
      </c>
      <c r="K674" s="18">
        <v>3</v>
      </c>
      <c r="L674" s="18">
        <v>0</v>
      </c>
      <c r="M674" s="18" t="s">
        <v>3081</v>
      </c>
      <c r="N674" s="18" t="s">
        <v>3046</v>
      </c>
      <c r="O674" s="18">
        <v>9406.8091399999994</v>
      </c>
      <c r="P674" s="18" t="s">
        <v>2679</v>
      </c>
    </row>
    <row r="675" spans="1:16" x14ac:dyDescent="0.25">
      <c r="A675" s="18" t="s">
        <v>2680</v>
      </c>
      <c r="B675" s="18" t="s">
        <v>3764</v>
      </c>
      <c r="J675" s="18" t="s">
        <v>655</v>
      </c>
      <c r="K675" s="18">
        <v>3</v>
      </c>
      <c r="L675" s="18">
        <v>10</v>
      </c>
      <c r="M675" s="18" t="s">
        <v>3081</v>
      </c>
      <c r="N675" s="18" t="s">
        <v>3046</v>
      </c>
      <c r="O675" s="18">
        <v>9447.2848900000008</v>
      </c>
      <c r="P675" s="18" t="s">
        <v>2680</v>
      </c>
    </row>
    <row r="676" spans="1:16" x14ac:dyDescent="0.25">
      <c r="A676" s="18" t="s">
        <v>2681</v>
      </c>
      <c r="B676" s="18" t="s">
        <v>3765</v>
      </c>
      <c r="J676" s="18" t="s">
        <v>633</v>
      </c>
      <c r="K676" s="18">
        <v>3</v>
      </c>
      <c r="L676" s="18">
        <v>11</v>
      </c>
      <c r="M676" s="18" t="s">
        <v>3081</v>
      </c>
      <c r="N676" s="18" t="s">
        <v>3046</v>
      </c>
      <c r="O676" s="18">
        <v>9072.9746400000004</v>
      </c>
      <c r="P676" s="18" t="s">
        <v>2681</v>
      </c>
    </row>
    <row r="677" spans="1:16" x14ac:dyDescent="0.25">
      <c r="A677" s="18" t="s">
        <v>2682</v>
      </c>
      <c r="B677" s="18" t="s">
        <v>3766</v>
      </c>
      <c r="J677" s="18" t="s">
        <v>678</v>
      </c>
      <c r="K677" s="18">
        <v>3</v>
      </c>
      <c r="L677" s="18">
        <v>12</v>
      </c>
      <c r="M677" s="18" t="s">
        <v>3081</v>
      </c>
      <c r="N677" s="18" t="s">
        <v>3046</v>
      </c>
      <c r="O677" s="18">
        <v>9782.4800300000006</v>
      </c>
      <c r="P677" s="18" t="s">
        <v>2682</v>
      </c>
    </row>
    <row r="678" spans="1:16" x14ac:dyDescent="0.25">
      <c r="A678" s="18" t="s">
        <v>2683</v>
      </c>
      <c r="B678" s="18" t="s">
        <v>3767</v>
      </c>
      <c r="J678" s="18" t="s">
        <v>656</v>
      </c>
      <c r="K678" s="18">
        <v>3</v>
      </c>
      <c r="L678" s="18">
        <v>13</v>
      </c>
      <c r="M678" s="18" t="s">
        <v>3081</v>
      </c>
      <c r="N678" s="18" t="s">
        <v>3046</v>
      </c>
      <c r="O678" s="18">
        <v>9559.7062000000005</v>
      </c>
      <c r="P678" s="18" t="s">
        <v>2683</v>
      </c>
    </row>
    <row r="679" spans="1:16" x14ac:dyDescent="0.25">
      <c r="A679" s="18" t="s">
        <v>2684</v>
      </c>
      <c r="B679" s="18" t="s">
        <v>3768</v>
      </c>
      <c r="J679" s="18" t="s">
        <v>634</v>
      </c>
      <c r="K679" s="18">
        <v>3</v>
      </c>
      <c r="L679" s="18">
        <v>14</v>
      </c>
      <c r="M679" s="18" t="s">
        <v>3081</v>
      </c>
      <c r="N679" s="18" t="s">
        <v>3046</v>
      </c>
      <c r="O679" s="18">
        <v>9135.5180199999995</v>
      </c>
      <c r="P679" s="18" t="s">
        <v>2684</v>
      </c>
    </row>
    <row r="680" spans="1:16" x14ac:dyDescent="0.25">
      <c r="A680" s="18" t="s">
        <v>2685</v>
      </c>
      <c r="B680" s="18" t="s">
        <v>3769</v>
      </c>
      <c r="J680" s="18" t="s">
        <v>679</v>
      </c>
      <c r="K680" s="18">
        <v>3</v>
      </c>
      <c r="L680" s="18">
        <v>15</v>
      </c>
      <c r="M680" s="18" t="s">
        <v>3081</v>
      </c>
      <c r="N680" s="18" t="s">
        <v>3046</v>
      </c>
      <c r="O680" s="18">
        <v>9818.9780800000008</v>
      </c>
      <c r="P680" s="18" t="s">
        <v>2685</v>
      </c>
    </row>
    <row r="681" spans="1:16" x14ac:dyDescent="0.25">
      <c r="A681" s="18" t="s">
        <v>2686</v>
      </c>
      <c r="B681" s="18" t="s">
        <v>3770</v>
      </c>
      <c r="J681" s="18" t="s">
        <v>652</v>
      </c>
      <c r="K681" s="18">
        <v>3</v>
      </c>
      <c r="L681" s="18">
        <v>1</v>
      </c>
      <c r="M681" s="18" t="s">
        <v>3081</v>
      </c>
      <c r="N681" s="18" t="s">
        <v>3046</v>
      </c>
      <c r="O681" s="18">
        <v>9163.6859800000002</v>
      </c>
      <c r="P681" s="18" t="s">
        <v>2686</v>
      </c>
    </row>
    <row r="682" spans="1:16" x14ac:dyDescent="0.25">
      <c r="A682" s="18" t="s">
        <v>2687</v>
      </c>
      <c r="B682" s="18" t="s">
        <v>3771</v>
      </c>
      <c r="J682" s="18" t="s">
        <v>630</v>
      </c>
      <c r="K682" s="18">
        <v>3</v>
      </c>
      <c r="L682" s="18">
        <v>2</v>
      </c>
      <c r="M682" s="18" t="s">
        <v>3081</v>
      </c>
      <c r="N682" s="18" t="s">
        <v>3046</v>
      </c>
      <c r="O682" s="18">
        <v>8894.4088599999995</v>
      </c>
      <c r="P682" s="18" t="s">
        <v>2687</v>
      </c>
    </row>
    <row r="683" spans="1:16" x14ac:dyDescent="0.25">
      <c r="A683" s="18" t="s">
        <v>2688</v>
      </c>
      <c r="B683" s="18" t="s">
        <v>3772</v>
      </c>
      <c r="J683" s="18" t="s">
        <v>675</v>
      </c>
      <c r="K683" s="18">
        <v>3</v>
      </c>
      <c r="L683" s="18">
        <v>3</v>
      </c>
      <c r="M683" s="18" t="s">
        <v>3081</v>
      </c>
      <c r="N683" s="18" t="s">
        <v>3046</v>
      </c>
      <c r="O683" s="18">
        <v>9486.3436700000002</v>
      </c>
      <c r="P683" s="18" t="s">
        <v>2688</v>
      </c>
    </row>
    <row r="684" spans="1:16" x14ac:dyDescent="0.25">
      <c r="A684" s="18" t="s">
        <v>2689</v>
      </c>
      <c r="B684" s="18" t="s">
        <v>3773</v>
      </c>
      <c r="J684" s="18" t="s">
        <v>653</v>
      </c>
      <c r="K684" s="18">
        <v>3</v>
      </c>
      <c r="L684" s="18">
        <v>4</v>
      </c>
      <c r="M684" s="18" t="s">
        <v>3081</v>
      </c>
      <c r="N684" s="18" t="s">
        <v>3046</v>
      </c>
      <c r="O684" s="18">
        <v>9308.90229</v>
      </c>
      <c r="P684" s="18" t="s">
        <v>2689</v>
      </c>
    </row>
    <row r="685" spans="1:16" x14ac:dyDescent="0.25">
      <c r="A685" s="18" t="s">
        <v>2690</v>
      </c>
      <c r="B685" s="18" t="s">
        <v>3774</v>
      </c>
      <c r="J685" s="18" t="s">
        <v>631</v>
      </c>
      <c r="K685" s="18">
        <v>3</v>
      </c>
      <c r="L685" s="18">
        <v>5</v>
      </c>
      <c r="M685" s="18" t="s">
        <v>3081</v>
      </c>
      <c r="N685" s="18" t="s">
        <v>3046</v>
      </c>
      <c r="O685" s="18">
        <v>8960.1226900000001</v>
      </c>
      <c r="P685" s="18" t="s">
        <v>2690</v>
      </c>
    </row>
    <row r="686" spans="1:16" x14ac:dyDescent="0.25">
      <c r="A686" s="18" t="s">
        <v>2691</v>
      </c>
      <c r="B686" s="18" t="s">
        <v>3775</v>
      </c>
      <c r="J686" s="18" t="s">
        <v>676</v>
      </c>
      <c r="K686" s="18">
        <v>3</v>
      </c>
      <c r="L686" s="18">
        <v>6</v>
      </c>
      <c r="M686" s="18" t="s">
        <v>3081</v>
      </c>
      <c r="N686" s="18" t="s">
        <v>3046</v>
      </c>
      <c r="O686" s="18">
        <v>9565.2743200000004</v>
      </c>
      <c r="P686" s="18" t="s">
        <v>2691</v>
      </c>
    </row>
    <row r="687" spans="1:16" x14ac:dyDescent="0.25">
      <c r="A687" s="18" t="s">
        <v>2692</v>
      </c>
      <c r="B687" s="18" t="s">
        <v>3776</v>
      </c>
      <c r="J687" s="18" t="s">
        <v>654</v>
      </c>
      <c r="K687" s="18">
        <v>3</v>
      </c>
      <c r="L687" s="18">
        <v>7</v>
      </c>
      <c r="M687" s="18" t="s">
        <v>3081</v>
      </c>
      <c r="N687" s="18" t="s">
        <v>3046</v>
      </c>
      <c r="O687" s="18">
        <v>9373.6833200000001</v>
      </c>
      <c r="P687" s="18" t="s">
        <v>2692</v>
      </c>
    </row>
    <row r="688" spans="1:16" x14ac:dyDescent="0.25">
      <c r="A688" s="18" t="s">
        <v>2693</v>
      </c>
      <c r="B688" s="18" t="s">
        <v>3777</v>
      </c>
      <c r="J688" s="18" t="s">
        <v>632</v>
      </c>
      <c r="K688" s="18">
        <v>3</v>
      </c>
      <c r="L688" s="18">
        <v>8</v>
      </c>
      <c r="M688" s="18" t="s">
        <v>3081</v>
      </c>
      <c r="N688" s="18" t="s">
        <v>3046</v>
      </c>
      <c r="O688" s="18">
        <v>9009.5943399999996</v>
      </c>
      <c r="P688" s="18" t="s">
        <v>2693</v>
      </c>
    </row>
    <row r="689" spans="1:16" x14ac:dyDescent="0.25">
      <c r="A689" s="18" t="s">
        <v>2694</v>
      </c>
      <c r="B689" s="18" t="s">
        <v>3778</v>
      </c>
      <c r="J689" s="18" t="s">
        <v>677</v>
      </c>
      <c r="K689" s="18">
        <v>3</v>
      </c>
      <c r="L689" s="18">
        <v>9</v>
      </c>
      <c r="M689" s="18" t="s">
        <v>3081</v>
      </c>
      <c r="N689" s="18" t="s">
        <v>3046</v>
      </c>
      <c r="O689" s="18">
        <v>9684.3581699999995</v>
      </c>
      <c r="P689" s="18" t="s">
        <v>2694</v>
      </c>
    </row>
    <row r="690" spans="1:16" x14ac:dyDescent="0.25">
      <c r="A690" s="18" t="s">
        <v>2695</v>
      </c>
      <c r="C690" s="18" t="s">
        <v>2601</v>
      </c>
      <c r="J690" s="18" t="s">
        <v>980</v>
      </c>
      <c r="K690" s="18">
        <v>4</v>
      </c>
      <c r="L690" s="18">
        <v>0</v>
      </c>
      <c r="M690" s="18" t="s">
        <v>3081</v>
      </c>
      <c r="N690" s="18" t="s">
        <v>3045</v>
      </c>
      <c r="O690" s="18">
        <v>5438.6126899999999</v>
      </c>
      <c r="P690" s="18" t="s">
        <v>2695</v>
      </c>
    </row>
    <row r="691" spans="1:16" x14ac:dyDescent="0.25">
      <c r="A691" s="18" t="s">
        <v>2696</v>
      </c>
      <c r="C691" s="18" t="s">
        <v>26</v>
      </c>
      <c r="J691" s="18" t="s">
        <v>979</v>
      </c>
      <c r="K691" s="18">
        <v>4</v>
      </c>
      <c r="L691" s="18">
        <v>10</v>
      </c>
      <c r="M691" s="18" t="s">
        <v>3081</v>
      </c>
      <c r="N691" s="18" t="s">
        <v>3045</v>
      </c>
      <c r="O691" s="18">
        <v>5304.4387399999996</v>
      </c>
      <c r="P691" s="18" t="s">
        <v>2696</v>
      </c>
    </row>
    <row r="692" spans="1:16" x14ac:dyDescent="0.25">
      <c r="A692" s="18" t="s">
        <v>2697</v>
      </c>
      <c r="C692" s="18" t="s">
        <v>30</v>
      </c>
      <c r="J692" s="18" t="s">
        <v>978</v>
      </c>
      <c r="K692" s="18">
        <v>4</v>
      </c>
      <c r="L692" s="18">
        <v>11</v>
      </c>
      <c r="M692" s="18" t="s">
        <v>3081</v>
      </c>
      <c r="N692" s="18" t="s">
        <v>3045</v>
      </c>
      <c r="O692" s="18">
        <v>5117.5439699999997</v>
      </c>
      <c r="P692" s="18" t="s">
        <v>2697</v>
      </c>
    </row>
    <row r="693" spans="1:16" x14ac:dyDescent="0.25">
      <c r="A693" s="18" t="s">
        <v>2698</v>
      </c>
      <c r="C693" s="18" t="s">
        <v>44</v>
      </c>
      <c r="J693" s="18" t="s">
        <v>977</v>
      </c>
      <c r="K693" s="18">
        <v>4</v>
      </c>
      <c r="L693" s="18">
        <v>12</v>
      </c>
      <c r="M693" s="18" t="s">
        <v>3081</v>
      </c>
      <c r="N693" s="18" t="s">
        <v>3045</v>
      </c>
      <c r="O693" s="18">
        <v>5565.0542599999999</v>
      </c>
      <c r="P693" s="18" t="s">
        <v>2698</v>
      </c>
    </row>
    <row r="694" spans="1:16" x14ac:dyDescent="0.25">
      <c r="A694" s="18" t="s">
        <v>2699</v>
      </c>
      <c r="C694" s="18" t="s">
        <v>36</v>
      </c>
      <c r="J694" s="18" t="s">
        <v>976</v>
      </c>
      <c r="K694" s="18">
        <v>4</v>
      </c>
      <c r="L694" s="18">
        <v>13</v>
      </c>
      <c r="M694" s="18" t="s">
        <v>3081</v>
      </c>
      <c r="N694" s="18" t="s">
        <v>3045</v>
      </c>
      <c r="O694" s="18">
        <v>5646.5415899999998</v>
      </c>
      <c r="P694" s="18" t="s">
        <v>2699</v>
      </c>
    </row>
    <row r="695" spans="1:16" x14ac:dyDescent="0.25">
      <c r="A695" s="18" t="s">
        <v>2700</v>
      </c>
      <c r="C695" s="18" t="s">
        <v>40</v>
      </c>
      <c r="J695" s="18" t="s">
        <v>975</v>
      </c>
      <c r="K695" s="18">
        <v>4</v>
      </c>
      <c r="L695" s="18">
        <v>14</v>
      </c>
      <c r="M695" s="18" t="s">
        <v>3081</v>
      </c>
      <c r="N695" s="18" t="s">
        <v>3045</v>
      </c>
      <c r="O695" s="18">
        <v>5508.9740599999996</v>
      </c>
      <c r="P695" s="18" t="s">
        <v>2700</v>
      </c>
    </row>
    <row r="696" spans="1:16" x14ac:dyDescent="0.25">
      <c r="A696" s="18" t="s">
        <v>2701</v>
      </c>
      <c r="C696" s="18" t="s">
        <v>34</v>
      </c>
      <c r="J696" s="18" t="s">
        <v>974</v>
      </c>
      <c r="K696" s="18">
        <v>4</v>
      </c>
      <c r="L696" s="18">
        <v>15</v>
      </c>
      <c r="M696" s="18" t="s">
        <v>3081</v>
      </c>
      <c r="N696" s="18" t="s">
        <v>3045</v>
      </c>
      <c r="O696" s="18">
        <v>5546.1418100000001</v>
      </c>
      <c r="P696" s="18" t="s">
        <v>2701</v>
      </c>
    </row>
    <row r="697" spans="1:16" x14ac:dyDescent="0.25">
      <c r="A697" s="18" t="s">
        <v>2702</v>
      </c>
      <c r="C697" s="18" t="s">
        <v>2589</v>
      </c>
      <c r="J697" s="18" t="s">
        <v>973</v>
      </c>
      <c r="K697" s="18">
        <v>4</v>
      </c>
      <c r="L697" s="18">
        <v>1</v>
      </c>
      <c r="M697" s="18" t="s">
        <v>3081</v>
      </c>
      <c r="N697" s="18" t="s">
        <v>3045</v>
      </c>
      <c r="O697" s="18">
        <v>5050.9538400000001</v>
      </c>
      <c r="P697" s="18" t="s">
        <v>2702</v>
      </c>
    </row>
    <row r="698" spans="1:16" x14ac:dyDescent="0.25">
      <c r="A698" s="18" t="s">
        <v>2703</v>
      </c>
      <c r="C698" s="18" t="s">
        <v>3082</v>
      </c>
      <c r="J698" s="18" t="s">
        <v>972</v>
      </c>
      <c r="K698" s="18">
        <v>4</v>
      </c>
      <c r="L698" s="18">
        <v>2</v>
      </c>
      <c r="M698" s="18" t="s">
        <v>3081</v>
      </c>
      <c r="N698" s="18" t="s">
        <v>3045</v>
      </c>
      <c r="O698" s="18">
        <v>5712.16986</v>
      </c>
      <c r="P698" s="18" t="s">
        <v>2703</v>
      </c>
    </row>
    <row r="699" spans="1:16" x14ac:dyDescent="0.25">
      <c r="A699" s="18" t="s">
        <v>2704</v>
      </c>
      <c r="C699" s="18" t="s">
        <v>2595</v>
      </c>
      <c r="J699" s="18" t="s">
        <v>971</v>
      </c>
      <c r="K699" s="18">
        <v>4</v>
      </c>
      <c r="L699" s="18">
        <v>3</v>
      </c>
      <c r="M699" s="18" t="s">
        <v>3081</v>
      </c>
      <c r="N699" s="18" t="s">
        <v>3045</v>
      </c>
      <c r="O699" s="18">
        <v>5262.9212900000002</v>
      </c>
      <c r="P699" s="18" t="s">
        <v>2704</v>
      </c>
    </row>
    <row r="700" spans="1:16" x14ac:dyDescent="0.25">
      <c r="A700" s="18" t="s">
        <v>2705</v>
      </c>
      <c r="C700" s="18" t="s">
        <v>2598</v>
      </c>
      <c r="J700" s="18" t="s">
        <v>970</v>
      </c>
      <c r="K700" s="18">
        <v>4</v>
      </c>
      <c r="L700" s="18">
        <v>4</v>
      </c>
      <c r="M700" s="18" t="s">
        <v>3081</v>
      </c>
      <c r="N700" s="18" t="s">
        <v>3045</v>
      </c>
      <c r="O700" s="18">
        <v>5167.8407999999999</v>
      </c>
      <c r="P700" s="18" t="s">
        <v>2705</v>
      </c>
    </row>
    <row r="701" spans="1:16" x14ac:dyDescent="0.25">
      <c r="A701" s="18" t="s">
        <v>2706</v>
      </c>
      <c r="C701" s="18" t="s">
        <v>861</v>
      </c>
      <c r="J701" s="18" t="s">
        <v>969</v>
      </c>
      <c r="K701" s="18">
        <v>4</v>
      </c>
      <c r="L701" s="18">
        <v>5</v>
      </c>
      <c r="M701" s="18" t="s">
        <v>3081</v>
      </c>
      <c r="N701" s="18" t="s">
        <v>3045</v>
      </c>
      <c r="O701" s="18">
        <v>5000.7492000000002</v>
      </c>
      <c r="P701" s="18" t="s">
        <v>2706</v>
      </c>
    </row>
    <row r="702" spans="1:16" x14ac:dyDescent="0.25">
      <c r="A702" s="18" t="s">
        <v>2707</v>
      </c>
      <c r="C702" s="18" t="s">
        <v>2604</v>
      </c>
      <c r="J702" s="18" t="s">
        <v>968</v>
      </c>
      <c r="K702" s="18">
        <v>4</v>
      </c>
      <c r="L702" s="18">
        <v>6</v>
      </c>
      <c r="M702" s="18" t="s">
        <v>3081</v>
      </c>
      <c r="N702" s="18" t="s">
        <v>3045</v>
      </c>
      <c r="O702" s="18">
        <v>5464.3323600000003</v>
      </c>
      <c r="P702" s="18" t="s">
        <v>2707</v>
      </c>
    </row>
    <row r="703" spans="1:16" x14ac:dyDescent="0.25">
      <c r="A703" s="18" t="s">
        <v>2708</v>
      </c>
      <c r="C703" s="18" t="s">
        <v>2613</v>
      </c>
      <c r="J703" s="18" t="s">
        <v>967</v>
      </c>
      <c r="K703" s="18">
        <v>4</v>
      </c>
      <c r="L703" s="18">
        <v>7</v>
      </c>
      <c r="M703" s="18" t="s">
        <v>3081</v>
      </c>
      <c r="N703" s="18" t="s">
        <v>3045</v>
      </c>
      <c r="O703" s="18">
        <v>5146.6277099999998</v>
      </c>
      <c r="P703" s="18" t="s">
        <v>2708</v>
      </c>
    </row>
    <row r="704" spans="1:16" x14ac:dyDescent="0.25">
      <c r="A704" s="18" t="s">
        <v>2709</v>
      </c>
      <c r="C704" s="18" t="s">
        <v>74</v>
      </c>
      <c r="J704" s="18" t="s">
        <v>966</v>
      </c>
      <c r="K704" s="18">
        <v>4</v>
      </c>
      <c r="L704" s="18">
        <v>8</v>
      </c>
      <c r="M704" s="18" t="s">
        <v>3081</v>
      </c>
      <c r="N704" s="18" t="s">
        <v>3045</v>
      </c>
      <c r="O704" s="18">
        <v>4825.89858</v>
      </c>
      <c r="P704" s="18" t="s">
        <v>2709</v>
      </c>
    </row>
    <row r="705" spans="1:16" x14ac:dyDescent="0.25">
      <c r="A705" s="18" t="s">
        <v>2710</v>
      </c>
      <c r="C705" s="18" t="s">
        <v>122</v>
      </c>
      <c r="J705" s="18" t="s">
        <v>965</v>
      </c>
      <c r="K705" s="18">
        <v>4</v>
      </c>
      <c r="L705" s="18">
        <v>9</v>
      </c>
      <c r="M705" s="18" t="s">
        <v>3081</v>
      </c>
      <c r="N705" s="18" t="s">
        <v>3045</v>
      </c>
      <c r="O705" s="18">
        <v>5006.2983999999997</v>
      </c>
      <c r="P705" s="18" t="s">
        <v>2710</v>
      </c>
    </row>
    <row r="706" spans="1:16" x14ac:dyDescent="0.25">
      <c r="A706" s="18" t="s">
        <v>2711</v>
      </c>
      <c r="C706" s="18" t="s">
        <v>2580</v>
      </c>
      <c r="J706" s="18" t="s">
        <v>964</v>
      </c>
      <c r="K706" s="18">
        <v>4</v>
      </c>
      <c r="L706" s="18">
        <v>0</v>
      </c>
      <c r="M706" s="18" t="s">
        <v>3081</v>
      </c>
      <c r="N706" s="18" t="s">
        <v>3046</v>
      </c>
      <c r="O706" s="18">
        <v>5437.3024699999996</v>
      </c>
      <c r="P706" s="18" t="s">
        <v>2711</v>
      </c>
    </row>
    <row r="707" spans="1:16" x14ac:dyDescent="0.25">
      <c r="A707" s="18" t="s">
        <v>2712</v>
      </c>
      <c r="C707" s="18" t="s">
        <v>2</v>
      </c>
      <c r="J707" s="18" t="s">
        <v>963</v>
      </c>
      <c r="K707" s="18">
        <v>4</v>
      </c>
      <c r="L707" s="18">
        <v>10</v>
      </c>
      <c r="M707" s="18" t="s">
        <v>3081</v>
      </c>
      <c r="N707" s="18" t="s">
        <v>3046</v>
      </c>
      <c r="O707" s="18">
        <v>5304.6065900000003</v>
      </c>
      <c r="P707" s="18" t="s">
        <v>2712</v>
      </c>
    </row>
    <row r="708" spans="1:16" x14ac:dyDescent="0.25">
      <c r="A708" s="18" t="s">
        <v>2713</v>
      </c>
      <c r="C708" s="18" t="s">
        <v>6</v>
      </c>
      <c r="J708" s="18" t="s">
        <v>962</v>
      </c>
      <c r="K708" s="18">
        <v>4</v>
      </c>
      <c r="L708" s="18">
        <v>11</v>
      </c>
      <c r="M708" s="18" t="s">
        <v>3081</v>
      </c>
      <c r="N708" s="18" t="s">
        <v>3046</v>
      </c>
      <c r="O708" s="18">
        <v>5118.1400400000002</v>
      </c>
      <c r="P708" s="18" t="s">
        <v>2713</v>
      </c>
    </row>
    <row r="709" spans="1:16" x14ac:dyDescent="0.25">
      <c r="A709" s="18" t="s">
        <v>2714</v>
      </c>
      <c r="C709" s="18" t="s">
        <v>20</v>
      </c>
      <c r="J709" s="18" t="s">
        <v>961</v>
      </c>
      <c r="K709" s="18">
        <v>4</v>
      </c>
      <c r="L709" s="18">
        <v>12</v>
      </c>
      <c r="M709" s="18" t="s">
        <v>3081</v>
      </c>
      <c r="N709" s="18" t="s">
        <v>3046</v>
      </c>
      <c r="O709" s="18">
        <v>5563.42274</v>
      </c>
      <c r="P709" s="18" t="s">
        <v>2714</v>
      </c>
    </row>
    <row r="710" spans="1:16" x14ac:dyDescent="0.25">
      <c r="A710" s="18" t="s">
        <v>2715</v>
      </c>
      <c r="C710" s="18" t="s">
        <v>12</v>
      </c>
      <c r="J710" s="18" t="s">
        <v>960</v>
      </c>
      <c r="K710" s="18">
        <v>4</v>
      </c>
      <c r="L710" s="18">
        <v>13</v>
      </c>
      <c r="M710" s="18" t="s">
        <v>3081</v>
      </c>
      <c r="N710" s="18" t="s">
        <v>3046</v>
      </c>
      <c r="O710" s="18">
        <v>5645.1424800000004</v>
      </c>
      <c r="P710" s="18" t="s">
        <v>2715</v>
      </c>
    </row>
    <row r="711" spans="1:16" x14ac:dyDescent="0.25">
      <c r="A711" s="18" t="s">
        <v>2716</v>
      </c>
      <c r="C711" s="18" t="s">
        <v>16</v>
      </c>
      <c r="J711" s="18" t="s">
        <v>959</v>
      </c>
      <c r="K711" s="18">
        <v>4</v>
      </c>
      <c r="L711" s="18">
        <v>14</v>
      </c>
      <c r="M711" s="18" t="s">
        <v>3081</v>
      </c>
      <c r="N711" s="18" t="s">
        <v>3046</v>
      </c>
      <c r="O711" s="18">
        <v>5507.6131299999997</v>
      </c>
      <c r="P711" s="18" t="s">
        <v>2716</v>
      </c>
    </row>
    <row r="712" spans="1:16" x14ac:dyDescent="0.25">
      <c r="A712" s="18" t="s">
        <v>2717</v>
      </c>
      <c r="C712" s="18" t="s">
        <v>10</v>
      </c>
      <c r="J712" s="18" t="s">
        <v>958</v>
      </c>
      <c r="K712" s="18">
        <v>4</v>
      </c>
      <c r="L712" s="18">
        <v>15</v>
      </c>
      <c r="M712" s="18" t="s">
        <v>3081</v>
      </c>
      <c r="N712" s="18" t="s">
        <v>3046</v>
      </c>
      <c r="O712" s="18">
        <v>5544.49406</v>
      </c>
      <c r="P712" s="18" t="s">
        <v>2717</v>
      </c>
    </row>
    <row r="713" spans="1:16" x14ac:dyDescent="0.25">
      <c r="A713" s="18" t="s">
        <v>2718</v>
      </c>
      <c r="C713" s="18" t="s">
        <v>2610</v>
      </c>
      <c r="J713" s="18" t="s">
        <v>957</v>
      </c>
      <c r="K713" s="18">
        <v>4</v>
      </c>
      <c r="L713" s="18">
        <v>1</v>
      </c>
      <c r="M713" s="18" t="s">
        <v>3081</v>
      </c>
      <c r="N713" s="18" t="s">
        <v>3046</v>
      </c>
      <c r="O713" s="18">
        <v>5051.8216899999998</v>
      </c>
      <c r="P713" s="18" t="s">
        <v>2718</v>
      </c>
    </row>
    <row r="714" spans="1:16" x14ac:dyDescent="0.25">
      <c r="A714" s="18" t="s">
        <v>2719</v>
      </c>
      <c r="C714" s="18" t="s">
        <v>2605</v>
      </c>
      <c r="J714" s="18" t="s">
        <v>956</v>
      </c>
      <c r="K714" s="18">
        <v>4</v>
      </c>
      <c r="L714" s="18">
        <v>2</v>
      </c>
      <c r="M714" s="18" t="s">
        <v>3081</v>
      </c>
      <c r="N714" s="18" t="s">
        <v>3046</v>
      </c>
      <c r="O714" s="18">
        <v>5711.2450600000002</v>
      </c>
      <c r="P714" s="18" t="s">
        <v>2719</v>
      </c>
    </row>
    <row r="715" spans="1:16" x14ac:dyDescent="0.25">
      <c r="A715" s="18" t="s">
        <v>2720</v>
      </c>
      <c r="C715" s="18" t="s">
        <v>2574</v>
      </c>
      <c r="J715" s="18" t="s">
        <v>955</v>
      </c>
      <c r="K715" s="18">
        <v>4</v>
      </c>
      <c r="L715" s="18">
        <v>3</v>
      </c>
      <c r="M715" s="18" t="s">
        <v>3081</v>
      </c>
      <c r="N715" s="18" t="s">
        <v>3046</v>
      </c>
      <c r="O715" s="18">
        <v>5262.3481300000003</v>
      </c>
      <c r="P715" s="18" t="s">
        <v>2720</v>
      </c>
    </row>
    <row r="716" spans="1:16" x14ac:dyDescent="0.25">
      <c r="A716" s="18" t="s">
        <v>2721</v>
      </c>
      <c r="C716" s="18" t="s">
        <v>2577</v>
      </c>
      <c r="J716" s="18" t="s">
        <v>954</v>
      </c>
      <c r="K716" s="18">
        <v>4</v>
      </c>
      <c r="L716" s="18">
        <v>4</v>
      </c>
      <c r="M716" s="18" t="s">
        <v>3081</v>
      </c>
      <c r="N716" s="18" t="s">
        <v>3046</v>
      </c>
      <c r="O716" s="18">
        <v>5166.5305799999996</v>
      </c>
      <c r="P716" s="18" t="s">
        <v>2721</v>
      </c>
    </row>
    <row r="717" spans="1:16" x14ac:dyDescent="0.25">
      <c r="A717" s="18" t="s">
        <v>2722</v>
      </c>
      <c r="C717" s="18" t="s">
        <v>859</v>
      </c>
      <c r="J717" s="18" t="s">
        <v>953</v>
      </c>
      <c r="K717" s="18">
        <v>4</v>
      </c>
      <c r="L717" s="18">
        <v>5</v>
      </c>
      <c r="M717" s="18" t="s">
        <v>3081</v>
      </c>
      <c r="N717" s="18" t="s">
        <v>3046</v>
      </c>
      <c r="O717" s="18">
        <v>4999.4409800000003</v>
      </c>
      <c r="P717" s="18" t="s">
        <v>2722</v>
      </c>
    </row>
    <row r="718" spans="1:16" x14ac:dyDescent="0.25">
      <c r="A718" s="18" t="s">
        <v>2723</v>
      </c>
      <c r="C718" s="18" t="s">
        <v>2583</v>
      </c>
      <c r="J718" s="18" t="s">
        <v>952</v>
      </c>
      <c r="K718" s="18">
        <v>4</v>
      </c>
      <c r="L718" s="18">
        <v>6</v>
      </c>
      <c r="M718" s="18" t="s">
        <v>3081</v>
      </c>
      <c r="N718" s="18" t="s">
        <v>3046</v>
      </c>
      <c r="O718" s="18">
        <v>5463.02214</v>
      </c>
      <c r="P718" s="18" t="s">
        <v>2723</v>
      </c>
    </row>
    <row r="719" spans="1:16" x14ac:dyDescent="0.25">
      <c r="A719" s="18" t="s">
        <v>2724</v>
      </c>
      <c r="C719" s="18" t="s">
        <v>2592</v>
      </c>
      <c r="J719" s="18" t="s">
        <v>951</v>
      </c>
      <c r="K719" s="18">
        <v>4</v>
      </c>
      <c r="L719" s="18">
        <v>7</v>
      </c>
      <c r="M719" s="18" t="s">
        <v>3081</v>
      </c>
      <c r="N719" s="18" t="s">
        <v>3046</v>
      </c>
      <c r="O719" s="18">
        <v>5146.7094800000004</v>
      </c>
      <c r="P719" s="18" t="s">
        <v>2724</v>
      </c>
    </row>
    <row r="720" spans="1:16" x14ac:dyDescent="0.25">
      <c r="A720" s="18" t="s">
        <v>2725</v>
      </c>
      <c r="C720" s="18" t="s">
        <v>72</v>
      </c>
      <c r="J720" s="18" t="s">
        <v>950</v>
      </c>
      <c r="K720" s="18">
        <v>4</v>
      </c>
      <c r="L720" s="18">
        <v>8</v>
      </c>
      <c r="M720" s="18" t="s">
        <v>3081</v>
      </c>
      <c r="N720" s="18" t="s">
        <v>3046</v>
      </c>
      <c r="O720" s="18">
        <v>4827.1375200000002</v>
      </c>
      <c r="P720" s="18" t="s">
        <v>2725</v>
      </c>
    </row>
    <row r="721" spans="1:16" x14ac:dyDescent="0.25">
      <c r="A721" s="18" t="s">
        <v>2726</v>
      </c>
      <c r="C721" s="18" t="s">
        <v>120</v>
      </c>
      <c r="J721" s="18" t="s">
        <v>949</v>
      </c>
      <c r="K721" s="18">
        <v>4</v>
      </c>
      <c r="L721" s="18">
        <v>9</v>
      </c>
      <c r="M721" s="18" t="s">
        <v>3081</v>
      </c>
      <c r="N721" s="18" t="s">
        <v>3046</v>
      </c>
      <c r="O721" s="18">
        <v>5007.3194199999998</v>
      </c>
      <c r="P721" s="18" t="s">
        <v>2726</v>
      </c>
    </row>
    <row r="722" spans="1:16" x14ac:dyDescent="0.25">
      <c r="A722" s="18" t="s">
        <v>2727</v>
      </c>
      <c r="E722" s="18" t="s">
        <v>3083</v>
      </c>
      <c r="J722" s="18" t="s">
        <v>916</v>
      </c>
      <c r="K722" s="18">
        <v>5</v>
      </c>
      <c r="L722" s="18">
        <v>0</v>
      </c>
      <c r="M722" s="18" t="s">
        <v>3081</v>
      </c>
      <c r="N722" s="18" t="s">
        <v>3045</v>
      </c>
      <c r="O722" s="18">
        <v>3432.1163700000002</v>
      </c>
      <c r="P722" s="18" t="s">
        <v>2727</v>
      </c>
    </row>
    <row r="723" spans="1:16" x14ac:dyDescent="0.25">
      <c r="A723" s="18" t="s">
        <v>2728</v>
      </c>
      <c r="E723" s="18" t="s">
        <v>2661</v>
      </c>
      <c r="J723" s="18" t="s">
        <v>915</v>
      </c>
      <c r="K723" s="18">
        <v>5</v>
      </c>
      <c r="L723" s="18">
        <v>10</v>
      </c>
      <c r="M723" s="18" t="s">
        <v>3081</v>
      </c>
      <c r="N723" s="18" t="s">
        <v>3045</v>
      </c>
      <c r="O723" s="18">
        <v>4089.7410100000002</v>
      </c>
      <c r="P723" s="18" t="s">
        <v>2728</v>
      </c>
    </row>
    <row r="724" spans="1:16" x14ac:dyDescent="0.25">
      <c r="A724" s="18" t="s">
        <v>2729</v>
      </c>
      <c r="E724" s="18" t="s">
        <v>34</v>
      </c>
      <c r="J724" s="18" t="s">
        <v>914</v>
      </c>
      <c r="K724" s="18">
        <v>5</v>
      </c>
      <c r="L724" s="18">
        <v>11</v>
      </c>
      <c r="M724" s="18" t="s">
        <v>3081</v>
      </c>
      <c r="N724" s="18" t="s">
        <v>3045</v>
      </c>
      <c r="O724" s="18">
        <v>4910.2021199999999</v>
      </c>
      <c r="P724" s="18" t="s">
        <v>2729</v>
      </c>
    </row>
    <row r="725" spans="1:16" x14ac:dyDescent="0.25">
      <c r="A725" s="18" t="s">
        <v>2730</v>
      </c>
      <c r="E725" s="18" t="s">
        <v>3084</v>
      </c>
      <c r="J725" s="18" t="s">
        <v>913</v>
      </c>
      <c r="K725" s="18">
        <v>5</v>
      </c>
      <c r="L725" s="18">
        <v>12</v>
      </c>
      <c r="M725" s="18" t="s">
        <v>3081</v>
      </c>
      <c r="N725" s="18" t="s">
        <v>3045</v>
      </c>
      <c r="O725" s="18">
        <v>4534.3358600000001</v>
      </c>
      <c r="P725" s="18" t="s">
        <v>2730</v>
      </c>
    </row>
    <row r="726" spans="1:16" x14ac:dyDescent="0.25">
      <c r="A726" s="18" t="s">
        <v>2731</v>
      </c>
      <c r="E726" s="18" t="s">
        <v>3085</v>
      </c>
      <c r="J726" s="18" t="s">
        <v>912</v>
      </c>
      <c r="K726" s="18">
        <v>5</v>
      </c>
      <c r="L726" s="18">
        <v>13</v>
      </c>
      <c r="M726" s="18" t="s">
        <v>3081</v>
      </c>
      <c r="N726" s="18" t="s">
        <v>3045</v>
      </c>
      <c r="O726" s="18">
        <v>4324.6664899999996</v>
      </c>
      <c r="P726" s="18" t="s">
        <v>2731</v>
      </c>
    </row>
    <row r="727" spans="1:16" x14ac:dyDescent="0.25">
      <c r="A727" s="18" t="s">
        <v>2732</v>
      </c>
      <c r="E727" s="18" t="s">
        <v>3086</v>
      </c>
      <c r="J727" s="18" t="s">
        <v>911</v>
      </c>
      <c r="K727" s="18">
        <v>5</v>
      </c>
      <c r="L727" s="18">
        <v>14</v>
      </c>
      <c r="M727" s="18" t="s">
        <v>3081</v>
      </c>
      <c r="N727" s="18" t="s">
        <v>3045</v>
      </c>
      <c r="O727" s="18">
        <v>4645.2364900000002</v>
      </c>
      <c r="P727" s="18" t="s">
        <v>2732</v>
      </c>
    </row>
    <row r="728" spans="1:16" x14ac:dyDescent="0.25">
      <c r="A728" s="18" t="s">
        <v>2733</v>
      </c>
      <c r="E728" s="18" t="s">
        <v>3087</v>
      </c>
      <c r="J728" s="18" t="s">
        <v>910</v>
      </c>
      <c r="K728" s="18">
        <v>5</v>
      </c>
      <c r="L728" s="18">
        <v>15</v>
      </c>
      <c r="M728" s="18" t="s">
        <v>3081</v>
      </c>
      <c r="N728" s="18" t="s">
        <v>3045</v>
      </c>
      <c r="O728" s="18">
        <v>4889.7438000000002</v>
      </c>
      <c r="P728" s="18" t="s">
        <v>2733</v>
      </c>
    </row>
    <row r="729" spans="1:16" x14ac:dyDescent="0.25">
      <c r="A729" s="18" t="s">
        <v>2734</v>
      </c>
      <c r="G729" s="18" t="s">
        <v>2617</v>
      </c>
      <c r="J729" s="18" t="s">
        <v>884</v>
      </c>
      <c r="K729" s="18">
        <v>5</v>
      </c>
      <c r="L729" s="18">
        <v>16</v>
      </c>
      <c r="M729" s="18" t="s">
        <v>3081</v>
      </c>
      <c r="N729" s="18" t="s">
        <v>3045</v>
      </c>
      <c r="O729" s="18">
        <v>3638.67733</v>
      </c>
      <c r="P729" s="18" t="s">
        <v>2734</v>
      </c>
    </row>
    <row r="730" spans="1:16" x14ac:dyDescent="0.25">
      <c r="A730" s="18" t="s">
        <v>2735</v>
      </c>
      <c r="G730" s="18" t="s">
        <v>2</v>
      </c>
      <c r="J730" s="18" t="s">
        <v>880</v>
      </c>
      <c r="K730" s="18">
        <v>5</v>
      </c>
      <c r="L730" s="18">
        <v>17</v>
      </c>
      <c r="M730" s="18" t="s">
        <v>3081</v>
      </c>
      <c r="N730" s="18" t="s">
        <v>3045</v>
      </c>
      <c r="O730" s="18">
        <v>4103.5446199999997</v>
      </c>
      <c r="P730" s="18" t="s">
        <v>2735</v>
      </c>
    </row>
    <row r="731" spans="1:16" x14ac:dyDescent="0.25">
      <c r="A731" s="18" t="s">
        <v>2736</v>
      </c>
      <c r="G731" s="18" t="s">
        <v>2637</v>
      </c>
      <c r="J731" s="18" t="s">
        <v>2007</v>
      </c>
      <c r="K731" s="18">
        <v>5</v>
      </c>
      <c r="L731" s="18">
        <v>18</v>
      </c>
      <c r="M731" s="18" t="s">
        <v>3081</v>
      </c>
      <c r="N731" s="18" t="s">
        <v>3045</v>
      </c>
      <c r="O731" s="18">
        <v>4067.9555099999998</v>
      </c>
      <c r="P731" s="18" t="s">
        <v>2736</v>
      </c>
    </row>
    <row r="732" spans="1:16" x14ac:dyDescent="0.25">
      <c r="A732" s="18" t="s">
        <v>2737</v>
      </c>
      <c r="G732" s="18" t="s">
        <v>10</v>
      </c>
      <c r="J732" s="18" t="s">
        <v>2008</v>
      </c>
      <c r="K732" s="18">
        <v>5</v>
      </c>
      <c r="L732" s="18">
        <v>19</v>
      </c>
      <c r="M732" s="18" t="s">
        <v>3081</v>
      </c>
      <c r="N732" s="18" t="s">
        <v>3045</v>
      </c>
      <c r="O732" s="18">
        <v>4455.9637599999996</v>
      </c>
      <c r="P732" s="18" t="s">
        <v>2737</v>
      </c>
    </row>
    <row r="733" spans="1:16" x14ac:dyDescent="0.25">
      <c r="A733" s="18" t="s">
        <v>2738</v>
      </c>
      <c r="E733" s="18" t="s">
        <v>4</v>
      </c>
      <c r="J733" s="18" t="s">
        <v>909</v>
      </c>
      <c r="K733" s="18">
        <v>5</v>
      </c>
      <c r="L733" s="18">
        <v>1</v>
      </c>
      <c r="M733" s="18" t="s">
        <v>3081</v>
      </c>
      <c r="N733" s="18" t="s">
        <v>3045</v>
      </c>
      <c r="O733" s="18">
        <v>3769.56738</v>
      </c>
      <c r="P733" s="18" t="s">
        <v>2738</v>
      </c>
    </row>
    <row r="734" spans="1:16" x14ac:dyDescent="0.25">
      <c r="A734" s="18" t="s">
        <v>2739</v>
      </c>
      <c r="H734" s="18" t="s">
        <v>3088</v>
      </c>
      <c r="J734" s="18" t="s">
        <v>2009</v>
      </c>
      <c r="K734" s="18">
        <v>5</v>
      </c>
      <c r="L734" s="18">
        <v>20</v>
      </c>
      <c r="M734" s="18" t="s">
        <v>3081</v>
      </c>
      <c r="N734" s="18" t="s">
        <v>3045</v>
      </c>
      <c r="O734" s="18">
        <v>3479.7114000000001</v>
      </c>
      <c r="P734" s="18" t="s">
        <v>2739</v>
      </c>
    </row>
    <row r="735" spans="1:16" x14ac:dyDescent="0.25">
      <c r="A735" s="18" t="s">
        <v>2740</v>
      </c>
      <c r="H735" s="18" t="s">
        <v>3089</v>
      </c>
      <c r="J735" s="18" t="s">
        <v>2010</v>
      </c>
      <c r="K735" s="18">
        <v>5</v>
      </c>
      <c r="L735" s="18">
        <v>21</v>
      </c>
      <c r="M735" s="18" t="s">
        <v>3081</v>
      </c>
      <c r="N735" s="18" t="s">
        <v>3045</v>
      </c>
      <c r="O735" s="18">
        <v>4127.4759800000002</v>
      </c>
      <c r="P735" s="18" t="s">
        <v>2740</v>
      </c>
    </row>
    <row r="736" spans="1:16" x14ac:dyDescent="0.25">
      <c r="A736" s="18" t="s">
        <v>2741</v>
      </c>
      <c r="I736" s="18">
        <v>2</v>
      </c>
      <c r="J736" s="18" t="s">
        <v>2011</v>
      </c>
      <c r="K736" s="18">
        <v>5</v>
      </c>
      <c r="L736" s="18">
        <v>22</v>
      </c>
      <c r="M736" s="18" t="s">
        <v>3081</v>
      </c>
      <c r="N736" s="18" t="s">
        <v>3045</v>
      </c>
      <c r="O736" s="18">
        <v>2817.8652999999999</v>
      </c>
      <c r="P736" s="18" t="s">
        <v>2741</v>
      </c>
    </row>
    <row r="737" spans="1:16" x14ac:dyDescent="0.25">
      <c r="A737" s="18" t="s">
        <v>2742</v>
      </c>
      <c r="I737" s="18">
        <v>4</v>
      </c>
      <c r="J737" s="18" t="s">
        <v>2012</v>
      </c>
      <c r="K737" s="18">
        <v>5</v>
      </c>
      <c r="L737" s="18">
        <v>23</v>
      </c>
      <c r="M737" s="18" t="s">
        <v>3081</v>
      </c>
      <c r="N737" s="18" t="s">
        <v>3045</v>
      </c>
      <c r="O737" s="18">
        <v>3330.5616599999998</v>
      </c>
      <c r="P737" s="18" t="s">
        <v>2742</v>
      </c>
    </row>
    <row r="738" spans="1:16" x14ac:dyDescent="0.25">
      <c r="A738" s="18" t="s">
        <v>2743</v>
      </c>
      <c r="E738" s="18" t="s">
        <v>3090</v>
      </c>
      <c r="J738" s="18" t="s">
        <v>908</v>
      </c>
      <c r="K738" s="18">
        <v>5</v>
      </c>
      <c r="L738" s="18">
        <v>2</v>
      </c>
      <c r="M738" s="18" t="s">
        <v>3081</v>
      </c>
      <c r="N738" s="18" t="s">
        <v>3045</v>
      </c>
      <c r="O738" s="18">
        <v>3456.61526</v>
      </c>
      <c r="P738" s="18" t="s">
        <v>2743</v>
      </c>
    </row>
    <row r="739" spans="1:16" x14ac:dyDescent="0.25">
      <c r="A739" s="18" t="s">
        <v>2744</v>
      </c>
      <c r="E739" s="18" t="s">
        <v>8</v>
      </c>
      <c r="J739" s="18" t="s">
        <v>907</v>
      </c>
      <c r="K739" s="18">
        <v>5</v>
      </c>
      <c r="L739" s="18">
        <v>3</v>
      </c>
      <c r="M739" s="18" t="s">
        <v>3081</v>
      </c>
      <c r="N739" s="18" t="s">
        <v>3045</v>
      </c>
      <c r="O739" s="18">
        <v>4129.46486</v>
      </c>
      <c r="P739" s="18" t="s">
        <v>2744</v>
      </c>
    </row>
    <row r="740" spans="1:16" x14ac:dyDescent="0.25">
      <c r="A740" s="18" t="s">
        <v>2745</v>
      </c>
      <c r="E740" s="18" t="s">
        <v>3091</v>
      </c>
      <c r="J740" s="18" t="s">
        <v>906</v>
      </c>
      <c r="K740" s="18">
        <v>5</v>
      </c>
      <c r="L740" s="18">
        <v>4</v>
      </c>
      <c r="M740" s="18" t="s">
        <v>3081</v>
      </c>
      <c r="N740" s="18" t="s">
        <v>3045</v>
      </c>
      <c r="O740" s="18">
        <v>3474.23216</v>
      </c>
      <c r="P740" s="18" t="s">
        <v>2745</v>
      </c>
    </row>
    <row r="741" spans="1:16" x14ac:dyDescent="0.25">
      <c r="A741" s="18" t="s">
        <v>2746</v>
      </c>
      <c r="E741" s="18" t="s">
        <v>2623</v>
      </c>
      <c r="J741" s="18" t="s">
        <v>905</v>
      </c>
      <c r="K741" s="18">
        <v>5</v>
      </c>
      <c r="L741" s="18">
        <v>5</v>
      </c>
      <c r="M741" s="18" t="s">
        <v>3081</v>
      </c>
      <c r="N741" s="18" t="s">
        <v>3045</v>
      </c>
      <c r="O741" s="18">
        <v>3774.9163199999998</v>
      </c>
      <c r="P741" s="18" t="s">
        <v>2746</v>
      </c>
    </row>
    <row r="742" spans="1:16" x14ac:dyDescent="0.25">
      <c r="A742" s="18" t="s">
        <v>2747</v>
      </c>
      <c r="E742" s="18" t="s">
        <v>3092</v>
      </c>
      <c r="J742" s="18" t="s">
        <v>904</v>
      </c>
      <c r="K742" s="18">
        <v>5</v>
      </c>
      <c r="L742" s="18">
        <v>6</v>
      </c>
      <c r="M742" s="18" t="s">
        <v>3081</v>
      </c>
      <c r="N742" s="18" t="s">
        <v>3045</v>
      </c>
      <c r="O742" s="18">
        <v>3790.0392900000002</v>
      </c>
      <c r="P742" s="18" t="s">
        <v>2747</v>
      </c>
    </row>
    <row r="743" spans="1:16" x14ac:dyDescent="0.25">
      <c r="A743" s="18" t="s">
        <v>2748</v>
      </c>
      <c r="E743" s="18" t="s">
        <v>3093</v>
      </c>
      <c r="J743" s="18" t="s">
        <v>903</v>
      </c>
      <c r="K743" s="18">
        <v>5</v>
      </c>
      <c r="L743" s="18">
        <v>7</v>
      </c>
      <c r="M743" s="18" t="s">
        <v>3081</v>
      </c>
      <c r="N743" s="18" t="s">
        <v>3045</v>
      </c>
      <c r="O743" s="18">
        <v>3785.6628799999999</v>
      </c>
      <c r="P743" s="18" t="s">
        <v>2748</v>
      </c>
    </row>
    <row r="744" spans="1:16" x14ac:dyDescent="0.25">
      <c r="A744" s="18" t="s">
        <v>2749</v>
      </c>
      <c r="E744" s="18" t="s">
        <v>3094</v>
      </c>
      <c r="J744" s="18" t="s">
        <v>902</v>
      </c>
      <c r="K744" s="18">
        <v>5</v>
      </c>
      <c r="L744" s="18">
        <v>8</v>
      </c>
      <c r="M744" s="18" t="s">
        <v>3081</v>
      </c>
      <c r="N744" s="18" t="s">
        <v>3045</v>
      </c>
      <c r="O744" s="18">
        <v>4054.65353</v>
      </c>
      <c r="P744" s="18" t="s">
        <v>2749</v>
      </c>
    </row>
    <row r="745" spans="1:16" x14ac:dyDescent="0.25">
      <c r="A745" s="18" t="s">
        <v>2750</v>
      </c>
      <c r="E745" s="18" t="s">
        <v>28</v>
      </c>
      <c r="J745" s="18" t="s">
        <v>901</v>
      </c>
      <c r="K745" s="18">
        <v>5</v>
      </c>
      <c r="L745" s="18">
        <v>9</v>
      </c>
      <c r="M745" s="18" t="s">
        <v>3081</v>
      </c>
      <c r="N745" s="18" t="s">
        <v>3045</v>
      </c>
      <c r="O745" s="18">
        <v>4877.5931099999998</v>
      </c>
      <c r="P745" s="18" t="s">
        <v>2750</v>
      </c>
    </row>
    <row r="746" spans="1:16" x14ac:dyDescent="0.25">
      <c r="A746" s="18" t="s">
        <v>2751</v>
      </c>
      <c r="E746" s="18" t="s">
        <v>2617</v>
      </c>
      <c r="J746" s="18" t="s">
        <v>900</v>
      </c>
      <c r="K746" s="18">
        <v>5</v>
      </c>
      <c r="L746" s="18">
        <v>0</v>
      </c>
      <c r="M746" s="18" t="s">
        <v>3081</v>
      </c>
      <c r="N746" s="18" t="s">
        <v>3046</v>
      </c>
      <c r="O746" s="18">
        <v>3432.0258899999999</v>
      </c>
      <c r="P746" s="18" t="s">
        <v>2751</v>
      </c>
    </row>
    <row r="747" spans="1:16" x14ac:dyDescent="0.25">
      <c r="A747" s="18" t="s">
        <v>2752</v>
      </c>
      <c r="E747" s="18" t="s">
        <v>3095</v>
      </c>
      <c r="J747" s="18" t="s">
        <v>899</v>
      </c>
      <c r="K747" s="18">
        <v>5</v>
      </c>
      <c r="L747" s="18">
        <v>10</v>
      </c>
      <c r="M747" s="18" t="s">
        <v>3081</v>
      </c>
      <c r="N747" s="18" t="s">
        <v>3046</v>
      </c>
      <c r="O747" s="18">
        <v>4091.29862</v>
      </c>
      <c r="P747" s="18" t="s">
        <v>2752</v>
      </c>
    </row>
    <row r="748" spans="1:16" x14ac:dyDescent="0.25">
      <c r="A748" s="18" t="s">
        <v>2753</v>
      </c>
      <c r="E748" s="18" t="s">
        <v>32</v>
      </c>
      <c r="J748" s="18" t="s">
        <v>898</v>
      </c>
      <c r="K748" s="18">
        <v>5</v>
      </c>
      <c r="L748" s="18">
        <v>11</v>
      </c>
      <c r="M748" s="18" t="s">
        <v>3081</v>
      </c>
      <c r="N748" s="18" t="s">
        <v>3046</v>
      </c>
      <c r="O748" s="18">
        <v>4910.4705999999996</v>
      </c>
      <c r="P748" s="18" t="s">
        <v>2753</v>
      </c>
    </row>
    <row r="749" spans="1:16" x14ac:dyDescent="0.25">
      <c r="A749" s="18" t="s">
        <v>2754</v>
      </c>
      <c r="E749" s="18" t="s">
        <v>3096</v>
      </c>
      <c r="J749" s="18" t="s">
        <v>897</v>
      </c>
      <c r="K749" s="18">
        <v>5</v>
      </c>
      <c r="L749" s="18">
        <v>12</v>
      </c>
      <c r="M749" s="18" t="s">
        <v>3081</v>
      </c>
      <c r="N749" s="18" t="s">
        <v>3046</v>
      </c>
      <c r="O749" s="18">
        <v>4534.3118000000004</v>
      </c>
      <c r="P749" s="18" t="s">
        <v>2754</v>
      </c>
    </row>
    <row r="750" spans="1:16" x14ac:dyDescent="0.25">
      <c r="A750" s="18" t="s">
        <v>2755</v>
      </c>
      <c r="E750" s="18" t="s">
        <v>2647</v>
      </c>
      <c r="J750" s="18" t="s">
        <v>896</v>
      </c>
      <c r="K750" s="18">
        <v>5</v>
      </c>
      <c r="L750" s="18">
        <v>13</v>
      </c>
      <c r="M750" s="18" t="s">
        <v>3081</v>
      </c>
      <c r="N750" s="18" t="s">
        <v>3046</v>
      </c>
      <c r="O750" s="18">
        <v>4323.6049800000001</v>
      </c>
      <c r="P750" s="18" t="s">
        <v>2755</v>
      </c>
    </row>
    <row r="751" spans="1:16" x14ac:dyDescent="0.25">
      <c r="A751" s="18" t="s">
        <v>2756</v>
      </c>
      <c r="E751" s="18" t="s">
        <v>3097</v>
      </c>
      <c r="J751" s="18" t="s">
        <v>895</v>
      </c>
      <c r="K751" s="18">
        <v>5</v>
      </c>
      <c r="L751" s="18">
        <v>14</v>
      </c>
      <c r="M751" s="18" t="s">
        <v>3081</v>
      </c>
      <c r="N751" s="18" t="s">
        <v>3046</v>
      </c>
      <c r="O751" s="18">
        <v>4644.6909299999998</v>
      </c>
      <c r="P751" s="18" t="s">
        <v>2756</v>
      </c>
    </row>
    <row r="752" spans="1:16" x14ac:dyDescent="0.25">
      <c r="A752" s="18" t="s">
        <v>2757</v>
      </c>
      <c r="E752" s="18" t="s">
        <v>2654</v>
      </c>
      <c r="J752" s="18" t="s">
        <v>894</v>
      </c>
      <c r="K752" s="18">
        <v>5</v>
      </c>
      <c r="L752" s="18">
        <v>15</v>
      </c>
      <c r="M752" s="18" t="s">
        <v>3081</v>
      </c>
      <c r="N752" s="18" t="s">
        <v>3046</v>
      </c>
      <c r="O752" s="18">
        <v>4891.30141</v>
      </c>
      <c r="P752" s="18" t="s">
        <v>2757</v>
      </c>
    </row>
    <row r="753" spans="1:16" x14ac:dyDescent="0.25">
      <c r="A753" s="18" t="s">
        <v>2758</v>
      </c>
      <c r="G753" s="18" t="s">
        <v>3083</v>
      </c>
      <c r="J753" s="18" t="s">
        <v>883</v>
      </c>
      <c r="K753" s="18">
        <v>5</v>
      </c>
      <c r="L753" s="18">
        <v>16</v>
      </c>
      <c r="M753" s="18" t="s">
        <v>3081</v>
      </c>
      <c r="N753" s="18" t="s">
        <v>3046</v>
      </c>
      <c r="O753" s="18">
        <v>3640.5246000000002</v>
      </c>
      <c r="P753" s="18" t="s">
        <v>2758</v>
      </c>
    </row>
    <row r="754" spans="1:16" x14ac:dyDescent="0.25">
      <c r="A754" s="18" t="s">
        <v>2759</v>
      </c>
      <c r="G754" s="18" t="s">
        <v>4</v>
      </c>
      <c r="J754" s="18" t="s">
        <v>879</v>
      </c>
      <c r="K754" s="18">
        <v>5</v>
      </c>
      <c r="L754" s="18">
        <v>17</v>
      </c>
      <c r="M754" s="18" t="s">
        <v>3081</v>
      </c>
      <c r="N754" s="18" t="s">
        <v>3046</v>
      </c>
      <c r="O754" s="18">
        <v>4103.3543600000003</v>
      </c>
      <c r="P754" s="18" t="s">
        <v>2759</v>
      </c>
    </row>
    <row r="755" spans="1:16" x14ac:dyDescent="0.25">
      <c r="A755" s="18" t="s">
        <v>2760</v>
      </c>
      <c r="G755" s="18" t="s">
        <v>3090</v>
      </c>
      <c r="J755" s="18" t="s">
        <v>2013</v>
      </c>
      <c r="K755" s="18">
        <v>5</v>
      </c>
      <c r="L755" s="18">
        <v>18</v>
      </c>
      <c r="M755" s="18" t="s">
        <v>3081</v>
      </c>
      <c r="N755" s="18" t="s">
        <v>3046</v>
      </c>
      <c r="O755" s="18">
        <v>4069.2207600000002</v>
      </c>
      <c r="P755" s="18" t="s">
        <v>2760</v>
      </c>
    </row>
    <row r="756" spans="1:16" x14ac:dyDescent="0.25">
      <c r="A756" s="18" t="s">
        <v>2761</v>
      </c>
      <c r="G756" s="18" t="s">
        <v>8</v>
      </c>
      <c r="J756" s="18" t="s">
        <v>2014</v>
      </c>
      <c r="K756" s="18">
        <v>5</v>
      </c>
      <c r="L756" s="18">
        <v>19</v>
      </c>
      <c r="M756" s="18" t="s">
        <v>3081</v>
      </c>
      <c r="N756" s="18" t="s">
        <v>3046</v>
      </c>
      <c r="O756" s="18">
        <v>4455.94499</v>
      </c>
      <c r="P756" s="18" t="s">
        <v>2761</v>
      </c>
    </row>
    <row r="757" spans="1:16" x14ac:dyDescent="0.25">
      <c r="A757" s="18" t="s">
        <v>2762</v>
      </c>
      <c r="E757" s="18" t="s">
        <v>2</v>
      </c>
      <c r="J757" s="18" t="s">
        <v>893</v>
      </c>
      <c r="K757" s="18">
        <v>5</v>
      </c>
      <c r="L757" s="18">
        <v>1</v>
      </c>
      <c r="M757" s="18" t="s">
        <v>3081</v>
      </c>
      <c r="N757" s="18" t="s">
        <v>3046</v>
      </c>
      <c r="O757" s="18">
        <v>3768.75702</v>
      </c>
      <c r="P757" s="18" t="s">
        <v>2762</v>
      </c>
    </row>
    <row r="758" spans="1:16" x14ac:dyDescent="0.25">
      <c r="A758" s="18" t="s">
        <v>2763</v>
      </c>
      <c r="H758" s="18" t="s">
        <v>2592</v>
      </c>
      <c r="J758" s="18" t="s">
        <v>2015</v>
      </c>
      <c r="K758" s="18">
        <v>5</v>
      </c>
      <c r="L758" s="18">
        <v>20</v>
      </c>
      <c r="M758" s="18" t="s">
        <v>3081</v>
      </c>
      <c r="N758" s="18" t="s">
        <v>3046</v>
      </c>
      <c r="O758" s="18">
        <v>3481.2716999999998</v>
      </c>
      <c r="P758" s="18" t="s">
        <v>2763</v>
      </c>
    </row>
    <row r="759" spans="1:16" x14ac:dyDescent="0.25">
      <c r="A759" s="18" t="s">
        <v>2764</v>
      </c>
      <c r="H759" s="18" t="s">
        <v>2613</v>
      </c>
      <c r="J759" s="18" t="s">
        <v>2016</v>
      </c>
      <c r="K759" s="18">
        <v>5</v>
      </c>
      <c r="L759" s="18">
        <v>21</v>
      </c>
      <c r="M759" s="18" t="s">
        <v>3081</v>
      </c>
      <c r="N759" s="18" t="s">
        <v>3046</v>
      </c>
      <c r="O759" s="18">
        <v>4126.4444000000003</v>
      </c>
      <c r="P759" s="18" t="s">
        <v>2764</v>
      </c>
    </row>
    <row r="760" spans="1:16" x14ac:dyDescent="0.25">
      <c r="A760" s="18" t="s">
        <v>2765</v>
      </c>
      <c r="I760" s="18">
        <v>1</v>
      </c>
      <c r="J760" s="18" t="s">
        <v>2017</v>
      </c>
      <c r="K760" s="18">
        <v>5</v>
      </c>
      <c r="L760" s="18">
        <v>22</v>
      </c>
      <c r="M760" s="18" t="s">
        <v>3081</v>
      </c>
      <c r="N760" s="18" t="s">
        <v>3046</v>
      </c>
      <c r="O760" s="18">
        <v>2816.3136100000002</v>
      </c>
      <c r="P760" s="18" t="s">
        <v>2765</v>
      </c>
    </row>
    <row r="761" spans="1:16" x14ac:dyDescent="0.25">
      <c r="A761" s="18" t="s">
        <v>2766</v>
      </c>
      <c r="I761" s="18">
        <v>3</v>
      </c>
      <c r="J761" s="18" t="s">
        <v>2018</v>
      </c>
      <c r="K761" s="18">
        <v>5</v>
      </c>
      <c r="L761" s="18">
        <v>23</v>
      </c>
      <c r="M761" s="18" t="s">
        <v>3081</v>
      </c>
      <c r="N761" s="18" t="s">
        <v>3046</v>
      </c>
      <c r="O761" s="18">
        <v>3330.4683399999999</v>
      </c>
      <c r="P761" s="18" t="s">
        <v>2766</v>
      </c>
    </row>
    <row r="762" spans="1:16" x14ac:dyDescent="0.25">
      <c r="A762" s="18" t="s">
        <v>2767</v>
      </c>
      <c r="E762" s="18" t="s">
        <v>2637</v>
      </c>
      <c r="J762" s="18" t="s">
        <v>892</v>
      </c>
      <c r="K762" s="18">
        <v>5</v>
      </c>
      <c r="L762" s="18">
        <v>2</v>
      </c>
      <c r="M762" s="18" t="s">
        <v>3081</v>
      </c>
      <c r="N762" s="18" t="s">
        <v>3046</v>
      </c>
      <c r="O762" s="18">
        <v>3457.1484999999998</v>
      </c>
      <c r="P762" s="18" t="s">
        <v>2767</v>
      </c>
    </row>
    <row r="763" spans="1:16" x14ac:dyDescent="0.25">
      <c r="A763" s="18" t="s">
        <v>2768</v>
      </c>
      <c r="E763" s="18" t="s">
        <v>10</v>
      </c>
      <c r="J763" s="18" t="s">
        <v>891</v>
      </c>
      <c r="K763" s="18">
        <v>5</v>
      </c>
      <c r="L763" s="18">
        <v>3</v>
      </c>
      <c r="M763" s="18" t="s">
        <v>3081</v>
      </c>
      <c r="N763" s="18" t="s">
        <v>3046</v>
      </c>
      <c r="O763" s="18">
        <v>4131.0204700000004</v>
      </c>
      <c r="P763" s="18" t="s">
        <v>2768</v>
      </c>
    </row>
    <row r="764" spans="1:16" x14ac:dyDescent="0.25">
      <c r="A764" s="18" t="s">
        <v>2769</v>
      </c>
      <c r="E764" s="18" t="s">
        <v>3098</v>
      </c>
      <c r="J764" s="18" t="s">
        <v>890</v>
      </c>
      <c r="K764" s="18">
        <v>5</v>
      </c>
      <c r="L764" s="18">
        <v>4</v>
      </c>
      <c r="M764" s="18" t="s">
        <v>3081</v>
      </c>
      <c r="N764" s="18" t="s">
        <v>3046</v>
      </c>
      <c r="O764" s="18">
        <v>3472.8887199999999</v>
      </c>
      <c r="P764" s="18" t="s">
        <v>2769</v>
      </c>
    </row>
    <row r="765" spans="1:16" x14ac:dyDescent="0.25">
      <c r="A765" s="18" t="s">
        <v>2770</v>
      </c>
      <c r="E765" s="18" t="s">
        <v>3099</v>
      </c>
      <c r="J765" s="18" t="s">
        <v>889</v>
      </c>
      <c r="K765" s="18">
        <v>5</v>
      </c>
      <c r="L765" s="18">
        <v>5</v>
      </c>
      <c r="M765" s="18" t="s">
        <v>3081</v>
      </c>
      <c r="N765" s="18" t="s">
        <v>3046</v>
      </c>
      <c r="O765" s="18">
        <v>3774.1498799999999</v>
      </c>
      <c r="P765" s="18" t="s">
        <v>2770</v>
      </c>
    </row>
    <row r="766" spans="1:16" x14ac:dyDescent="0.25">
      <c r="A766" s="18" t="s">
        <v>2771</v>
      </c>
      <c r="E766" s="18" t="s">
        <v>3100</v>
      </c>
      <c r="J766" s="18" t="s">
        <v>888</v>
      </c>
      <c r="K766" s="18">
        <v>5</v>
      </c>
      <c r="L766" s="18">
        <v>6</v>
      </c>
      <c r="M766" s="18" t="s">
        <v>3081</v>
      </c>
      <c r="N766" s="18" t="s">
        <v>3046</v>
      </c>
      <c r="O766" s="18">
        <v>3791.0783099999999</v>
      </c>
      <c r="P766" s="18" t="s">
        <v>2771</v>
      </c>
    </row>
    <row r="767" spans="1:16" x14ac:dyDescent="0.25">
      <c r="A767" s="18" t="s">
        <v>2772</v>
      </c>
      <c r="E767" s="18" t="s">
        <v>2630</v>
      </c>
      <c r="J767" s="18" t="s">
        <v>887</v>
      </c>
      <c r="K767" s="18">
        <v>5</v>
      </c>
      <c r="L767" s="18">
        <v>7</v>
      </c>
      <c r="M767" s="18" t="s">
        <v>3081</v>
      </c>
      <c r="N767" s="18" t="s">
        <v>3046</v>
      </c>
      <c r="O767" s="18">
        <v>3787.2204900000002</v>
      </c>
      <c r="P767" s="18" t="s">
        <v>2772</v>
      </c>
    </row>
    <row r="768" spans="1:16" x14ac:dyDescent="0.25">
      <c r="A768" s="18" t="s">
        <v>2773</v>
      </c>
      <c r="E768" s="18" t="s">
        <v>2641</v>
      </c>
      <c r="J768" s="18" t="s">
        <v>886</v>
      </c>
      <c r="K768" s="18">
        <v>5</v>
      </c>
      <c r="L768" s="18">
        <v>8</v>
      </c>
      <c r="M768" s="18" t="s">
        <v>3081</v>
      </c>
      <c r="N768" s="18" t="s">
        <v>3046</v>
      </c>
      <c r="O768" s="18">
        <v>4055.2634200000002</v>
      </c>
      <c r="P768" s="18" t="s">
        <v>2773</v>
      </c>
    </row>
    <row r="769" spans="1:16" x14ac:dyDescent="0.25">
      <c r="A769" s="18" t="s">
        <v>2774</v>
      </c>
      <c r="E769" s="18" t="s">
        <v>26</v>
      </c>
      <c r="J769" s="18" t="s">
        <v>885</v>
      </c>
      <c r="K769" s="18">
        <v>5</v>
      </c>
      <c r="L769" s="18">
        <v>9</v>
      </c>
      <c r="M769" s="18" t="s">
        <v>3081</v>
      </c>
      <c r="N769" s="18" t="s">
        <v>3046</v>
      </c>
      <c r="O769" s="18">
        <v>4877.9768800000002</v>
      </c>
      <c r="P769" s="18" t="s">
        <v>2774</v>
      </c>
    </row>
    <row r="770" spans="1:16" x14ac:dyDescent="0.25">
      <c r="A770" s="18" t="s">
        <v>2775</v>
      </c>
      <c r="B770" s="18" t="s">
        <v>3779</v>
      </c>
      <c r="J770" s="18" t="s">
        <v>512</v>
      </c>
      <c r="K770" s="18">
        <v>6</v>
      </c>
      <c r="L770" s="18">
        <v>0</v>
      </c>
      <c r="M770" s="18" t="s">
        <v>3081</v>
      </c>
      <c r="N770" s="18" t="s">
        <v>3045</v>
      </c>
      <c r="O770" s="18">
        <v>4496.1643800000002</v>
      </c>
      <c r="P770" s="18" t="s">
        <v>2775</v>
      </c>
    </row>
    <row r="771" spans="1:16" x14ac:dyDescent="0.25">
      <c r="A771" s="18" t="s">
        <v>2776</v>
      </c>
      <c r="B771" s="18" t="s">
        <v>3780</v>
      </c>
      <c r="J771" s="18" t="s">
        <v>510</v>
      </c>
      <c r="K771" s="18">
        <v>6</v>
      </c>
      <c r="L771" s="18">
        <v>10</v>
      </c>
      <c r="M771" s="18" t="s">
        <v>3081</v>
      </c>
      <c r="N771" s="18" t="s">
        <v>3045</v>
      </c>
      <c r="O771" s="18">
        <v>4149.1286200000004</v>
      </c>
      <c r="P771" s="18" t="s">
        <v>2776</v>
      </c>
    </row>
    <row r="772" spans="1:16" x14ac:dyDescent="0.25">
      <c r="A772" s="18" t="s">
        <v>2777</v>
      </c>
      <c r="B772" s="18" t="s">
        <v>3781</v>
      </c>
      <c r="J772" s="18" t="s">
        <v>557</v>
      </c>
      <c r="K772" s="18">
        <v>6</v>
      </c>
      <c r="L772" s="18">
        <v>11</v>
      </c>
      <c r="M772" s="18" t="s">
        <v>3081</v>
      </c>
      <c r="N772" s="18" t="s">
        <v>3045</v>
      </c>
      <c r="O772" s="18">
        <v>4044.8412800000001</v>
      </c>
      <c r="P772" s="18" t="s">
        <v>2777</v>
      </c>
    </row>
    <row r="773" spans="1:16" x14ac:dyDescent="0.25">
      <c r="A773" s="18" t="s">
        <v>2778</v>
      </c>
      <c r="B773" s="18" t="s">
        <v>3782</v>
      </c>
      <c r="J773" s="18" t="s">
        <v>533</v>
      </c>
      <c r="K773" s="18">
        <v>6</v>
      </c>
      <c r="L773" s="18">
        <v>12</v>
      </c>
      <c r="M773" s="18" t="s">
        <v>3081</v>
      </c>
      <c r="N773" s="18" t="s">
        <v>3045</v>
      </c>
      <c r="O773" s="18">
        <v>4524.4742200000001</v>
      </c>
      <c r="P773" s="18" t="s">
        <v>2778</v>
      </c>
    </row>
    <row r="774" spans="1:16" x14ac:dyDescent="0.25">
      <c r="A774" s="18" t="s">
        <v>2779</v>
      </c>
      <c r="B774" s="18" t="s">
        <v>3783</v>
      </c>
      <c r="J774" s="18" t="s">
        <v>511</v>
      </c>
      <c r="K774" s="18">
        <v>6</v>
      </c>
      <c r="L774" s="18">
        <v>13</v>
      </c>
      <c r="M774" s="18" t="s">
        <v>3081</v>
      </c>
      <c r="N774" s="18" t="s">
        <v>3045</v>
      </c>
      <c r="O774" s="18">
        <v>4158.3892999999998</v>
      </c>
      <c r="P774" s="18" t="s">
        <v>2779</v>
      </c>
    </row>
    <row r="775" spans="1:16" x14ac:dyDescent="0.25">
      <c r="A775" s="18" t="s">
        <v>2780</v>
      </c>
      <c r="B775" s="18" t="s">
        <v>3784</v>
      </c>
      <c r="J775" s="18" t="s">
        <v>558</v>
      </c>
      <c r="K775" s="18">
        <v>6</v>
      </c>
      <c r="L775" s="18">
        <v>14</v>
      </c>
      <c r="M775" s="18" t="s">
        <v>3081</v>
      </c>
      <c r="N775" s="18" t="s">
        <v>3045</v>
      </c>
      <c r="O775" s="18">
        <v>4263.4454299999998</v>
      </c>
      <c r="P775" s="18" t="s">
        <v>2780</v>
      </c>
    </row>
    <row r="776" spans="1:16" x14ac:dyDescent="0.25">
      <c r="A776" s="18" t="s">
        <v>2781</v>
      </c>
      <c r="B776" s="18" t="s">
        <v>3785</v>
      </c>
      <c r="J776" s="18" t="s">
        <v>534</v>
      </c>
      <c r="K776" s="18">
        <v>6</v>
      </c>
      <c r="L776" s="18">
        <v>15</v>
      </c>
      <c r="M776" s="18" t="s">
        <v>3081</v>
      </c>
      <c r="N776" s="18" t="s">
        <v>3045</v>
      </c>
      <c r="O776" s="18">
        <v>4558.2123300000003</v>
      </c>
      <c r="P776" s="18" t="s">
        <v>2781</v>
      </c>
    </row>
    <row r="777" spans="1:16" x14ac:dyDescent="0.25">
      <c r="A777" s="18" t="s">
        <v>2782</v>
      </c>
      <c r="B777" s="18" t="s">
        <v>3786</v>
      </c>
      <c r="J777" s="18" t="s">
        <v>537</v>
      </c>
      <c r="K777" s="18">
        <v>6</v>
      </c>
      <c r="L777" s="18">
        <v>16</v>
      </c>
      <c r="M777" s="18" t="s">
        <v>3081</v>
      </c>
      <c r="N777" s="18" t="s">
        <v>3045</v>
      </c>
      <c r="O777" s="18">
        <v>4183.2577499999998</v>
      </c>
      <c r="P777" s="18" t="s">
        <v>2782</v>
      </c>
    </row>
    <row r="778" spans="1:16" x14ac:dyDescent="0.25">
      <c r="A778" s="18" t="s">
        <v>2783</v>
      </c>
      <c r="B778" s="18" t="s">
        <v>3787</v>
      </c>
      <c r="J778" s="18" t="s">
        <v>515</v>
      </c>
      <c r="K778" s="18">
        <v>6</v>
      </c>
      <c r="L778" s="18">
        <v>17</v>
      </c>
      <c r="M778" s="18" t="s">
        <v>3081</v>
      </c>
      <c r="N778" s="18" t="s">
        <v>3045</v>
      </c>
      <c r="O778" s="18">
        <v>4262.2570599999999</v>
      </c>
      <c r="P778" s="18" t="s">
        <v>2783</v>
      </c>
    </row>
    <row r="779" spans="1:16" x14ac:dyDescent="0.25">
      <c r="A779" s="18" t="s">
        <v>2784</v>
      </c>
      <c r="B779" s="18" t="s">
        <v>3788</v>
      </c>
      <c r="J779" s="18" t="s">
        <v>2019</v>
      </c>
      <c r="K779" s="18">
        <v>6</v>
      </c>
      <c r="L779" s="18">
        <v>18</v>
      </c>
      <c r="M779" s="18" t="s">
        <v>3081</v>
      </c>
      <c r="N779" s="18" t="s">
        <v>3045</v>
      </c>
      <c r="O779" s="18">
        <v>4585.7823799999996</v>
      </c>
      <c r="P779" s="18" t="s">
        <v>2784</v>
      </c>
    </row>
    <row r="780" spans="1:16" x14ac:dyDescent="0.25">
      <c r="A780" s="18" t="s">
        <v>2785</v>
      </c>
      <c r="B780" s="18" t="s">
        <v>3789</v>
      </c>
      <c r="J780" s="18" t="s">
        <v>2020</v>
      </c>
      <c r="K780" s="18">
        <v>6</v>
      </c>
      <c r="L780" s="18">
        <v>19</v>
      </c>
      <c r="M780" s="18" t="s">
        <v>3081</v>
      </c>
      <c r="N780" s="18" t="s">
        <v>3045</v>
      </c>
      <c r="O780" s="18">
        <v>4171.1022400000002</v>
      </c>
      <c r="P780" s="18" t="s">
        <v>2785</v>
      </c>
    </row>
    <row r="781" spans="1:16" x14ac:dyDescent="0.25">
      <c r="A781" s="18" t="s">
        <v>2786</v>
      </c>
      <c r="B781" s="18" t="s">
        <v>3790</v>
      </c>
      <c r="J781" s="18" t="s">
        <v>559</v>
      </c>
      <c r="K781" s="18">
        <v>6</v>
      </c>
      <c r="L781" s="18">
        <v>1</v>
      </c>
      <c r="M781" s="18" t="s">
        <v>3081</v>
      </c>
      <c r="N781" s="18" t="s">
        <v>3045</v>
      </c>
      <c r="O781" s="18">
        <v>4128.4800699999996</v>
      </c>
      <c r="P781" s="18" t="s">
        <v>2786</v>
      </c>
    </row>
    <row r="782" spans="1:16" x14ac:dyDescent="0.25">
      <c r="A782" s="18" t="s">
        <v>2787</v>
      </c>
      <c r="B782" s="18" t="s">
        <v>3791</v>
      </c>
      <c r="J782" s="18" t="s">
        <v>2021</v>
      </c>
      <c r="K782" s="18">
        <v>6</v>
      </c>
      <c r="L782" s="18">
        <v>20</v>
      </c>
      <c r="M782" s="18" t="s">
        <v>3081</v>
      </c>
      <c r="N782" s="18" t="s">
        <v>3045</v>
      </c>
      <c r="O782" s="18">
        <v>3994.1298900000002</v>
      </c>
      <c r="P782" s="18" t="s">
        <v>2787</v>
      </c>
    </row>
    <row r="783" spans="1:16" x14ac:dyDescent="0.25">
      <c r="A783" s="18" t="s">
        <v>2788</v>
      </c>
      <c r="B783" s="18" t="s">
        <v>3792</v>
      </c>
      <c r="J783" s="18" t="s">
        <v>2022</v>
      </c>
      <c r="K783" s="18">
        <v>6</v>
      </c>
      <c r="L783" s="18">
        <v>21</v>
      </c>
      <c r="M783" s="18" t="s">
        <v>3081</v>
      </c>
      <c r="N783" s="18" t="s">
        <v>3045</v>
      </c>
      <c r="O783" s="18">
        <v>3644.4139300000002</v>
      </c>
      <c r="P783" s="18" t="s">
        <v>2788</v>
      </c>
    </row>
    <row r="784" spans="1:16" x14ac:dyDescent="0.25">
      <c r="A784" s="18" t="s">
        <v>2789</v>
      </c>
      <c r="B784" s="18" t="s">
        <v>3793</v>
      </c>
      <c r="J784" s="18" t="s">
        <v>2023</v>
      </c>
      <c r="K784" s="18">
        <v>6</v>
      </c>
      <c r="L784" s="18">
        <v>22</v>
      </c>
      <c r="M784" s="18" t="s">
        <v>3081</v>
      </c>
      <c r="N784" s="18" t="s">
        <v>3045</v>
      </c>
      <c r="O784" s="18">
        <v>3629.9812000000002</v>
      </c>
      <c r="P784" s="18" t="s">
        <v>2789</v>
      </c>
    </row>
    <row r="785" spans="1:16" x14ac:dyDescent="0.25">
      <c r="A785" s="18" t="s">
        <v>2790</v>
      </c>
      <c r="B785" s="18" t="s">
        <v>3794</v>
      </c>
      <c r="J785" s="18" t="s">
        <v>2024</v>
      </c>
      <c r="K785" s="18">
        <v>6</v>
      </c>
      <c r="L785" s="18">
        <v>23</v>
      </c>
      <c r="M785" s="18" t="s">
        <v>3081</v>
      </c>
      <c r="N785" s="18" t="s">
        <v>3045</v>
      </c>
      <c r="O785" s="18">
        <v>3610.5217600000001</v>
      </c>
      <c r="P785" s="18" t="s">
        <v>2790</v>
      </c>
    </row>
    <row r="786" spans="1:16" x14ac:dyDescent="0.25">
      <c r="A786" s="18" t="s">
        <v>2791</v>
      </c>
      <c r="B786" s="18" t="s">
        <v>3795</v>
      </c>
      <c r="J786" s="18" t="s">
        <v>535</v>
      </c>
      <c r="K786" s="18">
        <v>6</v>
      </c>
      <c r="L786" s="18">
        <v>2</v>
      </c>
      <c r="M786" s="18" t="s">
        <v>3081</v>
      </c>
      <c r="N786" s="18" t="s">
        <v>3045</v>
      </c>
      <c r="O786" s="18">
        <v>4023.60869</v>
      </c>
      <c r="P786" s="18" t="s">
        <v>2791</v>
      </c>
    </row>
    <row r="787" spans="1:16" x14ac:dyDescent="0.25">
      <c r="A787" s="18" t="s">
        <v>2792</v>
      </c>
      <c r="B787" s="18" t="s">
        <v>3796</v>
      </c>
      <c r="J787" s="18" t="s">
        <v>513</v>
      </c>
      <c r="K787" s="18">
        <v>6</v>
      </c>
      <c r="L787" s="18">
        <v>3</v>
      </c>
      <c r="M787" s="18" t="s">
        <v>3081</v>
      </c>
      <c r="N787" s="18" t="s">
        <v>3045</v>
      </c>
      <c r="O787" s="18">
        <v>4503.2420499999998</v>
      </c>
      <c r="P787" s="18" t="s">
        <v>2792</v>
      </c>
    </row>
    <row r="788" spans="1:16" x14ac:dyDescent="0.25">
      <c r="A788" s="18" t="s">
        <v>2793</v>
      </c>
      <c r="B788" s="18" t="s">
        <v>3797</v>
      </c>
      <c r="J788" s="18" t="s">
        <v>560</v>
      </c>
      <c r="K788" s="18">
        <v>6</v>
      </c>
      <c r="L788" s="18">
        <v>4</v>
      </c>
      <c r="M788" s="18" t="s">
        <v>3081</v>
      </c>
      <c r="N788" s="18" t="s">
        <v>3045</v>
      </c>
      <c r="O788" s="18">
        <v>4135.3075600000002</v>
      </c>
      <c r="P788" s="18" t="s">
        <v>2793</v>
      </c>
    </row>
    <row r="789" spans="1:16" x14ac:dyDescent="0.25">
      <c r="A789" s="18" t="s">
        <v>2794</v>
      </c>
      <c r="B789" s="18" t="s">
        <v>3798</v>
      </c>
      <c r="J789" s="18" t="s">
        <v>536</v>
      </c>
      <c r="K789" s="18">
        <v>6</v>
      </c>
      <c r="L789" s="18">
        <v>5</v>
      </c>
      <c r="M789" s="18" t="s">
        <v>3081</v>
      </c>
      <c r="N789" s="18" t="s">
        <v>3045</v>
      </c>
      <c r="O789" s="18">
        <v>4030.6863600000001</v>
      </c>
      <c r="P789" s="18" t="s">
        <v>2794</v>
      </c>
    </row>
    <row r="790" spans="1:16" x14ac:dyDescent="0.25">
      <c r="A790" s="18" t="s">
        <v>2795</v>
      </c>
      <c r="B790" s="18" t="s">
        <v>3799</v>
      </c>
      <c r="J790" s="18" t="s">
        <v>514</v>
      </c>
      <c r="K790" s="18">
        <v>6</v>
      </c>
      <c r="L790" s="18">
        <v>6</v>
      </c>
      <c r="M790" s="18" t="s">
        <v>3081</v>
      </c>
      <c r="N790" s="18" t="s">
        <v>3045</v>
      </c>
      <c r="O790" s="18">
        <v>4510.3193000000001</v>
      </c>
      <c r="P790" s="18" t="s">
        <v>2795</v>
      </c>
    </row>
    <row r="791" spans="1:16" x14ac:dyDescent="0.25">
      <c r="A791" s="18" t="s">
        <v>2796</v>
      </c>
      <c r="B791" s="18" t="s">
        <v>3800</v>
      </c>
      <c r="J791" s="18" t="s">
        <v>561</v>
      </c>
      <c r="K791" s="18">
        <v>6</v>
      </c>
      <c r="L791" s="18">
        <v>7</v>
      </c>
      <c r="M791" s="18" t="s">
        <v>3081</v>
      </c>
      <c r="N791" s="18" t="s">
        <v>3045</v>
      </c>
      <c r="O791" s="18">
        <v>4142.4660000000003</v>
      </c>
      <c r="P791" s="18" t="s">
        <v>2796</v>
      </c>
    </row>
    <row r="792" spans="1:16" x14ac:dyDescent="0.25">
      <c r="A792" s="18" t="s">
        <v>2797</v>
      </c>
      <c r="B792" s="18" t="s">
        <v>3801</v>
      </c>
      <c r="J792" s="18" t="s">
        <v>556</v>
      </c>
      <c r="K792" s="18">
        <v>6</v>
      </c>
      <c r="L792" s="18">
        <v>8</v>
      </c>
      <c r="M792" s="18" t="s">
        <v>3081</v>
      </c>
      <c r="N792" s="18" t="s">
        <v>3045</v>
      </c>
      <c r="O792" s="18">
        <v>4037.7640299999998</v>
      </c>
      <c r="P792" s="18" t="s">
        <v>2797</v>
      </c>
    </row>
    <row r="793" spans="1:16" x14ac:dyDescent="0.25">
      <c r="A793" s="18" t="s">
        <v>2798</v>
      </c>
      <c r="B793" s="18" t="s">
        <v>3802</v>
      </c>
      <c r="J793" s="18" t="s">
        <v>532</v>
      </c>
      <c r="K793" s="18">
        <v>6</v>
      </c>
      <c r="L793" s="18">
        <v>9</v>
      </c>
      <c r="M793" s="18" t="s">
        <v>3081</v>
      </c>
      <c r="N793" s="18" t="s">
        <v>3045</v>
      </c>
      <c r="O793" s="18">
        <v>4517.3969699999998</v>
      </c>
      <c r="P793" s="18" t="s">
        <v>2798</v>
      </c>
    </row>
    <row r="794" spans="1:16" x14ac:dyDescent="0.25">
      <c r="A794" s="18" t="s">
        <v>2799</v>
      </c>
      <c r="B794" s="18" t="s">
        <v>3803</v>
      </c>
      <c r="J794" s="18" t="s">
        <v>501</v>
      </c>
      <c r="K794" s="18">
        <v>6</v>
      </c>
      <c r="L794" s="18">
        <v>0</v>
      </c>
      <c r="M794" s="18" t="s">
        <v>3081</v>
      </c>
      <c r="N794" s="18" t="s">
        <v>3046</v>
      </c>
      <c r="O794" s="18">
        <v>4495.3117400000001</v>
      </c>
      <c r="P794" s="18" t="s">
        <v>2799</v>
      </c>
    </row>
    <row r="795" spans="1:16" x14ac:dyDescent="0.25">
      <c r="A795" s="18" t="s">
        <v>2800</v>
      </c>
      <c r="B795" s="18" t="s">
        <v>3804</v>
      </c>
      <c r="J795" s="18" t="s">
        <v>499</v>
      </c>
      <c r="K795" s="18">
        <v>6</v>
      </c>
      <c r="L795" s="18">
        <v>10</v>
      </c>
      <c r="M795" s="18" t="s">
        <v>3081</v>
      </c>
      <c r="N795" s="18" t="s">
        <v>3046</v>
      </c>
      <c r="O795" s="18">
        <v>4150.4016300000003</v>
      </c>
      <c r="P795" s="18" t="s">
        <v>2800</v>
      </c>
    </row>
    <row r="796" spans="1:16" x14ac:dyDescent="0.25">
      <c r="A796" s="18" t="s">
        <v>2801</v>
      </c>
      <c r="B796" s="18" t="s">
        <v>3805</v>
      </c>
      <c r="J796" s="18" t="s">
        <v>545</v>
      </c>
      <c r="K796" s="18">
        <v>6</v>
      </c>
      <c r="L796" s="18">
        <v>11</v>
      </c>
      <c r="M796" s="18" t="s">
        <v>3081</v>
      </c>
      <c r="N796" s="18" t="s">
        <v>3046</v>
      </c>
      <c r="O796" s="18">
        <v>4045.5800599999998</v>
      </c>
      <c r="P796" s="18" t="s">
        <v>2801</v>
      </c>
    </row>
    <row r="797" spans="1:16" x14ac:dyDescent="0.25">
      <c r="A797" s="18" t="s">
        <v>2802</v>
      </c>
      <c r="B797" s="18" t="s">
        <v>3806</v>
      </c>
      <c r="J797" s="18" t="s">
        <v>522</v>
      </c>
      <c r="K797" s="18">
        <v>6</v>
      </c>
      <c r="L797" s="18">
        <v>12</v>
      </c>
      <c r="M797" s="18" t="s">
        <v>3081</v>
      </c>
      <c r="N797" s="18" t="s">
        <v>3046</v>
      </c>
      <c r="O797" s="18">
        <v>4523.9935800000003</v>
      </c>
      <c r="P797" s="18" t="s">
        <v>2802</v>
      </c>
    </row>
    <row r="798" spans="1:16" x14ac:dyDescent="0.25">
      <c r="A798" s="18" t="s">
        <v>2803</v>
      </c>
      <c r="B798" s="18" t="s">
        <v>3807</v>
      </c>
      <c r="J798" s="18" t="s">
        <v>500</v>
      </c>
      <c r="K798" s="18">
        <v>6</v>
      </c>
      <c r="L798" s="18">
        <v>13</v>
      </c>
      <c r="M798" s="18" t="s">
        <v>3081</v>
      </c>
      <c r="N798" s="18" t="s">
        <v>3046</v>
      </c>
      <c r="O798" s="18">
        <v>4157.4788799999997</v>
      </c>
      <c r="P798" s="18" t="s">
        <v>2803</v>
      </c>
    </row>
    <row r="799" spans="1:16" x14ac:dyDescent="0.25">
      <c r="A799" s="18" t="s">
        <v>2804</v>
      </c>
      <c r="B799" s="18" t="s">
        <v>3808</v>
      </c>
      <c r="J799" s="18" t="s">
        <v>546</v>
      </c>
      <c r="K799" s="18">
        <v>6</v>
      </c>
      <c r="L799" s="18">
        <v>14</v>
      </c>
      <c r="M799" s="18" t="s">
        <v>3081</v>
      </c>
      <c r="N799" s="18" t="s">
        <v>3046</v>
      </c>
      <c r="O799" s="18">
        <v>4262.9762099999998</v>
      </c>
      <c r="P799" s="18" t="s">
        <v>2804</v>
      </c>
    </row>
    <row r="800" spans="1:16" x14ac:dyDescent="0.25">
      <c r="A800" s="18" t="s">
        <v>2805</v>
      </c>
      <c r="B800" s="18" t="s">
        <v>3809</v>
      </c>
      <c r="J800" s="18" t="s">
        <v>523</v>
      </c>
      <c r="K800" s="18">
        <v>6</v>
      </c>
      <c r="L800" s="18">
        <v>15</v>
      </c>
      <c r="M800" s="18" t="s">
        <v>3081</v>
      </c>
      <c r="N800" s="18" t="s">
        <v>3046</v>
      </c>
      <c r="O800" s="18">
        <v>4556.9276900000004</v>
      </c>
      <c r="P800" s="18" t="s">
        <v>2805</v>
      </c>
    </row>
    <row r="801" spans="1:16" x14ac:dyDescent="0.25">
      <c r="A801" s="18" t="s">
        <v>2806</v>
      </c>
      <c r="B801" s="18" t="s">
        <v>3810</v>
      </c>
      <c r="J801" s="18" t="s">
        <v>526</v>
      </c>
      <c r="K801" s="18">
        <v>6</v>
      </c>
      <c r="L801" s="18">
        <v>16</v>
      </c>
      <c r="M801" s="18" t="s">
        <v>3081</v>
      </c>
      <c r="N801" s="18" t="s">
        <v>3046</v>
      </c>
      <c r="O801" s="18">
        <v>4183.8705</v>
      </c>
      <c r="P801" s="18" t="s">
        <v>2806</v>
      </c>
    </row>
    <row r="802" spans="1:16" x14ac:dyDescent="0.25">
      <c r="A802" s="18" t="s">
        <v>2807</v>
      </c>
      <c r="B802" s="18" t="s">
        <v>3811</v>
      </c>
      <c r="J802" s="18" t="s">
        <v>504</v>
      </c>
      <c r="K802" s="18">
        <v>6</v>
      </c>
      <c r="L802" s="18">
        <v>17</v>
      </c>
      <c r="M802" s="18" t="s">
        <v>3081</v>
      </c>
      <c r="N802" s="18" t="s">
        <v>3046</v>
      </c>
      <c r="O802" s="18">
        <v>4262.5838400000002</v>
      </c>
      <c r="P802" s="18" t="s">
        <v>2807</v>
      </c>
    </row>
    <row r="803" spans="1:16" x14ac:dyDescent="0.25">
      <c r="A803" s="18" t="s">
        <v>2808</v>
      </c>
      <c r="B803" s="18" t="s">
        <v>3812</v>
      </c>
      <c r="J803" s="18" t="s">
        <v>2025</v>
      </c>
      <c r="K803" s="18">
        <v>6</v>
      </c>
      <c r="L803" s="18">
        <v>18</v>
      </c>
      <c r="M803" s="18" t="s">
        <v>3081</v>
      </c>
      <c r="N803" s="18" t="s">
        <v>3046</v>
      </c>
      <c r="O803" s="18">
        <v>4584.8897500000003</v>
      </c>
      <c r="P803" s="18" t="s">
        <v>2808</v>
      </c>
    </row>
    <row r="804" spans="1:16" x14ac:dyDescent="0.25">
      <c r="A804" s="18" t="s">
        <v>2809</v>
      </c>
      <c r="B804" s="18" t="s">
        <v>3813</v>
      </c>
      <c r="J804" s="18" t="s">
        <v>2026</v>
      </c>
      <c r="K804" s="18">
        <v>6</v>
      </c>
      <c r="L804" s="18">
        <v>19</v>
      </c>
      <c r="M804" s="18" t="s">
        <v>3081</v>
      </c>
      <c r="N804" s="18" t="s">
        <v>3046</v>
      </c>
      <c r="O804" s="18">
        <v>4171.6337999999996</v>
      </c>
      <c r="P804" s="18" t="s">
        <v>2809</v>
      </c>
    </row>
    <row r="805" spans="1:16" x14ac:dyDescent="0.25">
      <c r="A805" s="18" t="s">
        <v>2810</v>
      </c>
      <c r="B805" s="18" t="s">
        <v>3814</v>
      </c>
      <c r="J805" s="18" t="s">
        <v>547</v>
      </c>
      <c r="K805" s="18">
        <v>6</v>
      </c>
      <c r="L805" s="18">
        <v>1</v>
      </c>
      <c r="M805" s="18" t="s">
        <v>3081</v>
      </c>
      <c r="N805" s="18" t="s">
        <v>3046</v>
      </c>
      <c r="O805" s="18">
        <v>4129.1690399999998</v>
      </c>
      <c r="P805" s="18" t="s">
        <v>2810</v>
      </c>
    </row>
    <row r="806" spans="1:16" x14ac:dyDescent="0.25">
      <c r="A806" s="18" t="s">
        <v>2811</v>
      </c>
      <c r="B806" s="18" t="s">
        <v>3815</v>
      </c>
      <c r="J806" s="18" t="s">
        <v>2027</v>
      </c>
      <c r="K806" s="18">
        <v>6</v>
      </c>
      <c r="L806" s="18">
        <v>20</v>
      </c>
      <c r="M806" s="18" t="s">
        <v>3081</v>
      </c>
      <c r="N806" s="18" t="s">
        <v>3046</v>
      </c>
      <c r="O806" s="18">
        <v>3993.5966600000002</v>
      </c>
      <c r="P806" s="18" t="s">
        <v>2811</v>
      </c>
    </row>
    <row r="807" spans="1:16" x14ac:dyDescent="0.25">
      <c r="A807" s="18" t="s">
        <v>2812</v>
      </c>
      <c r="B807" s="18" t="s">
        <v>3816</v>
      </c>
      <c r="J807" s="18" t="s">
        <v>2028</v>
      </c>
      <c r="K807" s="18">
        <v>6</v>
      </c>
      <c r="L807" s="18">
        <v>21</v>
      </c>
      <c r="M807" s="18" t="s">
        <v>3081</v>
      </c>
      <c r="N807" s="18" t="s">
        <v>3046</v>
      </c>
      <c r="O807" s="18">
        <v>3644.0196000000001</v>
      </c>
      <c r="P807" s="18" t="s">
        <v>2812</v>
      </c>
    </row>
    <row r="808" spans="1:16" x14ac:dyDescent="0.25">
      <c r="A808" s="18" t="s">
        <v>2813</v>
      </c>
      <c r="B808" s="18" t="s">
        <v>3817</v>
      </c>
      <c r="J808" s="18" t="s">
        <v>2029</v>
      </c>
      <c r="K808" s="18">
        <v>6</v>
      </c>
      <c r="L808" s="18">
        <v>22</v>
      </c>
      <c r="M808" s="18" t="s">
        <v>3081</v>
      </c>
      <c r="N808" s="18" t="s">
        <v>3046</v>
      </c>
      <c r="O808" s="18">
        <v>3629.4675999999999</v>
      </c>
      <c r="P808" s="18" t="s">
        <v>2813</v>
      </c>
    </row>
    <row r="809" spans="1:16" x14ac:dyDescent="0.25">
      <c r="A809" s="18" t="s">
        <v>2814</v>
      </c>
      <c r="B809" s="18" t="s">
        <v>3818</v>
      </c>
      <c r="J809" s="18" t="s">
        <v>2030</v>
      </c>
      <c r="K809" s="18">
        <v>6</v>
      </c>
      <c r="L809" s="18">
        <v>23</v>
      </c>
      <c r="M809" s="18" t="s">
        <v>3081</v>
      </c>
      <c r="N809" s="18" t="s">
        <v>3046</v>
      </c>
      <c r="O809" s="18">
        <v>3609.3079899999998</v>
      </c>
      <c r="P809" s="18" t="s">
        <v>2814</v>
      </c>
    </row>
    <row r="810" spans="1:16" x14ac:dyDescent="0.25">
      <c r="A810" s="18" t="s">
        <v>2815</v>
      </c>
      <c r="B810" s="18" t="s">
        <v>3819</v>
      </c>
      <c r="J810" s="18" t="s">
        <v>524</v>
      </c>
      <c r="K810" s="18">
        <v>6</v>
      </c>
      <c r="L810" s="18">
        <v>2</v>
      </c>
      <c r="M810" s="18" t="s">
        <v>3081</v>
      </c>
      <c r="N810" s="18" t="s">
        <v>3046</v>
      </c>
      <c r="O810" s="18">
        <v>4022.3674700000001</v>
      </c>
      <c r="P810" s="18" t="s">
        <v>2815</v>
      </c>
    </row>
    <row r="811" spans="1:16" x14ac:dyDescent="0.25">
      <c r="A811" s="18" t="s">
        <v>2816</v>
      </c>
      <c r="B811" s="18" t="s">
        <v>3820</v>
      </c>
      <c r="J811" s="18" t="s">
        <v>502</v>
      </c>
      <c r="K811" s="18">
        <v>6</v>
      </c>
      <c r="L811" s="18">
        <v>3</v>
      </c>
      <c r="M811" s="18" t="s">
        <v>3081</v>
      </c>
      <c r="N811" s="18" t="s">
        <v>3046</v>
      </c>
      <c r="O811" s="18">
        <v>4502.7814099999996</v>
      </c>
      <c r="P811" s="18" t="s">
        <v>2816</v>
      </c>
    </row>
    <row r="812" spans="1:16" x14ac:dyDescent="0.25">
      <c r="A812" s="18" t="s">
        <v>2817</v>
      </c>
      <c r="B812" s="18" t="s">
        <v>3821</v>
      </c>
      <c r="J812" s="18" t="s">
        <v>548</v>
      </c>
      <c r="K812" s="18">
        <v>6</v>
      </c>
      <c r="L812" s="18">
        <v>4</v>
      </c>
      <c r="M812" s="18" t="s">
        <v>3081</v>
      </c>
      <c r="N812" s="18" t="s">
        <v>3046</v>
      </c>
      <c r="O812" s="18">
        <v>4136.2467100000003</v>
      </c>
      <c r="P812" s="18" t="s">
        <v>2817</v>
      </c>
    </row>
    <row r="813" spans="1:16" x14ac:dyDescent="0.25">
      <c r="A813" s="18" t="s">
        <v>2818</v>
      </c>
      <c r="B813" s="18" t="s">
        <v>3822</v>
      </c>
      <c r="J813" s="18" t="s">
        <v>525</v>
      </c>
      <c r="K813" s="18">
        <v>6</v>
      </c>
      <c r="L813" s="18">
        <v>5</v>
      </c>
      <c r="M813" s="18" t="s">
        <v>3081</v>
      </c>
      <c r="N813" s="18" t="s">
        <v>3046</v>
      </c>
      <c r="O813" s="18">
        <v>4031.43714</v>
      </c>
      <c r="P813" s="18" t="s">
        <v>2818</v>
      </c>
    </row>
    <row r="814" spans="1:16" x14ac:dyDescent="0.25">
      <c r="A814" s="18" t="s">
        <v>2819</v>
      </c>
      <c r="B814" s="18" t="s">
        <v>3823</v>
      </c>
      <c r="J814" s="18" t="s">
        <v>503</v>
      </c>
      <c r="K814" s="18">
        <v>6</v>
      </c>
      <c r="L814" s="18">
        <v>6</v>
      </c>
      <c r="M814" s="18" t="s">
        <v>3081</v>
      </c>
      <c r="N814" s="18" t="s">
        <v>3046</v>
      </c>
      <c r="O814" s="18">
        <v>4509.8506600000001</v>
      </c>
      <c r="P814" s="18" t="s">
        <v>2819</v>
      </c>
    </row>
    <row r="815" spans="1:16" x14ac:dyDescent="0.25">
      <c r="A815" s="18" t="s">
        <v>2820</v>
      </c>
      <c r="B815" s="18" t="s">
        <v>3824</v>
      </c>
      <c r="J815" s="18" t="s">
        <v>549</v>
      </c>
      <c r="K815" s="18">
        <v>6</v>
      </c>
      <c r="L815" s="18">
        <v>7</v>
      </c>
      <c r="M815" s="18" t="s">
        <v>3081</v>
      </c>
      <c r="N815" s="18" t="s">
        <v>3046</v>
      </c>
      <c r="O815" s="18">
        <v>4143.3239599999997</v>
      </c>
      <c r="P815" s="18" t="s">
        <v>2820</v>
      </c>
    </row>
    <row r="816" spans="1:16" x14ac:dyDescent="0.25">
      <c r="A816" s="18" t="s">
        <v>2821</v>
      </c>
      <c r="B816" s="18" t="s">
        <v>3825</v>
      </c>
      <c r="J816" s="18" t="s">
        <v>544</v>
      </c>
      <c r="K816" s="18">
        <v>6</v>
      </c>
      <c r="L816" s="18">
        <v>8</v>
      </c>
      <c r="M816" s="18" t="s">
        <v>3081</v>
      </c>
      <c r="N816" s="18" t="s">
        <v>3046</v>
      </c>
      <c r="O816" s="18">
        <v>4038.1107999999999</v>
      </c>
      <c r="P816" s="18" t="s">
        <v>2821</v>
      </c>
    </row>
    <row r="817" spans="1:16" x14ac:dyDescent="0.25">
      <c r="A817" s="18" t="s">
        <v>2822</v>
      </c>
      <c r="B817" s="18" t="s">
        <v>3826</v>
      </c>
      <c r="J817" s="18" t="s">
        <v>521</v>
      </c>
      <c r="K817" s="18">
        <v>6</v>
      </c>
      <c r="L817" s="18">
        <v>9</v>
      </c>
      <c r="M817" s="18" t="s">
        <v>3081</v>
      </c>
      <c r="N817" s="18" t="s">
        <v>3046</v>
      </c>
      <c r="O817" s="18">
        <v>4517.3243300000004</v>
      </c>
      <c r="P817" s="18" t="s">
        <v>2822</v>
      </c>
    </row>
    <row r="818" spans="1:16" x14ac:dyDescent="0.25">
      <c r="A818" s="18" t="s">
        <v>2823</v>
      </c>
      <c r="B818" s="18" t="s">
        <v>3827</v>
      </c>
      <c r="J818" s="18" t="s">
        <v>529</v>
      </c>
      <c r="K818" s="18">
        <v>7</v>
      </c>
      <c r="L818" s="18">
        <v>0</v>
      </c>
      <c r="M818" s="18" t="s">
        <v>3081</v>
      </c>
      <c r="N818" s="18" t="s">
        <v>3045</v>
      </c>
      <c r="O818" s="18">
        <v>5079.1256199999998</v>
      </c>
      <c r="P818" s="18" t="s">
        <v>2823</v>
      </c>
    </row>
    <row r="819" spans="1:16" x14ac:dyDescent="0.25">
      <c r="A819" s="18" t="s">
        <v>2824</v>
      </c>
      <c r="B819" s="18" t="s">
        <v>3828</v>
      </c>
      <c r="J819" s="18" t="s">
        <v>530</v>
      </c>
      <c r="K819" s="18">
        <v>7</v>
      </c>
      <c r="L819" s="18">
        <v>10</v>
      </c>
      <c r="M819" s="18" t="s">
        <v>3081</v>
      </c>
      <c r="N819" s="18" t="s">
        <v>3045</v>
      </c>
      <c r="O819" s="18">
        <v>4214.7570400000004</v>
      </c>
      <c r="P819" s="18" t="s">
        <v>2824</v>
      </c>
    </row>
    <row r="820" spans="1:16" x14ac:dyDescent="0.25">
      <c r="A820" s="18" t="s">
        <v>2825</v>
      </c>
      <c r="B820" s="18" t="s">
        <v>3829</v>
      </c>
      <c r="J820" s="18" t="s">
        <v>508</v>
      </c>
      <c r="K820" s="18">
        <v>7</v>
      </c>
      <c r="L820" s="18">
        <v>11</v>
      </c>
      <c r="M820" s="18" t="s">
        <v>3081</v>
      </c>
      <c r="N820" s="18" t="s">
        <v>3045</v>
      </c>
      <c r="O820" s="18">
        <v>3891.2943300000002</v>
      </c>
      <c r="P820" s="18" t="s">
        <v>2825</v>
      </c>
    </row>
    <row r="821" spans="1:16" x14ac:dyDescent="0.25">
      <c r="A821" s="18" t="s">
        <v>2826</v>
      </c>
      <c r="B821" s="18" t="s">
        <v>3830</v>
      </c>
      <c r="J821" s="18" t="s">
        <v>554</v>
      </c>
      <c r="K821" s="18">
        <v>7</v>
      </c>
      <c r="L821" s="18">
        <v>12</v>
      </c>
      <c r="M821" s="18" t="s">
        <v>3081</v>
      </c>
      <c r="N821" s="18" t="s">
        <v>3045</v>
      </c>
      <c r="O821" s="18">
        <v>4348.2685600000004</v>
      </c>
      <c r="P821" s="18" t="s">
        <v>2826</v>
      </c>
    </row>
    <row r="822" spans="1:16" x14ac:dyDescent="0.25">
      <c r="A822" s="18" t="s">
        <v>2827</v>
      </c>
      <c r="B822" s="18" t="s">
        <v>3831</v>
      </c>
      <c r="J822" s="18" t="s">
        <v>531</v>
      </c>
      <c r="K822" s="18">
        <v>7</v>
      </c>
      <c r="L822" s="18">
        <v>13</v>
      </c>
      <c r="M822" s="18" t="s">
        <v>3081</v>
      </c>
      <c r="N822" s="18" t="s">
        <v>3045</v>
      </c>
      <c r="O822" s="18">
        <v>4252.2938999999997</v>
      </c>
      <c r="P822" s="18" t="s">
        <v>2827</v>
      </c>
    </row>
    <row r="823" spans="1:16" x14ac:dyDescent="0.25">
      <c r="A823" s="18" t="s">
        <v>2828</v>
      </c>
      <c r="B823" s="18" t="s">
        <v>3832</v>
      </c>
      <c r="J823" s="18" t="s">
        <v>509</v>
      </c>
      <c r="K823" s="18">
        <v>7</v>
      </c>
      <c r="L823" s="18">
        <v>14</v>
      </c>
      <c r="M823" s="18" t="s">
        <v>3081</v>
      </c>
      <c r="N823" s="18" t="s">
        <v>3045</v>
      </c>
      <c r="O823" s="18">
        <v>3898.37158</v>
      </c>
      <c r="P823" s="18" t="s">
        <v>2828</v>
      </c>
    </row>
    <row r="824" spans="1:16" x14ac:dyDescent="0.25">
      <c r="A824" s="18" t="s">
        <v>2829</v>
      </c>
      <c r="B824" s="18" t="s">
        <v>3833</v>
      </c>
      <c r="J824" s="18" t="s">
        <v>555</v>
      </c>
      <c r="K824" s="18">
        <v>7</v>
      </c>
      <c r="L824" s="18">
        <v>15</v>
      </c>
      <c r="M824" s="18" t="s">
        <v>3081</v>
      </c>
      <c r="N824" s="18" t="s">
        <v>3045</v>
      </c>
      <c r="O824" s="18">
        <v>4355.3458099999998</v>
      </c>
      <c r="P824" s="18" t="s">
        <v>2829</v>
      </c>
    </row>
    <row r="825" spans="1:16" x14ac:dyDescent="0.25">
      <c r="A825" s="18" t="s">
        <v>2830</v>
      </c>
      <c r="B825" s="18" t="s">
        <v>3834</v>
      </c>
      <c r="J825" s="18" t="s">
        <v>552</v>
      </c>
      <c r="K825" s="18">
        <v>7</v>
      </c>
      <c r="L825" s="18">
        <v>1</v>
      </c>
      <c r="M825" s="18" t="s">
        <v>3081</v>
      </c>
      <c r="N825" s="18" t="s">
        <v>3045</v>
      </c>
      <c r="O825" s="18">
        <v>4679.11492</v>
      </c>
      <c r="P825" s="18" t="s">
        <v>2830</v>
      </c>
    </row>
    <row r="826" spans="1:16" x14ac:dyDescent="0.25">
      <c r="A826" s="18" t="s">
        <v>2831</v>
      </c>
      <c r="B826" s="18" t="s">
        <v>3835</v>
      </c>
      <c r="J826" s="18" t="s">
        <v>506</v>
      </c>
      <c r="K826" s="18">
        <v>7</v>
      </c>
      <c r="L826" s="18">
        <v>2</v>
      </c>
      <c r="M826" s="18" t="s">
        <v>3081</v>
      </c>
      <c r="N826" s="18" t="s">
        <v>3045</v>
      </c>
      <c r="O826" s="18">
        <v>4499.2026699999997</v>
      </c>
      <c r="P826" s="18" t="s">
        <v>2831</v>
      </c>
    </row>
    <row r="827" spans="1:16" x14ac:dyDescent="0.25">
      <c r="A827" s="18" t="s">
        <v>2832</v>
      </c>
      <c r="B827" s="18" t="s">
        <v>3836</v>
      </c>
      <c r="J827" s="18" t="s">
        <v>528</v>
      </c>
      <c r="K827" s="18">
        <v>7</v>
      </c>
      <c r="L827" s="18">
        <v>3</v>
      </c>
      <c r="M827" s="18" t="s">
        <v>3081</v>
      </c>
      <c r="N827" s="18" t="s">
        <v>3045</v>
      </c>
      <c r="O827" s="18">
        <v>4921.5101999999997</v>
      </c>
      <c r="P827" s="18" t="s">
        <v>2832</v>
      </c>
    </row>
    <row r="828" spans="1:16" x14ac:dyDescent="0.25">
      <c r="A828" s="18" t="s">
        <v>2833</v>
      </c>
      <c r="B828" s="18" t="s">
        <v>3837</v>
      </c>
      <c r="J828" s="18" t="s">
        <v>551</v>
      </c>
      <c r="K828" s="18">
        <v>7</v>
      </c>
      <c r="L828" s="18">
        <v>4</v>
      </c>
      <c r="M828" s="18" t="s">
        <v>3081</v>
      </c>
      <c r="N828" s="18" t="s">
        <v>3045</v>
      </c>
      <c r="O828" s="18">
        <v>4589.8684700000003</v>
      </c>
      <c r="P828" s="18" t="s">
        <v>2833</v>
      </c>
    </row>
    <row r="829" spans="1:16" x14ac:dyDescent="0.25">
      <c r="A829" s="18" t="s">
        <v>2834</v>
      </c>
      <c r="B829" s="18" t="s">
        <v>3838</v>
      </c>
      <c r="J829" s="18" t="s">
        <v>505</v>
      </c>
      <c r="K829" s="18">
        <v>7</v>
      </c>
      <c r="L829" s="18">
        <v>5</v>
      </c>
      <c r="M829" s="18" t="s">
        <v>3081</v>
      </c>
      <c r="N829" s="18" t="s">
        <v>3045</v>
      </c>
      <c r="O829" s="18">
        <v>4405.5798000000004</v>
      </c>
      <c r="P829" s="18" t="s">
        <v>2834</v>
      </c>
    </row>
    <row r="830" spans="1:16" x14ac:dyDescent="0.25">
      <c r="A830" s="18" t="s">
        <v>2835</v>
      </c>
      <c r="B830" s="18" t="s">
        <v>3839</v>
      </c>
      <c r="J830" s="18" t="s">
        <v>527</v>
      </c>
      <c r="K830" s="18">
        <v>7</v>
      </c>
      <c r="L830" s="18">
        <v>6</v>
      </c>
      <c r="M830" s="18" t="s">
        <v>3081</v>
      </c>
      <c r="N830" s="18" t="s">
        <v>3045</v>
      </c>
      <c r="O830" s="18">
        <v>4821.8118100000002</v>
      </c>
      <c r="P830" s="18" t="s">
        <v>2835</v>
      </c>
    </row>
    <row r="831" spans="1:16" x14ac:dyDescent="0.25">
      <c r="A831" s="18" t="s">
        <v>2836</v>
      </c>
      <c r="B831" s="18" t="s">
        <v>3840</v>
      </c>
      <c r="J831" s="18" t="s">
        <v>550</v>
      </c>
      <c r="K831" s="18">
        <v>7</v>
      </c>
      <c r="L831" s="18">
        <v>7</v>
      </c>
      <c r="M831" s="18" t="s">
        <v>3081</v>
      </c>
      <c r="N831" s="18" t="s">
        <v>3045</v>
      </c>
      <c r="O831" s="18">
        <v>4501.28305</v>
      </c>
      <c r="P831" s="18" t="s">
        <v>2836</v>
      </c>
    </row>
    <row r="832" spans="1:16" x14ac:dyDescent="0.25">
      <c r="A832" s="18" t="s">
        <v>2837</v>
      </c>
      <c r="B832" s="18" t="s">
        <v>3841</v>
      </c>
      <c r="J832" s="18" t="s">
        <v>507</v>
      </c>
      <c r="K832" s="18">
        <v>7</v>
      </c>
      <c r="L832" s="18">
        <v>8</v>
      </c>
      <c r="M832" s="18" t="s">
        <v>3081</v>
      </c>
      <c r="N832" s="18" t="s">
        <v>3045</v>
      </c>
      <c r="O832" s="18">
        <v>3884.2162499999999</v>
      </c>
      <c r="P832" s="18" t="s">
        <v>2837</v>
      </c>
    </row>
    <row r="833" spans="1:16" x14ac:dyDescent="0.25">
      <c r="A833" s="18" t="s">
        <v>2838</v>
      </c>
      <c r="B833" s="18" t="s">
        <v>3842</v>
      </c>
      <c r="J833" s="18" t="s">
        <v>553</v>
      </c>
      <c r="K833" s="18">
        <v>7</v>
      </c>
      <c r="L833" s="18">
        <v>9</v>
      </c>
      <c r="M833" s="18" t="s">
        <v>3081</v>
      </c>
      <c r="N833" s="18" t="s">
        <v>3045</v>
      </c>
      <c r="O833" s="18">
        <v>4341.1908899999999</v>
      </c>
      <c r="P833" s="18" t="s">
        <v>2838</v>
      </c>
    </row>
    <row r="834" spans="1:16" x14ac:dyDescent="0.25">
      <c r="A834" s="18" t="s">
        <v>2839</v>
      </c>
      <c r="B834" s="18" t="s">
        <v>3843</v>
      </c>
      <c r="J834" s="18" t="s">
        <v>518</v>
      </c>
      <c r="K834" s="18">
        <v>7</v>
      </c>
      <c r="L834" s="18">
        <v>0</v>
      </c>
      <c r="M834" s="18" t="s">
        <v>3081</v>
      </c>
      <c r="N834" s="18" t="s">
        <v>3046</v>
      </c>
      <c r="O834" s="18">
        <v>5080.2468099999996</v>
      </c>
      <c r="P834" s="18" t="s">
        <v>2839</v>
      </c>
    </row>
    <row r="835" spans="1:16" x14ac:dyDescent="0.25">
      <c r="A835" s="18" t="s">
        <v>2840</v>
      </c>
      <c r="B835" s="18" t="s">
        <v>3844</v>
      </c>
      <c r="J835" s="18" t="s">
        <v>519</v>
      </c>
      <c r="K835" s="18">
        <v>7</v>
      </c>
      <c r="L835" s="18">
        <v>10</v>
      </c>
      <c r="M835" s="18" t="s">
        <v>3081</v>
      </c>
      <c r="N835" s="18" t="s">
        <v>3046</v>
      </c>
      <c r="O835" s="18">
        <v>4213.9153999999999</v>
      </c>
      <c r="P835" s="18" t="s">
        <v>2840</v>
      </c>
    </row>
    <row r="836" spans="1:16" x14ac:dyDescent="0.25">
      <c r="A836" s="18" t="s">
        <v>2841</v>
      </c>
      <c r="B836" s="18" t="s">
        <v>3845</v>
      </c>
      <c r="J836" s="18" t="s">
        <v>497</v>
      </c>
      <c r="K836" s="18">
        <v>7</v>
      </c>
      <c r="L836" s="18">
        <v>11</v>
      </c>
      <c r="M836" s="18" t="s">
        <v>3081</v>
      </c>
      <c r="N836" s="18" t="s">
        <v>3046</v>
      </c>
      <c r="O836" s="18">
        <v>3891.10511</v>
      </c>
      <c r="P836" s="18" t="s">
        <v>2841</v>
      </c>
    </row>
    <row r="837" spans="1:16" x14ac:dyDescent="0.25">
      <c r="A837" s="18" t="s">
        <v>2842</v>
      </c>
      <c r="B837" s="18" t="s">
        <v>3846</v>
      </c>
      <c r="J837" s="18" t="s">
        <v>542</v>
      </c>
      <c r="K837" s="18">
        <v>7</v>
      </c>
      <c r="L837" s="18">
        <v>12</v>
      </c>
      <c r="M837" s="18" t="s">
        <v>3081</v>
      </c>
      <c r="N837" s="18" t="s">
        <v>3046</v>
      </c>
      <c r="O837" s="18">
        <v>4347.4393399999999</v>
      </c>
      <c r="P837" s="18" t="s">
        <v>2842</v>
      </c>
    </row>
    <row r="838" spans="1:16" x14ac:dyDescent="0.25">
      <c r="A838" s="18" t="s">
        <v>2843</v>
      </c>
      <c r="B838" s="18" t="s">
        <v>3847</v>
      </c>
      <c r="J838" s="18" t="s">
        <v>520</v>
      </c>
      <c r="K838" s="18">
        <v>7</v>
      </c>
      <c r="L838" s="18">
        <v>13</v>
      </c>
      <c r="M838" s="18" t="s">
        <v>3081</v>
      </c>
      <c r="N838" s="18" t="s">
        <v>3046</v>
      </c>
      <c r="O838" s="18">
        <v>4251.8442599999998</v>
      </c>
      <c r="P838" s="18" t="s">
        <v>2843</v>
      </c>
    </row>
    <row r="839" spans="1:16" x14ac:dyDescent="0.25">
      <c r="A839" s="18" t="s">
        <v>2844</v>
      </c>
      <c r="B839" s="18" t="s">
        <v>3848</v>
      </c>
      <c r="J839" s="18" t="s">
        <v>498</v>
      </c>
      <c r="K839" s="18">
        <v>7</v>
      </c>
      <c r="L839" s="18">
        <v>14</v>
      </c>
      <c r="M839" s="18" t="s">
        <v>3081</v>
      </c>
      <c r="N839" s="18" t="s">
        <v>3046</v>
      </c>
      <c r="O839" s="18">
        <v>3898.5903600000001</v>
      </c>
      <c r="P839" s="18" t="s">
        <v>2844</v>
      </c>
    </row>
    <row r="840" spans="1:16" x14ac:dyDescent="0.25">
      <c r="A840" s="18" t="s">
        <v>2845</v>
      </c>
      <c r="B840" s="18" t="s">
        <v>3849</v>
      </c>
      <c r="J840" s="18" t="s">
        <v>543</v>
      </c>
      <c r="K840" s="18">
        <v>7</v>
      </c>
      <c r="L840" s="18">
        <v>15</v>
      </c>
      <c r="M840" s="18" t="s">
        <v>3081</v>
      </c>
      <c r="N840" s="18" t="s">
        <v>3046</v>
      </c>
      <c r="O840" s="18">
        <v>4356.1085899999998</v>
      </c>
      <c r="P840" s="18" t="s">
        <v>2845</v>
      </c>
    </row>
    <row r="841" spans="1:16" x14ac:dyDescent="0.25">
      <c r="A841" s="18" t="s">
        <v>2846</v>
      </c>
      <c r="B841" s="18" t="s">
        <v>3850</v>
      </c>
      <c r="J841" s="18" t="s">
        <v>540</v>
      </c>
      <c r="K841" s="18">
        <v>7</v>
      </c>
      <c r="L841" s="18">
        <v>1</v>
      </c>
      <c r="M841" s="18" t="s">
        <v>3081</v>
      </c>
      <c r="N841" s="18" t="s">
        <v>3046</v>
      </c>
      <c r="O841" s="18">
        <v>4680.4215999999997</v>
      </c>
      <c r="P841" s="18" t="s">
        <v>2846</v>
      </c>
    </row>
    <row r="842" spans="1:16" x14ac:dyDescent="0.25">
      <c r="A842" s="18" t="s">
        <v>2847</v>
      </c>
      <c r="B842" s="18" t="s">
        <v>3851</v>
      </c>
      <c r="J842" s="18" t="s">
        <v>495</v>
      </c>
      <c r="K842" s="18">
        <v>7</v>
      </c>
      <c r="L842" s="18">
        <v>2</v>
      </c>
      <c r="M842" s="18" t="s">
        <v>3081</v>
      </c>
      <c r="N842" s="18" t="s">
        <v>3046</v>
      </c>
      <c r="O842" s="18">
        <v>4497.5335100000002</v>
      </c>
      <c r="P842" s="18" t="s">
        <v>2847</v>
      </c>
    </row>
    <row r="843" spans="1:16" x14ac:dyDescent="0.25">
      <c r="A843" s="18" t="s">
        <v>2848</v>
      </c>
      <c r="B843" s="18" t="s">
        <v>3852</v>
      </c>
      <c r="J843" s="18" t="s">
        <v>517</v>
      </c>
      <c r="K843" s="18">
        <v>7</v>
      </c>
      <c r="L843" s="18">
        <v>3</v>
      </c>
      <c r="M843" s="18" t="s">
        <v>3081</v>
      </c>
      <c r="N843" s="18" t="s">
        <v>3046</v>
      </c>
      <c r="O843" s="18">
        <v>4920.39185</v>
      </c>
      <c r="P843" s="18" t="s">
        <v>2848</v>
      </c>
    </row>
    <row r="844" spans="1:16" x14ac:dyDescent="0.25">
      <c r="A844" s="18" t="s">
        <v>2849</v>
      </c>
      <c r="B844" s="18" t="s">
        <v>3853</v>
      </c>
      <c r="J844" s="18" t="s">
        <v>539</v>
      </c>
      <c r="K844" s="18">
        <v>7</v>
      </c>
      <c r="L844" s="18">
        <v>4</v>
      </c>
      <c r="M844" s="18" t="s">
        <v>3081</v>
      </c>
      <c r="N844" s="18" t="s">
        <v>3046</v>
      </c>
      <c r="O844" s="18">
        <v>4590.9149399999997</v>
      </c>
      <c r="P844" s="18" t="s">
        <v>2849</v>
      </c>
    </row>
    <row r="845" spans="1:16" x14ac:dyDescent="0.25">
      <c r="A845" s="18" t="s">
        <v>2850</v>
      </c>
      <c r="B845" s="18" t="s">
        <v>3854</v>
      </c>
      <c r="J845" s="18" t="s">
        <v>494</v>
      </c>
      <c r="K845" s="18">
        <v>7</v>
      </c>
      <c r="L845" s="18">
        <v>5</v>
      </c>
      <c r="M845" s="18" t="s">
        <v>3081</v>
      </c>
      <c r="N845" s="18" t="s">
        <v>3046</v>
      </c>
      <c r="O845" s="18">
        <v>4404.4825000000001</v>
      </c>
      <c r="P845" s="18" t="s">
        <v>2850</v>
      </c>
    </row>
    <row r="846" spans="1:16" x14ac:dyDescent="0.25">
      <c r="A846" s="18" t="s">
        <v>2851</v>
      </c>
      <c r="B846" s="18" t="s">
        <v>3855</v>
      </c>
      <c r="J846" s="18" t="s">
        <v>516</v>
      </c>
      <c r="K846" s="18">
        <v>7</v>
      </c>
      <c r="L846" s="18">
        <v>6</v>
      </c>
      <c r="M846" s="18" t="s">
        <v>3081</v>
      </c>
      <c r="N846" s="18" t="s">
        <v>3046</v>
      </c>
      <c r="O846" s="18">
        <v>4821.0508399999999</v>
      </c>
      <c r="P846" s="18" t="s">
        <v>2851</v>
      </c>
    </row>
    <row r="847" spans="1:16" x14ac:dyDescent="0.25">
      <c r="A847" s="18" t="s">
        <v>2852</v>
      </c>
      <c r="B847" s="18" t="s">
        <v>3856</v>
      </c>
      <c r="J847" s="18" t="s">
        <v>538</v>
      </c>
      <c r="K847" s="18">
        <v>7</v>
      </c>
      <c r="L847" s="18">
        <v>7</v>
      </c>
      <c r="M847" s="18" t="s">
        <v>3081</v>
      </c>
      <c r="N847" s="18" t="s">
        <v>3046</v>
      </c>
      <c r="O847" s="18">
        <v>4502.8803900000003</v>
      </c>
      <c r="P847" s="18" t="s">
        <v>2852</v>
      </c>
    </row>
    <row r="848" spans="1:16" x14ac:dyDescent="0.25">
      <c r="A848" s="18" t="s">
        <v>2853</v>
      </c>
      <c r="B848" s="18" t="s">
        <v>3857</v>
      </c>
      <c r="J848" s="18" t="s">
        <v>496</v>
      </c>
      <c r="K848" s="18">
        <v>7</v>
      </c>
      <c r="L848" s="18">
        <v>8</v>
      </c>
      <c r="M848" s="18" t="s">
        <v>3081</v>
      </c>
      <c r="N848" s="18" t="s">
        <v>3046</v>
      </c>
      <c r="O848" s="18">
        <v>3884.4230200000002</v>
      </c>
      <c r="P848" s="18" t="s">
        <v>2853</v>
      </c>
    </row>
    <row r="849" spans="1:16" x14ac:dyDescent="0.25">
      <c r="A849" s="18" t="s">
        <v>2854</v>
      </c>
      <c r="B849" s="18" t="s">
        <v>3858</v>
      </c>
      <c r="J849" s="18" t="s">
        <v>541</v>
      </c>
      <c r="K849" s="18">
        <v>7</v>
      </c>
      <c r="L849" s="18">
        <v>9</v>
      </c>
      <c r="M849" s="18" t="s">
        <v>3081</v>
      </c>
      <c r="N849" s="18" t="s">
        <v>3046</v>
      </c>
      <c r="O849" s="18">
        <v>4340.7656699999998</v>
      </c>
      <c r="P849" s="18" t="s">
        <v>2854</v>
      </c>
    </row>
    <row r="850" spans="1:16" x14ac:dyDescent="0.25">
      <c r="A850" s="18" t="s">
        <v>2855</v>
      </c>
      <c r="B850" s="18" t="s">
        <v>3859</v>
      </c>
      <c r="J850" s="18" t="s">
        <v>425</v>
      </c>
      <c r="K850" s="18">
        <v>8</v>
      </c>
      <c r="L850" s="18">
        <v>0</v>
      </c>
      <c r="M850" s="18" t="s">
        <v>3081</v>
      </c>
      <c r="N850" s="18" t="s">
        <v>3045</v>
      </c>
      <c r="O850" s="18">
        <v>4877.1487200000001</v>
      </c>
      <c r="P850" s="18" t="s">
        <v>2855</v>
      </c>
    </row>
    <row r="851" spans="1:16" x14ac:dyDescent="0.25">
      <c r="A851" s="18" t="s">
        <v>2856</v>
      </c>
      <c r="B851" s="18" t="s">
        <v>3860</v>
      </c>
      <c r="J851" s="18" t="s">
        <v>376</v>
      </c>
      <c r="K851" s="18">
        <v>8</v>
      </c>
      <c r="L851" s="18">
        <v>10</v>
      </c>
      <c r="M851" s="18" t="s">
        <v>3081</v>
      </c>
      <c r="N851" s="18" t="s">
        <v>3045</v>
      </c>
      <c r="O851" s="18">
        <v>4817.6805100000001</v>
      </c>
      <c r="P851" s="18" t="s">
        <v>2856</v>
      </c>
    </row>
    <row r="852" spans="1:16" x14ac:dyDescent="0.25">
      <c r="A852" s="18" t="s">
        <v>2857</v>
      </c>
      <c r="B852" s="18" t="s">
        <v>3861</v>
      </c>
      <c r="J852" s="18" t="s">
        <v>398</v>
      </c>
      <c r="K852" s="18">
        <v>8</v>
      </c>
      <c r="L852" s="18">
        <v>11</v>
      </c>
      <c r="M852" s="18" t="s">
        <v>3081</v>
      </c>
      <c r="N852" s="18" t="s">
        <v>3045</v>
      </c>
      <c r="O852" s="18">
        <v>5317.4221799999996</v>
      </c>
      <c r="P852" s="18" t="s">
        <v>2857</v>
      </c>
    </row>
    <row r="853" spans="1:16" x14ac:dyDescent="0.25">
      <c r="A853" s="18" t="s">
        <v>2858</v>
      </c>
      <c r="B853" s="18" t="s">
        <v>3862</v>
      </c>
      <c r="J853" s="18" t="s">
        <v>421</v>
      </c>
      <c r="K853" s="18">
        <v>8</v>
      </c>
      <c r="L853" s="18">
        <v>12</v>
      </c>
      <c r="M853" s="18" t="s">
        <v>3081</v>
      </c>
      <c r="N853" s="18" t="s">
        <v>3045</v>
      </c>
      <c r="O853" s="18">
        <v>5275.1226500000002</v>
      </c>
      <c r="P853" s="18" t="s">
        <v>2858</v>
      </c>
    </row>
    <row r="854" spans="1:16" x14ac:dyDescent="0.25">
      <c r="A854" s="18" t="s">
        <v>2859</v>
      </c>
      <c r="B854" s="18" t="s">
        <v>3863</v>
      </c>
      <c r="J854" s="18" t="s">
        <v>375</v>
      </c>
      <c r="K854" s="18">
        <v>8</v>
      </c>
      <c r="L854" s="18">
        <v>13</v>
      </c>
      <c r="M854" s="18" t="s">
        <v>3081</v>
      </c>
      <c r="N854" s="18" t="s">
        <v>3045</v>
      </c>
      <c r="O854" s="18">
        <v>5318.8674499999997</v>
      </c>
      <c r="P854" s="18" t="s">
        <v>2859</v>
      </c>
    </row>
    <row r="855" spans="1:16" x14ac:dyDescent="0.25">
      <c r="A855" s="18" t="s">
        <v>2860</v>
      </c>
      <c r="B855" s="18" t="s">
        <v>3864</v>
      </c>
      <c r="J855" s="18" t="s">
        <v>397</v>
      </c>
      <c r="K855" s="18">
        <v>8</v>
      </c>
      <c r="L855" s="18">
        <v>14</v>
      </c>
      <c r="M855" s="18" t="s">
        <v>3081</v>
      </c>
      <c r="N855" s="18" t="s">
        <v>3045</v>
      </c>
      <c r="O855" s="18">
        <v>5466.6560099999997</v>
      </c>
      <c r="P855" s="18" t="s">
        <v>2860</v>
      </c>
    </row>
    <row r="856" spans="1:16" x14ac:dyDescent="0.25">
      <c r="A856" s="18" t="s">
        <v>2861</v>
      </c>
      <c r="B856" s="18" t="s">
        <v>3865</v>
      </c>
      <c r="J856" s="18" t="s">
        <v>420</v>
      </c>
      <c r="K856" s="18">
        <v>8</v>
      </c>
      <c r="L856" s="18">
        <v>15</v>
      </c>
      <c r="M856" s="18" t="s">
        <v>3081</v>
      </c>
      <c r="N856" s="18" t="s">
        <v>3045</v>
      </c>
      <c r="O856" s="18">
        <v>5739.4645</v>
      </c>
      <c r="P856" s="18" t="s">
        <v>2861</v>
      </c>
    </row>
    <row r="857" spans="1:16" x14ac:dyDescent="0.25">
      <c r="A857" s="18" t="s">
        <v>2862</v>
      </c>
      <c r="B857" s="18" t="s">
        <v>3866</v>
      </c>
      <c r="J857" s="18" t="s">
        <v>379</v>
      </c>
      <c r="K857" s="18">
        <v>8</v>
      </c>
      <c r="L857" s="18">
        <v>1</v>
      </c>
      <c r="M857" s="18" t="s">
        <v>3081</v>
      </c>
      <c r="N857" s="18" t="s">
        <v>3045</v>
      </c>
      <c r="O857" s="18">
        <v>4561.36643</v>
      </c>
      <c r="P857" s="18" t="s">
        <v>2862</v>
      </c>
    </row>
    <row r="858" spans="1:16" x14ac:dyDescent="0.25">
      <c r="A858" s="18" t="s">
        <v>2863</v>
      </c>
      <c r="B858" s="18" t="s">
        <v>3867</v>
      </c>
      <c r="J858" s="18" t="s">
        <v>401</v>
      </c>
      <c r="K858" s="18">
        <v>8</v>
      </c>
      <c r="L858" s="18">
        <v>2</v>
      </c>
      <c r="M858" s="18" t="s">
        <v>3081</v>
      </c>
      <c r="N858" s="18" t="s">
        <v>3045</v>
      </c>
      <c r="O858" s="18">
        <v>4596.4926400000004</v>
      </c>
      <c r="P858" s="18" t="s">
        <v>2863</v>
      </c>
    </row>
    <row r="859" spans="1:16" x14ac:dyDescent="0.25">
      <c r="A859" s="18" t="s">
        <v>2864</v>
      </c>
      <c r="B859" s="18" t="s">
        <v>3868</v>
      </c>
      <c r="J859" s="18" t="s">
        <v>424</v>
      </c>
      <c r="K859" s="18">
        <v>8</v>
      </c>
      <c r="L859" s="18">
        <v>3</v>
      </c>
      <c r="M859" s="18" t="s">
        <v>3081</v>
      </c>
      <c r="N859" s="18" t="s">
        <v>3045</v>
      </c>
      <c r="O859" s="18">
        <v>4974.2891099999997</v>
      </c>
      <c r="P859" s="18" t="s">
        <v>2864</v>
      </c>
    </row>
    <row r="860" spans="1:16" x14ac:dyDescent="0.25">
      <c r="A860" s="18" t="s">
        <v>2865</v>
      </c>
      <c r="B860" s="18" t="s">
        <v>3869</v>
      </c>
      <c r="J860" s="18" t="s">
        <v>378</v>
      </c>
      <c r="K860" s="18">
        <v>8</v>
      </c>
      <c r="L860" s="18">
        <v>4</v>
      </c>
      <c r="M860" s="18" t="s">
        <v>3081</v>
      </c>
      <c r="N860" s="18" t="s">
        <v>3045</v>
      </c>
      <c r="O860" s="18">
        <v>4630.7266499999996</v>
      </c>
      <c r="P860" s="18" t="s">
        <v>2865</v>
      </c>
    </row>
    <row r="861" spans="1:16" x14ac:dyDescent="0.25">
      <c r="A861" s="18" t="s">
        <v>2866</v>
      </c>
      <c r="B861" s="18" t="s">
        <v>3870</v>
      </c>
      <c r="J861" s="18" t="s">
        <v>400</v>
      </c>
      <c r="K861" s="18">
        <v>8</v>
      </c>
      <c r="L861" s="18">
        <v>5</v>
      </c>
      <c r="M861" s="18" t="s">
        <v>3081</v>
      </c>
      <c r="N861" s="18" t="s">
        <v>3045</v>
      </c>
      <c r="O861" s="18">
        <v>4676.6071099999999</v>
      </c>
      <c r="P861" s="18" t="s">
        <v>2866</v>
      </c>
    </row>
    <row r="862" spans="1:16" x14ac:dyDescent="0.25">
      <c r="A862" s="18" t="s">
        <v>2867</v>
      </c>
      <c r="B862" s="18" t="s">
        <v>3871</v>
      </c>
      <c r="J862" s="18" t="s">
        <v>423</v>
      </c>
      <c r="K862" s="18">
        <v>8</v>
      </c>
      <c r="L862" s="18">
        <v>6</v>
      </c>
      <c r="M862" s="18" t="s">
        <v>3081</v>
      </c>
      <c r="N862" s="18" t="s">
        <v>3045</v>
      </c>
      <c r="O862" s="18">
        <v>5071.7363500000001</v>
      </c>
      <c r="P862" s="18" t="s">
        <v>2867</v>
      </c>
    </row>
    <row r="863" spans="1:16" x14ac:dyDescent="0.25">
      <c r="A863" s="18" t="s">
        <v>2868</v>
      </c>
      <c r="B863" s="18" t="s">
        <v>3872</v>
      </c>
      <c r="J863" s="18" t="s">
        <v>377</v>
      </c>
      <c r="K863" s="18">
        <v>8</v>
      </c>
      <c r="L863" s="18">
        <v>7</v>
      </c>
      <c r="M863" s="18" t="s">
        <v>3081</v>
      </c>
      <c r="N863" s="18" t="s">
        <v>3045</v>
      </c>
      <c r="O863" s="18">
        <v>4718.8199500000001</v>
      </c>
      <c r="P863" s="18" t="s">
        <v>2868</v>
      </c>
    </row>
    <row r="864" spans="1:16" x14ac:dyDescent="0.25">
      <c r="A864" s="18" t="s">
        <v>2869</v>
      </c>
      <c r="B864" s="18" t="s">
        <v>3873</v>
      </c>
      <c r="J864" s="18" t="s">
        <v>399</v>
      </c>
      <c r="K864" s="18">
        <v>8</v>
      </c>
      <c r="L864" s="18">
        <v>8</v>
      </c>
      <c r="M864" s="18" t="s">
        <v>3081</v>
      </c>
      <c r="N864" s="18" t="s">
        <v>3045</v>
      </c>
      <c r="O864" s="18">
        <v>4773.1224400000001</v>
      </c>
      <c r="P864" s="18" t="s">
        <v>2869</v>
      </c>
    </row>
    <row r="865" spans="1:16" x14ac:dyDescent="0.25">
      <c r="A865" s="18" t="s">
        <v>2870</v>
      </c>
      <c r="B865" s="18" t="s">
        <v>3874</v>
      </c>
      <c r="J865" s="18" t="s">
        <v>422</v>
      </c>
      <c r="K865" s="18">
        <v>8</v>
      </c>
      <c r="L865" s="18">
        <v>9</v>
      </c>
      <c r="M865" s="18" t="s">
        <v>3081</v>
      </c>
      <c r="N865" s="18" t="s">
        <v>3045</v>
      </c>
      <c r="O865" s="18">
        <v>5150.0270799999998</v>
      </c>
      <c r="P865" s="18" t="s">
        <v>2870</v>
      </c>
    </row>
    <row r="866" spans="1:16" x14ac:dyDescent="0.25">
      <c r="A866" s="18" t="s">
        <v>2871</v>
      </c>
      <c r="B866" s="18" t="s">
        <v>3875</v>
      </c>
      <c r="J866" s="18" t="s">
        <v>413</v>
      </c>
      <c r="K866" s="18">
        <v>8</v>
      </c>
      <c r="L866" s="18">
        <v>0</v>
      </c>
      <c r="M866" s="18" t="s">
        <v>3081</v>
      </c>
      <c r="N866" s="18" t="s">
        <v>3046</v>
      </c>
      <c r="O866" s="18">
        <v>4876.0654999999997</v>
      </c>
      <c r="P866" s="18" t="s">
        <v>2871</v>
      </c>
    </row>
    <row r="867" spans="1:16" x14ac:dyDescent="0.25">
      <c r="A867" s="18" t="s">
        <v>2872</v>
      </c>
      <c r="B867" s="18" t="s">
        <v>3876</v>
      </c>
      <c r="J867" s="18" t="s">
        <v>365</v>
      </c>
      <c r="K867" s="18">
        <v>8</v>
      </c>
      <c r="L867" s="18">
        <v>10</v>
      </c>
      <c r="M867" s="18" t="s">
        <v>3081</v>
      </c>
      <c r="N867" s="18" t="s">
        <v>3046</v>
      </c>
      <c r="O867" s="18">
        <v>4816.1874600000001</v>
      </c>
      <c r="P867" s="18" t="s">
        <v>2872</v>
      </c>
    </row>
    <row r="868" spans="1:16" x14ac:dyDescent="0.25">
      <c r="A868" s="18" t="s">
        <v>2873</v>
      </c>
      <c r="B868" s="18" t="s">
        <v>3877</v>
      </c>
      <c r="J868" s="18" t="s">
        <v>387</v>
      </c>
      <c r="K868" s="18">
        <v>8</v>
      </c>
      <c r="L868" s="18">
        <v>11</v>
      </c>
      <c r="M868" s="18" t="s">
        <v>3081</v>
      </c>
      <c r="N868" s="18" t="s">
        <v>3046</v>
      </c>
      <c r="O868" s="18">
        <v>5316.5139300000001</v>
      </c>
      <c r="P868" s="18" t="s">
        <v>2873</v>
      </c>
    </row>
    <row r="869" spans="1:16" x14ac:dyDescent="0.25">
      <c r="A869" s="18" t="s">
        <v>2874</v>
      </c>
      <c r="B869" s="18" t="s">
        <v>3878</v>
      </c>
      <c r="J869" s="18" t="s">
        <v>409</v>
      </c>
      <c r="K869" s="18">
        <v>8</v>
      </c>
      <c r="L869" s="18">
        <v>12</v>
      </c>
      <c r="M869" s="18" t="s">
        <v>3081</v>
      </c>
      <c r="N869" s="18" t="s">
        <v>3046</v>
      </c>
      <c r="O869" s="18">
        <v>5273.70309</v>
      </c>
      <c r="P869" s="18" t="s">
        <v>2874</v>
      </c>
    </row>
    <row r="870" spans="1:16" x14ac:dyDescent="0.25">
      <c r="A870" s="18" t="s">
        <v>2875</v>
      </c>
      <c r="B870" s="18" t="s">
        <v>3879</v>
      </c>
      <c r="J870" s="18" t="s">
        <v>364</v>
      </c>
      <c r="K870" s="18">
        <v>8</v>
      </c>
      <c r="L870" s="18">
        <v>13</v>
      </c>
      <c r="M870" s="18" t="s">
        <v>3081</v>
      </c>
      <c r="N870" s="18" t="s">
        <v>3046</v>
      </c>
      <c r="O870" s="18">
        <v>5317.6212800000003</v>
      </c>
      <c r="P870" s="18" t="s">
        <v>2875</v>
      </c>
    </row>
    <row r="871" spans="1:16" x14ac:dyDescent="0.25">
      <c r="A871" s="18" t="s">
        <v>2876</v>
      </c>
      <c r="B871" s="18" t="s">
        <v>3880</v>
      </c>
      <c r="J871" s="18" t="s">
        <v>386</v>
      </c>
      <c r="K871" s="18">
        <v>8</v>
      </c>
      <c r="L871" s="18">
        <v>14</v>
      </c>
      <c r="M871" s="18" t="s">
        <v>3081</v>
      </c>
      <c r="N871" s="18" t="s">
        <v>3046</v>
      </c>
      <c r="O871" s="18">
        <v>5466.1603100000002</v>
      </c>
      <c r="P871" s="18" t="s">
        <v>2876</v>
      </c>
    </row>
    <row r="872" spans="1:16" x14ac:dyDescent="0.25">
      <c r="A872" s="18" t="s">
        <v>2877</v>
      </c>
      <c r="B872" s="18" t="s">
        <v>3881</v>
      </c>
      <c r="J872" s="18" t="s">
        <v>408</v>
      </c>
      <c r="K872" s="18">
        <v>8</v>
      </c>
      <c r="L872" s="18">
        <v>15</v>
      </c>
      <c r="M872" s="18" t="s">
        <v>3081</v>
      </c>
      <c r="N872" s="18" t="s">
        <v>3046</v>
      </c>
      <c r="O872" s="18">
        <v>5738.6231900000002</v>
      </c>
      <c r="P872" s="18" t="s">
        <v>2877</v>
      </c>
    </row>
    <row r="873" spans="1:16" x14ac:dyDescent="0.25">
      <c r="A873" s="18" t="s">
        <v>2878</v>
      </c>
      <c r="B873" s="18" t="s">
        <v>3882</v>
      </c>
      <c r="J873" s="18" t="s">
        <v>368</v>
      </c>
      <c r="K873" s="18">
        <v>8</v>
      </c>
      <c r="L873" s="18">
        <v>1</v>
      </c>
      <c r="M873" s="18" t="s">
        <v>3081</v>
      </c>
      <c r="N873" s="18" t="s">
        <v>3046</v>
      </c>
      <c r="O873" s="18">
        <v>4560.3745900000004</v>
      </c>
      <c r="P873" s="18" t="s">
        <v>2878</v>
      </c>
    </row>
    <row r="874" spans="1:16" x14ac:dyDescent="0.25">
      <c r="A874" s="18" t="s">
        <v>2879</v>
      </c>
      <c r="B874" s="18" t="s">
        <v>3883</v>
      </c>
      <c r="J874" s="18" t="s">
        <v>390</v>
      </c>
      <c r="K874" s="18">
        <v>8</v>
      </c>
      <c r="L874" s="18">
        <v>2</v>
      </c>
      <c r="M874" s="18" t="s">
        <v>3081</v>
      </c>
      <c r="N874" s="18" t="s">
        <v>3046</v>
      </c>
      <c r="O874" s="18">
        <v>4595.1024799999996</v>
      </c>
      <c r="P874" s="18" t="s">
        <v>2879</v>
      </c>
    </row>
    <row r="875" spans="1:16" x14ac:dyDescent="0.25">
      <c r="A875" s="18" t="s">
        <v>2880</v>
      </c>
      <c r="B875" s="18" t="s">
        <v>3884</v>
      </c>
      <c r="J875" s="18" t="s">
        <v>412</v>
      </c>
      <c r="K875" s="18">
        <v>8</v>
      </c>
      <c r="L875" s="18">
        <v>3</v>
      </c>
      <c r="M875" s="18" t="s">
        <v>3081</v>
      </c>
      <c r="N875" s="18" t="s">
        <v>3046</v>
      </c>
      <c r="O875" s="18">
        <v>4972.9565400000001</v>
      </c>
      <c r="P875" s="18" t="s">
        <v>2880</v>
      </c>
    </row>
    <row r="876" spans="1:16" x14ac:dyDescent="0.25">
      <c r="A876" s="18" t="s">
        <v>2881</v>
      </c>
      <c r="B876" s="18" t="s">
        <v>3885</v>
      </c>
      <c r="J876" s="18" t="s">
        <v>367</v>
      </c>
      <c r="K876" s="18">
        <v>8</v>
      </c>
      <c r="L876" s="18">
        <v>4</v>
      </c>
      <c r="M876" s="18" t="s">
        <v>3081</v>
      </c>
      <c r="N876" s="18" t="s">
        <v>3046</v>
      </c>
      <c r="O876" s="18">
        <v>4629.73315</v>
      </c>
      <c r="P876" s="18" t="s">
        <v>2881</v>
      </c>
    </row>
    <row r="877" spans="1:16" x14ac:dyDescent="0.25">
      <c r="A877" s="18" t="s">
        <v>2882</v>
      </c>
      <c r="B877" s="18" t="s">
        <v>3886</v>
      </c>
      <c r="J877" s="18" t="s">
        <v>389</v>
      </c>
      <c r="K877" s="18">
        <v>8</v>
      </c>
      <c r="L877" s="18">
        <v>5</v>
      </c>
      <c r="M877" s="18" t="s">
        <v>3081</v>
      </c>
      <c r="N877" s="18" t="s">
        <v>3046</v>
      </c>
      <c r="O877" s="18">
        <v>4675.9498599999997</v>
      </c>
      <c r="P877" s="18" t="s">
        <v>2882</v>
      </c>
    </row>
    <row r="878" spans="1:16" x14ac:dyDescent="0.25">
      <c r="A878" s="18" t="s">
        <v>2883</v>
      </c>
      <c r="B878" s="18" t="s">
        <v>3887</v>
      </c>
      <c r="J878" s="18" t="s">
        <v>411</v>
      </c>
      <c r="K878" s="18">
        <v>8</v>
      </c>
      <c r="L878" s="18">
        <v>6</v>
      </c>
      <c r="M878" s="18" t="s">
        <v>3081</v>
      </c>
      <c r="N878" s="18" t="s">
        <v>3046</v>
      </c>
      <c r="O878" s="18">
        <v>5070.4456200000004</v>
      </c>
      <c r="P878" s="18" t="s">
        <v>2883</v>
      </c>
    </row>
    <row r="879" spans="1:16" x14ac:dyDescent="0.25">
      <c r="A879" s="18" t="s">
        <v>2884</v>
      </c>
      <c r="B879" s="18" t="s">
        <v>3888</v>
      </c>
      <c r="J879" s="18" t="s">
        <v>366</v>
      </c>
      <c r="K879" s="18">
        <v>8</v>
      </c>
      <c r="L879" s="18">
        <v>7</v>
      </c>
      <c r="M879" s="18" t="s">
        <v>3081</v>
      </c>
      <c r="N879" s="18" t="s">
        <v>3046</v>
      </c>
      <c r="O879" s="18">
        <v>4717.8247899999997</v>
      </c>
      <c r="P879" s="18" t="s">
        <v>2884</v>
      </c>
    </row>
    <row r="880" spans="1:16" x14ac:dyDescent="0.25">
      <c r="A880" s="18" t="s">
        <v>2885</v>
      </c>
      <c r="B880" s="18" t="s">
        <v>3889</v>
      </c>
      <c r="J880" s="18" t="s">
        <v>388</v>
      </c>
      <c r="K880" s="18">
        <v>8</v>
      </c>
      <c r="L880" s="18">
        <v>8</v>
      </c>
      <c r="M880" s="18" t="s">
        <v>3081</v>
      </c>
      <c r="N880" s="18" t="s">
        <v>3046</v>
      </c>
      <c r="O880" s="18">
        <v>4772.38069</v>
      </c>
      <c r="P880" s="18" t="s">
        <v>2885</v>
      </c>
    </row>
    <row r="881" spans="1:16" x14ac:dyDescent="0.25">
      <c r="A881" s="18" t="s">
        <v>2886</v>
      </c>
      <c r="B881" s="18" t="s">
        <v>3890</v>
      </c>
      <c r="J881" s="18" t="s">
        <v>410</v>
      </c>
      <c r="K881" s="18">
        <v>8</v>
      </c>
      <c r="L881" s="18">
        <v>9</v>
      </c>
      <c r="M881" s="18" t="s">
        <v>3081</v>
      </c>
      <c r="N881" s="18" t="s">
        <v>3046</v>
      </c>
      <c r="O881" s="18">
        <v>5148.9408400000002</v>
      </c>
      <c r="P881" s="18" t="s">
        <v>2886</v>
      </c>
    </row>
    <row r="882" spans="1:16" x14ac:dyDescent="0.25">
      <c r="A882" s="18" t="s">
        <v>2887</v>
      </c>
      <c r="B882" s="18" t="s">
        <v>3891</v>
      </c>
      <c r="J882" s="18" t="s">
        <v>419</v>
      </c>
      <c r="K882" s="18">
        <v>9</v>
      </c>
      <c r="L882" s="18">
        <v>0</v>
      </c>
      <c r="M882" s="18" t="s">
        <v>3081</v>
      </c>
      <c r="N882" s="18" t="s">
        <v>3045</v>
      </c>
      <c r="O882" s="18">
        <v>6564.1407499999996</v>
      </c>
      <c r="P882" s="18" t="s">
        <v>2887</v>
      </c>
    </row>
    <row r="883" spans="1:16" x14ac:dyDescent="0.25">
      <c r="A883" s="18" t="s">
        <v>2888</v>
      </c>
      <c r="B883" s="18" t="s">
        <v>3892</v>
      </c>
      <c r="J883" s="18" t="s">
        <v>370</v>
      </c>
      <c r="K883" s="18">
        <v>9</v>
      </c>
      <c r="L883" s="18">
        <v>10</v>
      </c>
      <c r="M883" s="18" t="s">
        <v>3081</v>
      </c>
      <c r="N883" s="18" t="s">
        <v>3045</v>
      </c>
      <c r="O883" s="18">
        <v>6118.2084400000003</v>
      </c>
      <c r="P883" s="18" t="s">
        <v>2888</v>
      </c>
    </row>
    <row r="884" spans="1:16" x14ac:dyDescent="0.25">
      <c r="A884" s="18" t="s">
        <v>2889</v>
      </c>
      <c r="B884" s="18" t="s">
        <v>3893</v>
      </c>
      <c r="J884" s="18" t="s">
        <v>392</v>
      </c>
      <c r="K884" s="18">
        <v>9</v>
      </c>
      <c r="L884" s="18">
        <v>11</v>
      </c>
      <c r="M884" s="18" t="s">
        <v>3081</v>
      </c>
      <c r="N884" s="18" t="s">
        <v>3045</v>
      </c>
      <c r="O884" s="18">
        <v>5955.1638300000004</v>
      </c>
      <c r="P884" s="18" t="s">
        <v>2889</v>
      </c>
    </row>
    <row r="885" spans="1:16" x14ac:dyDescent="0.25">
      <c r="A885" s="18" t="s">
        <v>2890</v>
      </c>
      <c r="B885" s="18" t="s">
        <v>3894</v>
      </c>
      <c r="J885" s="18" t="s">
        <v>415</v>
      </c>
      <c r="K885" s="18">
        <v>9</v>
      </c>
      <c r="L885" s="18">
        <v>12</v>
      </c>
      <c r="M885" s="18" t="s">
        <v>3081</v>
      </c>
      <c r="N885" s="18" t="s">
        <v>3045</v>
      </c>
      <c r="O885" s="18">
        <v>6098.6550200000001</v>
      </c>
      <c r="P885" s="18" t="s">
        <v>2890</v>
      </c>
    </row>
    <row r="886" spans="1:16" x14ac:dyDescent="0.25">
      <c r="A886" s="18" t="s">
        <v>2891</v>
      </c>
      <c r="B886" s="18" t="s">
        <v>3895</v>
      </c>
      <c r="J886" s="18" t="s">
        <v>369</v>
      </c>
      <c r="K886" s="18">
        <v>9</v>
      </c>
      <c r="L886" s="18">
        <v>13</v>
      </c>
      <c r="M886" s="18" t="s">
        <v>3081</v>
      </c>
      <c r="N886" s="18" t="s">
        <v>3045</v>
      </c>
      <c r="O886" s="18">
        <v>6040.5611900000004</v>
      </c>
      <c r="P886" s="18" t="s">
        <v>2891</v>
      </c>
    </row>
    <row r="887" spans="1:16" x14ac:dyDescent="0.25">
      <c r="A887" s="18" t="s">
        <v>2892</v>
      </c>
      <c r="B887" s="18" t="s">
        <v>3896</v>
      </c>
      <c r="J887" s="18" t="s">
        <v>391</v>
      </c>
      <c r="K887" s="18">
        <v>9</v>
      </c>
      <c r="L887" s="18">
        <v>14</v>
      </c>
      <c r="M887" s="18" t="s">
        <v>3081</v>
      </c>
      <c r="N887" s="18" t="s">
        <v>3045</v>
      </c>
      <c r="O887" s="18">
        <v>5766.5598900000005</v>
      </c>
      <c r="P887" s="18" t="s">
        <v>2892</v>
      </c>
    </row>
    <row r="888" spans="1:16" x14ac:dyDescent="0.25">
      <c r="A888" s="18" t="s">
        <v>2893</v>
      </c>
      <c r="B888" s="18" t="s">
        <v>3897</v>
      </c>
      <c r="J888" s="18" t="s">
        <v>414</v>
      </c>
      <c r="K888" s="18">
        <v>9</v>
      </c>
      <c r="L888" s="18">
        <v>15</v>
      </c>
      <c r="M888" s="18" t="s">
        <v>3081</v>
      </c>
      <c r="N888" s="18" t="s">
        <v>3045</v>
      </c>
      <c r="O888" s="18">
        <v>5954.0437300000003</v>
      </c>
      <c r="P888" s="18" t="s">
        <v>2893</v>
      </c>
    </row>
    <row r="889" spans="1:16" x14ac:dyDescent="0.25">
      <c r="A889" s="18" t="s">
        <v>2894</v>
      </c>
      <c r="B889" s="18" t="s">
        <v>3898</v>
      </c>
      <c r="J889" s="18" t="s">
        <v>396</v>
      </c>
      <c r="K889" s="18">
        <v>9</v>
      </c>
      <c r="L889" s="18">
        <v>16</v>
      </c>
      <c r="M889" s="18" t="s">
        <v>3081</v>
      </c>
      <c r="N889" s="18" t="s">
        <v>3045</v>
      </c>
      <c r="O889" s="18">
        <v>5959.2123199999996</v>
      </c>
      <c r="P889" s="18" t="s">
        <v>2894</v>
      </c>
    </row>
    <row r="890" spans="1:16" x14ac:dyDescent="0.25">
      <c r="A890" s="18" t="s">
        <v>2895</v>
      </c>
      <c r="B890" s="18" t="s">
        <v>3899</v>
      </c>
      <c r="J890" s="18" t="s">
        <v>374</v>
      </c>
      <c r="K890" s="18">
        <v>9</v>
      </c>
      <c r="L890" s="18">
        <v>17</v>
      </c>
      <c r="M890" s="18" t="s">
        <v>3081</v>
      </c>
      <c r="N890" s="18" t="s">
        <v>3045</v>
      </c>
      <c r="O890" s="18">
        <v>5689.8188300000002</v>
      </c>
      <c r="P890" s="18" t="s">
        <v>2895</v>
      </c>
    </row>
    <row r="891" spans="1:16" x14ac:dyDescent="0.25">
      <c r="A891" s="18" t="s">
        <v>2896</v>
      </c>
      <c r="B891" s="18" t="s">
        <v>3900</v>
      </c>
      <c r="J891" s="18" t="s">
        <v>2031</v>
      </c>
      <c r="K891" s="18">
        <v>9</v>
      </c>
      <c r="L891" s="18">
        <v>18</v>
      </c>
      <c r="M891" s="18" t="s">
        <v>3081</v>
      </c>
      <c r="N891" s="18" t="s">
        <v>3045</v>
      </c>
      <c r="O891" s="18">
        <v>5873.9834199999996</v>
      </c>
      <c r="P891" s="18" t="s">
        <v>2896</v>
      </c>
    </row>
    <row r="892" spans="1:16" x14ac:dyDescent="0.25">
      <c r="A892" s="18" t="s">
        <v>2897</v>
      </c>
      <c r="B892" s="18" t="s">
        <v>3901</v>
      </c>
      <c r="J892" s="18" t="s">
        <v>2032</v>
      </c>
      <c r="K892" s="18">
        <v>9</v>
      </c>
      <c r="L892" s="18">
        <v>19</v>
      </c>
      <c r="M892" s="18" t="s">
        <v>3081</v>
      </c>
      <c r="N892" s="18" t="s">
        <v>3045</v>
      </c>
      <c r="O892" s="18">
        <v>5807.5971</v>
      </c>
      <c r="P892" s="18" t="s">
        <v>2897</v>
      </c>
    </row>
    <row r="893" spans="1:16" x14ac:dyDescent="0.25">
      <c r="A893" s="18" t="s">
        <v>2898</v>
      </c>
      <c r="B893" s="18" t="s">
        <v>3902</v>
      </c>
      <c r="J893" s="18" t="s">
        <v>373</v>
      </c>
      <c r="K893" s="18">
        <v>9</v>
      </c>
      <c r="L893" s="18">
        <v>1</v>
      </c>
      <c r="M893" s="18" t="s">
        <v>3081</v>
      </c>
      <c r="N893" s="18" t="s">
        <v>3045</v>
      </c>
      <c r="O893" s="18">
        <v>6639.7166999999999</v>
      </c>
      <c r="P893" s="18" t="s">
        <v>2898</v>
      </c>
    </row>
    <row r="894" spans="1:16" x14ac:dyDescent="0.25">
      <c r="A894" s="18" t="s">
        <v>2899</v>
      </c>
      <c r="B894" s="18" t="s">
        <v>3903</v>
      </c>
      <c r="J894" s="18" t="s">
        <v>2033</v>
      </c>
      <c r="K894" s="18">
        <v>9</v>
      </c>
      <c r="L894" s="18">
        <v>20</v>
      </c>
      <c r="M894" s="18" t="s">
        <v>3081</v>
      </c>
      <c r="N894" s="18" t="s">
        <v>3045</v>
      </c>
      <c r="O894" s="18">
        <v>5518.4700300000004</v>
      </c>
      <c r="P894" s="18" t="s">
        <v>2899</v>
      </c>
    </row>
    <row r="895" spans="1:16" x14ac:dyDescent="0.25">
      <c r="A895" s="18" t="s">
        <v>2900</v>
      </c>
      <c r="B895" s="18" t="s">
        <v>3904</v>
      </c>
      <c r="J895" s="18" t="s">
        <v>2034</v>
      </c>
      <c r="K895" s="18">
        <v>9</v>
      </c>
      <c r="L895" s="18">
        <v>21</v>
      </c>
      <c r="M895" s="18" t="s">
        <v>3081</v>
      </c>
      <c r="N895" s="18" t="s">
        <v>3045</v>
      </c>
      <c r="O895" s="18">
        <v>5899.5738099999999</v>
      </c>
      <c r="P895" s="18" t="s">
        <v>2900</v>
      </c>
    </row>
    <row r="896" spans="1:16" x14ac:dyDescent="0.25">
      <c r="A896" s="18" t="s">
        <v>2901</v>
      </c>
      <c r="B896" s="18" t="s">
        <v>3905</v>
      </c>
      <c r="J896" s="18" t="s">
        <v>2035</v>
      </c>
      <c r="K896" s="18">
        <v>9</v>
      </c>
      <c r="L896" s="18">
        <v>22</v>
      </c>
      <c r="M896" s="18" t="s">
        <v>3081</v>
      </c>
      <c r="N896" s="18" t="s">
        <v>3045</v>
      </c>
      <c r="O896" s="18">
        <v>6376.3140700000004</v>
      </c>
      <c r="P896" s="18" t="s">
        <v>2901</v>
      </c>
    </row>
    <row r="897" spans="1:16" x14ac:dyDescent="0.25">
      <c r="A897" s="18" t="s">
        <v>2902</v>
      </c>
      <c r="B897" s="18" t="s">
        <v>3906</v>
      </c>
      <c r="J897" s="18" t="s">
        <v>2036</v>
      </c>
      <c r="K897" s="18">
        <v>9</v>
      </c>
      <c r="L897" s="18">
        <v>23</v>
      </c>
      <c r="M897" s="18" t="s">
        <v>3081</v>
      </c>
      <c r="N897" s="18" t="s">
        <v>3045</v>
      </c>
      <c r="O897" s="18">
        <v>6694.4482200000002</v>
      </c>
      <c r="P897" s="18" t="s">
        <v>2902</v>
      </c>
    </row>
    <row r="898" spans="1:16" x14ac:dyDescent="0.25">
      <c r="A898" s="18" t="s">
        <v>2903</v>
      </c>
      <c r="B898" s="18" t="s">
        <v>3907</v>
      </c>
      <c r="J898" s="18" t="s">
        <v>395</v>
      </c>
      <c r="K898" s="18">
        <v>9</v>
      </c>
      <c r="L898" s="18">
        <v>2</v>
      </c>
      <c r="M898" s="18" t="s">
        <v>3081</v>
      </c>
      <c r="N898" s="18" t="s">
        <v>3045</v>
      </c>
      <c r="O898" s="18">
        <v>6407.5522199999996</v>
      </c>
      <c r="P898" s="18" t="s">
        <v>2903</v>
      </c>
    </row>
    <row r="899" spans="1:16" x14ac:dyDescent="0.25">
      <c r="A899" s="18" t="s">
        <v>2904</v>
      </c>
      <c r="B899" s="18" t="s">
        <v>3908</v>
      </c>
      <c r="J899" s="18" t="s">
        <v>418</v>
      </c>
      <c r="K899" s="18">
        <v>9</v>
      </c>
      <c r="L899" s="18">
        <v>3</v>
      </c>
      <c r="M899" s="18" t="s">
        <v>3081</v>
      </c>
      <c r="N899" s="18" t="s">
        <v>3045</v>
      </c>
      <c r="O899" s="18">
        <v>6476.6461099999997</v>
      </c>
      <c r="P899" s="18" t="s">
        <v>2904</v>
      </c>
    </row>
    <row r="900" spans="1:16" x14ac:dyDescent="0.25">
      <c r="A900" s="18" t="s">
        <v>2905</v>
      </c>
      <c r="B900" s="18" t="s">
        <v>3909</v>
      </c>
      <c r="J900" s="18" t="s">
        <v>372</v>
      </c>
      <c r="K900" s="18">
        <v>9</v>
      </c>
      <c r="L900" s="18">
        <v>4</v>
      </c>
      <c r="M900" s="18" t="s">
        <v>3081</v>
      </c>
      <c r="N900" s="18" t="s">
        <v>3045</v>
      </c>
      <c r="O900" s="18">
        <v>6412.6141799999996</v>
      </c>
      <c r="P900" s="18" t="s">
        <v>2905</v>
      </c>
    </row>
    <row r="901" spans="1:16" x14ac:dyDescent="0.25">
      <c r="A901" s="18" t="s">
        <v>2906</v>
      </c>
      <c r="B901" s="18" t="s">
        <v>3910</v>
      </c>
      <c r="J901" s="18" t="s">
        <v>394</v>
      </c>
      <c r="K901" s="18">
        <v>9</v>
      </c>
      <c r="L901" s="18">
        <v>5</v>
      </c>
      <c r="M901" s="18" t="s">
        <v>3081</v>
      </c>
      <c r="N901" s="18" t="s">
        <v>3045</v>
      </c>
      <c r="O901" s="18">
        <v>6235.8317200000001</v>
      </c>
      <c r="P901" s="18" t="s">
        <v>2906</v>
      </c>
    </row>
    <row r="902" spans="1:16" x14ac:dyDescent="0.25">
      <c r="A902" s="18" t="s">
        <v>2907</v>
      </c>
      <c r="B902" s="18" t="s">
        <v>3911</v>
      </c>
      <c r="J902" s="18" t="s">
        <v>417</v>
      </c>
      <c r="K902" s="18">
        <v>9</v>
      </c>
      <c r="L902" s="18">
        <v>6</v>
      </c>
      <c r="M902" s="18" t="s">
        <v>3081</v>
      </c>
      <c r="N902" s="18" t="s">
        <v>3045</v>
      </c>
      <c r="O902" s="18">
        <v>6255.4750599999998</v>
      </c>
      <c r="P902" s="18" t="s">
        <v>2907</v>
      </c>
    </row>
    <row r="903" spans="1:16" x14ac:dyDescent="0.25">
      <c r="A903" s="18" t="s">
        <v>2908</v>
      </c>
      <c r="B903" s="18" t="s">
        <v>3912</v>
      </c>
      <c r="J903" s="18" t="s">
        <v>371</v>
      </c>
      <c r="K903" s="18">
        <v>9</v>
      </c>
      <c r="L903" s="18">
        <v>7</v>
      </c>
      <c r="M903" s="18" t="s">
        <v>3081</v>
      </c>
      <c r="N903" s="18" t="s">
        <v>3045</v>
      </c>
      <c r="O903" s="18">
        <v>6253.2341800000004</v>
      </c>
      <c r="P903" s="18" t="s">
        <v>2908</v>
      </c>
    </row>
    <row r="904" spans="1:16" x14ac:dyDescent="0.25">
      <c r="A904" s="18" t="s">
        <v>2909</v>
      </c>
      <c r="B904" s="18" t="s">
        <v>3913</v>
      </c>
      <c r="J904" s="18" t="s">
        <v>393</v>
      </c>
      <c r="K904" s="18">
        <v>9</v>
      </c>
      <c r="L904" s="18">
        <v>8</v>
      </c>
      <c r="M904" s="18" t="s">
        <v>3081</v>
      </c>
      <c r="N904" s="18" t="s">
        <v>3045</v>
      </c>
      <c r="O904" s="18">
        <v>6142.9011200000004</v>
      </c>
      <c r="P904" s="18" t="s">
        <v>2909</v>
      </c>
    </row>
    <row r="905" spans="1:16" x14ac:dyDescent="0.25">
      <c r="A905" s="18" t="s">
        <v>2910</v>
      </c>
      <c r="B905" s="18" t="s">
        <v>3914</v>
      </c>
      <c r="J905" s="18" t="s">
        <v>416</v>
      </c>
      <c r="K905" s="18">
        <v>9</v>
      </c>
      <c r="L905" s="18">
        <v>9</v>
      </c>
      <c r="M905" s="18" t="s">
        <v>3081</v>
      </c>
      <c r="N905" s="18" t="s">
        <v>3045</v>
      </c>
      <c r="O905" s="18">
        <v>6176.4036900000001</v>
      </c>
      <c r="P905" s="18" t="s">
        <v>2910</v>
      </c>
    </row>
    <row r="906" spans="1:16" x14ac:dyDescent="0.25">
      <c r="A906" s="18" t="s">
        <v>2911</v>
      </c>
      <c r="B906" s="18" t="s">
        <v>3915</v>
      </c>
      <c r="J906" s="18" t="s">
        <v>407</v>
      </c>
      <c r="K906" s="18">
        <v>9</v>
      </c>
      <c r="L906" s="18">
        <v>0</v>
      </c>
      <c r="M906" s="18" t="s">
        <v>3081</v>
      </c>
      <c r="N906" s="18" t="s">
        <v>3046</v>
      </c>
      <c r="O906" s="18">
        <v>6563.2066500000001</v>
      </c>
      <c r="P906" s="18" t="s">
        <v>2911</v>
      </c>
    </row>
    <row r="907" spans="1:16" x14ac:dyDescent="0.25">
      <c r="A907" s="18" t="s">
        <v>2912</v>
      </c>
      <c r="B907" s="18" t="s">
        <v>3916</v>
      </c>
      <c r="J907" s="18" t="s">
        <v>359</v>
      </c>
      <c r="K907" s="18">
        <v>9</v>
      </c>
      <c r="L907" s="18">
        <v>10</v>
      </c>
      <c r="M907" s="18" t="s">
        <v>3081</v>
      </c>
      <c r="N907" s="18" t="s">
        <v>3046</v>
      </c>
      <c r="O907" s="18">
        <v>6117.1209099999996</v>
      </c>
      <c r="P907" s="18" t="s">
        <v>2912</v>
      </c>
    </row>
    <row r="908" spans="1:16" x14ac:dyDescent="0.25">
      <c r="A908" s="18" t="s">
        <v>2913</v>
      </c>
      <c r="B908" s="18" t="s">
        <v>3917</v>
      </c>
      <c r="J908" s="18" t="s">
        <v>381</v>
      </c>
      <c r="K908" s="18">
        <v>9</v>
      </c>
      <c r="L908" s="18">
        <v>11</v>
      </c>
      <c r="M908" s="18" t="s">
        <v>3081</v>
      </c>
      <c r="N908" s="18" t="s">
        <v>3046</v>
      </c>
      <c r="O908" s="18">
        <v>5954.2468799999997</v>
      </c>
      <c r="P908" s="18" t="s">
        <v>2913</v>
      </c>
    </row>
    <row r="909" spans="1:16" x14ac:dyDescent="0.25">
      <c r="A909" s="18" t="s">
        <v>2914</v>
      </c>
      <c r="B909" s="18" t="s">
        <v>3918</v>
      </c>
      <c r="J909" s="18" t="s">
        <v>403</v>
      </c>
      <c r="K909" s="18">
        <v>9</v>
      </c>
      <c r="L909" s="18">
        <v>12</v>
      </c>
      <c r="M909" s="18" t="s">
        <v>3081</v>
      </c>
      <c r="N909" s="18" t="s">
        <v>3046</v>
      </c>
      <c r="O909" s="18">
        <v>6097.3945199999998</v>
      </c>
      <c r="P909" s="18" t="s">
        <v>2914</v>
      </c>
    </row>
    <row r="910" spans="1:16" x14ac:dyDescent="0.25">
      <c r="A910" s="18" t="s">
        <v>2915</v>
      </c>
      <c r="B910" s="18" t="s">
        <v>3919</v>
      </c>
      <c r="J910" s="18" t="s">
        <v>358</v>
      </c>
      <c r="K910" s="18">
        <v>9</v>
      </c>
      <c r="L910" s="18">
        <v>13</v>
      </c>
      <c r="M910" s="18" t="s">
        <v>3081</v>
      </c>
      <c r="N910" s="18" t="s">
        <v>3046</v>
      </c>
      <c r="O910" s="18">
        <v>6039.0610999999999</v>
      </c>
      <c r="P910" s="18" t="s">
        <v>2915</v>
      </c>
    </row>
    <row r="911" spans="1:16" x14ac:dyDescent="0.25">
      <c r="A911" s="18" t="s">
        <v>2916</v>
      </c>
      <c r="B911" s="18" t="s">
        <v>3920</v>
      </c>
      <c r="J911" s="18" t="s">
        <v>380</v>
      </c>
      <c r="K911" s="18">
        <v>9</v>
      </c>
      <c r="L911" s="18">
        <v>14</v>
      </c>
      <c r="M911" s="18" t="s">
        <v>3081</v>
      </c>
      <c r="N911" s="18" t="s">
        <v>3046</v>
      </c>
      <c r="O911" s="18">
        <v>5765.5617499999998</v>
      </c>
      <c r="P911" s="18" t="s">
        <v>2916</v>
      </c>
    </row>
    <row r="912" spans="1:16" x14ac:dyDescent="0.25">
      <c r="A912" s="18" t="s">
        <v>2917</v>
      </c>
      <c r="B912" s="18" t="s">
        <v>3921</v>
      </c>
      <c r="J912" s="18" t="s">
        <v>402</v>
      </c>
      <c r="K912" s="18">
        <v>9</v>
      </c>
      <c r="L912" s="18">
        <v>15</v>
      </c>
      <c r="M912" s="18" t="s">
        <v>3081</v>
      </c>
      <c r="N912" s="18" t="s">
        <v>3046</v>
      </c>
      <c r="O912" s="18">
        <v>5952.7848899999999</v>
      </c>
      <c r="P912" s="18" t="s">
        <v>2917</v>
      </c>
    </row>
    <row r="913" spans="1:16" x14ac:dyDescent="0.25">
      <c r="A913" s="18" t="s">
        <v>2918</v>
      </c>
      <c r="B913" s="18" t="s">
        <v>3922</v>
      </c>
      <c r="J913" s="18" t="s">
        <v>385</v>
      </c>
      <c r="K913" s="18">
        <v>9</v>
      </c>
      <c r="L913" s="18">
        <v>16</v>
      </c>
      <c r="M913" s="18" t="s">
        <v>3081</v>
      </c>
      <c r="N913" s="18" t="s">
        <v>3046</v>
      </c>
      <c r="O913" s="18">
        <v>5958.4594800000004</v>
      </c>
      <c r="P913" s="18" t="s">
        <v>2918</v>
      </c>
    </row>
    <row r="914" spans="1:16" x14ac:dyDescent="0.25">
      <c r="A914" s="18" t="s">
        <v>2919</v>
      </c>
      <c r="B914" s="18" t="s">
        <v>3923</v>
      </c>
      <c r="J914" s="18" t="s">
        <v>363</v>
      </c>
      <c r="K914" s="18">
        <v>9</v>
      </c>
      <c r="L914" s="18">
        <v>17</v>
      </c>
      <c r="M914" s="18" t="s">
        <v>3081</v>
      </c>
      <c r="N914" s="18" t="s">
        <v>3046</v>
      </c>
      <c r="O914" s="18">
        <v>5688.9880300000004</v>
      </c>
      <c r="P914" s="18" t="s">
        <v>2919</v>
      </c>
    </row>
    <row r="915" spans="1:16" x14ac:dyDescent="0.25">
      <c r="A915" s="18" t="s">
        <v>2920</v>
      </c>
      <c r="B915" s="18" t="s">
        <v>3924</v>
      </c>
      <c r="J915" s="18" t="s">
        <v>2037</v>
      </c>
      <c r="K915" s="18">
        <v>9</v>
      </c>
      <c r="L915" s="18">
        <v>18</v>
      </c>
      <c r="M915" s="18" t="s">
        <v>3081</v>
      </c>
      <c r="N915" s="18" t="s">
        <v>3046</v>
      </c>
      <c r="O915" s="18">
        <v>5873.0567799999999</v>
      </c>
      <c r="P915" s="18" t="s">
        <v>2920</v>
      </c>
    </row>
    <row r="916" spans="1:16" x14ac:dyDescent="0.25">
      <c r="A916" s="18" t="s">
        <v>2921</v>
      </c>
      <c r="B916" s="18" t="s">
        <v>3925</v>
      </c>
      <c r="J916" s="18" t="s">
        <v>2038</v>
      </c>
      <c r="K916" s="18">
        <v>9</v>
      </c>
      <c r="L916" s="18">
        <v>19</v>
      </c>
      <c r="M916" s="18" t="s">
        <v>3081</v>
      </c>
      <c r="N916" s="18" t="s">
        <v>3046</v>
      </c>
      <c r="O916" s="18">
        <v>5806.4308700000001</v>
      </c>
      <c r="P916" s="18" t="s">
        <v>2921</v>
      </c>
    </row>
    <row r="917" spans="1:16" x14ac:dyDescent="0.25">
      <c r="A917" s="18" t="s">
        <v>2922</v>
      </c>
      <c r="B917" s="18" t="s">
        <v>3926</v>
      </c>
      <c r="J917" s="18" t="s">
        <v>362</v>
      </c>
      <c r="K917" s="18">
        <v>9</v>
      </c>
      <c r="L917" s="18">
        <v>1</v>
      </c>
      <c r="M917" s="18" t="s">
        <v>3081</v>
      </c>
      <c r="N917" s="18" t="s">
        <v>3046</v>
      </c>
      <c r="O917" s="18">
        <v>6638.4601700000003</v>
      </c>
      <c r="P917" s="18" t="s">
        <v>2922</v>
      </c>
    </row>
    <row r="918" spans="1:16" x14ac:dyDescent="0.25">
      <c r="A918" s="18" t="s">
        <v>2923</v>
      </c>
      <c r="B918" s="18" t="s">
        <v>3927</v>
      </c>
      <c r="J918" s="18" t="s">
        <v>2039</v>
      </c>
      <c r="K918" s="18">
        <v>9</v>
      </c>
      <c r="L918" s="18">
        <v>20</v>
      </c>
      <c r="M918" s="18" t="s">
        <v>3081</v>
      </c>
      <c r="N918" s="18" t="s">
        <v>3046</v>
      </c>
      <c r="O918" s="18">
        <v>5518.2414900000003</v>
      </c>
      <c r="P918" s="18" t="s">
        <v>2923</v>
      </c>
    </row>
    <row r="919" spans="1:16" x14ac:dyDescent="0.25">
      <c r="A919" s="18" t="s">
        <v>2924</v>
      </c>
      <c r="B919" s="18" t="s">
        <v>3928</v>
      </c>
      <c r="J919" s="18" t="s">
        <v>2040</v>
      </c>
      <c r="K919" s="18">
        <v>9</v>
      </c>
      <c r="L919" s="18">
        <v>21</v>
      </c>
      <c r="M919" s="18" t="s">
        <v>3081</v>
      </c>
      <c r="N919" s="18" t="s">
        <v>3046</v>
      </c>
      <c r="O919" s="18">
        <v>5898.5162799999998</v>
      </c>
      <c r="P919" s="18" t="s">
        <v>2924</v>
      </c>
    </row>
    <row r="920" spans="1:16" x14ac:dyDescent="0.25">
      <c r="A920" s="18" t="s">
        <v>2925</v>
      </c>
      <c r="B920" s="18" t="s">
        <v>3929</v>
      </c>
      <c r="J920" s="18" t="s">
        <v>2041</v>
      </c>
      <c r="K920" s="18">
        <v>9</v>
      </c>
      <c r="L920" s="18">
        <v>22</v>
      </c>
      <c r="M920" s="18" t="s">
        <v>3081</v>
      </c>
      <c r="N920" s="18" t="s">
        <v>3046</v>
      </c>
      <c r="O920" s="18">
        <v>6376.50299</v>
      </c>
      <c r="P920" s="18" t="s">
        <v>2925</v>
      </c>
    </row>
    <row r="921" spans="1:16" x14ac:dyDescent="0.25">
      <c r="A921" s="18" t="s">
        <v>2926</v>
      </c>
      <c r="B921" s="18" t="s">
        <v>3930</v>
      </c>
      <c r="J921" s="18" t="s">
        <v>2042</v>
      </c>
      <c r="K921" s="18">
        <v>9</v>
      </c>
      <c r="L921" s="18">
        <v>23</v>
      </c>
      <c r="M921" s="18" t="s">
        <v>3081</v>
      </c>
      <c r="N921" s="18" t="s">
        <v>3046</v>
      </c>
      <c r="O921" s="18">
        <v>6694.2122300000001</v>
      </c>
      <c r="P921" s="18" t="s">
        <v>2926</v>
      </c>
    </row>
    <row r="922" spans="1:16" x14ac:dyDescent="0.25">
      <c r="A922" s="18" t="s">
        <v>2927</v>
      </c>
      <c r="B922" s="18" t="s">
        <v>3931</v>
      </c>
      <c r="J922" s="18" t="s">
        <v>384</v>
      </c>
      <c r="K922" s="18">
        <v>9</v>
      </c>
      <c r="L922" s="18">
        <v>2</v>
      </c>
      <c r="M922" s="18" t="s">
        <v>3081</v>
      </c>
      <c r="N922" s="18" t="s">
        <v>3046</v>
      </c>
      <c r="O922" s="18">
        <v>6406.63195</v>
      </c>
      <c r="P922" s="18" t="s">
        <v>2927</v>
      </c>
    </row>
    <row r="923" spans="1:16" x14ac:dyDescent="0.25">
      <c r="A923" s="18" t="s">
        <v>2928</v>
      </c>
      <c r="B923" s="18" t="s">
        <v>3932</v>
      </c>
      <c r="J923" s="18" t="s">
        <v>406</v>
      </c>
      <c r="K923" s="18">
        <v>9</v>
      </c>
      <c r="L923" s="18">
        <v>3</v>
      </c>
      <c r="M923" s="18" t="s">
        <v>3081</v>
      </c>
      <c r="N923" s="18" t="s">
        <v>3046</v>
      </c>
      <c r="O923" s="18">
        <v>6475.46432</v>
      </c>
      <c r="P923" s="18" t="s">
        <v>2928</v>
      </c>
    </row>
    <row r="924" spans="1:16" x14ac:dyDescent="0.25">
      <c r="A924" s="18" t="s">
        <v>2929</v>
      </c>
      <c r="B924" s="18" t="s">
        <v>3933</v>
      </c>
      <c r="J924" s="18" t="s">
        <v>361</v>
      </c>
      <c r="K924" s="18">
        <v>9</v>
      </c>
      <c r="L924" s="18">
        <v>4</v>
      </c>
      <c r="M924" s="18" t="s">
        <v>3081</v>
      </c>
      <c r="N924" s="18" t="s">
        <v>3046</v>
      </c>
      <c r="O924" s="18">
        <v>6411.5241599999999</v>
      </c>
      <c r="P924" s="18" t="s">
        <v>2929</v>
      </c>
    </row>
    <row r="925" spans="1:16" x14ac:dyDescent="0.25">
      <c r="A925" s="18" t="s">
        <v>2930</v>
      </c>
      <c r="B925" s="18" t="s">
        <v>3934</v>
      </c>
      <c r="J925" s="18" t="s">
        <v>383</v>
      </c>
      <c r="K925" s="18">
        <v>9</v>
      </c>
      <c r="L925" s="18">
        <v>5</v>
      </c>
      <c r="M925" s="18" t="s">
        <v>3081</v>
      </c>
      <c r="N925" s="18" t="s">
        <v>3046</v>
      </c>
      <c r="O925" s="18">
        <v>6235.6578600000003</v>
      </c>
      <c r="P925" s="18" t="s">
        <v>2930</v>
      </c>
    </row>
    <row r="926" spans="1:16" x14ac:dyDescent="0.25">
      <c r="A926" s="18" t="s">
        <v>2931</v>
      </c>
      <c r="B926" s="18" t="s">
        <v>3935</v>
      </c>
      <c r="J926" s="18" t="s">
        <v>405</v>
      </c>
      <c r="K926" s="18">
        <v>9</v>
      </c>
      <c r="L926" s="18">
        <v>6</v>
      </c>
      <c r="M926" s="18" t="s">
        <v>3081</v>
      </c>
      <c r="N926" s="18" t="s">
        <v>3046</v>
      </c>
      <c r="O926" s="18">
        <v>6254.3777600000003</v>
      </c>
      <c r="P926" s="18" t="s">
        <v>2931</v>
      </c>
    </row>
    <row r="927" spans="1:16" x14ac:dyDescent="0.25">
      <c r="A927" s="18" t="s">
        <v>2932</v>
      </c>
      <c r="B927" s="18" t="s">
        <v>3936</v>
      </c>
      <c r="J927" s="18" t="s">
        <v>360</v>
      </c>
      <c r="K927" s="18">
        <v>9</v>
      </c>
      <c r="L927" s="18">
        <v>7</v>
      </c>
      <c r="M927" s="18" t="s">
        <v>3081</v>
      </c>
      <c r="N927" s="18" t="s">
        <v>3046</v>
      </c>
      <c r="O927" s="18">
        <v>6252.4766099999997</v>
      </c>
      <c r="P927" s="18" t="s">
        <v>2932</v>
      </c>
    </row>
    <row r="928" spans="1:16" x14ac:dyDescent="0.25">
      <c r="A928" s="18" t="s">
        <v>2933</v>
      </c>
      <c r="B928" s="18" t="s">
        <v>3937</v>
      </c>
      <c r="J928" s="18" t="s">
        <v>382</v>
      </c>
      <c r="K928" s="18">
        <v>9</v>
      </c>
      <c r="L928" s="18">
        <v>8</v>
      </c>
      <c r="M928" s="18" t="s">
        <v>3081</v>
      </c>
      <c r="N928" s="18" t="s">
        <v>3046</v>
      </c>
      <c r="O928" s="18">
        <v>6141.81765</v>
      </c>
      <c r="P928" s="18" t="s">
        <v>2933</v>
      </c>
    </row>
    <row r="929" spans="1:16" x14ac:dyDescent="0.25">
      <c r="A929" s="18" t="s">
        <v>2934</v>
      </c>
      <c r="B929" s="18" t="s">
        <v>3938</v>
      </c>
      <c r="J929" s="18" t="s">
        <v>404</v>
      </c>
      <c r="K929" s="18">
        <v>9</v>
      </c>
      <c r="L929" s="18">
        <v>9</v>
      </c>
      <c r="M929" s="18" t="s">
        <v>3081</v>
      </c>
      <c r="N929" s="18" t="s">
        <v>3046</v>
      </c>
      <c r="O929" s="18">
        <v>6174.8109899999999</v>
      </c>
      <c r="P929" s="18" t="s">
        <v>2934</v>
      </c>
    </row>
    <row r="930" spans="1:16" x14ac:dyDescent="0.25">
      <c r="A930" s="18" t="s">
        <v>2935</v>
      </c>
      <c r="B930" s="18" t="s">
        <v>3939</v>
      </c>
      <c r="J930" s="18" t="s">
        <v>277</v>
      </c>
      <c r="K930" s="18">
        <v>10</v>
      </c>
      <c r="L930" s="18">
        <v>0</v>
      </c>
      <c r="M930" s="18" t="s">
        <v>3081</v>
      </c>
      <c r="N930" s="18" t="s">
        <v>3045</v>
      </c>
      <c r="O930" s="18">
        <v>7723.1738100000002</v>
      </c>
      <c r="P930" s="18" t="s">
        <v>2935</v>
      </c>
    </row>
    <row r="931" spans="1:16" x14ac:dyDescent="0.25">
      <c r="A931" s="18" t="s">
        <v>2936</v>
      </c>
      <c r="B931" s="18" t="s">
        <v>3940</v>
      </c>
      <c r="J931" s="18" t="s">
        <v>235</v>
      </c>
      <c r="K931" s="18">
        <v>10</v>
      </c>
      <c r="L931" s="18">
        <v>10</v>
      </c>
      <c r="M931" s="18" t="s">
        <v>3081</v>
      </c>
      <c r="N931" s="18" t="s">
        <v>3045</v>
      </c>
      <c r="O931" s="18">
        <v>7525.4655899999998</v>
      </c>
      <c r="P931" s="18" t="s">
        <v>2936</v>
      </c>
    </row>
    <row r="932" spans="1:16" x14ac:dyDescent="0.25">
      <c r="A932" s="18" t="s">
        <v>2937</v>
      </c>
      <c r="B932" s="18" t="s">
        <v>3941</v>
      </c>
      <c r="J932" s="18" t="s">
        <v>187</v>
      </c>
      <c r="K932" s="18">
        <v>10</v>
      </c>
      <c r="L932" s="18">
        <v>11</v>
      </c>
      <c r="M932" s="18" t="s">
        <v>3081</v>
      </c>
      <c r="N932" s="18" t="s">
        <v>3045</v>
      </c>
      <c r="O932" s="18">
        <v>7134.6296499999999</v>
      </c>
      <c r="P932" s="18" t="s">
        <v>2937</v>
      </c>
    </row>
    <row r="933" spans="1:16" x14ac:dyDescent="0.25">
      <c r="A933" s="18" t="s">
        <v>2938</v>
      </c>
      <c r="B933" s="18" t="s">
        <v>3942</v>
      </c>
      <c r="J933" s="18" t="s">
        <v>285</v>
      </c>
      <c r="K933" s="18">
        <v>10</v>
      </c>
      <c r="L933" s="18">
        <v>12</v>
      </c>
      <c r="M933" s="18" t="s">
        <v>3081</v>
      </c>
      <c r="N933" s="18" t="s">
        <v>3045</v>
      </c>
      <c r="O933" s="18">
        <v>7432.2694499999998</v>
      </c>
      <c r="P933" s="18" t="s">
        <v>2938</v>
      </c>
    </row>
    <row r="934" spans="1:16" x14ac:dyDescent="0.25">
      <c r="A934" s="18" t="s">
        <v>2939</v>
      </c>
      <c r="B934" s="18" t="s">
        <v>3943</v>
      </c>
      <c r="J934" s="18" t="s">
        <v>237</v>
      </c>
      <c r="K934" s="18">
        <v>10</v>
      </c>
      <c r="L934" s="18">
        <v>13</v>
      </c>
      <c r="M934" s="18" t="s">
        <v>3081</v>
      </c>
      <c r="N934" s="18" t="s">
        <v>3045</v>
      </c>
      <c r="O934" s="18">
        <v>7458.7890799999996</v>
      </c>
      <c r="P934" s="18" t="s">
        <v>2939</v>
      </c>
    </row>
    <row r="935" spans="1:16" x14ac:dyDescent="0.25">
      <c r="A935" s="18" t="s">
        <v>2940</v>
      </c>
      <c r="B935" s="18" t="s">
        <v>3944</v>
      </c>
      <c r="J935" s="18" t="s">
        <v>189</v>
      </c>
      <c r="K935" s="18">
        <v>10</v>
      </c>
      <c r="L935" s="18">
        <v>14</v>
      </c>
      <c r="M935" s="18" t="s">
        <v>3081</v>
      </c>
      <c r="N935" s="18" t="s">
        <v>3045</v>
      </c>
      <c r="O935" s="18">
        <v>7052.50515</v>
      </c>
      <c r="P935" s="18" t="s">
        <v>2940</v>
      </c>
    </row>
    <row r="936" spans="1:16" x14ac:dyDescent="0.25">
      <c r="A936" s="18" t="s">
        <v>2941</v>
      </c>
      <c r="B936" s="18" t="s">
        <v>3945</v>
      </c>
      <c r="J936" s="18" t="s">
        <v>287</v>
      </c>
      <c r="K936" s="18">
        <v>10</v>
      </c>
      <c r="L936" s="18">
        <v>15</v>
      </c>
      <c r="M936" s="18" t="s">
        <v>3081</v>
      </c>
      <c r="N936" s="18" t="s">
        <v>3045</v>
      </c>
      <c r="O936" s="18">
        <v>7013.1253699999997</v>
      </c>
      <c r="P936" s="18" t="s">
        <v>2941</v>
      </c>
    </row>
    <row r="937" spans="1:16" x14ac:dyDescent="0.25">
      <c r="A937" s="18" t="s">
        <v>2942</v>
      </c>
      <c r="B937" s="18" t="s">
        <v>3946</v>
      </c>
      <c r="J937" s="18" t="s">
        <v>239</v>
      </c>
      <c r="K937" s="18">
        <v>10</v>
      </c>
      <c r="L937" s="18">
        <v>16</v>
      </c>
      <c r="M937" s="18" t="s">
        <v>3081</v>
      </c>
      <c r="N937" s="18" t="s">
        <v>3045</v>
      </c>
      <c r="O937" s="18">
        <v>7460.8248299999996</v>
      </c>
      <c r="P937" s="18" t="s">
        <v>2942</v>
      </c>
    </row>
    <row r="938" spans="1:16" x14ac:dyDescent="0.25">
      <c r="A938" s="18" t="s">
        <v>2943</v>
      </c>
      <c r="B938" s="18" t="s">
        <v>3947</v>
      </c>
      <c r="J938" s="18" t="s">
        <v>191</v>
      </c>
      <c r="K938" s="18">
        <v>10</v>
      </c>
      <c r="L938" s="18">
        <v>17</v>
      </c>
      <c r="M938" s="18" t="s">
        <v>3081</v>
      </c>
      <c r="N938" s="18" t="s">
        <v>3045</v>
      </c>
      <c r="O938" s="18">
        <v>6954.4377699999995</v>
      </c>
      <c r="P938" s="18" t="s">
        <v>2943</v>
      </c>
    </row>
    <row r="939" spans="1:16" x14ac:dyDescent="0.25">
      <c r="A939" s="18" t="s">
        <v>2944</v>
      </c>
      <c r="B939" s="18" t="s">
        <v>3948</v>
      </c>
      <c r="J939" s="18" t="s">
        <v>2043</v>
      </c>
      <c r="K939" s="18">
        <v>10</v>
      </c>
      <c r="L939" s="18">
        <v>18</v>
      </c>
      <c r="M939" s="18" t="s">
        <v>3081</v>
      </c>
      <c r="N939" s="18" t="s">
        <v>3045</v>
      </c>
      <c r="O939" s="18">
        <v>6870.2278999999999</v>
      </c>
      <c r="P939" s="18" t="s">
        <v>2944</v>
      </c>
    </row>
    <row r="940" spans="1:16" x14ac:dyDescent="0.25">
      <c r="A940" s="18" t="s">
        <v>2945</v>
      </c>
      <c r="B940" s="18" t="s">
        <v>3949</v>
      </c>
      <c r="J940" s="18" t="s">
        <v>2044</v>
      </c>
      <c r="K940" s="18">
        <v>10</v>
      </c>
      <c r="L940" s="18">
        <v>19</v>
      </c>
      <c r="M940" s="18" t="s">
        <v>3081</v>
      </c>
      <c r="N940" s="18" t="s">
        <v>3045</v>
      </c>
      <c r="O940" s="18">
        <v>7443.5004799999997</v>
      </c>
      <c r="P940" s="18" t="s">
        <v>2945</v>
      </c>
    </row>
    <row r="941" spans="1:16" x14ac:dyDescent="0.25">
      <c r="A941" s="18" t="s">
        <v>2946</v>
      </c>
      <c r="B941" s="18" t="s">
        <v>3950</v>
      </c>
      <c r="J941" s="18" t="s">
        <v>229</v>
      </c>
      <c r="K941" s="18">
        <v>10</v>
      </c>
      <c r="L941" s="18">
        <v>1</v>
      </c>
      <c r="M941" s="18" t="s">
        <v>3081</v>
      </c>
      <c r="N941" s="18" t="s">
        <v>3045</v>
      </c>
      <c r="O941" s="18">
        <v>7826.2743499999997</v>
      </c>
      <c r="P941" s="18" t="s">
        <v>2946</v>
      </c>
    </row>
    <row r="942" spans="1:16" x14ac:dyDescent="0.25">
      <c r="A942" s="18" t="s">
        <v>2947</v>
      </c>
      <c r="B942" s="18" t="s">
        <v>3951</v>
      </c>
      <c r="J942" s="18" t="s">
        <v>2045</v>
      </c>
      <c r="K942" s="18">
        <v>10</v>
      </c>
      <c r="L942" s="18">
        <v>20</v>
      </c>
      <c r="M942" s="18" t="s">
        <v>3081</v>
      </c>
      <c r="N942" s="18" t="s">
        <v>3045</v>
      </c>
      <c r="O942" s="18">
        <v>6622.8961799999997</v>
      </c>
      <c r="P942" s="18" t="s">
        <v>2947</v>
      </c>
    </row>
    <row r="943" spans="1:16" x14ac:dyDescent="0.25">
      <c r="A943" s="18" t="s">
        <v>2948</v>
      </c>
      <c r="B943" s="18" t="s">
        <v>3952</v>
      </c>
      <c r="J943" s="18" t="s">
        <v>2046</v>
      </c>
      <c r="K943" s="18">
        <v>10</v>
      </c>
      <c r="L943" s="18">
        <v>21</v>
      </c>
      <c r="M943" s="18" t="s">
        <v>3081</v>
      </c>
      <c r="N943" s="18" t="s">
        <v>3045</v>
      </c>
      <c r="O943" s="18">
        <v>8214.66518</v>
      </c>
      <c r="P943" s="18" t="s">
        <v>2948</v>
      </c>
    </row>
    <row r="944" spans="1:16" x14ac:dyDescent="0.25">
      <c r="A944" s="18" t="s">
        <v>2949</v>
      </c>
      <c r="B944" s="18" t="s">
        <v>3953</v>
      </c>
      <c r="J944" s="18" t="s">
        <v>2047</v>
      </c>
      <c r="K944" s="18">
        <v>10</v>
      </c>
      <c r="L944" s="18">
        <v>22</v>
      </c>
      <c r="M944" s="18" t="s">
        <v>3081</v>
      </c>
      <c r="N944" s="18" t="s">
        <v>3045</v>
      </c>
      <c r="O944" s="18">
        <v>8413.1927899999991</v>
      </c>
      <c r="P944" s="18" t="s">
        <v>2949</v>
      </c>
    </row>
    <row r="945" spans="1:16" x14ac:dyDescent="0.25">
      <c r="A945" s="18" t="s">
        <v>2950</v>
      </c>
      <c r="B945" s="18" t="s">
        <v>3954</v>
      </c>
      <c r="J945" s="18" t="s">
        <v>2048</v>
      </c>
      <c r="K945" s="18">
        <v>10</v>
      </c>
      <c r="L945" s="18">
        <v>23</v>
      </c>
      <c r="M945" s="18" t="s">
        <v>3081</v>
      </c>
      <c r="N945" s="18" t="s">
        <v>3045</v>
      </c>
      <c r="O945" s="18">
        <v>7383.9512500000001</v>
      </c>
      <c r="P945" s="18" t="s">
        <v>2950</v>
      </c>
    </row>
    <row r="946" spans="1:16" x14ac:dyDescent="0.25">
      <c r="A946" s="18" t="s">
        <v>2951</v>
      </c>
      <c r="B946" s="18" t="s">
        <v>3955</v>
      </c>
      <c r="J946" s="18" t="s">
        <v>181</v>
      </c>
      <c r="K946" s="18">
        <v>10</v>
      </c>
      <c r="L946" s="18">
        <v>2</v>
      </c>
      <c r="M946" s="18" t="s">
        <v>3081</v>
      </c>
      <c r="N946" s="18" t="s">
        <v>3045</v>
      </c>
      <c r="O946" s="18">
        <v>7450.1536900000001</v>
      </c>
      <c r="P946" s="18" t="s">
        <v>2951</v>
      </c>
    </row>
    <row r="947" spans="1:16" x14ac:dyDescent="0.25">
      <c r="A947" s="18" t="s">
        <v>2952</v>
      </c>
      <c r="B947" s="18" t="s">
        <v>3956</v>
      </c>
      <c r="J947" s="18" t="s">
        <v>279</v>
      </c>
      <c r="K947" s="18">
        <v>10</v>
      </c>
      <c r="L947" s="18">
        <v>3</v>
      </c>
      <c r="M947" s="18" t="s">
        <v>3081</v>
      </c>
      <c r="N947" s="18" t="s">
        <v>3045</v>
      </c>
      <c r="O947" s="18">
        <v>7624.0749100000003</v>
      </c>
      <c r="P947" s="18" t="s">
        <v>2952</v>
      </c>
    </row>
    <row r="948" spans="1:16" x14ac:dyDescent="0.25">
      <c r="A948" s="18" t="s">
        <v>2953</v>
      </c>
      <c r="B948" s="18" t="s">
        <v>3957</v>
      </c>
      <c r="J948" s="18" t="s">
        <v>231</v>
      </c>
      <c r="K948" s="18">
        <v>10</v>
      </c>
      <c r="L948" s="18">
        <v>4</v>
      </c>
      <c r="M948" s="18" t="s">
        <v>3081</v>
      </c>
      <c r="N948" s="18" t="s">
        <v>3045</v>
      </c>
      <c r="O948" s="18">
        <v>7651.1962700000004</v>
      </c>
      <c r="P948" s="18" t="s">
        <v>2953</v>
      </c>
    </row>
    <row r="949" spans="1:16" x14ac:dyDescent="0.25">
      <c r="A949" s="18" t="s">
        <v>2954</v>
      </c>
      <c r="B949" s="18" t="s">
        <v>3958</v>
      </c>
      <c r="J949" s="18" t="s">
        <v>183</v>
      </c>
      <c r="K949" s="18">
        <v>10</v>
      </c>
      <c r="L949" s="18">
        <v>5</v>
      </c>
      <c r="M949" s="18" t="s">
        <v>3081</v>
      </c>
      <c r="N949" s="18" t="s">
        <v>3045</v>
      </c>
      <c r="O949" s="18">
        <v>7315.6351800000002</v>
      </c>
      <c r="P949" s="18" t="s">
        <v>2954</v>
      </c>
    </row>
    <row r="950" spans="1:16" x14ac:dyDescent="0.25">
      <c r="A950" s="18" t="s">
        <v>2955</v>
      </c>
      <c r="B950" s="18" t="s">
        <v>3959</v>
      </c>
      <c r="J950" s="18" t="s">
        <v>281</v>
      </c>
      <c r="K950" s="18">
        <v>10</v>
      </c>
      <c r="L950" s="18">
        <v>6</v>
      </c>
      <c r="M950" s="18" t="s">
        <v>3081</v>
      </c>
      <c r="N950" s="18" t="s">
        <v>3045</v>
      </c>
      <c r="O950" s="18">
        <v>7537.0981599999996</v>
      </c>
      <c r="P950" s="18" t="s">
        <v>2955</v>
      </c>
    </row>
    <row r="951" spans="1:16" x14ac:dyDescent="0.25">
      <c r="A951" s="18" t="s">
        <v>2956</v>
      </c>
      <c r="B951" s="18" t="s">
        <v>3960</v>
      </c>
      <c r="J951" s="18" t="s">
        <v>233</v>
      </c>
      <c r="K951" s="18">
        <v>10</v>
      </c>
      <c r="L951" s="18">
        <v>7</v>
      </c>
      <c r="M951" s="18" t="s">
        <v>3081</v>
      </c>
      <c r="N951" s="18" t="s">
        <v>3045</v>
      </c>
      <c r="O951" s="18">
        <v>7601.5588500000003</v>
      </c>
      <c r="P951" s="18" t="s">
        <v>2956</v>
      </c>
    </row>
    <row r="952" spans="1:16" x14ac:dyDescent="0.25">
      <c r="A952" s="18" t="s">
        <v>2957</v>
      </c>
      <c r="B952" s="18" t="s">
        <v>3961</v>
      </c>
      <c r="J952" s="18" t="s">
        <v>185</v>
      </c>
      <c r="K952" s="18">
        <v>10</v>
      </c>
      <c r="L952" s="18">
        <v>8</v>
      </c>
      <c r="M952" s="18" t="s">
        <v>3081</v>
      </c>
      <c r="N952" s="18" t="s">
        <v>3045</v>
      </c>
      <c r="O952" s="18">
        <v>7232.3937699999997</v>
      </c>
      <c r="P952" s="18" t="s">
        <v>2957</v>
      </c>
    </row>
    <row r="953" spans="1:16" x14ac:dyDescent="0.25">
      <c r="A953" s="18" t="s">
        <v>2958</v>
      </c>
      <c r="B953" s="18" t="s">
        <v>3962</v>
      </c>
      <c r="J953" s="18" t="s">
        <v>283</v>
      </c>
      <c r="K953" s="18">
        <v>10</v>
      </c>
      <c r="L953" s="18">
        <v>9</v>
      </c>
      <c r="M953" s="18" t="s">
        <v>3081</v>
      </c>
      <c r="N953" s="18" t="s">
        <v>3045</v>
      </c>
      <c r="O953" s="18">
        <v>7458.5148900000004</v>
      </c>
      <c r="P953" s="18" t="s">
        <v>2958</v>
      </c>
    </row>
    <row r="954" spans="1:16" x14ac:dyDescent="0.25">
      <c r="A954" s="18" t="s">
        <v>2959</v>
      </c>
      <c r="B954" s="18" t="s">
        <v>3963</v>
      </c>
      <c r="J954" s="18" t="s">
        <v>253</v>
      </c>
      <c r="K954" s="18">
        <v>10</v>
      </c>
      <c r="L954" s="18">
        <v>0</v>
      </c>
      <c r="M954" s="18" t="s">
        <v>3081</v>
      </c>
      <c r="N954" s="18" t="s">
        <v>3046</v>
      </c>
      <c r="O954" s="18">
        <v>7723.5661200000004</v>
      </c>
      <c r="P954" s="18" t="s">
        <v>2959</v>
      </c>
    </row>
    <row r="955" spans="1:16" x14ac:dyDescent="0.25">
      <c r="A955" s="18" t="s">
        <v>2960</v>
      </c>
      <c r="B955" s="18" t="s">
        <v>3964</v>
      </c>
      <c r="J955" s="18" t="s">
        <v>211</v>
      </c>
      <c r="K955" s="18">
        <v>10</v>
      </c>
      <c r="L955" s="18">
        <v>10</v>
      </c>
      <c r="M955" s="18" t="s">
        <v>3081</v>
      </c>
      <c r="N955" s="18" t="s">
        <v>3046</v>
      </c>
      <c r="O955" s="18">
        <v>7525.0308599999998</v>
      </c>
      <c r="P955" s="18" t="s">
        <v>2960</v>
      </c>
    </row>
    <row r="956" spans="1:16" x14ac:dyDescent="0.25">
      <c r="A956" s="18" t="s">
        <v>2961</v>
      </c>
      <c r="B956" s="18" t="s">
        <v>3965</v>
      </c>
      <c r="J956" s="18" t="s">
        <v>163</v>
      </c>
      <c r="K956" s="18">
        <v>10</v>
      </c>
      <c r="L956" s="18">
        <v>11</v>
      </c>
      <c r="M956" s="18" t="s">
        <v>3081</v>
      </c>
      <c r="N956" s="18" t="s">
        <v>3046</v>
      </c>
      <c r="O956" s="18">
        <v>7133.9512800000002</v>
      </c>
      <c r="P956" s="18" t="s">
        <v>2961</v>
      </c>
    </row>
    <row r="957" spans="1:16" x14ac:dyDescent="0.25">
      <c r="A957" s="18" t="s">
        <v>2962</v>
      </c>
      <c r="B957" s="18" t="s">
        <v>3966</v>
      </c>
      <c r="J957" s="18" t="s">
        <v>261</v>
      </c>
      <c r="K957" s="18">
        <v>10</v>
      </c>
      <c r="L957" s="18">
        <v>12</v>
      </c>
      <c r="M957" s="18" t="s">
        <v>3081</v>
      </c>
      <c r="N957" s="18" t="s">
        <v>3046</v>
      </c>
      <c r="O957" s="18">
        <v>7431.1456399999997</v>
      </c>
      <c r="P957" s="18" t="s">
        <v>2962</v>
      </c>
    </row>
    <row r="958" spans="1:16" x14ac:dyDescent="0.25">
      <c r="A958" s="18" t="s">
        <v>2963</v>
      </c>
      <c r="B958" s="18" t="s">
        <v>3967</v>
      </c>
      <c r="J958" s="18" t="s">
        <v>213</v>
      </c>
      <c r="K958" s="18">
        <v>10</v>
      </c>
      <c r="L958" s="18">
        <v>13</v>
      </c>
      <c r="M958" s="18" t="s">
        <v>3081</v>
      </c>
      <c r="N958" s="18" t="s">
        <v>3046</v>
      </c>
      <c r="O958" s="18">
        <v>7458.2717499999999</v>
      </c>
      <c r="P958" s="18" t="s">
        <v>2963</v>
      </c>
    </row>
    <row r="959" spans="1:16" x14ac:dyDescent="0.25">
      <c r="A959" s="18" t="s">
        <v>2964</v>
      </c>
      <c r="B959" s="18" t="s">
        <v>3968</v>
      </c>
      <c r="J959" s="18" t="s">
        <v>165</v>
      </c>
      <c r="K959" s="18">
        <v>10</v>
      </c>
      <c r="L959" s="18">
        <v>14</v>
      </c>
      <c r="M959" s="18" t="s">
        <v>3081</v>
      </c>
      <c r="N959" s="18" t="s">
        <v>3046</v>
      </c>
      <c r="O959" s="18">
        <v>7053.0702499999998</v>
      </c>
      <c r="P959" s="18" t="s">
        <v>2964</v>
      </c>
    </row>
    <row r="960" spans="1:16" x14ac:dyDescent="0.25">
      <c r="A960" s="18" t="s">
        <v>2965</v>
      </c>
      <c r="B960" s="18" t="s">
        <v>3969</v>
      </c>
      <c r="J960" s="18" t="s">
        <v>263</v>
      </c>
      <c r="K960" s="18">
        <v>10</v>
      </c>
      <c r="L960" s="18">
        <v>15</v>
      </c>
      <c r="M960" s="18" t="s">
        <v>3081</v>
      </c>
      <c r="N960" s="18" t="s">
        <v>3046</v>
      </c>
      <c r="O960" s="18">
        <v>7012.0355200000004</v>
      </c>
      <c r="P960" s="18" t="s">
        <v>2965</v>
      </c>
    </row>
    <row r="961" spans="1:16" x14ac:dyDescent="0.25">
      <c r="A961" s="18" t="s">
        <v>2966</v>
      </c>
      <c r="B961" s="18" t="s">
        <v>3970</v>
      </c>
      <c r="J961" s="18" t="s">
        <v>215</v>
      </c>
      <c r="K961" s="18">
        <v>10</v>
      </c>
      <c r="L961" s="18">
        <v>16</v>
      </c>
      <c r="M961" s="18" t="s">
        <v>3081</v>
      </c>
      <c r="N961" s="18" t="s">
        <v>3046</v>
      </c>
      <c r="O961" s="18">
        <v>7459.6469999999999</v>
      </c>
      <c r="P961" s="18" t="s">
        <v>2966</v>
      </c>
    </row>
    <row r="962" spans="1:16" x14ac:dyDescent="0.25">
      <c r="A962" s="18" t="s">
        <v>2967</v>
      </c>
      <c r="B962" s="18" t="s">
        <v>3971</v>
      </c>
      <c r="J962" s="18" t="s">
        <v>167</v>
      </c>
      <c r="K962" s="18">
        <v>10</v>
      </c>
      <c r="L962" s="18">
        <v>17</v>
      </c>
      <c r="M962" s="18" t="s">
        <v>3081</v>
      </c>
      <c r="N962" s="18" t="s">
        <v>3046</v>
      </c>
      <c r="O962" s="18">
        <v>6953.2648300000001</v>
      </c>
      <c r="P962" s="18" t="s">
        <v>2967</v>
      </c>
    </row>
    <row r="963" spans="1:16" x14ac:dyDescent="0.25">
      <c r="A963" s="18" t="s">
        <v>2968</v>
      </c>
      <c r="B963" s="18" t="s">
        <v>3972</v>
      </c>
      <c r="J963" s="18" t="s">
        <v>2049</v>
      </c>
      <c r="K963" s="18">
        <v>10</v>
      </c>
      <c r="L963" s="18">
        <v>18</v>
      </c>
      <c r="M963" s="18" t="s">
        <v>3081</v>
      </c>
      <c r="N963" s="18" t="s">
        <v>3046</v>
      </c>
      <c r="O963" s="18">
        <v>6869.8604400000004</v>
      </c>
      <c r="P963" s="18" t="s">
        <v>2968</v>
      </c>
    </row>
    <row r="964" spans="1:16" x14ac:dyDescent="0.25">
      <c r="A964" s="18" t="s">
        <v>2969</v>
      </c>
      <c r="B964" s="18" t="s">
        <v>3973</v>
      </c>
      <c r="J964" s="18" t="s">
        <v>2050</v>
      </c>
      <c r="K964" s="18">
        <v>10</v>
      </c>
      <c r="L964" s="18">
        <v>19</v>
      </c>
      <c r="M964" s="18" t="s">
        <v>3081</v>
      </c>
      <c r="N964" s="18" t="s">
        <v>3046</v>
      </c>
      <c r="O964" s="18">
        <v>7441.9929400000001</v>
      </c>
      <c r="P964" s="18" t="s">
        <v>2969</v>
      </c>
    </row>
    <row r="965" spans="1:16" x14ac:dyDescent="0.25">
      <c r="A965" s="18" t="s">
        <v>2970</v>
      </c>
      <c r="B965" s="18" t="s">
        <v>3974</v>
      </c>
      <c r="J965" s="18" t="s">
        <v>205</v>
      </c>
      <c r="K965" s="18">
        <v>10</v>
      </c>
      <c r="L965" s="18">
        <v>1</v>
      </c>
      <c r="M965" s="18" t="s">
        <v>3081</v>
      </c>
      <c r="N965" s="18" t="s">
        <v>3046</v>
      </c>
      <c r="O965" s="18">
        <v>7827.5549499999997</v>
      </c>
      <c r="P965" s="18" t="s">
        <v>2970</v>
      </c>
    </row>
    <row r="966" spans="1:16" x14ac:dyDescent="0.25">
      <c r="A966" s="18" t="s">
        <v>2971</v>
      </c>
      <c r="B966" s="18" t="s">
        <v>3975</v>
      </c>
      <c r="J966" s="18" t="s">
        <v>2051</v>
      </c>
      <c r="K966" s="18">
        <v>10</v>
      </c>
      <c r="L966" s="18">
        <v>20</v>
      </c>
      <c r="M966" s="18" t="s">
        <v>3081</v>
      </c>
      <c r="N966" s="18" t="s">
        <v>3046</v>
      </c>
      <c r="O966" s="18">
        <v>6622.38681</v>
      </c>
      <c r="P966" s="18" t="s">
        <v>2971</v>
      </c>
    </row>
    <row r="967" spans="1:16" x14ac:dyDescent="0.25">
      <c r="A967" s="18" t="s">
        <v>2972</v>
      </c>
      <c r="B967" s="18" t="s">
        <v>3976</v>
      </c>
      <c r="J967" s="18" t="s">
        <v>2052</v>
      </c>
      <c r="K967" s="18">
        <v>10</v>
      </c>
      <c r="L967" s="18">
        <v>21</v>
      </c>
      <c r="M967" s="18" t="s">
        <v>3081</v>
      </c>
      <c r="N967" s="18" t="s">
        <v>3046</v>
      </c>
      <c r="O967" s="18">
        <v>8215.1088199999995</v>
      </c>
      <c r="P967" s="18" t="s">
        <v>2972</v>
      </c>
    </row>
    <row r="968" spans="1:16" x14ac:dyDescent="0.25">
      <c r="A968" s="18" t="s">
        <v>2973</v>
      </c>
      <c r="B968" s="18" t="s">
        <v>3977</v>
      </c>
      <c r="J968" s="18" t="s">
        <v>2053</v>
      </c>
      <c r="K968" s="18">
        <v>10</v>
      </c>
      <c r="L968" s="18">
        <v>22</v>
      </c>
      <c r="M968" s="18" t="s">
        <v>3081</v>
      </c>
      <c r="N968" s="18" t="s">
        <v>3046</v>
      </c>
      <c r="O968" s="18">
        <v>8412.2531400000007</v>
      </c>
      <c r="P968" s="18" t="s">
        <v>2973</v>
      </c>
    </row>
    <row r="969" spans="1:16" x14ac:dyDescent="0.25">
      <c r="A969" s="18" t="s">
        <v>2974</v>
      </c>
      <c r="B969" s="18" t="s">
        <v>3978</v>
      </c>
      <c r="J969" s="18" t="s">
        <v>2054</v>
      </c>
      <c r="K969" s="18">
        <v>10</v>
      </c>
      <c r="L969" s="18">
        <v>23</v>
      </c>
      <c r="M969" s="18" t="s">
        <v>3081</v>
      </c>
      <c r="N969" s="18" t="s">
        <v>3046</v>
      </c>
      <c r="O969" s="18">
        <v>7383.2128899999998</v>
      </c>
      <c r="P969" s="18" t="s">
        <v>2974</v>
      </c>
    </row>
    <row r="970" spans="1:16" x14ac:dyDescent="0.25">
      <c r="A970" s="18" t="s">
        <v>2975</v>
      </c>
      <c r="B970" s="18" t="s">
        <v>3979</v>
      </c>
      <c r="J970" s="18" t="s">
        <v>157</v>
      </c>
      <c r="K970" s="18">
        <v>10</v>
      </c>
      <c r="L970" s="18">
        <v>2</v>
      </c>
      <c r="M970" s="18" t="s">
        <v>3081</v>
      </c>
      <c r="N970" s="18" t="s">
        <v>3046</v>
      </c>
      <c r="O970" s="18">
        <v>7450.2560899999999</v>
      </c>
      <c r="P970" s="18" t="s">
        <v>2975</v>
      </c>
    </row>
    <row r="971" spans="1:16" x14ac:dyDescent="0.25">
      <c r="A971" s="18" t="s">
        <v>2976</v>
      </c>
      <c r="B971" s="18" t="s">
        <v>3980</v>
      </c>
      <c r="J971" s="18" t="s">
        <v>255</v>
      </c>
      <c r="K971" s="18">
        <v>10</v>
      </c>
      <c r="L971" s="18">
        <v>3</v>
      </c>
      <c r="M971" s="18" t="s">
        <v>3081</v>
      </c>
      <c r="N971" s="18" t="s">
        <v>3046</v>
      </c>
      <c r="O971" s="18">
        <v>7625.1200200000003</v>
      </c>
      <c r="P971" s="18" t="s">
        <v>2976</v>
      </c>
    </row>
    <row r="972" spans="1:16" x14ac:dyDescent="0.25">
      <c r="A972" s="18" t="s">
        <v>2977</v>
      </c>
      <c r="B972" s="18" t="s">
        <v>3981</v>
      </c>
      <c r="J972" s="18" t="s">
        <v>207</v>
      </c>
      <c r="K972" s="18">
        <v>10</v>
      </c>
      <c r="L972" s="18">
        <v>4</v>
      </c>
      <c r="M972" s="18" t="s">
        <v>3081</v>
      </c>
      <c r="N972" s="18" t="s">
        <v>3046</v>
      </c>
      <c r="O972" s="18">
        <v>7651.2628699999996</v>
      </c>
      <c r="P972" s="18" t="s">
        <v>2977</v>
      </c>
    </row>
    <row r="973" spans="1:16" x14ac:dyDescent="0.25">
      <c r="A973" s="18" t="s">
        <v>2978</v>
      </c>
      <c r="B973" s="18" t="s">
        <v>3982</v>
      </c>
      <c r="J973" s="18" t="s">
        <v>159</v>
      </c>
      <c r="K973" s="18">
        <v>10</v>
      </c>
      <c r="L973" s="18">
        <v>5</v>
      </c>
      <c r="M973" s="18" t="s">
        <v>3081</v>
      </c>
      <c r="N973" s="18" t="s">
        <v>3046</v>
      </c>
      <c r="O973" s="18">
        <v>7313.9255800000001</v>
      </c>
      <c r="P973" s="18" t="s">
        <v>2978</v>
      </c>
    </row>
    <row r="974" spans="1:16" x14ac:dyDescent="0.25">
      <c r="A974" s="18" t="s">
        <v>2979</v>
      </c>
      <c r="B974" s="18" t="s">
        <v>3983</v>
      </c>
      <c r="J974" s="18" t="s">
        <v>257</v>
      </c>
      <c r="K974" s="18">
        <v>10</v>
      </c>
      <c r="L974" s="18">
        <v>6</v>
      </c>
      <c r="M974" s="18" t="s">
        <v>3081</v>
      </c>
      <c r="N974" s="18" t="s">
        <v>3046</v>
      </c>
      <c r="O974" s="18">
        <v>7536.7663300000004</v>
      </c>
      <c r="P974" s="18" t="s">
        <v>2979</v>
      </c>
    </row>
    <row r="975" spans="1:16" x14ac:dyDescent="0.25">
      <c r="A975" s="18" t="s">
        <v>2980</v>
      </c>
      <c r="B975" s="18" t="s">
        <v>3984</v>
      </c>
      <c r="J975" s="18" t="s">
        <v>209</v>
      </c>
      <c r="K975" s="18">
        <v>10</v>
      </c>
      <c r="L975" s="18">
        <v>7</v>
      </c>
      <c r="M975" s="18" t="s">
        <v>3081</v>
      </c>
      <c r="N975" s="18" t="s">
        <v>3046</v>
      </c>
      <c r="O975" s="18">
        <v>7601.2881500000003</v>
      </c>
      <c r="P975" s="18" t="s">
        <v>2980</v>
      </c>
    </row>
    <row r="976" spans="1:16" x14ac:dyDescent="0.25">
      <c r="A976" s="18" t="s">
        <v>2981</v>
      </c>
      <c r="B976" s="18" t="s">
        <v>3985</v>
      </c>
      <c r="J976" s="18" t="s">
        <v>161</v>
      </c>
      <c r="K976" s="18">
        <v>10</v>
      </c>
      <c r="L976" s="18">
        <v>8</v>
      </c>
      <c r="M976" s="18" t="s">
        <v>3081</v>
      </c>
      <c r="N976" s="18" t="s">
        <v>3046</v>
      </c>
      <c r="O976" s="18">
        <v>7232.7906999999996</v>
      </c>
      <c r="P976" s="18" t="s">
        <v>2981</v>
      </c>
    </row>
    <row r="977" spans="1:16" x14ac:dyDescent="0.25">
      <c r="A977" s="18" t="s">
        <v>2982</v>
      </c>
      <c r="B977" s="18" t="s">
        <v>3986</v>
      </c>
      <c r="J977" s="18" t="s">
        <v>259</v>
      </c>
      <c r="K977" s="18">
        <v>10</v>
      </c>
      <c r="L977" s="18">
        <v>9</v>
      </c>
      <c r="M977" s="18" t="s">
        <v>3081</v>
      </c>
      <c r="N977" s="18" t="s">
        <v>3046</v>
      </c>
      <c r="O977" s="18">
        <v>7457.7042300000003</v>
      </c>
      <c r="P977" s="18" t="s">
        <v>2982</v>
      </c>
    </row>
    <row r="978" spans="1:16" x14ac:dyDescent="0.25">
      <c r="A978" s="18" t="s">
        <v>2983</v>
      </c>
      <c r="D978" s="18" t="s">
        <v>2083</v>
      </c>
      <c r="J978" s="18" t="s">
        <v>265</v>
      </c>
      <c r="K978" s="18">
        <v>11</v>
      </c>
      <c r="L978" s="18">
        <v>0</v>
      </c>
      <c r="M978" s="18" t="s">
        <v>3081</v>
      </c>
      <c r="N978" s="18" t="s">
        <v>3045</v>
      </c>
      <c r="O978" s="18">
        <v>4166.3479399999997</v>
      </c>
      <c r="P978" s="18" t="s">
        <v>2983</v>
      </c>
    </row>
    <row r="979" spans="1:16" x14ac:dyDescent="0.25">
      <c r="A979" s="18" t="s">
        <v>2984</v>
      </c>
      <c r="B979" s="18" t="s">
        <v>3987</v>
      </c>
      <c r="J979" s="18" t="s">
        <v>223</v>
      </c>
      <c r="K979" s="18">
        <v>11</v>
      </c>
      <c r="L979" s="18">
        <v>10</v>
      </c>
      <c r="M979" s="18" t="s">
        <v>3081</v>
      </c>
      <c r="N979" s="18" t="s">
        <v>3045</v>
      </c>
      <c r="O979" s="18">
        <v>9381.3391499999998</v>
      </c>
      <c r="P979" s="18" t="s">
        <v>2984</v>
      </c>
    </row>
    <row r="980" spans="1:16" x14ac:dyDescent="0.25">
      <c r="A980" s="18" t="s">
        <v>2985</v>
      </c>
      <c r="B980" s="18" t="s">
        <v>3988</v>
      </c>
      <c r="J980" s="18" t="s">
        <v>175</v>
      </c>
      <c r="K980" s="18">
        <v>11</v>
      </c>
      <c r="L980" s="18">
        <v>11</v>
      </c>
      <c r="M980" s="18" t="s">
        <v>3081</v>
      </c>
      <c r="N980" s="18" t="s">
        <v>3045</v>
      </c>
      <c r="O980" s="18">
        <v>8872.2494900000002</v>
      </c>
      <c r="P980" s="18" t="s">
        <v>2985</v>
      </c>
    </row>
    <row r="981" spans="1:16" x14ac:dyDescent="0.25">
      <c r="A981" s="18" t="s">
        <v>2986</v>
      </c>
      <c r="B981" s="18" t="s">
        <v>3989</v>
      </c>
      <c r="J981" s="18" t="s">
        <v>273</v>
      </c>
      <c r="K981" s="18">
        <v>11</v>
      </c>
      <c r="L981" s="18">
        <v>12</v>
      </c>
      <c r="M981" s="18" t="s">
        <v>3081</v>
      </c>
      <c r="N981" s="18" t="s">
        <v>3045</v>
      </c>
      <c r="O981" s="18">
        <v>8442.9296900000008</v>
      </c>
      <c r="P981" s="18" t="s">
        <v>2986</v>
      </c>
    </row>
    <row r="982" spans="1:16" x14ac:dyDescent="0.25">
      <c r="A982" s="18" t="s">
        <v>2987</v>
      </c>
      <c r="B982" s="18" t="s">
        <v>3990</v>
      </c>
      <c r="J982" s="18" t="s">
        <v>225</v>
      </c>
      <c r="K982" s="18">
        <v>11</v>
      </c>
      <c r="L982" s="18">
        <v>13</v>
      </c>
      <c r="M982" s="18" t="s">
        <v>3081</v>
      </c>
      <c r="N982" s="18" t="s">
        <v>3045</v>
      </c>
      <c r="O982" s="18">
        <v>8299.8982500000002</v>
      </c>
      <c r="P982" s="18" t="s">
        <v>2987</v>
      </c>
    </row>
    <row r="983" spans="1:16" x14ac:dyDescent="0.25">
      <c r="A983" s="18" t="s">
        <v>2988</v>
      </c>
      <c r="B983" s="18" t="s">
        <v>3991</v>
      </c>
      <c r="J983" s="18" t="s">
        <v>177</v>
      </c>
      <c r="K983" s="18">
        <v>11</v>
      </c>
      <c r="L983" s="18">
        <v>14</v>
      </c>
      <c r="M983" s="18" t="s">
        <v>3081</v>
      </c>
      <c r="N983" s="18" t="s">
        <v>3045</v>
      </c>
      <c r="O983" s="18">
        <v>7936.1979899999997</v>
      </c>
      <c r="P983" s="18" t="s">
        <v>2988</v>
      </c>
    </row>
    <row r="984" spans="1:16" x14ac:dyDescent="0.25">
      <c r="A984" s="18" t="s">
        <v>2989</v>
      </c>
      <c r="B984" s="18" t="s">
        <v>3992</v>
      </c>
      <c r="J984" s="18" t="s">
        <v>275</v>
      </c>
      <c r="K984" s="18">
        <v>11</v>
      </c>
      <c r="L984" s="18">
        <v>15</v>
      </c>
      <c r="M984" s="18" t="s">
        <v>3081</v>
      </c>
      <c r="N984" s="18" t="s">
        <v>3045</v>
      </c>
      <c r="O984" s="18">
        <v>8250.1929600000003</v>
      </c>
      <c r="P984" s="18" t="s">
        <v>2989</v>
      </c>
    </row>
    <row r="985" spans="1:16" x14ac:dyDescent="0.25">
      <c r="A985" s="18" t="s">
        <v>2990</v>
      </c>
      <c r="B985" s="18" t="s">
        <v>3993</v>
      </c>
      <c r="J985" s="18" t="s">
        <v>227</v>
      </c>
      <c r="K985" s="18">
        <v>11</v>
      </c>
      <c r="L985" s="18">
        <v>16</v>
      </c>
      <c r="M985" s="18" t="s">
        <v>3081</v>
      </c>
      <c r="N985" s="18" t="s">
        <v>3045</v>
      </c>
      <c r="O985" s="18">
        <v>8124.4446099999996</v>
      </c>
      <c r="P985" s="18" t="s">
        <v>2990</v>
      </c>
    </row>
    <row r="986" spans="1:16" x14ac:dyDescent="0.25">
      <c r="A986" s="18" t="s">
        <v>2991</v>
      </c>
      <c r="B986" s="18" t="s">
        <v>3994</v>
      </c>
      <c r="J986" s="18" t="s">
        <v>179</v>
      </c>
      <c r="K986" s="18">
        <v>11</v>
      </c>
      <c r="L986" s="18">
        <v>17</v>
      </c>
      <c r="M986" s="18" t="s">
        <v>3081</v>
      </c>
      <c r="N986" s="18" t="s">
        <v>3045</v>
      </c>
      <c r="O986" s="18">
        <v>7855.11366</v>
      </c>
      <c r="P986" s="18" t="s">
        <v>2991</v>
      </c>
    </row>
    <row r="987" spans="1:16" x14ac:dyDescent="0.25">
      <c r="A987" s="18" t="s">
        <v>2992</v>
      </c>
      <c r="B987" s="18" t="s">
        <v>3995</v>
      </c>
      <c r="J987" s="18" t="s">
        <v>2055</v>
      </c>
      <c r="K987" s="18">
        <v>11</v>
      </c>
      <c r="L987" s="18">
        <v>18</v>
      </c>
      <c r="M987" s="18" t="s">
        <v>3081</v>
      </c>
      <c r="N987" s="18" t="s">
        <v>3045</v>
      </c>
      <c r="O987" s="18">
        <v>8171.0644000000002</v>
      </c>
      <c r="P987" s="18" t="s">
        <v>2992</v>
      </c>
    </row>
    <row r="988" spans="1:16" x14ac:dyDescent="0.25">
      <c r="A988" s="18" t="s">
        <v>2993</v>
      </c>
      <c r="B988" s="18" t="s">
        <v>3996</v>
      </c>
      <c r="J988" s="18" t="s">
        <v>2056</v>
      </c>
      <c r="K988" s="18">
        <v>11</v>
      </c>
      <c r="L988" s="18">
        <v>19</v>
      </c>
      <c r="M988" s="18" t="s">
        <v>3081</v>
      </c>
      <c r="N988" s="18" t="s">
        <v>3045</v>
      </c>
      <c r="O988" s="18">
        <v>8014.2599399999999</v>
      </c>
      <c r="P988" s="18" t="s">
        <v>2993</v>
      </c>
    </row>
    <row r="989" spans="1:16" x14ac:dyDescent="0.25">
      <c r="A989" s="18" t="s">
        <v>2994</v>
      </c>
      <c r="D989" s="18" t="s">
        <v>3101</v>
      </c>
      <c r="J989" s="18" t="s">
        <v>217</v>
      </c>
      <c r="K989" s="18">
        <v>11</v>
      </c>
      <c r="L989" s="18">
        <v>1</v>
      </c>
      <c r="M989" s="18" t="s">
        <v>3081</v>
      </c>
      <c r="N989" s="18" t="s">
        <v>3045</v>
      </c>
      <c r="O989" s="18">
        <v>4193.1510799999996</v>
      </c>
      <c r="P989" s="18" t="s">
        <v>2994</v>
      </c>
    </row>
    <row r="990" spans="1:16" x14ac:dyDescent="0.25">
      <c r="A990" s="18" t="s">
        <v>2995</v>
      </c>
      <c r="B990" s="18" t="s">
        <v>3997</v>
      </c>
      <c r="J990" s="18" t="s">
        <v>2057</v>
      </c>
      <c r="K990" s="18">
        <v>11</v>
      </c>
      <c r="L990" s="18">
        <v>20</v>
      </c>
      <c r="M990" s="18" t="s">
        <v>3081</v>
      </c>
      <c r="N990" s="18" t="s">
        <v>3045</v>
      </c>
      <c r="O990" s="18">
        <v>7768.0312800000002</v>
      </c>
      <c r="P990" s="18" t="s">
        <v>2995</v>
      </c>
    </row>
    <row r="991" spans="1:16" x14ac:dyDescent="0.25">
      <c r="A991" s="18" t="s">
        <v>2996</v>
      </c>
      <c r="B991" s="18" t="s">
        <v>3998</v>
      </c>
      <c r="J991" s="18" t="s">
        <v>2058</v>
      </c>
      <c r="K991" s="18">
        <v>11</v>
      </c>
      <c r="L991" s="18">
        <v>21</v>
      </c>
      <c r="M991" s="18" t="s">
        <v>3081</v>
      </c>
      <c r="N991" s="18" t="s">
        <v>3045</v>
      </c>
      <c r="O991" s="18">
        <v>7510.4744000000001</v>
      </c>
      <c r="P991" s="18" t="s">
        <v>2996</v>
      </c>
    </row>
    <row r="992" spans="1:16" x14ac:dyDescent="0.25">
      <c r="A992" s="18" t="s">
        <v>2997</v>
      </c>
      <c r="B992" s="18" t="s">
        <v>3999</v>
      </c>
      <c r="J992" s="18" t="s">
        <v>2059</v>
      </c>
      <c r="K992" s="18">
        <v>11</v>
      </c>
      <c r="L992" s="18">
        <v>22</v>
      </c>
      <c r="M992" s="18" t="s">
        <v>3081</v>
      </c>
      <c r="N992" s="18" t="s">
        <v>3045</v>
      </c>
      <c r="O992" s="18">
        <v>7349.3837199999998</v>
      </c>
      <c r="P992" s="18" t="s">
        <v>2997</v>
      </c>
    </row>
    <row r="993" spans="1:16" x14ac:dyDescent="0.25">
      <c r="A993" s="18" t="s">
        <v>2998</v>
      </c>
      <c r="B993" s="18" t="s">
        <v>4000</v>
      </c>
      <c r="J993" s="18" t="s">
        <v>2060</v>
      </c>
      <c r="K993" s="18">
        <v>11</v>
      </c>
      <c r="L993" s="18">
        <v>23</v>
      </c>
      <c r="M993" s="18" t="s">
        <v>3081</v>
      </c>
      <c r="N993" s="18" t="s">
        <v>3045</v>
      </c>
      <c r="O993" s="18">
        <v>7501.0411299999996</v>
      </c>
      <c r="P993" s="18" t="s">
        <v>2998</v>
      </c>
    </row>
    <row r="994" spans="1:16" x14ac:dyDescent="0.25">
      <c r="A994" s="18" t="s">
        <v>2999</v>
      </c>
      <c r="D994" s="18" t="s">
        <v>3102</v>
      </c>
      <c r="J994" s="18" t="s">
        <v>169</v>
      </c>
      <c r="K994" s="18">
        <v>11</v>
      </c>
      <c r="L994" s="18">
        <v>2</v>
      </c>
      <c r="M994" s="18" t="s">
        <v>3081</v>
      </c>
      <c r="N994" s="18" t="s">
        <v>3045</v>
      </c>
      <c r="O994" s="18">
        <v>4077.7602999999999</v>
      </c>
      <c r="P994" s="18" t="s">
        <v>2999</v>
      </c>
    </row>
    <row r="995" spans="1:16" x14ac:dyDescent="0.25">
      <c r="A995" s="18" t="s">
        <v>3000</v>
      </c>
      <c r="D995" s="18" t="s">
        <v>3103</v>
      </c>
      <c r="J995" s="18" t="s">
        <v>267</v>
      </c>
      <c r="K995" s="18">
        <v>11</v>
      </c>
      <c r="L995" s="18">
        <v>3</v>
      </c>
      <c r="M995" s="18" t="s">
        <v>3081</v>
      </c>
      <c r="N995" s="18" t="s">
        <v>3045</v>
      </c>
      <c r="O995" s="18">
        <v>4281.7705800000003</v>
      </c>
      <c r="P995" s="18" t="s">
        <v>3000</v>
      </c>
    </row>
    <row r="996" spans="1:16" x14ac:dyDescent="0.25">
      <c r="A996" s="18" t="s">
        <v>3001</v>
      </c>
      <c r="D996" s="18" t="s">
        <v>2069</v>
      </c>
      <c r="J996" s="18" t="s">
        <v>219</v>
      </c>
      <c r="K996" s="18">
        <v>11</v>
      </c>
      <c r="L996" s="18">
        <v>4</v>
      </c>
      <c r="M996" s="18" t="s">
        <v>3081</v>
      </c>
      <c r="N996" s="18" t="s">
        <v>3045</v>
      </c>
      <c r="O996" s="18">
        <v>4258.3835300000001</v>
      </c>
      <c r="P996" s="18" t="s">
        <v>3001</v>
      </c>
    </row>
    <row r="997" spans="1:16" x14ac:dyDescent="0.25">
      <c r="A997" s="18" t="s">
        <v>3002</v>
      </c>
      <c r="D997" s="18" t="s">
        <v>3104</v>
      </c>
      <c r="J997" s="18" t="s">
        <v>171</v>
      </c>
      <c r="K997" s="18">
        <v>11</v>
      </c>
      <c r="L997" s="18">
        <v>5</v>
      </c>
      <c r="M997" s="18" t="s">
        <v>3081</v>
      </c>
      <c r="N997" s="18" t="s">
        <v>3045</v>
      </c>
      <c r="O997" s="18">
        <v>4278.4646199999997</v>
      </c>
      <c r="P997" s="18" t="s">
        <v>3002</v>
      </c>
    </row>
    <row r="998" spans="1:16" x14ac:dyDescent="0.25">
      <c r="A998" s="18" t="s">
        <v>3003</v>
      </c>
      <c r="D998" s="18" t="s">
        <v>2132</v>
      </c>
      <c r="J998" s="18" t="s">
        <v>269</v>
      </c>
      <c r="K998" s="18">
        <v>11</v>
      </c>
      <c r="L998" s="18">
        <v>6</v>
      </c>
      <c r="M998" s="18" t="s">
        <v>3081</v>
      </c>
      <c r="N998" s="18" t="s">
        <v>3045</v>
      </c>
      <c r="O998" s="18">
        <v>4394.9614000000001</v>
      </c>
      <c r="P998" s="18" t="s">
        <v>3003</v>
      </c>
    </row>
    <row r="999" spans="1:16" x14ac:dyDescent="0.25">
      <c r="A999" s="18" t="s">
        <v>3004</v>
      </c>
      <c r="D999" s="18" t="s">
        <v>2137</v>
      </c>
      <c r="J999" s="18" t="s">
        <v>221</v>
      </c>
      <c r="K999" s="18">
        <v>11</v>
      </c>
      <c r="L999" s="18">
        <v>7</v>
      </c>
      <c r="M999" s="18" t="s">
        <v>3081</v>
      </c>
      <c r="N999" s="18" t="s">
        <v>3045</v>
      </c>
      <c r="O999" s="18">
        <v>4213.5503500000004</v>
      </c>
      <c r="P999" s="18" t="s">
        <v>3004</v>
      </c>
    </row>
    <row r="1000" spans="1:16" x14ac:dyDescent="0.25">
      <c r="A1000" s="18" t="s">
        <v>3005</v>
      </c>
      <c r="B1000" s="18" t="s">
        <v>4001</v>
      </c>
      <c r="J1000" s="18" t="s">
        <v>173</v>
      </c>
      <c r="K1000" s="18">
        <v>11</v>
      </c>
      <c r="L1000" s="18">
        <v>8</v>
      </c>
      <c r="M1000" s="18" t="s">
        <v>3081</v>
      </c>
      <c r="N1000" s="18" t="s">
        <v>3045</v>
      </c>
      <c r="O1000" s="18">
        <v>8793.5491500000007</v>
      </c>
      <c r="P1000" s="18" t="s">
        <v>3005</v>
      </c>
    </row>
    <row r="1001" spans="1:16" x14ac:dyDescent="0.25">
      <c r="A1001" s="18" t="s">
        <v>3006</v>
      </c>
      <c r="B1001" s="18" t="s">
        <v>4002</v>
      </c>
      <c r="J1001" s="18" t="s">
        <v>271</v>
      </c>
      <c r="K1001" s="18">
        <v>11</v>
      </c>
      <c r="L1001" s="18">
        <v>9</v>
      </c>
      <c r="M1001" s="18" t="s">
        <v>3081</v>
      </c>
      <c r="N1001" s="18" t="s">
        <v>3045</v>
      </c>
      <c r="O1001" s="18">
        <v>9753.0681100000002</v>
      </c>
      <c r="P1001" s="18" t="s">
        <v>3006</v>
      </c>
    </row>
    <row r="1002" spans="1:16" x14ac:dyDescent="0.25">
      <c r="A1002" s="18" t="s">
        <v>3007</v>
      </c>
      <c r="D1002" s="18" t="s">
        <v>3105</v>
      </c>
      <c r="J1002" s="18" t="s">
        <v>241</v>
      </c>
      <c r="K1002" s="18">
        <v>11</v>
      </c>
      <c r="L1002" s="18">
        <v>0</v>
      </c>
      <c r="M1002" s="18" t="s">
        <v>3081</v>
      </c>
      <c r="N1002" s="18" t="s">
        <v>3046</v>
      </c>
      <c r="O1002" s="18">
        <v>4165.8875799999996</v>
      </c>
      <c r="P1002" s="18" t="s">
        <v>3007</v>
      </c>
    </row>
    <row r="1003" spans="1:16" x14ac:dyDescent="0.25">
      <c r="A1003" s="18" t="s">
        <v>3008</v>
      </c>
      <c r="B1003" s="18" t="s">
        <v>4003</v>
      </c>
      <c r="J1003" s="18" t="s">
        <v>199</v>
      </c>
      <c r="K1003" s="18">
        <v>11</v>
      </c>
      <c r="L1003" s="18">
        <v>10</v>
      </c>
      <c r="M1003" s="18" t="s">
        <v>3081</v>
      </c>
      <c r="N1003" s="18" t="s">
        <v>3046</v>
      </c>
      <c r="O1003" s="18">
        <v>9382.8351399999992</v>
      </c>
      <c r="P1003" s="18" t="s">
        <v>3008</v>
      </c>
    </row>
    <row r="1004" spans="1:16" x14ac:dyDescent="0.25">
      <c r="A1004" s="18" t="s">
        <v>3009</v>
      </c>
      <c r="B1004" s="18" t="s">
        <v>4004</v>
      </c>
      <c r="J1004" s="18" t="s">
        <v>151</v>
      </c>
      <c r="K1004" s="18">
        <v>11</v>
      </c>
      <c r="L1004" s="18">
        <v>11</v>
      </c>
      <c r="M1004" s="18" t="s">
        <v>3081</v>
      </c>
      <c r="N1004" s="18" t="s">
        <v>3046</v>
      </c>
      <c r="O1004" s="18">
        <v>8871.0477100000007</v>
      </c>
      <c r="P1004" s="18" t="s">
        <v>3009</v>
      </c>
    </row>
    <row r="1005" spans="1:16" x14ac:dyDescent="0.25">
      <c r="A1005" s="18" t="s">
        <v>3010</v>
      </c>
      <c r="B1005" s="18" t="s">
        <v>4005</v>
      </c>
      <c r="J1005" s="18" t="s">
        <v>249</v>
      </c>
      <c r="K1005" s="18">
        <v>11</v>
      </c>
      <c r="L1005" s="18">
        <v>12</v>
      </c>
      <c r="M1005" s="18" t="s">
        <v>3081</v>
      </c>
      <c r="N1005" s="18" t="s">
        <v>3046</v>
      </c>
      <c r="O1005" s="18">
        <v>8443.0893300000007</v>
      </c>
      <c r="P1005" s="18" t="s">
        <v>3010</v>
      </c>
    </row>
    <row r="1006" spans="1:16" x14ac:dyDescent="0.25">
      <c r="A1006" s="18" t="s">
        <v>3011</v>
      </c>
      <c r="B1006" s="18" t="s">
        <v>4006</v>
      </c>
      <c r="J1006" s="18" t="s">
        <v>201</v>
      </c>
      <c r="K1006" s="18">
        <v>11</v>
      </c>
      <c r="L1006" s="18">
        <v>13</v>
      </c>
      <c r="M1006" s="18" t="s">
        <v>3081</v>
      </c>
      <c r="N1006" s="18" t="s">
        <v>3046</v>
      </c>
      <c r="O1006" s="18">
        <v>8299.6194799999994</v>
      </c>
      <c r="P1006" s="18" t="s">
        <v>3011</v>
      </c>
    </row>
    <row r="1007" spans="1:16" x14ac:dyDescent="0.25">
      <c r="A1007" s="18" t="s">
        <v>3012</v>
      </c>
      <c r="B1007" s="18" t="s">
        <v>4007</v>
      </c>
      <c r="J1007" s="18" t="s">
        <v>153</v>
      </c>
      <c r="K1007" s="18">
        <v>11</v>
      </c>
      <c r="L1007" s="18">
        <v>14</v>
      </c>
      <c r="M1007" s="18" t="s">
        <v>3081</v>
      </c>
      <c r="N1007" s="18" t="s">
        <v>3046</v>
      </c>
      <c r="O1007" s="18">
        <v>7937.3956399999997</v>
      </c>
      <c r="P1007" s="18" t="s">
        <v>3012</v>
      </c>
    </row>
    <row r="1008" spans="1:16" x14ac:dyDescent="0.25">
      <c r="A1008" s="18" t="s">
        <v>3013</v>
      </c>
      <c r="B1008" s="18" t="s">
        <v>4008</v>
      </c>
      <c r="J1008" s="18" t="s">
        <v>251</v>
      </c>
      <c r="K1008" s="18">
        <v>11</v>
      </c>
      <c r="L1008" s="18">
        <v>15</v>
      </c>
      <c r="M1008" s="18" t="s">
        <v>3081</v>
      </c>
      <c r="N1008" s="18" t="s">
        <v>3046</v>
      </c>
      <c r="O1008" s="18">
        <v>8249.7846000000009</v>
      </c>
      <c r="P1008" s="18" t="s">
        <v>3013</v>
      </c>
    </row>
    <row r="1009" spans="1:16" x14ac:dyDescent="0.25">
      <c r="A1009" s="18" t="s">
        <v>3014</v>
      </c>
      <c r="B1009" s="18" t="s">
        <v>4009</v>
      </c>
      <c r="J1009" s="18" t="s">
        <v>203</v>
      </c>
      <c r="K1009" s="18">
        <v>11</v>
      </c>
      <c r="L1009" s="18">
        <v>16</v>
      </c>
      <c r="M1009" s="18" t="s">
        <v>3081</v>
      </c>
      <c r="N1009" s="18" t="s">
        <v>3046</v>
      </c>
      <c r="O1009" s="18">
        <v>8124.0018499999996</v>
      </c>
      <c r="P1009" s="18" t="s">
        <v>3014</v>
      </c>
    </row>
    <row r="1010" spans="1:16" x14ac:dyDescent="0.25">
      <c r="A1010" s="18" t="s">
        <v>3015</v>
      </c>
      <c r="B1010" s="18" t="s">
        <v>4010</v>
      </c>
      <c r="J1010" s="18" t="s">
        <v>155</v>
      </c>
      <c r="K1010" s="18">
        <v>11</v>
      </c>
      <c r="L1010" s="18">
        <v>17</v>
      </c>
      <c r="M1010" s="18" t="s">
        <v>3081</v>
      </c>
      <c r="N1010" s="18" t="s">
        <v>3046</v>
      </c>
      <c r="O1010" s="18">
        <v>7854.9473099999996</v>
      </c>
      <c r="P1010" s="18" t="s">
        <v>3015</v>
      </c>
    </row>
    <row r="1011" spans="1:16" x14ac:dyDescent="0.25">
      <c r="A1011" s="18" t="s">
        <v>3016</v>
      </c>
      <c r="B1011" s="18" t="s">
        <v>4011</v>
      </c>
      <c r="J1011" s="18" t="s">
        <v>2061</v>
      </c>
      <c r="K1011" s="18">
        <v>11</v>
      </c>
      <c r="L1011" s="18">
        <v>18</v>
      </c>
      <c r="M1011" s="18" t="s">
        <v>3081</v>
      </c>
      <c r="N1011" s="18" t="s">
        <v>3046</v>
      </c>
      <c r="O1011" s="18">
        <v>8170.7919300000003</v>
      </c>
      <c r="P1011" s="18" t="s">
        <v>3016</v>
      </c>
    </row>
    <row r="1012" spans="1:16" x14ac:dyDescent="0.25">
      <c r="A1012" s="18" t="s">
        <v>3017</v>
      </c>
      <c r="B1012" s="18" t="s">
        <v>4012</v>
      </c>
      <c r="J1012" s="18" t="s">
        <v>2062</v>
      </c>
      <c r="K1012" s="18">
        <v>11</v>
      </c>
      <c r="L1012" s="18">
        <v>19</v>
      </c>
      <c r="M1012" s="18" t="s">
        <v>3081</v>
      </c>
      <c r="N1012" s="18" t="s">
        <v>3046</v>
      </c>
      <c r="O1012" s="18">
        <v>8015.3291799999997</v>
      </c>
      <c r="P1012" s="18" t="s">
        <v>3017</v>
      </c>
    </row>
    <row r="1013" spans="1:16" x14ac:dyDescent="0.25">
      <c r="A1013" s="18" t="s">
        <v>3018</v>
      </c>
      <c r="D1013" s="18" t="s">
        <v>280</v>
      </c>
      <c r="J1013" s="18" t="s">
        <v>193</v>
      </c>
      <c r="K1013" s="18">
        <v>11</v>
      </c>
      <c r="L1013" s="18">
        <v>1</v>
      </c>
      <c r="M1013" s="18" t="s">
        <v>3081</v>
      </c>
      <c r="N1013" s="18" t="s">
        <v>3046</v>
      </c>
      <c r="O1013" s="18">
        <v>4192.3766599999999</v>
      </c>
      <c r="P1013" s="18" t="s">
        <v>3018</v>
      </c>
    </row>
    <row r="1014" spans="1:16" x14ac:dyDescent="0.25">
      <c r="A1014" s="18" t="s">
        <v>3019</v>
      </c>
      <c r="B1014" s="18" t="s">
        <v>4013</v>
      </c>
      <c r="J1014" s="18" t="s">
        <v>2063</v>
      </c>
      <c r="K1014" s="18">
        <v>11</v>
      </c>
      <c r="L1014" s="18">
        <v>20</v>
      </c>
      <c r="M1014" s="18" t="s">
        <v>3081</v>
      </c>
      <c r="N1014" s="18" t="s">
        <v>3046</v>
      </c>
      <c r="O1014" s="18">
        <v>7767.9072900000001</v>
      </c>
      <c r="P1014" s="18" t="s">
        <v>3019</v>
      </c>
    </row>
    <row r="1015" spans="1:16" x14ac:dyDescent="0.25">
      <c r="A1015" s="18" t="s">
        <v>3020</v>
      </c>
      <c r="B1015" s="18" t="s">
        <v>4014</v>
      </c>
      <c r="J1015" s="18" t="s">
        <v>2064</v>
      </c>
      <c r="K1015" s="18">
        <v>11</v>
      </c>
      <c r="L1015" s="18">
        <v>21</v>
      </c>
      <c r="M1015" s="18" t="s">
        <v>3081</v>
      </c>
      <c r="N1015" s="18" t="s">
        <v>3046</v>
      </c>
      <c r="O1015" s="18">
        <v>7510.30494</v>
      </c>
      <c r="P1015" s="18" t="s">
        <v>3020</v>
      </c>
    </row>
    <row r="1016" spans="1:16" x14ac:dyDescent="0.25">
      <c r="A1016" s="18" t="s">
        <v>3021</v>
      </c>
      <c r="B1016" s="18" t="s">
        <v>4015</v>
      </c>
      <c r="J1016" s="18" t="s">
        <v>2065</v>
      </c>
      <c r="K1016" s="18">
        <v>11</v>
      </c>
      <c r="L1016" s="18">
        <v>22</v>
      </c>
      <c r="M1016" s="18" t="s">
        <v>3081</v>
      </c>
      <c r="N1016" s="18" t="s">
        <v>3046</v>
      </c>
      <c r="O1016" s="18">
        <v>7348.2038199999997</v>
      </c>
      <c r="P1016" s="18" t="s">
        <v>3021</v>
      </c>
    </row>
    <row r="1017" spans="1:16" x14ac:dyDescent="0.25">
      <c r="A1017" s="18" t="s">
        <v>3022</v>
      </c>
      <c r="B1017" s="18" t="s">
        <v>4016</v>
      </c>
      <c r="J1017" s="18" t="s">
        <v>2066</v>
      </c>
      <c r="K1017" s="18">
        <v>11</v>
      </c>
      <c r="L1017" s="18">
        <v>23</v>
      </c>
      <c r="M1017" s="18" t="s">
        <v>3081</v>
      </c>
      <c r="N1017" s="18" t="s">
        <v>3046</v>
      </c>
      <c r="O1017" s="18">
        <v>7500.0065299999997</v>
      </c>
      <c r="P1017" s="18" t="s">
        <v>3022</v>
      </c>
    </row>
    <row r="1018" spans="1:16" x14ac:dyDescent="0.25">
      <c r="A1018" s="18" t="s">
        <v>3023</v>
      </c>
      <c r="D1018" s="18" t="s">
        <v>3106</v>
      </c>
      <c r="J1018" s="18" t="s">
        <v>145</v>
      </c>
      <c r="K1018" s="18">
        <v>11</v>
      </c>
      <c r="L1018" s="18">
        <v>2</v>
      </c>
      <c r="M1018" s="18" t="s">
        <v>3081</v>
      </c>
      <c r="N1018" s="18" t="s">
        <v>3046</v>
      </c>
      <c r="O1018" s="18">
        <v>4078.9131400000001</v>
      </c>
      <c r="P1018" s="18" t="s">
        <v>3023</v>
      </c>
    </row>
    <row r="1019" spans="1:16" x14ac:dyDescent="0.25">
      <c r="A1019" s="18" t="s">
        <v>3024</v>
      </c>
      <c r="D1019" s="18" t="s">
        <v>284</v>
      </c>
      <c r="J1019" s="18" t="s">
        <v>243</v>
      </c>
      <c r="K1019" s="18">
        <v>11</v>
      </c>
      <c r="L1019" s="18">
        <v>3</v>
      </c>
      <c r="M1019" s="18" t="s">
        <v>3081</v>
      </c>
      <c r="N1019" s="18" t="s">
        <v>3046</v>
      </c>
      <c r="O1019" s="18">
        <v>4282.7612300000001</v>
      </c>
      <c r="P1019" s="18" t="s">
        <v>3024</v>
      </c>
    </row>
    <row r="1020" spans="1:16" x14ac:dyDescent="0.25">
      <c r="A1020" s="18" t="s">
        <v>3025</v>
      </c>
      <c r="D1020" s="18" t="s">
        <v>3107</v>
      </c>
      <c r="J1020" s="18" t="s">
        <v>195</v>
      </c>
      <c r="K1020" s="18">
        <v>11</v>
      </c>
      <c r="L1020" s="18">
        <v>4</v>
      </c>
      <c r="M1020" s="18" t="s">
        <v>3081</v>
      </c>
      <c r="N1020" s="18" t="s">
        <v>3046</v>
      </c>
      <c r="O1020" s="18">
        <v>4258.8403500000004</v>
      </c>
      <c r="P1020" s="18" t="s">
        <v>3025</v>
      </c>
    </row>
    <row r="1021" spans="1:16" x14ac:dyDescent="0.25">
      <c r="A1021" s="18" t="s">
        <v>3026</v>
      </c>
      <c r="D1021" s="18" t="s">
        <v>869</v>
      </c>
      <c r="J1021" s="18" t="s">
        <v>147</v>
      </c>
      <c r="K1021" s="18">
        <v>11</v>
      </c>
      <c r="L1021" s="18">
        <v>5</v>
      </c>
      <c r="M1021" s="18" t="s">
        <v>3081</v>
      </c>
      <c r="N1021" s="18" t="s">
        <v>3046</v>
      </c>
      <c r="O1021" s="18">
        <v>4277.5174299999999</v>
      </c>
      <c r="P1021" s="18" t="s">
        <v>3026</v>
      </c>
    </row>
    <row r="1022" spans="1:16" x14ac:dyDescent="0.25">
      <c r="A1022" s="18" t="s">
        <v>3027</v>
      </c>
      <c r="D1022" s="18" t="s">
        <v>2108</v>
      </c>
      <c r="J1022" s="18" t="s">
        <v>245</v>
      </c>
      <c r="K1022" s="18">
        <v>11</v>
      </c>
      <c r="L1022" s="18">
        <v>6</v>
      </c>
      <c r="M1022" s="18" t="s">
        <v>3081</v>
      </c>
      <c r="N1022" s="18" t="s">
        <v>3046</v>
      </c>
      <c r="O1022" s="18">
        <v>4394.8755499999997</v>
      </c>
      <c r="P1022" s="18" t="s">
        <v>3027</v>
      </c>
    </row>
    <row r="1023" spans="1:16" x14ac:dyDescent="0.25">
      <c r="A1023" s="18" t="s">
        <v>3028</v>
      </c>
      <c r="D1023" s="18" t="s">
        <v>2113</v>
      </c>
      <c r="J1023" s="18" t="s">
        <v>197</v>
      </c>
      <c r="K1023" s="18">
        <v>11</v>
      </c>
      <c r="L1023" s="18">
        <v>7</v>
      </c>
      <c r="M1023" s="18" t="s">
        <v>3081</v>
      </c>
      <c r="N1023" s="18" t="s">
        <v>3046</v>
      </c>
      <c r="O1023" s="18">
        <v>4213.1310599999997</v>
      </c>
      <c r="P1023" s="18" t="s">
        <v>3028</v>
      </c>
    </row>
    <row r="1024" spans="1:16" x14ac:dyDescent="0.25">
      <c r="A1024" s="18" t="s">
        <v>3029</v>
      </c>
      <c r="B1024" s="18" t="s">
        <v>4017</v>
      </c>
      <c r="J1024" s="18" t="s">
        <v>149</v>
      </c>
      <c r="K1024" s="18">
        <v>11</v>
      </c>
      <c r="L1024" s="18">
        <v>8</v>
      </c>
      <c r="M1024" s="18" t="s">
        <v>3081</v>
      </c>
      <c r="N1024" s="18" t="s">
        <v>3046</v>
      </c>
      <c r="O1024" s="18">
        <v>8792.3703999999998</v>
      </c>
      <c r="P1024" s="18" t="s">
        <v>3029</v>
      </c>
    </row>
    <row r="1025" spans="1:16" x14ac:dyDescent="0.25">
      <c r="A1025" s="18" t="s">
        <v>3030</v>
      </c>
      <c r="B1025" s="18" t="s">
        <v>4018</v>
      </c>
      <c r="J1025" s="18" t="s">
        <v>247</v>
      </c>
      <c r="K1025" s="18">
        <v>11</v>
      </c>
      <c r="L1025" s="18">
        <v>9</v>
      </c>
      <c r="M1025" s="18" t="s">
        <v>3081</v>
      </c>
      <c r="N1025" s="18" t="s">
        <v>3046</v>
      </c>
      <c r="O1025" s="18">
        <v>9752.5470000000005</v>
      </c>
      <c r="P1025" s="18" t="s">
        <v>3030</v>
      </c>
    </row>
    <row r="1026" spans="1:16" x14ac:dyDescent="0.25">
      <c r="C1026" s="18" t="s">
        <v>3109</v>
      </c>
      <c r="F1026" s="18" t="s">
        <v>3083</v>
      </c>
      <c r="J1026" s="18" t="s">
        <v>4051</v>
      </c>
      <c r="K1026" s="18" t="s">
        <v>3108</v>
      </c>
      <c r="L1026" s="18">
        <v>0</v>
      </c>
      <c r="M1026" s="18" t="s">
        <v>3044</v>
      </c>
      <c r="N1026" s="18" t="s">
        <v>3045</v>
      </c>
      <c r="O1026" s="18">
        <v>1483.5853099999999</v>
      </c>
    </row>
    <row r="1027" spans="1:16" x14ac:dyDescent="0.25">
      <c r="C1027" s="18" t="s">
        <v>3110</v>
      </c>
      <c r="F1027" s="18" t="s">
        <v>2</v>
      </c>
      <c r="J1027" s="18" t="s">
        <v>4052</v>
      </c>
      <c r="K1027" s="18" t="s">
        <v>3108</v>
      </c>
      <c r="L1027" s="18">
        <v>1</v>
      </c>
      <c r="M1027" s="18" t="s">
        <v>3044</v>
      </c>
      <c r="N1027" s="18" t="s">
        <v>3045</v>
      </c>
      <c r="O1027" s="18">
        <v>2354.91986</v>
      </c>
    </row>
    <row r="1028" spans="1:16" x14ac:dyDescent="0.25">
      <c r="C1028" s="18" t="s">
        <v>3111</v>
      </c>
      <c r="F1028" s="18" t="s">
        <v>2637</v>
      </c>
      <c r="J1028" s="18" t="s">
        <v>4053</v>
      </c>
      <c r="K1028" s="18" t="s">
        <v>3108</v>
      </c>
      <c r="L1028" s="18">
        <v>2</v>
      </c>
      <c r="M1028" s="18" t="s">
        <v>3044</v>
      </c>
      <c r="N1028" s="18" t="s">
        <v>3045</v>
      </c>
      <c r="O1028" s="18">
        <v>1665.0862500000001</v>
      </c>
    </row>
    <row r="1029" spans="1:16" x14ac:dyDescent="0.25">
      <c r="C1029" s="18" t="s">
        <v>3112</v>
      </c>
      <c r="F1029" s="18" t="s">
        <v>8</v>
      </c>
      <c r="J1029" s="18" t="s">
        <v>4054</v>
      </c>
      <c r="K1029" s="18" t="s">
        <v>3108</v>
      </c>
      <c r="L1029" s="18">
        <v>3</v>
      </c>
      <c r="M1029" s="18" t="s">
        <v>3044</v>
      </c>
      <c r="N1029" s="18" t="s">
        <v>3045</v>
      </c>
      <c r="O1029" s="18">
        <v>1518.90642</v>
      </c>
    </row>
    <row r="1030" spans="1:16" x14ac:dyDescent="0.25">
      <c r="C1030" s="18" t="s">
        <v>3113</v>
      </c>
      <c r="F1030" s="18" t="s">
        <v>3091</v>
      </c>
      <c r="J1030" s="18" t="s">
        <v>4055</v>
      </c>
      <c r="K1030" s="18" t="s">
        <v>3108</v>
      </c>
      <c r="L1030" s="18">
        <v>4</v>
      </c>
      <c r="M1030" s="18" t="s">
        <v>3044</v>
      </c>
      <c r="N1030" s="18" t="s">
        <v>3045</v>
      </c>
      <c r="O1030" s="18">
        <v>2608.2539299999999</v>
      </c>
    </row>
    <row r="1031" spans="1:16" x14ac:dyDescent="0.25">
      <c r="C1031" s="18" t="s">
        <v>3114</v>
      </c>
      <c r="F1031" s="18" t="s">
        <v>2623</v>
      </c>
      <c r="J1031" s="18" t="s">
        <v>4056</v>
      </c>
      <c r="K1031" s="18" t="s">
        <v>3108</v>
      </c>
      <c r="L1031" s="18">
        <v>5</v>
      </c>
      <c r="M1031" s="18" t="s">
        <v>3044</v>
      </c>
      <c r="N1031" s="18" t="s">
        <v>3045</v>
      </c>
      <c r="O1031" s="18">
        <v>2627.7197000000001</v>
      </c>
    </row>
    <row r="1032" spans="1:16" x14ac:dyDescent="0.25">
      <c r="C1032" s="18" t="s">
        <v>3115</v>
      </c>
      <c r="F1032" s="18" t="s">
        <v>3092</v>
      </c>
      <c r="J1032" s="18" t="s">
        <v>4057</v>
      </c>
      <c r="K1032" s="18" t="s">
        <v>3108</v>
      </c>
      <c r="L1032" s="18">
        <v>6</v>
      </c>
      <c r="M1032" s="18" t="s">
        <v>3044</v>
      </c>
      <c r="N1032" s="18" t="s">
        <v>3045</v>
      </c>
      <c r="O1032" s="18">
        <v>2641.4710599999999</v>
      </c>
    </row>
    <row r="1033" spans="1:16" x14ac:dyDescent="0.25">
      <c r="C1033" s="18" t="s">
        <v>3116</v>
      </c>
      <c r="F1033" s="18" t="s">
        <v>3093</v>
      </c>
      <c r="J1033" s="18" t="s">
        <v>4058</v>
      </c>
      <c r="K1033" s="18" t="s">
        <v>3108</v>
      </c>
      <c r="L1033" s="18">
        <v>7</v>
      </c>
      <c r="M1033" s="18" t="s">
        <v>3044</v>
      </c>
      <c r="N1033" s="18" t="s">
        <v>3045</v>
      </c>
      <c r="O1033" s="18">
        <v>1816.0962500000001</v>
      </c>
    </row>
    <row r="1034" spans="1:16" x14ac:dyDescent="0.25">
      <c r="C1034" s="18" t="s">
        <v>3117</v>
      </c>
      <c r="F1034" s="18" t="s">
        <v>2617</v>
      </c>
      <c r="J1034" s="18" t="s">
        <v>4059</v>
      </c>
      <c r="K1034" s="18" t="s">
        <v>3108</v>
      </c>
      <c r="L1034" s="18">
        <v>0</v>
      </c>
      <c r="M1034" s="18" t="s">
        <v>3044</v>
      </c>
      <c r="N1034" s="18" t="s">
        <v>3046</v>
      </c>
      <c r="O1034" s="18">
        <v>1484.5059699999999</v>
      </c>
    </row>
    <row r="1035" spans="1:16" x14ac:dyDescent="0.25">
      <c r="C1035" s="18" t="s">
        <v>3118</v>
      </c>
      <c r="F1035" s="18" t="s">
        <v>4</v>
      </c>
      <c r="J1035" s="18" t="s">
        <v>4060</v>
      </c>
      <c r="K1035" s="18" t="s">
        <v>3108</v>
      </c>
      <c r="L1035" s="18">
        <v>1</v>
      </c>
      <c r="M1035" s="18" t="s">
        <v>3044</v>
      </c>
      <c r="N1035" s="18" t="s">
        <v>3046</v>
      </c>
      <c r="O1035" s="18">
        <v>2353.0491499999998</v>
      </c>
    </row>
    <row r="1036" spans="1:16" x14ac:dyDescent="0.25">
      <c r="C1036" s="18" t="s">
        <v>3119</v>
      </c>
      <c r="F1036" s="18" t="s">
        <v>3090</v>
      </c>
      <c r="J1036" s="18" t="s">
        <v>4061</v>
      </c>
      <c r="K1036" s="18" t="s">
        <v>3108</v>
      </c>
      <c r="L1036" s="18">
        <v>2</v>
      </c>
      <c r="M1036" s="18" t="s">
        <v>3044</v>
      </c>
      <c r="N1036" s="18" t="s">
        <v>3046</v>
      </c>
      <c r="O1036" s="18">
        <v>1665.79657</v>
      </c>
    </row>
    <row r="1037" spans="1:16" x14ac:dyDescent="0.25">
      <c r="C1037" s="18" t="s">
        <v>3120</v>
      </c>
      <c r="F1037" s="18" t="s">
        <v>10</v>
      </c>
      <c r="J1037" s="18" t="s">
        <v>4062</v>
      </c>
      <c r="K1037" s="18" t="s">
        <v>3108</v>
      </c>
      <c r="L1037" s="18">
        <v>3</v>
      </c>
      <c r="M1037" s="18" t="s">
        <v>3044</v>
      </c>
      <c r="N1037" s="18" t="s">
        <v>3046</v>
      </c>
      <c r="O1037" s="18">
        <v>1520.48901</v>
      </c>
    </row>
    <row r="1038" spans="1:16" x14ac:dyDescent="0.25">
      <c r="C1038" s="18" t="s">
        <v>3121</v>
      </c>
      <c r="F1038" s="18" t="s">
        <v>3098</v>
      </c>
      <c r="J1038" s="18" t="s">
        <v>4063</v>
      </c>
      <c r="K1038" s="18" t="s">
        <v>3108</v>
      </c>
      <c r="L1038" s="18">
        <v>4</v>
      </c>
      <c r="M1038" s="18" t="s">
        <v>3044</v>
      </c>
      <c r="N1038" s="18" t="s">
        <v>3046</v>
      </c>
      <c r="O1038" s="18">
        <v>2608.8862199999999</v>
      </c>
    </row>
    <row r="1039" spans="1:16" x14ac:dyDescent="0.25">
      <c r="C1039" s="18" t="s">
        <v>3122</v>
      </c>
      <c r="F1039" s="18" t="s">
        <v>3099</v>
      </c>
      <c r="J1039" s="18" t="s">
        <v>4064</v>
      </c>
      <c r="K1039" s="18" t="s">
        <v>3108</v>
      </c>
      <c r="L1039" s="18">
        <v>5</v>
      </c>
      <c r="M1039" s="18" t="s">
        <v>3044</v>
      </c>
      <c r="N1039" s="18" t="s">
        <v>3046</v>
      </c>
      <c r="O1039" s="18">
        <v>2628.732</v>
      </c>
    </row>
    <row r="1040" spans="1:16" x14ac:dyDescent="0.25">
      <c r="C1040" s="18" t="s">
        <v>3123</v>
      </c>
      <c r="F1040" s="18" t="s">
        <v>3100</v>
      </c>
      <c r="J1040" s="18" t="s">
        <v>4065</v>
      </c>
      <c r="K1040" s="18" t="s">
        <v>3108</v>
      </c>
      <c r="L1040" s="18">
        <v>6</v>
      </c>
      <c r="M1040" s="18" t="s">
        <v>3044</v>
      </c>
      <c r="N1040" s="18" t="s">
        <v>3046</v>
      </c>
      <c r="O1040" s="18">
        <v>2642.8548300000002</v>
      </c>
    </row>
    <row r="1041" spans="3:15" x14ac:dyDescent="0.25">
      <c r="C1041" s="18" t="s">
        <v>3124</v>
      </c>
      <c r="F1041" s="18" t="s">
        <v>2630</v>
      </c>
      <c r="J1041" s="18" t="s">
        <v>4066</v>
      </c>
      <c r="K1041" s="18" t="s">
        <v>3108</v>
      </c>
      <c r="L1041" s="18">
        <v>7</v>
      </c>
      <c r="M1041" s="18" t="s">
        <v>3044</v>
      </c>
      <c r="N1041" s="18" t="s">
        <v>3046</v>
      </c>
      <c r="O1041" s="18">
        <v>1817.53304</v>
      </c>
    </row>
    <row r="1042" spans="3:15" x14ac:dyDescent="0.25">
      <c r="C1042" s="18" t="s">
        <v>3125</v>
      </c>
      <c r="F1042" s="18" t="s">
        <v>2592</v>
      </c>
      <c r="J1042" s="18" t="s">
        <v>4067</v>
      </c>
      <c r="K1042" s="18" t="s">
        <v>3108</v>
      </c>
      <c r="L1042" s="18">
        <v>0</v>
      </c>
      <c r="M1042" s="18" t="s">
        <v>3081</v>
      </c>
      <c r="N1042" s="18" t="s">
        <v>3045</v>
      </c>
      <c r="O1042" s="18">
        <v>2951.7964000000002</v>
      </c>
    </row>
    <row r="1043" spans="3:15" x14ac:dyDescent="0.25">
      <c r="C1043" s="18" t="s">
        <v>3126</v>
      </c>
      <c r="F1043" s="18" t="s">
        <v>3059</v>
      </c>
      <c r="J1043" s="18" t="s">
        <v>4068</v>
      </c>
      <c r="K1043" s="18" t="s">
        <v>3108</v>
      </c>
      <c r="L1043" s="18">
        <v>1</v>
      </c>
      <c r="M1043" s="18" t="s">
        <v>3081</v>
      </c>
      <c r="N1043" s="18" t="s">
        <v>3045</v>
      </c>
      <c r="O1043" s="18">
        <v>1691.0186000000001</v>
      </c>
    </row>
    <row r="1044" spans="3:15" x14ac:dyDescent="0.25">
      <c r="C1044" s="18" t="s">
        <v>3127</v>
      </c>
      <c r="F1044" s="18" t="s">
        <v>3060</v>
      </c>
      <c r="J1044" s="18" t="s">
        <v>4069</v>
      </c>
      <c r="K1044" s="18" t="s">
        <v>3108</v>
      </c>
      <c r="L1044" s="18">
        <v>2</v>
      </c>
      <c r="M1044" s="18" t="s">
        <v>3081</v>
      </c>
      <c r="N1044" s="18" t="s">
        <v>3045</v>
      </c>
      <c r="O1044" s="18">
        <v>2567.0998500000001</v>
      </c>
    </row>
    <row r="1045" spans="3:15" x14ac:dyDescent="0.25">
      <c r="C1045" s="18" t="s">
        <v>3128</v>
      </c>
      <c r="F1045" s="18" t="s">
        <v>2580</v>
      </c>
      <c r="J1045" s="18" t="s">
        <v>4070</v>
      </c>
      <c r="K1045" s="18" t="s">
        <v>3108</v>
      </c>
      <c r="L1045" s="18">
        <v>3</v>
      </c>
      <c r="M1045" s="18" t="s">
        <v>3081</v>
      </c>
      <c r="N1045" s="18" t="s">
        <v>3045</v>
      </c>
      <c r="O1045" s="18">
        <v>1152.62382</v>
      </c>
    </row>
    <row r="1046" spans="3:15" x14ac:dyDescent="0.25">
      <c r="C1046" s="18" t="s">
        <v>3129</v>
      </c>
      <c r="F1046" s="18" t="s">
        <v>2702</v>
      </c>
      <c r="J1046" s="18" t="s">
        <v>4071</v>
      </c>
      <c r="K1046" s="18" t="s">
        <v>3108</v>
      </c>
      <c r="L1046" s="18">
        <v>4</v>
      </c>
      <c r="M1046" s="18" t="s">
        <v>3081</v>
      </c>
      <c r="N1046" s="18" t="s">
        <v>3045</v>
      </c>
      <c r="O1046" s="18">
        <v>1196.1367499999999</v>
      </c>
    </row>
    <row r="1047" spans="3:15" x14ac:dyDescent="0.25">
      <c r="C1047" s="18" t="s">
        <v>3130</v>
      </c>
      <c r="F1047" s="18" t="s">
        <v>3061</v>
      </c>
      <c r="J1047" s="18" t="s">
        <v>4072</v>
      </c>
      <c r="K1047" s="18" t="s">
        <v>3108</v>
      </c>
      <c r="L1047" s="18">
        <v>5</v>
      </c>
      <c r="M1047" s="18" t="s">
        <v>3081</v>
      </c>
      <c r="N1047" s="18" t="s">
        <v>3045</v>
      </c>
      <c r="O1047" s="18">
        <v>1390.4557299999999</v>
      </c>
    </row>
    <row r="1048" spans="3:15" x14ac:dyDescent="0.25">
      <c r="C1048" s="18" t="s">
        <v>3131</v>
      </c>
      <c r="F1048" s="18" t="s">
        <v>3071</v>
      </c>
      <c r="J1048" s="18" t="s">
        <v>4073</v>
      </c>
      <c r="K1048" s="18" t="s">
        <v>3108</v>
      </c>
      <c r="L1048" s="18">
        <v>6</v>
      </c>
      <c r="M1048" s="18" t="s">
        <v>3081</v>
      </c>
      <c r="N1048" s="18" t="s">
        <v>3045</v>
      </c>
      <c r="O1048" s="18">
        <v>1537.3269</v>
      </c>
    </row>
    <row r="1049" spans="3:15" x14ac:dyDescent="0.25">
      <c r="C1049" s="18" t="s">
        <v>3132</v>
      </c>
      <c r="F1049" s="18" t="s">
        <v>3073</v>
      </c>
      <c r="J1049" s="18" t="s">
        <v>4074</v>
      </c>
      <c r="K1049" s="18" t="s">
        <v>3108</v>
      </c>
      <c r="L1049" s="18">
        <v>7</v>
      </c>
      <c r="M1049" s="18" t="s">
        <v>3081</v>
      </c>
      <c r="N1049" s="18" t="s">
        <v>3045</v>
      </c>
      <c r="O1049" s="18">
        <v>1680.5341599999999</v>
      </c>
    </row>
    <row r="1050" spans="3:15" x14ac:dyDescent="0.25">
      <c r="C1050" s="18" t="s">
        <v>3133</v>
      </c>
      <c r="F1050" s="18" t="s">
        <v>3065</v>
      </c>
      <c r="J1050" s="18" t="s">
        <v>4075</v>
      </c>
      <c r="K1050" s="18" t="s">
        <v>3108</v>
      </c>
      <c r="L1050" s="18">
        <v>0</v>
      </c>
      <c r="M1050" s="18" t="s">
        <v>3081</v>
      </c>
      <c r="N1050" s="18" t="s">
        <v>3046</v>
      </c>
      <c r="O1050" s="18">
        <v>2952.5610000000001</v>
      </c>
    </row>
    <row r="1051" spans="3:15" x14ac:dyDescent="0.25">
      <c r="C1051" s="18" t="s">
        <v>3134</v>
      </c>
      <c r="F1051" s="18" t="s">
        <v>2577</v>
      </c>
      <c r="J1051" s="18" t="s">
        <v>4076</v>
      </c>
      <c r="K1051" s="18" t="s">
        <v>3108</v>
      </c>
      <c r="L1051" s="18">
        <v>1</v>
      </c>
      <c r="M1051" s="18" t="s">
        <v>3081</v>
      </c>
      <c r="N1051" s="18" t="s">
        <v>3046</v>
      </c>
      <c r="O1051" s="18">
        <v>1691.17805</v>
      </c>
    </row>
    <row r="1052" spans="3:15" x14ac:dyDescent="0.25">
      <c r="C1052" s="18" t="s">
        <v>3135</v>
      </c>
      <c r="F1052" s="18" t="s">
        <v>859</v>
      </c>
      <c r="J1052" s="18" t="s">
        <v>4077</v>
      </c>
      <c r="K1052" s="18" t="s">
        <v>3108</v>
      </c>
      <c r="L1052" s="18">
        <v>2</v>
      </c>
      <c r="M1052" s="18" t="s">
        <v>3081</v>
      </c>
      <c r="N1052" s="18" t="s">
        <v>3046</v>
      </c>
      <c r="O1052" s="18">
        <v>2567.27565</v>
      </c>
    </row>
    <row r="1053" spans="3:15" x14ac:dyDescent="0.25">
      <c r="C1053" s="18" t="s">
        <v>3136</v>
      </c>
      <c r="F1053" s="18" t="s">
        <v>3070</v>
      </c>
      <c r="J1053" s="18" t="s">
        <v>4078</v>
      </c>
      <c r="K1053" s="18" t="s">
        <v>3108</v>
      </c>
      <c r="L1053" s="18">
        <v>3</v>
      </c>
      <c r="M1053" s="18" t="s">
        <v>3081</v>
      </c>
      <c r="N1053" s="18" t="s">
        <v>3046</v>
      </c>
      <c r="O1053" s="18">
        <v>1153.7987900000001</v>
      </c>
    </row>
    <row r="1054" spans="3:15" x14ac:dyDescent="0.25">
      <c r="C1054" s="18" t="s">
        <v>3137</v>
      </c>
      <c r="F1054" s="18" t="s">
        <v>3072</v>
      </c>
      <c r="J1054" s="18" t="s">
        <v>4079</v>
      </c>
      <c r="K1054" s="18" t="s">
        <v>3108</v>
      </c>
      <c r="L1054" s="18">
        <v>4</v>
      </c>
      <c r="M1054" s="18" t="s">
        <v>3081</v>
      </c>
      <c r="N1054" s="18" t="s">
        <v>3046</v>
      </c>
      <c r="O1054" s="18">
        <v>1195.9012</v>
      </c>
    </row>
    <row r="1055" spans="3:15" x14ac:dyDescent="0.25">
      <c r="C1055" s="18" t="s">
        <v>3138</v>
      </c>
      <c r="F1055" s="18" t="s">
        <v>2708</v>
      </c>
      <c r="J1055" s="18" t="s">
        <v>4080</v>
      </c>
      <c r="K1055" s="18" t="s">
        <v>3108</v>
      </c>
      <c r="L1055" s="18">
        <v>5</v>
      </c>
      <c r="M1055" s="18" t="s">
        <v>3081</v>
      </c>
      <c r="N1055" s="18" t="s">
        <v>3046</v>
      </c>
      <c r="O1055" s="18">
        <v>1389.57374</v>
      </c>
    </row>
    <row r="1056" spans="3:15" x14ac:dyDescent="0.25">
      <c r="C1056" s="18" t="s">
        <v>3139</v>
      </c>
      <c r="F1056" s="18" t="s">
        <v>2674</v>
      </c>
      <c r="J1056" s="18" t="s">
        <v>4081</v>
      </c>
      <c r="K1056" s="18" t="s">
        <v>3108</v>
      </c>
      <c r="L1056" s="18">
        <v>6</v>
      </c>
      <c r="M1056" s="18" t="s">
        <v>3081</v>
      </c>
      <c r="N1056" s="18" t="s">
        <v>3046</v>
      </c>
      <c r="O1056" s="18">
        <v>1538.7458799999999</v>
      </c>
    </row>
    <row r="1057" spans="3:15" x14ac:dyDescent="0.25">
      <c r="C1057" s="18" t="s">
        <v>3140</v>
      </c>
      <c r="F1057" s="18" t="s">
        <v>3062</v>
      </c>
      <c r="J1057" s="18" t="s">
        <v>4082</v>
      </c>
      <c r="K1057" s="18" t="s">
        <v>3108</v>
      </c>
      <c r="L1057" s="18">
        <v>7</v>
      </c>
      <c r="M1057" s="18" t="s">
        <v>3081</v>
      </c>
      <c r="N1057" s="18" t="s">
        <v>3046</v>
      </c>
      <c r="O1057" s="18">
        <v>1681.16308</v>
      </c>
    </row>
    <row r="1058" spans="3:15" x14ac:dyDescent="0.25">
      <c r="C1058" s="18" t="s">
        <v>3142</v>
      </c>
      <c r="F1058" s="18" t="s">
        <v>3094</v>
      </c>
      <c r="J1058" s="18" t="s">
        <v>4083</v>
      </c>
      <c r="K1058" s="18" t="s">
        <v>3141</v>
      </c>
      <c r="L1058" s="18">
        <v>0</v>
      </c>
      <c r="M1058" s="18" t="s">
        <v>3044</v>
      </c>
      <c r="N1058" s="18" t="s">
        <v>3045</v>
      </c>
      <c r="O1058" s="18">
        <v>2270.2929800000002</v>
      </c>
    </row>
    <row r="1059" spans="3:15" x14ac:dyDescent="0.25">
      <c r="C1059" s="18" t="s">
        <v>3143</v>
      </c>
      <c r="F1059" s="18" t="s">
        <v>26</v>
      </c>
      <c r="J1059" s="18" t="s">
        <v>4084</v>
      </c>
      <c r="K1059" s="18" t="s">
        <v>3141</v>
      </c>
      <c r="L1059" s="18">
        <v>1</v>
      </c>
      <c r="M1059" s="18" t="s">
        <v>3044</v>
      </c>
      <c r="N1059" s="18" t="s">
        <v>3045</v>
      </c>
      <c r="O1059" s="18">
        <v>2616.79349</v>
      </c>
    </row>
    <row r="1060" spans="3:15" x14ac:dyDescent="0.25">
      <c r="C1060" s="18" t="s">
        <v>3144</v>
      </c>
      <c r="F1060" s="18" t="s">
        <v>2661</v>
      </c>
      <c r="J1060" s="18" t="s">
        <v>4085</v>
      </c>
      <c r="K1060" s="18" t="s">
        <v>3141</v>
      </c>
      <c r="L1060" s="18">
        <v>2</v>
      </c>
      <c r="M1060" s="18" t="s">
        <v>3044</v>
      </c>
      <c r="N1060" s="18" t="s">
        <v>3045</v>
      </c>
      <c r="O1060" s="18">
        <v>2027.5438099999999</v>
      </c>
    </row>
    <row r="1061" spans="3:15" x14ac:dyDescent="0.25">
      <c r="C1061" s="18" t="s">
        <v>3145</v>
      </c>
      <c r="F1061" s="18" t="s">
        <v>32</v>
      </c>
      <c r="J1061" s="18" t="s">
        <v>4086</v>
      </c>
      <c r="K1061" s="18" t="s">
        <v>3141</v>
      </c>
      <c r="L1061" s="18">
        <v>3</v>
      </c>
      <c r="M1061" s="18" t="s">
        <v>3044</v>
      </c>
      <c r="N1061" s="18" t="s">
        <v>3045</v>
      </c>
      <c r="O1061" s="18">
        <v>3210.7609900000002</v>
      </c>
    </row>
    <row r="1062" spans="3:15" x14ac:dyDescent="0.25">
      <c r="C1062" s="18" t="s">
        <v>3146</v>
      </c>
      <c r="F1062" s="18" t="s">
        <v>3096</v>
      </c>
      <c r="J1062" s="18" t="s">
        <v>4087</v>
      </c>
      <c r="K1062" s="18" t="s">
        <v>3141</v>
      </c>
      <c r="L1062" s="18">
        <v>4</v>
      </c>
      <c r="M1062" s="18" t="s">
        <v>3044</v>
      </c>
      <c r="N1062" s="18" t="s">
        <v>3045</v>
      </c>
      <c r="O1062" s="18">
        <v>3304.5014000000001</v>
      </c>
    </row>
    <row r="1063" spans="3:15" x14ac:dyDescent="0.25">
      <c r="C1063" s="18" t="s">
        <v>3147</v>
      </c>
      <c r="F1063" s="18" t="s">
        <v>2647</v>
      </c>
      <c r="J1063" s="18" t="s">
        <v>4088</v>
      </c>
      <c r="K1063" s="18" t="s">
        <v>3141</v>
      </c>
      <c r="L1063" s="18">
        <v>5</v>
      </c>
      <c r="M1063" s="18" t="s">
        <v>3044</v>
      </c>
      <c r="N1063" s="18" t="s">
        <v>3045</v>
      </c>
      <c r="O1063" s="18">
        <v>3373.86159</v>
      </c>
    </row>
    <row r="1064" spans="3:15" x14ac:dyDescent="0.25">
      <c r="C1064" s="18" t="s">
        <v>3148</v>
      </c>
      <c r="F1064" s="18" t="s">
        <v>3097</v>
      </c>
      <c r="J1064" s="18" t="s">
        <v>4089</v>
      </c>
      <c r="K1064" s="18" t="s">
        <v>3141</v>
      </c>
      <c r="L1064" s="18">
        <v>6</v>
      </c>
      <c r="M1064" s="18" t="s">
        <v>3044</v>
      </c>
      <c r="N1064" s="18" t="s">
        <v>3045</v>
      </c>
      <c r="O1064" s="18">
        <v>4219.09573</v>
      </c>
    </row>
    <row r="1065" spans="3:15" x14ac:dyDescent="0.25">
      <c r="C1065" s="18" t="s">
        <v>3149</v>
      </c>
      <c r="F1065" s="18" t="s">
        <v>3087</v>
      </c>
      <c r="J1065" s="18" t="s">
        <v>4090</v>
      </c>
      <c r="K1065" s="18" t="s">
        <v>3141</v>
      </c>
      <c r="L1065" s="18">
        <v>7</v>
      </c>
      <c r="M1065" s="18" t="s">
        <v>3044</v>
      </c>
      <c r="N1065" s="18" t="s">
        <v>3045</v>
      </c>
      <c r="O1065" s="18">
        <v>4108.91914</v>
      </c>
    </row>
    <row r="1066" spans="3:15" x14ac:dyDescent="0.25">
      <c r="C1066" s="18" t="s">
        <v>3150</v>
      </c>
      <c r="F1066" s="18" t="s">
        <v>2641</v>
      </c>
      <c r="J1066" s="18" t="s">
        <v>4091</v>
      </c>
      <c r="K1066" s="18" t="s">
        <v>3141</v>
      </c>
      <c r="L1066" s="18">
        <v>0</v>
      </c>
      <c r="M1066" s="18" t="s">
        <v>3044</v>
      </c>
      <c r="N1066" s="18" t="s">
        <v>3046</v>
      </c>
      <c r="O1066" s="18">
        <v>2271.04846</v>
      </c>
    </row>
    <row r="1067" spans="3:15" x14ac:dyDescent="0.25">
      <c r="C1067" s="18" t="s">
        <v>3151</v>
      </c>
      <c r="F1067" s="18" t="s">
        <v>28</v>
      </c>
      <c r="J1067" s="18" t="s">
        <v>4092</v>
      </c>
      <c r="K1067" s="18" t="s">
        <v>3141</v>
      </c>
      <c r="L1067" s="18">
        <v>1</v>
      </c>
      <c r="M1067" s="18" t="s">
        <v>3044</v>
      </c>
      <c r="N1067" s="18" t="s">
        <v>3046</v>
      </c>
      <c r="O1067" s="18">
        <v>2616.07683</v>
      </c>
    </row>
    <row r="1068" spans="3:15" x14ac:dyDescent="0.25">
      <c r="C1068" s="18" t="s">
        <v>3152</v>
      </c>
      <c r="F1068" s="18" t="s">
        <v>3095</v>
      </c>
      <c r="J1068" s="18" t="s">
        <v>4093</v>
      </c>
      <c r="K1068" s="18" t="s">
        <v>3141</v>
      </c>
      <c r="L1068" s="18">
        <v>2</v>
      </c>
      <c r="M1068" s="18" t="s">
        <v>3044</v>
      </c>
      <c r="N1068" s="18" t="s">
        <v>3046</v>
      </c>
      <c r="O1068" s="18">
        <v>2029.42049</v>
      </c>
    </row>
    <row r="1069" spans="3:15" x14ac:dyDescent="0.25">
      <c r="C1069" s="18" t="s">
        <v>3153</v>
      </c>
      <c r="F1069" s="18" t="s">
        <v>34</v>
      </c>
      <c r="J1069" s="18" t="s">
        <v>4094</v>
      </c>
      <c r="K1069" s="18" t="s">
        <v>3141</v>
      </c>
      <c r="L1069" s="18">
        <v>3</v>
      </c>
      <c r="M1069" s="18" t="s">
        <v>3044</v>
      </c>
      <c r="N1069" s="18" t="s">
        <v>3046</v>
      </c>
      <c r="O1069" s="18">
        <v>3210.4759199999999</v>
      </c>
    </row>
    <row r="1070" spans="3:15" x14ac:dyDescent="0.25">
      <c r="C1070" s="18" t="s">
        <v>3154</v>
      </c>
      <c r="F1070" s="18" t="s">
        <v>3084</v>
      </c>
      <c r="J1070" s="18" t="s">
        <v>4095</v>
      </c>
      <c r="K1070" s="18" t="s">
        <v>3141</v>
      </c>
      <c r="L1070" s="18">
        <v>4</v>
      </c>
      <c r="M1070" s="18" t="s">
        <v>3044</v>
      </c>
      <c r="N1070" s="18" t="s">
        <v>3046</v>
      </c>
      <c r="O1070" s="18">
        <v>3303.79594</v>
      </c>
    </row>
    <row r="1071" spans="3:15" x14ac:dyDescent="0.25">
      <c r="C1071" s="18" t="s">
        <v>3155</v>
      </c>
      <c r="F1071" s="18" t="s">
        <v>3085</v>
      </c>
      <c r="J1071" s="18" t="s">
        <v>4096</v>
      </c>
      <c r="K1071" s="18" t="s">
        <v>3141</v>
      </c>
      <c r="L1071" s="18">
        <v>5</v>
      </c>
      <c r="M1071" s="18" t="s">
        <v>3044</v>
      </c>
      <c r="N1071" s="18" t="s">
        <v>3046</v>
      </c>
      <c r="O1071" s="18">
        <v>3375.3897900000002</v>
      </c>
    </row>
    <row r="1072" spans="3:15" x14ac:dyDescent="0.25">
      <c r="C1072" s="18" t="s">
        <v>3156</v>
      </c>
      <c r="F1072" s="18" t="s">
        <v>3086</v>
      </c>
      <c r="J1072" s="18" t="s">
        <v>4097</v>
      </c>
      <c r="K1072" s="18" t="s">
        <v>3141</v>
      </c>
      <c r="L1072" s="18">
        <v>6</v>
      </c>
      <c r="M1072" s="18" t="s">
        <v>3044</v>
      </c>
      <c r="N1072" s="18" t="s">
        <v>3046</v>
      </c>
      <c r="O1072" s="18">
        <v>4219.8797100000002</v>
      </c>
    </row>
    <row r="1073" spans="3:15" x14ac:dyDescent="0.25">
      <c r="C1073" s="18" t="s">
        <v>2133</v>
      </c>
      <c r="F1073" s="18" t="s">
        <v>2654</v>
      </c>
      <c r="J1073" s="18" t="s">
        <v>4098</v>
      </c>
      <c r="K1073" s="18" t="s">
        <v>3141</v>
      </c>
      <c r="L1073" s="18">
        <v>7</v>
      </c>
      <c r="M1073" s="18" t="s">
        <v>3044</v>
      </c>
      <c r="N1073" s="18" t="s">
        <v>3046</v>
      </c>
      <c r="O1073" s="18">
        <v>4108.6271800000004</v>
      </c>
    </row>
    <row r="1074" spans="3:15" x14ac:dyDescent="0.25">
      <c r="C1074" s="18" t="s">
        <v>3157</v>
      </c>
      <c r="F1074" s="18" t="s">
        <v>2613</v>
      </c>
      <c r="J1074" s="18" t="s">
        <v>4099</v>
      </c>
      <c r="K1074" s="18" t="s">
        <v>3141</v>
      </c>
      <c r="L1074" s="18">
        <v>0</v>
      </c>
      <c r="M1074" s="18" t="s">
        <v>3081</v>
      </c>
      <c r="N1074" s="18" t="s">
        <v>3045</v>
      </c>
      <c r="O1074" s="18">
        <v>1643.93398</v>
      </c>
    </row>
    <row r="1075" spans="3:15" x14ac:dyDescent="0.25">
      <c r="C1075" s="18" t="s">
        <v>3158</v>
      </c>
      <c r="F1075" s="18" t="s">
        <v>3064</v>
      </c>
      <c r="J1075" s="18" t="s">
        <v>4100</v>
      </c>
      <c r="K1075" s="18" t="s">
        <v>3141</v>
      </c>
      <c r="L1075" s="18">
        <v>1</v>
      </c>
      <c r="M1075" s="18" t="s">
        <v>3081</v>
      </c>
      <c r="N1075" s="18" t="s">
        <v>3045</v>
      </c>
      <c r="O1075" s="18">
        <v>1390.53368</v>
      </c>
    </row>
    <row r="1076" spans="3:15" x14ac:dyDescent="0.25">
      <c r="C1076" s="18" t="s">
        <v>3159</v>
      </c>
      <c r="F1076" s="18" t="s">
        <v>3056</v>
      </c>
      <c r="J1076" s="18" t="s">
        <v>4101</v>
      </c>
      <c r="K1076" s="18" t="s">
        <v>3141</v>
      </c>
      <c r="L1076" s="18">
        <v>2</v>
      </c>
      <c r="M1076" s="18" t="s">
        <v>3081</v>
      </c>
      <c r="N1076" s="18" t="s">
        <v>3045</v>
      </c>
      <c r="O1076" s="18">
        <v>2086.6824099999999</v>
      </c>
    </row>
    <row r="1077" spans="3:15" x14ac:dyDescent="0.25">
      <c r="C1077" s="18" t="s">
        <v>3160</v>
      </c>
      <c r="F1077" s="18" t="s">
        <v>2601</v>
      </c>
      <c r="J1077" s="18" t="s">
        <v>4102</v>
      </c>
      <c r="K1077" s="18" t="s">
        <v>3141</v>
      </c>
      <c r="L1077" s="18">
        <v>3</v>
      </c>
      <c r="M1077" s="18" t="s">
        <v>3081</v>
      </c>
      <c r="N1077" s="18" t="s">
        <v>3045</v>
      </c>
      <c r="O1077" s="18">
        <v>1837.2098800000001</v>
      </c>
    </row>
    <row r="1078" spans="3:15" x14ac:dyDescent="0.25">
      <c r="C1078" s="18" t="s">
        <v>3161</v>
      </c>
      <c r="F1078" s="18" t="s">
        <v>2718</v>
      </c>
      <c r="J1078" s="18" t="s">
        <v>4103</v>
      </c>
      <c r="K1078" s="18" t="s">
        <v>3141</v>
      </c>
      <c r="L1078" s="18">
        <v>4</v>
      </c>
      <c r="M1078" s="18" t="s">
        <v>3081</v>
      </c>
      <c r="N1078" s="18" t="s">
        <v>3045</v>
      </c>
      <c r="O1078" s="18">
        <v>3582.6102799999999</v>
      </c>
    </row>
    <row r="1079" spans="3:15" x14ac:dyDescent="0.25">
      <c r="C1079" s="18" t="s">
        <v>3162</v>
      </c>
      <c r="F1079" s="18" t="s">
        <v>3068</v>
      </c>
      <c r="J1079" s="18" t="s">
        <v>4104</v>
      </c>
      <c r="K1079" s="18" t="s">
        <v>3141</v>
      </c>
      <c r="L1079" s="18">
        <v>5</v>
      </c>
      <c r="M1079" s="18" t="s">
        <v>3081</v>
      </c>
      <c r="N1079" s="18" t="s">
        <v>3045</v>
      </c>
      <c r="O1079" s="18">
        <v>1755.2933399999999</v>
      </c>
    </row>
    <row r="1080" spans="3:15" x14ac:dyDescent="0.25">
      <c r="C1080" s="18" t="s">
        <v>3163</v>
      </c>
      <c r="F1080" s="18" t="s">
        <v>3057</v>
      </c>
      <c r="J1080" s="18" t="s">
        <v>4105</v>
      </c>
      <c r="K1080" s="18" t="s">
        <v>3141</v>
      </c>
      <c r="L1080" s="18">
        <v>6</v>
      </c>
      <c r="M1080" s="18" t="s">
        <v>3081</v>
      </c>
      <c r="N1080" s="18" t="s">
        <v>3045</v>
      </c>
      <c r="O1080" s="18">
        <v>3395.6526699999999</v>
      </c>
    </row>
    <row r="1081" spans="3:15" x14ac:dyDescent="0.25">
      <c r="C1081" s="18" t="s">
        <v>3164</v>
      </c>
      <c r="F1081" s="18" t="s">
        <v>3069</v>
      </c>
      <c r="J1081" s="18" t="s">
        <v>4106</v>
      </c>
      <c r="K1081" s="18" t="s">
        <v>3141</v>
      </c>
      <c r="L1081" s="18">
        <v>7</v>
      </c>
      <c r="M1081" s="18" t="s">
        <v>3081</v>
      </c>
      <c r="N1081" s="18" t="s">
        <v>3045</v>
      </c>
      <c r="O1081" s="18">
        <v>4081.9305399999998</v>
      </c>
    </row>
    <row r="1082" spans="3:15" x14ac:dyDescent="0.25">
      <c r="C1082" s="18" t="s">
        <v>3165</v>
      </c>
      <c r="F1082" s="18" t="s">
        <v>3063</v>
      </c>
      <c r="J1082" s="18" t="s">
        <v>4107</v>
      </c>
      <c r="K1082" s="18" t="s">
        <v>3141</v>
      </c>
      <c r="L1082" s="18">
        <v>0</v>
      </c>
      <c r="M1082" s="18" t="s">
        <v>3081</v>
      </c>
      <c r="N1082" s="18" t="s">
        <v>3046</v>
      </c>
      <c r="O1082" s="18">
        <v>1643.3590999999999</v>
      </c>
    </row>
    <row r="1083" spans="3:15" x14ac:dyDescent="0.25">
      <c r="C1083" s="18" t="s">
        <v>3166</v>
      </c>
      <c r="F1083" s="18" t="s">
        <v>2598</v>
      </c>
      <c r="J1083" s="18" t="s">
        <v>4108</v>
      </c>
      <c r="K1083" s="18" t="s">
        <v>3141</v>
      </c>
      <c r="L1083" s="18">
        <v>1</v>
      </c>
      <c r="M1083" s="18" t="s">
        <v>3081</v>
      </c>
      <c r="N1083" s="18" t="s">
        <v>3046</v>
      </c>
      <c r="O1083" s="18">
        <v>1391.96056</v>
      </c>
    </row>
    <row r="1084" spans="3:15" x14ac:dyDescent="0.25">
      <c r="C1084" s="18" t="s">
        <v>3167</v>
      </c>
      <c r="F1084" s="18" t="s">
        <v>861</v>
      </c>
      <c r="J1084" s="18" t="s">
        <v>4109</v>
      </c>
      <c r="K1084" s="18" t="s">
        <v>3141</v>
      </c>
      <c r="L1084" s="18">
        <v>2</v>
      </c>
      <c r="M1084" s="18" t="s">
        <v>3081</v>
      </c>
      <c r="N1084" s="18" t="s">
        <v>3046</v>
      </c>
      <c r="O1084" s="18">
        <v>2088.04513</v>
      </c>
    </row>
    <row r="1085" spans="3:15" x14ac:dyDescent="0.25">
      <c r="C1085" s="18" t="s">
        <v>3168</v>
      </c>
      <c r="F1085" s="18" t="s">
        <v>3066</v>
      </c>
      <c r="J1085" s="18" t="s">
        <v>4110</v>
      </c>
      <c r="K1085" s="18" t="s">
        <v>3141</v>
      </c>
      <c r="L1085" s="18">
        <v>3</v>
      </c>
      <c r="M1085" s="18" t="s">
        <v>3081</v>
      </c>
      <c r="N1085" s="18" t="s">
        <v>3046</v>
      </c>
      <c r="O1085" s="18">
        <v>1838.38885</v>
      </c>
    </row>
    <row r="1086" spans="3:15" x14ac:dyDescent="0.25">
      <c r="C1086" s="18" t="s">
        <v>3169</v>
      </c>
      <c r="F1086" s="18" t="s">
        <v>3067</v>
      </c>
      <c r="J1086" s="18" t="s">
        <v>4111</v>
      </c>
      <c r="K1086" s="18" t="s">
        <v>3141</v>
      </c>
      <c r="L1086" s="18">
        <v>4</v>
      </c>
      <c r="M1086" s="18" t="s">
        <v>3081</v>
      </c>
      <c r="N1086" s="18" t="s">
        <v>3046</v>
      </c>
      <c r="O1086" s="18">
        <v>3583.2053500000002</v>
      </c>
    </row>
    <row r="1087" spans="3:15" x14ac:dyDescent="0.25">
      <c r="C1087" s="18" t="s">
        <v>3170</v>
      </c>
      <c r="F1087" s="18" t="s">
        <v>2724</v>
      </c>
      <c r="J1087" s="18" t="s">
        <v>4112</v>
      </c>
      <c r="K1087" s="18" t="s">
        <v>3141</v>
      </c>
      <c r="L1087" s="18">
        <v>5</v>
      </c>
      <c r="M1087" s="18" t="s">
        <v>3081</v>
      </c>
      <c r="N1087" s="18" t="s">
        <v>3046</v>
      </c>
      <c r="O1087" s="18">
        <v>1753.85778</v>
      </c>
    </row>
    <row r="1088" spans="3:15" x14ac:dyDescent="0.25">
      <c r="C1088" s="18" t="s">
        <v>3171</v>
      </c>
      <c r="F1088" s="18" t="s">
        <v>2690</v>
      </c>
      <c r="J1088" s="18" t="s">
        <v>4113</v>
      </c>
      <c r="K1088" s="18" t="s">
        <v>3141</v>
      </c>
      <c r="L1088" s="18">
        <v>6</v>
      </c>
      <c r="M1088" s="18" t="s">
        <v>3081</v>
      </c>
      <c r="N1088" s="18" t="s">
        <v>3046</v>
      </c>
      <c r="O1088" s="18">
        <v>3396.5123199999998</v>
      </c>
    </row>
    <row r="1089" spans="1:16" x14ac:dyDescent="0.25">
      <c r="C1089" s="18" t="s">
        <v>3172</v>
      </c>
      <c r="F1089" s="18" t="s">
        <v>3058</v>
      </c>
      <c r="J1089" s="18" t="s">
        <v>4114</v>
      </c>
      <c r="K1089" s="18" t="s">
        <v>3141</v>
      </c>
      <c r="L1089" s="18">
        <v>7</v>
      </c>
      <c r="M1089" s="18" t="s">
        <v>3081</v>
      </c>
      <c r="N1089" s="18" t="s">
        <v>3046</v>
      </c>
      <c r="O1089" s="18">
        <v>4082.9866900000002</v>
      </c>
    </row>
    <row r="1090" spans="1:16" x14ac:dyDescent="0.25">
      <c r="A1090" s="18" t="s">
        <v>2741</v>
      </c>
      <c r="I1090" s="18">
        <v>2</v>
      </c>
      <c r="J1090" s="18" t="s">
        <v>2011</v>
      </c>
      <c r="K1090" s="18">
        <v>5</v>
      </c>
      <c r="L1090" s="18">
        <v>22</v>
      </c>
      <c r="M1090" s="18" t="s">
        <v>3081</v>
      </c>
      <c r="N1090" s="18" t="s">
        <v>3045</v>
      </c>
      <c r="O1090" s="18">
        <v>2817.8652999999999</v>
      </c>
      <c r="P1090" s="18" t="s">
        <v>2741</v>
      </c>
    </row>
    <row r="1091" spans="1:16" x14ac:dyDescent="0.25">
      <c r="A1091" s="18" t="s">
        <v>2765</v>
      </c>
      <c r="I1091" s="18">
        <v>1</v>
      </c>
      <c r="J1091" s="18" t="s">
        <v>2017</v>
      </c>
      <c r="K1091" s="18">
        <v>5</v>
      </c>
      <c r="L1091" s="18">
        <v>22</v>
      </c>
      <c r="M1091" s="18" t="s">
        <v>3081</v>
      </c>
      <c r="N1091" s="18" t="s">
        <v>3046</v>
      </c>
      <c r="O1091" s="18">
        <v>2816.3136100000002</v>
      </c>
      <c r="P1091" s="18" t="s">
        <v>2765</v>
      </c>
    </row>
    <row r="1092" spans="1:16" x14ac:dyDescent="0.25">
      <c r="A1092" s="18" t="s">
        <v>2271</v>
      </c>
      <c r="I1092" s="18">
        <v>6</v>
      </c>
      <c r="J1092" s="18" t="s">
        <v>1915</v>
      </c>
      <c r="K1092" s="18">
        <v>5</v>
      </c>
      <c r="L1092" s="18">
        <v>22</v>
      </c>
      <c r="M1092" s="18" t="s">
        <v>3044</v>
      </c>
      <c r="N1092" s="18" t="s">
        <v>3045</v>
      </c>
      <c r="O1092" s="18">
        <v>3647.4405999999999</v>
      </c>
      <c r="P1092" s="18" t="s">
        <v>2271</v>
      </c>
    </row>
    <row r="1093" spans="1:16" x14ac:dyDescent="0.25">
      <c r="A1093" s="18" t="s">
        <v>2295</v>
      </c>
      <c r="I1093" s="18">
        <v>5</v>
      </c>
      <c r="J1093" s="18" t="s">
        <v>1921</v>
      </c>
      <c r="K1093" s="18">
        <v>5</v>
      </c>
      <c r="L1093" s="18">
        <v>22</v>
      </c>
      <c r="M1093" s="18" t="s">
        <v>3044</v>
      </c>
      <c r="N1093" s="18" t="s">
        <v>3046</v>
      </c>
      <c r="O1093" s="18">
        <v>3647.0179600000001</v>
      </c>
      <c r="P1093" s="18" t="s">
        <v>2295</v>
      </c>
    </row>
    <row r="1094" spans="1:16" x14ac:dyDescent="0.25">
      <c r="A1094" s="18" t="s">
        <v>2742</v>
      </c>
      <c r="I1094" s="18">
        <v>4</v>
      </c>
      <c r="J1094" s="18" t="s">
        <v>2012</v>
      </c>
      <c r="K1094" s="18">
        <v>5</v>
      </c>
      <c r="L1094" s="18">
        <v>23</v>
      </c>
      <c r="M1094" s="18" t="s">
        <v>3081</v>
      </c>
      <c r="N1094" s="18" t="s">
        <v>3045</v>
      </c>
      <c r="O1094" s="18">
        <v>3330.5616599999998</v>
      </c>
      <c r="P1094" s="18" t="s">
        <v>2742</v>
      </c>
    </row>
    <row r="1095" spans="1:16" x14ac:dyDescent="0.25">
      <c r="A1095" s="18" t="s">
        <v>2766</v>
      </c>
      <c r="I1095" s="18">
        <v>3</v>
      </c>
      <c r="J1095" s="18" t="s">
        <v>2018</v>
      </c>
      <c r="K1095" s="18">
        <v>5</v>
      </c>
      <c r="L1095" s="18">
        <v>23</v>
      </c>
      <c r="M1095" s="18" t="s">
        <v>3081</v>
      </c>
      <c r="N1095" s="18" t="s">
        <v>3046</v>
      </c>
      <c r="O1095" s="18">
        <v>3330.4683399999999</v>
      </c>
      <c r="P1095" s="18" t="s">
        <v>2766</v>
      </c>
    </row>
    <row r="1096" spans="1:16" x14ac:dyDescent="0.25">
      <c r="A1096" s="18" t="s">
        <v>2272</v>
      </c>
      <c r="I1096" s="18">
        <v>8</v>
      </c>
      <c r="J1096" s="18" t="s">
        <v>1916</v>
      </c>
      <c r="K1096" s="18">
        <v>5</v>
      </c>
      <c r="L1096" s="18">
        <v>23</v>
      </c>
      <c r="M1096" s="18" t="s">
        <v>3044</v>
      </c>
      <c r="N1096" s="18" t="s">
        <v>3045</v>
      </c>
      <c r="O1096" s="18">
        <v>4344.9257600000001</v>
      </c>
      <c r="P1096" s="18" t="s">
        <v>2272</v>
      </c>
    </row>
    <row r="1097" spans="1:16" x14ac:dyDescent="0.25">
      <c r="A1097" s="18" t="s">
        <v>2296</v>
      </c>
      <c r="I1097" s="18">
        <v>7</v>
      </c>
      <c r="J1097" s="18" t="s">
        <v>1922</v>
      </c>
      <c r="K1097" s="18">
        <v>5</v>
      </c>
      <c r="L1097" s="18">
        <v>23</v>
      </c>
      <c r="M1097" s="18" t="s">
        <v>3044</v>
      </c>
      <c r="N1097" s="18" t="s">
        <v>3046</v>
      </c>
      <c r="O1097" s="18">
        <v>4344.2080800000003</v>
      </c>
      <c r="P1097" s="18" t="s">
        <v>2296</v>
      </c>
    </row>
    <row r="1098" spans="1:16" x14ac:dyDescent="0.25">
      <c r="B1098" s="18" t="s">
        <v>4019</v>
      </c>
      <c r="D1098" s="18" t="s">
        <v>48</v>
      </c>
      <c r="J1098" s="18" t="s">
        <v>4115</v>
      </c>
      <c r="K1098" s="18">
        <v>11</v>
      </c>
      <c r="L1098" s="18">
        <v>0</v>
      </c>
      <c r="M1098" s="18" t="s">
        <v>3044</v>
      </c>
      <c r="N1098" s="18" t="s">
        <v>3045</v>
      </c>
      <c r="O1098" s="18">
        <v>9307.4899700000005</v>
      </c>
    </row>
    <row r="1099" spans="1:16" x14ac:dyDescent="0.25">
      <c r="B1099" s="18" t="s">
        <v>4020</v>
      </c>
      <c r="D1099" s="18" t="s">
        <v>120</v>
      </c>
      <c r="J1099" s="18" t="s">
        <v>4116</v>
      </c>
      <c r="K1099" s="18">
        <v>11</v>
      </c>
      <c r="L1099" s="18">
        <v>1</v>
      </c>
      <c r="M1099" s="18" t="s">
        <v>3044</v>
      </c>
      <c r="N1099" s="18" t="s">
        <v>3045</v>
      </c>
      <c r="O1099" s="18">
        <v>9143.1473900000001</v>
      </c>
    </row>
    <row r="1100" spans="1:16" x14ac:dyDescent="0.25">
      <c r="B1100" s="18" t="s">
        <v>4021</v>
      </c>
      <c r="D1100" s="18" t="s">
        <v>28</v>
      </c>
      <c r="J1100" s="18" t="s">
        <v>4117</v>
      </c>
      <c r="K1100" s="18">
        <v>11</v>
      </c>
      <c r="L1100" s="18">
        <v>2</v>
      </c>
      <c r="M1100" s="18" t="s">
        <v>3044</v>
      </c>
      <c r="N1100" s="18" t="s">
        <v>3045</v>
      </c>
      <c r="O1100" s="18">
        <v>8900.8246099999997</v>
      </c>
    </row>
    <row r="1101" spans="1:16" x14ac:dyDescent="0.25">
      <c r="B1101" s="18" t="s">
        <v>4022</v>
      </c>
      <c r="D1101" s="18" t="s">
        <v>100</v>
      </c>
      <c r="J1101" s="18" t="s">
        <v>4118</v>
      </c>
      <c r="K1101" s="18">
        <v>11</v>
      </c>
      <c r="L1101" s="18">
        <v>3</v>
      </c>
      <c r="M1101" s="18" t="s">
        <v>3044</v>
      </c>
      <c r="N1101" s="18" t="s">
        <v>3045</v>
      </c>
      <c r="O1101" s="18">
        <v>9718.2274199999993</v>
      </c>
    </row>
    <row r="1102" spans="1:16" x14ac:dyDescent="0.25">
      <c r="B1102" s="18" t="s">
        <v>4023</v>
      </c>
      <c r="D1102" s="18" t="s">
        <v>32</v>
      </c>
      <c r="J1102" s="18" t="s">
        <v>4119</v>
      </c>
      <c r="K1102" s="18">
        <v>11</v>
      </c>
      <c r="L1102" s="18">
        <v>4</v>
      </c>
      <c r="M1102" s="18" t="s">
        <v>3044</v>
      </c>
      <c r="N1102" s="18" t="s">
        <v>3045</v>
      </c>
      <c r="O1102" s="18">
        <v>9360.8132900000001</v>
      </c>
    </row>
    <row r="1103" spans="1:16" x14ac:dyDescent="0.25">
      <c r="B1103" s="18" t="s">
        <v>4024</v>
      </c>
      <c r="D1103" s="18" t="s">
        <v>104</v>
      </c>
      <c r="J1103" s="18" t="s">
        <v>4120</v>
      </c>
      <c r="K1103" s="18">
        <v>11</v>
      </c>
      <c r="L1103" s="18">
        <v>5</v>
      </c>
      <c r="M1103" s="18" t="s">
        <v>3044</v>
      </c>
      <c r="N1103" s="18" t="s">
        <v>3045</v>
      </c>
      <c r="O1103" s="18">
        <v>9345.1280299999999</v>
      </c>
    </row>
    <row r="1104" spans="1:16" x14ac:dyDescent="0.25">
      <c r="B1104" s="18" t="s">
        <v>4025</v>
      </c>
      <c r="D1104" s="18" t="s">
        <v>850</v>
      </c>
      <c r="J1104" s="18" t="s">
        <v>4121</v>
      </c>
      <c r="K1104" s="18">
        <v>11</v>
      </c>
      <c r="L1104" s="18">
        <v>6</v>
      </c>
      <c r="M1104" s="18" t="s">
        <v>3044</v>
      </c>
      <c r="N1104" s="18" t="s">
        <v>3045</v>
      </c>
      <c r="O1104" s="18">
        <v>10605.34748</v>
      </c>
    </row>
    <row r="1105" spans="2:15" x14ac:dyDescent="0.25">
      <c r="B1105" s="18" t="s">
        <v>4026</v>
      </c>
      <c r="D1105" s="18" t="s">
        <v>855</v>
      </c>
      <c r="J1105" s="18" t="s">
        <v>4122</v>
      </c>
      <c r="K1105" s="18">
        <v>11</v>
      </c>
      <c r="L1105" s="18">
        <v>7</v>
      </c>
      <c r="M1105" s="18" t="s">
        <v>3044</v>
      </c>
      <c r="N1105" s="18" t="s">
        <v>3045</v>
      </c>
      <c r="O1105" s="18">
        <v>10484.1201</v>
      </c>
    </row>
    <row r="1106" spans="2:15" x14ac:dyDescent="0.25">
      <c r="B1106" s="18" t="s">
        <v>4027</v>
      </c>
      <c r="D1106" s="18" t="s">
        <v>24</v>
      </c>
      <c r="J1106" s="18" t="s">
        <v>4123</v>
      </c>
      <c r="K1106" s="18">
        <v>11</v>
      </c>
      <c r="L1106" s="18">
        <v>0</v>
      </c>
      <c r="M1106" s="18" t="s">
        <v>3044</v>
      </c>
      <c r="N1106" s="18" t="s">
        <v>3046</v>
      </c>
      <c r="O1106" s="18">
        <v>9308.6623999999993</v>
      </c>
    </row>
    <row r="1107" spans="2:15" x14ac:dyDescent="0.25">
      <c r="B1107" s="18" t="s">
        <v>4028</v>
      </c>
      <c r="D1107" s="18" t="s">
        <v>96</v>
      </c>
      <c r="J1107" s="18" t="s">
        <v>4124</v>
      </c>
      <c r="K1107" s="18">
        <v>11</v>
      </c>
      <c r="L1107" s="18">
        <v>1</v>
      </c>
      <c r="M1107" s="18" t="s">
        <v>3044</v>
      </c>
      <c r="N1107" s="18" t="s">
        <v>3046</v>
      </c>
      <c r="O1107" s="18">
        <v>9144.1502</v>
      </c>
    </row>
    <row r="1108" spans="2:15" x14ac:dyDescent="0.25">
      <c r="B1108" s="18" t="s">
        <v>4029</v>
      </c>
      <c r="D1108" s="18" t="s">
        <v>4</v>
      </c>
      <c r="J1108" s="18" t="s">
        <v>4125</v>
      </c>
      <c r="K1108" s="18">
        <v>11</v>
      </c>
      <c r="L1108" s="18">
        <v>2</v>
      </c>
      <c r="M1108" s="18" t="s">
        <v>3044</v>
      </c>
      <c r="N1108" s="18" t="s">
        <v>3046</v>
      </c>
      <c r="O1108" s="18">
        <v>8900.3883900000001</v>
      </c>
    </row>
    <row r="1109" spans="2:15" x14ac:dyDescent="0.25">
      <c r="B1109" s="18" t="s">
        <v>4030</v>
      </c>
      <c r="D1109" s="18" t="s">
        <v>76</v>
      </c>
      <c r="J1109" s="18" t="s">
        <v>4126</v>
      </c>
      <c r="K1109" s="18">
        <v>11</v>
      </c>
      <c r="L1109" s="18">
        <v>3</v>
      </c>
      <c r="M1109" s="18" t="s">
        <v>3044</v>
      </c>
      <c r="N1109" s="18" t="s">
        <v>3046</v>
      </c>
      <c r="O1109" s="18">
        <v>9718.5784899999999</v>
      </c>
    </row>
    <row r="1110" spans="2:15" x14ac:dyDescent="0.25">
      <c r="B1110" s="18" t="s">
        <v>4031</v>
      </c>
      <c r="D1110" s="18" t="s">
        <v>8</v>
      </c>
      <c r="J1110" s="18" t="s">
        <v>4127</v>
      </c>
      <c r="K1110" s="18">
        <v>11</v>
      </c>
      <c r="L1110" s="18">
        <v>4</v>
      </c>
      <c r="M1110" s="18" t="s">
        <v>3044</v>
      </c>
      <c r="N1110" s="18" t="s">
        <v>3046</v>
      </c>
      <c r="O1110" s="18">
        <v>9359.9596899999997</v>
      </c>
    </row>
    <row r="1111" spans="2:15" x14ac:dyDescent="0.25">
      <c r="B1111" s="18" t="s">
        <v>4032</v>
      </c>
      <c r="D1111" s="18" t="s">
        <v>80</v>
      </c>
      <c r="J1111" s="18" t="s">
        <v>4128</v>
      </c>
      <c r="K1111" s="18">
        <v>11</v>
      </c>
      <c r="L1111" s="18">
        <v>5</v>
      </c>
      <c r="M1111" s="18" t="s">
        <v>3044</v>
      </c>
      <c r="N1111" s="18" t="s">
        <v>3046</v>
      </c>
      <c r="O1111" s="18">
        <v>9344.2785100000001</v>
      </c>
    </row>
    <row r="1112" spans="2:15" x14ac:dyDescent="0.25">
      <c r="B1112" s="18" t="s">
        <v>4033</v>
      </c>
      <c r="D1112" s="18" t="s">
        <v>848</v>
      </c>
      <c r="J1112" s="18" t="s">
        <v>4129</v>
      </c>
      <c r="K1112" s="18">
        <v>11</v>
      </c>
      <c r="L1112" s="18">
        <v>6</v>
      </c>
      <c r="M1112" s="18" t="s">
        <v>3044</v>
      </c>
      <c r="N1112" s="18" t="s">
        <v>3046</v>
      </c>
      <c r="O1112" s="18">
        <v>10604.64234</v>
      </c>
    </row>
    <row r="1113" spans="2:15" x14ac:dyDescent="0.25">
      <c r="B1113" s="18" t="s">
        <v>4034</v>
      </c>
      <c r="D1113" s="18" t="s">
        <v>853</v>
      </c>
      <c r="J1113" s="18" t="s">
        <v>4130</v>
      </c>
      <c r="K1113" s="18">
        <v>11</v>
      </c>
      <c r="L1113" s="18">
        <v>7</v>
      </c>
      <c r="M1113" s="18" t="s">
        <v>3044</v>
      </c>
      <c r="N1113" s="18" t="s">
        <v>3046</v>
      </c>
      <c r="O1113" s="18">
        <v>10484.26251</v>
      </c>
    </row>
    <row r="1114" spans="2:15" x14ac:dyDescent="0.25">
      <c r="B1114" s="18" t="s">
        <v>4035</v>
      </c>
      <c r="D1114" s="18" t="s">
        <v>40</v>
      </c>
      <c r="J1114" s="18" t="s">
        <v>4131</v>
      </c>
      <c r="K1114" s="18">
        <v>11</v>
      </c>
      <c r="L1114" s="18">
        <v>0</v>
      </c>
      <c r="M1114" s="18" t="s">
        <v>3081</v>
      </c>
      <c r="N1114" s="18" t="s">
        <v>3045</v>
      </c>
      <c r="O1114" s="18">
        <v>9017.6419800000003</v>
      </c>
    </row>
    <row r="1115" spans="2:15" x14ac:dyDescent="0.25">
      <c r="B1115" s="18" t="s">
        <v>4036</v>
      </c>
      <c r="D1115" s="18" t="s">
        <v>112</v>
      </c>
      <c r="J1115" s="18" t="s">
        <v>4132</v>
      </c>
      <c r="K1115" s="18">
        <v>11</v>
      </c>
      <c r="L1115" s="18">
        <v>1</v>
      </c>
      <c r="M1115" s="18" t="s">
        <v>3081</v>
      </c>
      <c r="N1115" s="18" t="s">
        <v>3045</v>
      </c>
      <c r="O1115" s="18">
        <v>8904.1227400000007</v>
      </c>
    </row>
    <row r="1116" spans="2:15" x14ac:dyDescent="0.25">
      <c r="B1116" s="18" t="s">
        <v>4037</v>
      </c>
      <c r="D1116" s="18" t="s">
        <v>44</v>
      </c>
      <c r="J1116" s="18" t="s">
        <v>4133</v>
      </c>
      <c r="K1116" s="18">
        <v>11</v>
      </c>
      <c r="L1116" s="18">
        <v>2</v>
      </c>
      <c r="M1116" s="18" t="s">
        <v>3081</v>
      </c>
      <c r="N1116" s="18" t="s">
        <v>3045</v>
      </c>
      <c r="O1116" s="18">
        <v>8396.8184600000004</v>
      </c>
    </row>
    <row r="1117" spans="2:15" x14ac:dyDescent="0.25">
      <c r="B1117" s="18" t="s">
        <v>4038</v>
      </c>
      <c r="D1117" s="18" t="s">
        <v>116</v>
      </c>
      <c r="J1117" s="18" t="s">
        <v>4134</v>
      </c>
      <c r="K1117" s="18">
        <v>11</v>
      </c>
      <c r="L1117" s="18">
        <v>3</v>
      </c>
      <c r="M1117" s="18" t="s">
        <v>3081</v>
      </c>
      <c r="N1117" s="18" t="s">
        <v>3045</v>
      </c>
      <c r="O1117" s="18">
        <v>9229.17634</v>
      </c>
    </row>
    <row r="1118" spans="2:15" x14ac:dyDescent="0.25">
      <c r="B1118" s="18" t="s">
        <v>4039</v>
      </c>
      <c r="D1118" s="18" t="s">
        <v>861</v>
      </c>
      <c r="J1118" s="18" t="s">
        <v>4135</v>
      </c>
      <c r="K1118" s="18">
        <v>11</v>
      </c>
      <c r="L1118" s="18">
        <v>4</v>
      </c>
      <c r="M1118" s="18" t="s">
        <v>3081</v>
      </c>
      <c r="N1118" s="18" t="s">
        <v>3045</v>
      </c>
      <c r="O1118" s="18">
        <v>9683.8150800000003</v>
      </c>
    </row>
    <row r="1119" spans="2:15" x14ac:dyDescent="0.25">
      <c r="B1119" s="18" t="s">
        <v>4040</v>
      </c>
      <c r="D1119" s="18" t="s">
        <v>866</v>
      </c>
      <c r="J1119" s="18" t="s">
        <v>4136</v>
      </c>
      <c r="K1119" s="18">
        <v>11</v>
      </c>
      <c r="L1119" s="18">
        <v>5</v>
      </c>
      <c r="M1119" s="18" t="s">
        <v>3081</v>
      </c>
      <c r="N1119" s="18" t="s">
        <v>3045</v>
      </c>
      <c r="O1119" s="18">
        <v>10861.828509999999</v>
      </c>
    </row>
    <row r="1120" spans="2:15" x14ac:dyDescent="0.25">
      <c r="B1120" s="18" t="s">
        <v>4041</v>
      </c>
      <c r="D1120" s="18" t="s">
        <v>3173</v>
      </c>
      <c r="J1120" s="18" t="s">
        <v>4137</v>
      </c>
      <c r="K1120" s="18">
        <v>11</v>
      </c>
      <c r="L1120" s="18">
        <v>6</v>
      </c>
      <c r="M1120" s="18" t="s">
        <v>3081</v>
      </c>
      <c r="N1120" s="18" t="s">
        <v>3045</v>
      </c>
      <c r="O1120" s="18">
        <v>9870.1188000000002</v>
      </c>
    </row>
    <row r="1121" spans="2:15" x14ac:dyDescent="0.25">
      <c r="B1121" s="18" t="s">
        <v>4042</v>
      </c>
      <c r="D1121" s="18" t="s">
        <v>2588</v>
      </c>
      <c r="J1121" s="18" t="s">
        <v>4138</v>
      </c>
      <c r="K1121" s="18">
        <v>11</v>
      </c>
      <c r="L1121" s="18">
        <v>7</v>
      </c>
      <c r="M1121" s="18" t="s">
        <v>3081</v>
      </c>
      <c r="N1121" s="18" t="s">
        <v>3045</v>
      </c>
      <c r="O1121" s="18">
        <v>11043.856169999999</v>
      </c>
    </row>
    <row r="1122" spans="2:15" x14ac:dyDescent="0.25">
      <c r="B1122" s="18" t="s">
        <v>4043</v>
      </c>
      <c r="D1122" s="18" t="s">
        <v>16</v>
      </c>
      <c r="J1122" s="18" t="s">
        <v>4139</v>
      </c>
      <c r="K1122" s="18">
        <v>11</v>
      </c>
      <c r="L1122" s="18">
        <v>0</v>
      </c>
      <c r="M1122" s="18" t="s">
        <v>3081</v>
      </c>
      <c r="N1122" s="18" t="s">
        <v>3046</v>
      </c>
      <c r="O1122" s="18">
        <v>9016.8140399999993</v>
      </c>
    </row>
    <row r="1123" spans="2:15" x14ac:dyDescent="0.25">
      <c r="B1123" s="18" t="s">
        <v>4044</v>
      </c>
      <c r="D1123" s="18" t="s">
        <v>88</v>
      </c>
      <c r="J1123" s="18" t="s">
        <v>4140</v>
      </c>
      <c r="K1123" s="18">
        <v>11</v>
      </c>
      <c r="L1123" s="18">
        <v>1</v>
      </c>
      <c r="M1123" s="18" t="s">
        <v>3081</v>
      </c>
      <c r="N1123" s="18" t="s">
        <v>3046</v>
      </c>
      <c r="O1123" s="18">
        <v>8905.3816900000002</v>
      </c>
    </row>
    <row r="1124" spans="2:15" x14ac:dyDescent="0.25">
      <c r="B1124" s="18" t="s">
        <v>4045</v>
      </c>
      <c r="D1124" s="18" t="s">
        <v>20</v>
      </c>
      <c r="J1124" s="18" t="s">
        <v>4141</v>
      </c>
      <c r="K1124" s="18">
        <v>11</v>
      </c>
      <c r="L1124" s="18">
        <v>2</v>
      </c>
      <c r="M1124" s="18" t="s">
        <v>3081</v>
      </c>
      <c r="N1124" s="18" t="s">
        <v>3046</v>
      </c>
      <c r="O1124" s="18">
        <v>8397.3321799999994</v>
      </c>
    </row>
    <row r="1125" spans="2:15" x14ac:dyDescent="0.25">
      <c r="B1125" s="18" t="s">
        <v>4046</v>
      </c>
      <c r="D1125" s="18" t="s">
        <v>92</v>
      </c>
      <c r="J1125" s="18" t="s">
        <v>4142</v>
      </c>
      <c r="K1125" s="18">
        <v>11</v>
      </c>
      <c r="L1125" s="18">
        <v>3</v>
      </c>
      <c r="M1125" s="18" t="s">
        <v>3081</v>
      </c>
      <c r="N1125" s="18" t="s">
        <v>3046</v>
      </c>
      <c r="O1125" s="18">
        <v>9227.9711700000007</v>
      </c>
    </row>
    <row r="1126" spans="2:15" x14ac:dyDescent="0.25">
      <c r="B1126" s="18" t="s">
        <v>4047</v>
      </c>
      <c r="D1126" s="18" t="s">
        <v>859</v>
      </c>
      <c r="J1126" s="18" t="s">
        <v>4143</v>
      </c>
      <c r="K1126" s="18">
        <v>11</v>
      </c>
      <c r="L1126" s="18">
        <v>4</v>
      </c>
      <c r="M1126" s="18" t="s">
        <v>3081</v>
      </c>
      <c r="N1126" s="18" t="s">
        <v>3046</v>
      </c>
      <c r="O1126" s="18">
        <v>9685.07251</v>
      </c>
    </row>
    <row r="1127" spans="2:15" x14ac:dyDescent="0.25">
      <c r="B1127" s="18" t="s">
        <v>4048</v>
      </c>
      <c r="D1127" s="18" t="s">
        <v>864</v>
      </c>
      <c r="J1127" s="18" t="s">
        <v>4144</v>
      </c>
      <c r="K1127" s="18">
        <v>11</v>
      </c>
      <c r="L1127" s="18">
        <v>5</v>
      </c>
      <c r="M1127" s="18" t="s">
        <v>3081</v>
      </c>
      <c r="N1127" s="18" t="s">
        <v>3046</v>
      </c>
      <c r="O1127" s="18">
        <v>10860.06207</v>
      </c>
    </row>
    <row r="1128" spans="2:15" x14ac:dyDescent="0.25">
      <c r="B1128" s="18" t="s">
        <v>4049</v>
      </c>
      <c r="D1128" s="18" t="s">
        <v>2589</v>
      </c>
      <c r="J1128" s="18" t="s">
        <v>4145</v>
      </c>
      <c r="K1128" s="18">
        <v>11</v>
      </c>
      <c r="L1128" s="18">
        <v>6</v>
      </c>
      <c r="M1128" s="18" t="s">
        <v>3081</v>
      </c>
      <c r="N1128" s="18" t="s">
        <v>3046</v>
      </c>
      <c r="O1128" s="18">
        <v>9871.4755399999995</v>
      </c>
    </row>
    <row r="1129" spans="2:15" x14ac:dyDescent="0.25">
      <c r="B1129" s="18" t="s">
        <v>4050</v>
      </c>
      <c r="D1129" s="18" t="s">
        <v>2609</v>
      </c>
      <c r="J1129" s="18" t="s">
        <v>4146</v>
      </c>
      <c r="K1129" s="18">
        <v>11</v>
      </c>
      <c r="L1129" s="18">
        <v>7</v>
      </c>
      <c r="M1129" s="18" t="s">
        <v>3081</v>
      </c>
      <c r="N1129" s="18" t="s">
        <v>3046</v>
      </c>
      <c r="O1129" s="18">
        <v>11044.79232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197"/>
  <sheetViews>
    <sheetView workbookViewId="0">
      <selection activeCell="F215" sqref="F215"/>
    </sheetView>
  </sheetViews>
  <sheetFormatPr defaultRowHeight="15" x14ac:dyDescent="0.25"/>
  <cols>
    <col min="2" max="2" width="20.7109375" customWidth="1"/>
    <col min="3" max="3" width="21" customWidth="1"/>
    <col min="8" max="8" width="21.42578125" customWidth="1"/>
  </cols>
  <sheetData>
    <row r="1" spans="1:8" x14ac:dyDescent="0.25">
      <c r="A1" s="16" t="s">
        <v>845</v>
      </c>
      <c r="B1" s="14" t="s">
        <v>846</v>
      </c>
      <c r="C1" s="14" t="s">
        <v>847</v>
      </c>
      <c r="F1" s="20" t="s">
        <v>845</v>
      </c>
      <c r="G1" s="20" t="s">
        <v>843</v>
      </c>
      <c r="H1" s="20" t="s">
        <v>876</v>
      </c>
    </row>
    <row r="2" spans="1:8" x14ac:dyDescent="0.25">
      <c r="A2" s="17">
        <v>1</v>
      </c>
      <c r="B2" s="13" t="s">
        <v>0</v>
      </c>
      <c r="C2" s="13" t="s">
        <v>144</v>
      </c>
      <c r="F2" s="11">
        <v>1</v>
      </c>
      <c r="G2" s="19" t="s">
        <v>0</v>
      </c>
      <c r="H2" s="19" t="s">
        <v>144</v>
      </c>
    </row>
    <row r="3" spans="1:8" x14ac:dyDescent="0.25">
      <c r="A3" s="17"/>
      <c r="B3" s="13" t="s">
        <v>24</v>
      </c>
      <c r="C3" s="13" t="s">
        <v>168</v>
      </c>
      <c r="F3" s="11"/>
      <c r="G3" s="19" t="s">
        <v>24</v>
      </c>
      <c r="H3" s="19" t="s">
        <v>168</v>
      </c>
    </row>
    <row r="4" spans="1:8" x14ac:dyDescent="0.25">
      <c r="A4" s="17">
        <v>2</v>
      </c>
      <c r="B4" s="13" t="s">
        <v>48</v>
      </c>
      <c r="C4" s="13" t="s">
        <v>192</v>
      </c>
      <c r="F4" s="11">
        <v>2</v>
      </c>
      <c r="G4" s="19" t="s">
        <v>48</v>
      </c>
      <c r="H4" s="19" t="s">
        <v>192</v>
      </c>
    </row>
    <row r="5" spans="1:8" x14ac:dyDescent="0.25">
      <c r="A5" s="17"/>
      <c r="B5" s="13" t="s">
        <v>72</v>
      </c>
      <c r="C5" s="13" t="s">
        <v>216</v>
      </c>
      <c r="F5" s="11"/>
      <c r="G5" s="19" t="s">
        <v>72</v>
      </c>
      <c r="H5" s="19" t="s">
        <v>216</v>
      </c>
    </row>
    <row r="6" spans="1:8" x14ac:dyDescent="0.25">
      <c r="A6" s="17">
        <v>3</v>
      </c>
      <c r="B6" s="13" t="s">
        <v>96</v>
      </c>
      <c r="C6" s="13" t="s">
        <v>240</v>
      </c>
      <c r="F6" s="11">
        <v>3</v>
      </c>
      <c r="G6" s="19" t="s">
        <v>96</v>
      </c>
      <c r="H6" s="19" t="s">
        <v>240</v>
      </c>
    </row>
    <row r="7" spans="1:8" x14ac:dyDescent="0.25">
      <c r="A7" s="17"/>
      <c r="B7" s="13" t="s">
        <v>120</v>
      </c>
      <c r="C7" s="13" t="s">
        <v>264</v>
      </c>
      <c r="F7" s="11"/>
      <c r="G7" s="19" t="s">
        <v>120</v>
      </c>
      <c r="H7" s="19" t="s">
        <v>264</v>
      </c>
    </row>
    <row r="8" spans="1:8" x14ac:dyDescent="0.25">
      <c r="A8" s="17">
        <v>4</v>
      </c>
      <c r="B8" s="13" t="s">
        <v>2</v>
      </c>
      <c r="C8" s="13" t="s">
        <v>146</v>
      </c>
      <c r="F8" s="11">
        <v>4</v>
      </c>
      <c r="G8" s="19" t="s">
        <v>2</v>
      </c>
      <c r="H8" s="19" t="s">
        <v>146</v>
      </c>
    </row>
    <row r="9" spans="1:8" x14ac:dyDescent="0.25">
      <c r="A9" s="17"/>
      <c r="B9" s="13" t="s">
        <v>26</v>
      </c>
      <c r="C9" s="13" t="s">
        <v>170</v>
      </c>
      <c r="F9" s="11"/>
      <c r="G9" s="19" t="s">
        <v>26</v>
      </c>
      <c r="H9" s="19" t="s">
        <v>170</v>
      </c>
    </row>
    <row r="10" spans="1:8" x14ac:dyDescent="0.25">
      <c r="A10" s="17">
        <v>5</v>
      </c>
      <c r="B10" s="13" t="s">
        <v>50</v>
      </c>
      <c r="C10" s="13" t="s">
        <v>194</v>
      </c>
      <c r="F10" s="11">
        <v>5</v>
      </c>
      <c r="G10" s="19" t="s">
        <v>50</v>
      </c>
      <c r="H10" s="19" t="s">
        <v>194</v>
      </c>
    </row>
    <row r="11" spans="1:8" x14ac:dyDescent="0.25">
      <c r="A11" s="17"/>
      <c r="B11" s="13" t="s">
        <v>74</v>
      </c>
      <c r="C11" s="13" t="s">
        <v>218</v>
      </c>
      <c r="F11" s="11"/>
      <c r="G11" s="19" t="s">
        <v>74</v>
      </c>
      <c r="H11" s="19" t="s">
        <v>218</v>
      </c>
    </row>
    <row r="12" spans="1:8" x14ac:dyDescent="0.25">
      <c r="A12" s="17">
        <v>6</v>
      </c>
      <c r="B12" s="13" t="s">
        <v>98</v>
      </c>
      <c r="C12" s="13" t="s">
        <v>242</v>
      </c>
      <c r="F12" s="11">
        <v>6</v>
      </c>
      <c r="G12" s="19" t="s">
        <v>98</v>
      </c>
      <c r="H12" s="19" t="s">
        <v>242</v>
      </c>
    </row>
    <row r="13" spans="1:8" x14ac:dyDescent="0.25">
      <c r="A13" s="17"/>
      <c r="B13" s="13" t="s">
        <v>122</v>
      </c>
      <c r="C13" s="13" t="s">
        <v>266</v>
      </c>
      <c r="F13" s="11"/>
      <c r="G13" s="19" t="s">
        <v>122</v>
      </c>
      <c r="H13" s="19" t="s">
        <v>266</v>
      </c>
    </row>
    <row r="14" spans="1:8" x14ac:dyDescent="0.25">
      <c r="A14" s="17">
        <v>7</v>
      </c>
      <c r="B14" s="13" t="s">
        <v>4</v>
      </c>
      <c r="C14" s="13" t="s">
        <v>148</v>
      </c>
      <c r="F14" s="11">
        <v>7</v>
      </c>
      <c r="G14" s="19" t="s">
        <v>4</v>
      </c>
      <c r="H14" s="19" t="s">
        <v>148</v>
      </c>
    </row>
    <row r="15" spans="1:8" x14ac:dyDescent="0.25">
      <c r="A15" s="17"/>
      <c r="B15" s="13" t="s">
        <v>28</v>
      </c>
      <c r="C15" s="13" t="s">
        <v>172</v>
      </c>
      <c r="F15" s="11"/>
      <c r="G15" s="19" t="s">
        <v>28</v>
      </c>
      <c r="H15" s="19" t="s">
        <v>172</v>
      </c>
    </row>
    <row r="16" spans="1:8" x14ac:dyDescent="0.25">
      <c r="A16" s="17">
        <v>8</v>
      </c>
      <c r="B16" s="13" t="s">
        <v>52</v>
      </c>
      <c r="C16" s="13" t="s">
        <v>196</v>
      </c>
      <c r="F16" s="11">
        <v>8</v>
      </c>
      <c r="G16" s="19" t="s">
        <v>52</v>
      </c>
      <c r="H16" s="19" t="s">
        <v>196</v>
      </c>
    </row>
    <row r="17" spans="1:8" x14ac:dyDescent="0.25">
      <c r="A17" s="17"/>
      <c r="B17" s="13" t="s">
        <v>76</v>
      </c>
      <c r="C17" s="13" t="s">
        <v>220</v>
      </c>
      <c r="F17" s="11"/>
      <c r="G17" s="19" t="s">
        <v>76</v>
      </c>
      <c r="H17" s="19" t="s">
        <v>220</v>
      </c>
    </row>
    <row r="18" spans="1:8" x14ac:dyDescent="0.25">
      <c r="A18" s="17">
        <v>9</v>
      </c>
      <c r="B18" s="13" t="s">
        <v>100</v>
      </c>
      <c r="C18" s="13" t="s">
        <v>244</v>
      </c>
      <c r="F18" s="11">
        <v>9</v>
      </c>
      <c r="G18" s="19" t="s">
        <v>100</v>
      </c>
      <c r="H18" s="19" t="s">
        <v>244</v>
      </c>
    </row>
    <row r="19" spans="1:8" x14ac:dyDescent="0.25">
      <c r="A19" s="17"/>
      <c r="B19" s="13" t="s">
        <v>124</v>
      </c>
      <c r="C19" s="13" t="s">
        <v>268</v>
      </c>
      <c r="F19" s="11"/>
      <c r="G19" s="19" t="s">
        <v>124</v>
      </c>
      <c r="H19" s="19" t="s">
        <v>268</v>
      </c>
    </row>
    <row r="20" spans="1:8" x14ac:dyDescent="0.25">
      <c r="A20" s="17">
        <v>10</v>
      </c>
      <c r="B20" s="13" t="s">
        <v>6</v>
      </c>
      <c r="C20" s="13" t="s">
        <v>150</v>
      </c>
      <c r="F20" s="11">
        <v>10</v>
      </c>
      <c r="G20" s="19" t="s">
        <v>6</v>
      </c>
      <c r="H20" s="19" t="s">
        <v>150</v>
      </c>
    </row>
    <row r="21" spans="1:8" x14ac:dyDescent="0.25">
      <c r="A21" s="17"/>
      <c r="B21" s="13" t="s">
        <v>30</v>
      </c>
      <c r="C21" s="13" t="s">
        <v>174</v>
      </c>
      <c r="F21" s="11"/>
      <c r="G21" s="19" t="s">
        <v>30</v>
      </c>
      <c r="H21" s="19" t="s">
        <v>174</v>
      </c>
    </row>
    <row r="22" spans="1:8" x14ac:dyDescent="0.25">
      <c r="A22" s="17">
        <v>11</v>
      </c>
      <c r="B22" s="13" t="s">
        <v>54</v>
      </c>
      <c r="C22" s="13" t="s">
        <v>198</v>
      </c>
      <c r="F22" s="11">
        <v>11</v>
      </c>
      <c r="G22" s="19" t="s">
        <v>54</v>
      </c>
      <c r="H22" s="19" t="s">
        <v>198</v>
      </c>
    </row>
    <row r="23" spans="1:8" x14ac:dyDescent="0.25">
      <c r="A23" s="17"/>
      <c r="B23" s="13" t="s">
        <v>78</v>
      </c>
      <c r="C23" s="13" t="s">
        <v>222</v>
      </c>
      <c r="F23" s="11"/>
      <c r="G23" s="19" t="s">
        <v>78</v>
      </c>
      <c r="H23" s="19" t="s">
        <v>222</v>
      </c>
    </row>
    <row r="24" spans="1:8" x14ac:dyDescent="0.25">
      <c r="A24" s="17">
        <v>12</v>
      </c>
      <c r="B24" s="13" t="s">
        <v>102</v>
      </c>
      <c r="C24" s="13" t="s">
        <v>246</v>
      </c>
      <c r="F24" s="11">
        <v>12</v>
      </c>
      <c r="G24" s="19" t="s">
        <v>102</v>
      </c>
      <c r="H24" s="19" t="s">
        <v>246</v>
      </c>
    </row>
    <row r="25" spans="1:8" x14ac:dyDescent="0.25">
      <c r="A25" s="17"/>
      <c r="B25" s="13" t="s">
        <v>126</v>
      </c>
      <c r="C25" s="13" t="s">
        <v>270</v>
      </c>
      <c r="F25" s="11"/>
      <c r="G25" s="19" t="s">
        <v>126</v>
      </c>
      <c r="H25" s="19" t="s">
        <v>270</v>
      </c>
    </row>
    <row r="26" spans="1:8" x14ac:dyDescent="0.25">
      <c r="A26" s="17">
        <v>13</v>
      </c>
      <c r="B26" s="13" t="s">
        <v>8</v>
      </c>
      <c r="C26" s="13" t="s">
        <v>152</v>
      </c>
      <c r="F26" s="11">
        <v>13</v>
      </c>
      <c r="G26" s="19" t="s">
        <v>8</v>
      </c>
      <c r="H26" s="19" t="s">
        <v>152</v>
      </c>
    </row>
    <row r="27" spans="1:8" x14ac:dyDescent="0.25">
      <c r="A27" s="17"/>
      <c r="B27" s="13" t="s">
        <v>32</v>
      </c>
      <c r="C27" s="13" t="s">
        <v>176</v>
      </c>
      <c r="F27" s="11"/>
      <c r="G27" s="19" t="s">
        <v>32</v>
      </c>
      <c r="H27" s="19" t="s">
        <v>176</v>
      </c>
    </row>
    <row r="28" spans="1:8" x14ac:dyDescent="0.25">
      <c r="A28" s="17">
        <v>14</v>
      </c>
      <c r="B28" s="13" t="s">
        <v>56</v>
      </c>
      <c r="C28" s="13" t="s">
        <v>200</v>
      </c>
      <c r="F28" s="11">
        <v>14</v>
      </c>
      <c r="G28" s="19" t="s">
        <v>56</v>
      </c>
      <c r="H28" s="19" t="s">
        <v>200</v>
      </c>
    </row>
    <row r="29" spans="1:8" x14ac:dyDescent="0.25">
      <c r="A29" s="17"/>
      <c r="B29" s="13" t="s">
        <v>80</v>
      </c>
      <c r="C29" s="13" t="s">
        <v>224</v>
      </c>
      <c r="F29" s="11"/>
      <c r="G29" s="19" t="s">
        <v>80</v>
      </c>
      <c r="H29" s="19" t="s">
        <v>224</v>
      </c>
    </row>
    <row r="30" spans="1:8" x14ac:dyDescent="0.25">
      <c r="A30" s="17">
        <v>15</v>
      </c>
      <c r="B30" s="13" t="s">
        <v>104</v>
      </c>
      <c r="C30" s="13" t="s">
        <v>248</v>
      </c>
      <c r="F30" s="11">
        <v>15</v>
      </c>
      <c r="G30" s="19" t="s">
        <v>104</v>
      </c>
      <c r="H30" s="19" t="s">
        <v>248</v>
      </c>
    </row>
    <row r="31" spans="1:8" x14ac:dyDescent="0.25">
      <c r="A31" s="17"/>
      <c r="B31" s="13" t="s">
        <v>128</v>
      </c>
      <c r="C31" s="13" t="s">
        <v>272</v>
      </c>
      <c r="F31" s="11"/>
      <c r="G31" s="19" t="s">
        <v>128</v>
      </c>
      <c r="H31" s="19" t="s">
        <v>272</v>
      </c>
    </row>
    <row r="32" spans="1:8" x14ac:dyDescent="0.25">
      <c r="A32" s="17">
        <v>16</v>
      </c>
      <c r="B32" s="13" t="s">
        <v>10</v>
      </c>
      <c r="C32" s="13" t="s">
        <v>154</v>
      </c>
      <c r="F32" s="11">
        <v>16</v>
      </c>
      <c r="G32" s="19" t="s">
        <v>10</v>
      </c>
      <c r="H32" s="19" t="s">
        <v>154</v>
      </c>
    </row>
    <row r="33" spans="1:8" x14ac:dyDescent="0.25">
      <c r="A33" s="17"/>
      <c r="B33" s="13" t="s">
        <v>34</v>
      </c>
      <c r="C33" s="13" t="s">
        <v>178</v>
      </c>
      <c r="F33" s="11"/>
      <c r="G33" s="19" t="s">
        <v>34</v>
      </c>
      <c r="H33" s="19" t="s">
        <v>178</v>
      </c>
    </row>
    <row r="34" spans="1:8" x14ac:dyDescent="0.25">
      <c r="A34" s="17">
        <v>17</v>
      </c>
      <c r="B34" s="13" t="s">
        <v>58</v>
      </c>
      <c r="C34" s="13" t="s">
        <v>202</v>
      </c>
      <c r="F34" s="11">
        <v>17</v>
      </c>
      <c r="G34" s="19" t="s">
        <v>58</v>
      </c>
      <c r="H34" s="19" t="s">
        <v>202</v>
      </c>
    </row>
    <row r="35" spans="1:8" x14ac:dyDescent="0.25">
      <c r="A35" s="17"/>
      <c r="B35" s="13" t="s">
        <v>82</v>
      </c>
      <c r="C35" s="13" t="s">
        <v>226</v>
      </c>
      <c r="F35" s="11"/>
      <c r="G35" s="19" t="s">
        <v>82</v>
      </c>
      <c r="H35" s="19" t="s">
        <v>226</v>
      </c>
    </row>
    <row r="36" spans="1:8" x14ac:dyDescent="0.25">
      <c r="A36" s="17">
        <v>18</v>
      </c>
      <c r="B36" s="13" t="s">
        <v>106</v>
      </c>
      <c r="C36" s="13" t="s">
        <v>250</v>
      </c>
      <c r="F36" s="11">
        <v>18</v>
      </c>
      <c r="G36" s="19" t="s">
        <v>106</v>
      </c>
      <c r="H36" s="19" t="s">
        <v>250</v>
      </c>
    </row>
    <row r="37" spans="1:8" x14ac:dyDescent="0.25">
      <c r="A37" s="17"/>
      <c r="B37" s="13" t="s">
        <v>130</v>
      </c>
      <c r="C37" s="13" t="s">
        <v>274</v>
      </c>
      <c r="F37" s="11"/>
      <c r="G37" s="19" t="s">
        <v>130</v>
      </c>
      <c r="H37" s="19" t="s">
        <v>274</v>
      </c>
    </row>
    <row r="38" spans="1:8" x14ac:dyDescent="0.25">
      <c r="A38" s="17">
        <v>19</v>
      </c>
      <c r="B38" s="13" t="s">
        <v>848</v>
      </c>
      <c r="C38" s="13" t="s">
        <v>849</v>
      </c>
      <c r="F38" s="11">
        <v>19</v>
      </c>
      <c r="G38" s="19" t="s">
        <v>848</v>
      </c>
      <c r="H38" s="19" t="s">
        <v>849</v>
      </c>
    </row>
    <row r="39" spans="1:8" x14ac:dyDescent="0.25">
      <c r="A39" s="17"/>
      <c r="B39" s="13" t="s">
        <v>850</v>
      </c>
      <c r="C39" s="13" t="s">
        <v>851</v>
      </c>
      <c r="F39" s="11"/>
      <c r="G39" s="19" t="s">
        <v>850</v>
      </c>
      <c r="H39" s="19" t="s">
        <v>851</v>
      </c>
    </row>
    <row r="40" spans="1:8" x14ac:dyDescent="0.25">
      <c r="A40" s="17">
        <v>20</v>
      </c>
      <c r="B40" s="13" t="s">
        <v>852</v>
      </c>
      <c r="C40" s="13" t="s">
        <v>288</v>
      </c>
      <c r="F40" s="11">
        <v>20</v>
      </c>
      <c r="G40" s="19" t="s">
        <v>852</v>
      </c>
      <c r="H40" s="19" t="s">
        <v>288</v>
      </c>
    </row>
    <row r="41" spans="1:8" x14ac:dyDescent="0.25">
      <c r="A41" s="17"/>
      <c r="B41" s="13" t="s">
        <v>853</v>
      </c>
      <c r="C41" s="13" t="s">
        <v>854</v>
      </c>
      <c r="F41" s="11"/>
      <c r="G41" s="19" t="s">
        <v>853</v>
      </c>
      <c r="H41" s="19" t="s">
        <v>854</v>
      </c>
    </row>
    <row r="42" spans="1:8" x14ac:dyDescent="0.25">
      <c r="A42" s="17">
        <v>21</v>
      </c>
      <c r="B42" s="13" t="s">
        <v>855</v>
      </c>
      <c r="C42" s="13" t="s">
        <v>856</v>
      </c>
      <c r="F42" s="11">
        <v>21</v>
      </c>
      <c r="G42" s="19" t="s">
        <v>855</v>
      </c>
      <c r="H42" s="19" t="s">
        <v>856</v>
      </c>
    </row>
    <row r="43" spans="1:8" x14ac:dyDescent="0.25">
      <c r="A43" s="17"/>
      <c r="B43" s="13" t="s">
        <v>857</v>
      </c>
      <c r="C43" s="13" t="s">
        <v>858</v>
      </c>
      <c r="F43" s="11"/>
      <c r="G43" s="19" t="s">
        <v>857</v>
      </c>
      <c r="H43" s="19" t="s">
        <v>858</v>
      </c>
    </row>
    <row r="44" spans="1:8" x14ac:dyDescent="0.25">
      <c r="A44" s="17">
        <v>22</v>
      </c>
      <c r="B44" s="13" t="s">
        <v>12</v>
      </c>
      <c r="C44" s="13" t="s">
        <v>156</v>
      </c>
      <c r="F44" s="11">
        <v>22</v>
      </c>
      <c r="G44" s="19" t="s">
        <v>12</v>
      </c>
      <c r="H44" s="19" t="s">
        <v>156</v>
      </c>
    </row>
    <row r="45" spans="1:8" x14ac:dyDescent="0.25">
      <c r="A45" s="17"/>
      <c r="B45" s="13" t="s">
        <v>36</v>
      </c>
      <c r="C45" s="13" t="s">
        <v>180</v>
      </c>
      <c r="F45" s="11"/>
      <c r="G45" s="19" t="s">
        <v>36</v>
      </c>
      <c r="H45" s="19" t="s">
        <v>180</v>
      </c>
    </row>
    <row r="46" spans="1:8" x14ac:dyDescent="0.25">
      <c r="A46" s="17">
        <v>23</v>
      </c>
      <c r="B46" s="13" t="s">
        <v>60</v>
      </c>
      <c r="C46" s="13" t="s">
        <v>204</v>
      </c>
      <c r="F46" s="11">
        <v>23</v>
      </c>
      <c r="G46" s="19" t="s">
        <v>60</v>
      </c>
      <c r="H46" s="19" t="s">
        <v>204</v>
      </c>
    </row>
    <row r="47" spans="1:8" x14ac:dyDescent="0.25">
      <c r="A47" s="17"/>
      <c r="B47" s="13" t="s">
        <v>84</v>
      </c>
      <c r="C47" s="13" t="s">
        <v>228</v>
      </c>
      <c r="F47" s="11"/>
      <c r="G47" s="19" t="s">
        <v>84</v>
      </c>
      <c r="H47" s="19" t="s">
        <v>228</v>
      </c>
    </row>
    <row r="48" spans="1:8" x14ac:dyDescent="0.25">
      <c r="A48" s="17">
        <v>24</v>
      </c>
      <c r="B48" s="13" t="s">
        <v>108</v>
      </c>
      <c r="C48" s="13" t="s">
        <v>252</v>
      </c>
      <c r="F48" s="11">
        <v>24</v>
      </c>
      <c r="G48" s="19" t="s">
        <v>108</v>
      </c>
      <c r="H48" s="19" t="s">
        <v>252</v>
      </c>
    </row>
    <row r="49" spans="1:8" x14ac:dyDescent="0.25">
      <c r="A49" s="17"/>
      <c r="B49" s="13" t="s">
        <v>132</v>
      </c>
      <c r="C49" s="13" t="s">
        <v>276</v>
      </c>
      <c r="F49" s="11"/>
      <c r="G49" s="19" t="s">
        <v>132</v>
      </c>
      <c r="H49" s="19" t="s">
        <v>276</v>
      </c>
    </row>
    <row r="50" spans="1:8" x14ac:dyDescent="0.25">
      <c r="A50" s="17">
        <v>25</v>
      </c>
      <c r="B50" s="13" t="s">
        <v>14</v>
      </c>
      <c r="C50" s="13" t="s">
        <v>158</v>
      </c>
      <c r="F50" s="11">
        <v>25</v>
      </c>
      <c r="G50" s="19" t="s">
        <v>14</v>
      </c>
      <c r="H50" s="19" t="s">
        <v>158</v>
      </c>
    </row>
    <row r="51" spans="1:8" x14ac:dyDescent="0.25">
      <c r="A51" s="17"/>
      <c r="B51" s="13" t="s">
        <v>38</v>
      </c>
      <c r="C51" s="13" t="s">
        <v>182</v>
      </c>
      <c r="F51" s="11"/>
      <c r="G51" s="19" t="s">
        <v>38</v>
      </c>
      <c r="H51" s="19" t="s">
        <v>182</v>
      </c>
    </row>
    <row r="52" spans="1:8" x14ac:dyDescent="0.25">
      <c r="A52" s="17">
        <v>26</v>
      </c>
      <c r="B52" s="13" t="s">
        <v>62</v>
      </c>
      <c r="C52" s="13" t="s">
        <v>206</v>
      </c>
      <c r="F52" s="11">
        <v>26</v>
      </c>
      <c r="G52" s="19" t="s">
        <v>62</v>
      </c>
      <c r="H52" s="19" t="s">
        <v>206</v>
      </c>
    </row>
    <row r="53" spans="1:8" x14ac:dyDescent="0.25">
      <c r="A53" s="17"/>
      <c r="B53" s="13" t="s">
        <v>86</v>
      </c>
      <c r="C53" s="13" t="s">
        <v>230</v>
      </c>
      <c r="F53" s="11"/>
      <c r="G53" s="19" t="s">
        <v>86</v>
      </c>
      <c r="H53" s="19" t="s">
        <v>230</v>
      </c>
    </row>
    <row r="54" spans="1:8" x14ac:dyDescent="0.25">
      <c r="A54" s="17">
        <v>27</v>
      </c>
      <c r="B54" s="13" t="s">
        <v>110</v>
      </c>
      <c r="C54" s="13" t="s">
        <v>254</v>
      </c>
      <c r="F54" s="11">
        <v>27</v>
      </c>
      <c r="G54" s="19" t="s">
        <v>110</v>
      </c>
      <c r="H54" s="19" t="s">
        <v>254</v>
      </c>
    </row>
    <row r="55" spans="1:8" x14ac:dyDescent="0.25">
      <c r="A55" s="17"/>
      <c r="B55" s="13" t="s">
        <v>134</v>
      </c>
      <c r="C55" s="13" t="s">
        <v>278</v>
      </c>
      <c r="F55" s="11"/>
      <c r="G55" s="19" t="s">
        <v>134</v>
      </c>
      <c r="H55" s="19" t="s">
        <v>278</v>
      </c>
    </row>
    <row r="56" spans="1:8" x14ac:dyDescent="0.25">
      <c r="A56" s="17">
        <v>28</v>
      </c>
      <c r="B56" s="13" t="s">
        <v>16</v>
      </c>
      <c r="C56" s="13" t="s">
        <v>160</v>
      </c>
      <c r="F56" s="11">
        <v>28</v>
      </c>
      <c r="G56" s="19" t="s">
        <v>16</v>
      </c>
      <c r="H56" s="19" t="s">
        <v>160</v>
      </c>
    </row>
    <row r="57" spans="1:8" x14ac:dyDescent="0.25">
      <c r="A57" s="17"/>
      <c r="B57" s="13" t="s">
        <v>40</v>
      </c>
      <c r="C57" s="13" t="s">
        <v>184</v>
      </c>
      <c r="F57" s="11"/>
      <c r="G57" s="19" t="s">
        <v>40</v>
      </c>
      <c r="H57" s="19" t="s">
        <v>184</v>
      </c>
    </row>
    <row r="58" spans="1:8" x14ac:dyDescent="0.25">
      <c r="A58" s="17">
        <v>29</v>
      </c>
      <c r="B58" s="13" t="s">
        <v>64</v>
      </c>
      <c r="C58" s="13" t="s">
        <v>208</v>
      </c>
      <c r="F58" s="11">
        <v>29</v>
      </c>
      <c r="G58" s="19" t="s">
        <v>64</v>
      </c>
      <c r="H58" s="19" t="s">
        <v>208</v>
      </c>
    </row>
    <row r="59" spans="1:8" x14ac:dyDescent="0.25">
      <c r="A59" s="17"/>
      <c r="B59" s="13" t="s">
        <v>88</v>
      </c>
      <c r="C59" s="13" t="s">
        <v>232</v>
      </c>
      <c r="F59" s="11"/>
      <c r="G59" s="19" t="s">
        <v>88</v>
      </c>
      <c r="H59" s="19" t="s">
        <v>232</v>
      </c>
    </row>
    <row r="60" spans="1:8" x14ac:dyDescent="0.25">
      <c r="A60" s="17">
        <v>30</v>
      </c>
      <c r="B60" s="13" t="s">
        <v>112</v>
      </c>
      <c r="C60" s="13" t="s">
        <v>256</v>
      </c>
      <c r="F60" s="11">
        <v>30</v>
      </c>
      <c r="G60" s="19" t="s">
        <v>112</v>
      </c>
      <c r="H60" s="19" t="s">
        <v>256</v>
      </c>
    </row>
    <row r="61" spans="1:8" x14ac:dyDescent="0.25">
      <c r="A61" s="17"/>
      <c r="B61" s="13" t="s">
        <v>136</v>
      </c>
      <c r="C61" s="13" t="s">
        <v>280</v>
      </c>
      <c r="F61" s="11"/>
      <c r="G61" s="19" t="s">
        <v>136</v>
      </c>
      <c r="H61" s="19" t="s">
        <v>280</v>
      </c>
    </row>
    <row r="62" spans="1:8" x14ac:dyDescent="0.25">
      <c r="A62" s="17">
        <v>31</v>
      </c>
      <c r="B62" s="13" t="s">
        <v>18</v>
      </c>
      <c r="C62" s="13" t="s">
        <v>162</v>
      </c>
      <c r="F62" s="11">
        <v>31</v>
      </c>
      <c r="G62" s="19" t="s">
        <v>18</v>
      </c>
      <c r="H62" s="19" t="s">
        <v>162</v>
      </c>
    </row>
    <row r="63" spans="1:8" x14ac:dyDescent="0.25">
      <c r="A63" s="17"/>
      <c r="B63" s="13" t="s">
        <v>42</v>
      </c>
      <c r="C63" s="13" t="s">
        <v>186</v>
      </c>
      <c r="F63" s="11"/>
      <c r="G63" s="19" t="s">
        <v>42</v>
      </c>
      <c r="H63" s="19" t="s">
        <v>186</v>
      </c>
    </row>
    <row r="64" spans="1:8" x14ac:dyDescent="0.25">
      <c r="A64" s="17">
        <v>32</v>
      </c>
      <c r="B64" s="13" t="s">
        <v>66</v>
      </c>
      <c r="C64" s="13" t="s">
        <v>210</v>
      </c>
      <c r="F64" s="11">
        <v>32</v>
      </c>
      <c r="G64" s="19" t="s">
        <v>66</v>
      </c>
      <c r="H64" s="19" t="s">
        <v>210</v>
      </c>
    </row>
    <row r="65" spans="1:8" x14ac:dyDescent="0.25">
      <c r="A65" s="17"/>
      <c r="B65" s="13" t="s">
        <v>90</v>
      </c>
      <c r="C65" s="13" t="s">
        <v>234</v>
      </c>
      <c r="F65" s="11"/>
      <c r="G65" s="19" t="s">
        <v>90</v>
      </c>
      <c r="H65" s="19" t="s">
        <v>234</v>
      </c>
    </row>
    <row r="66" spans="1:8" x14ac:dyDescent="0.25">
      <c r="A66" s="17">
        <v>33</v>
      </c>
      <c r="B66" s="13" t="s">
        <v>114</v>
      </c>
      <c r="C66" s="13" t="s">
        <v>258</v>
      </c>
      <c r="F66" s="11">
        <v>33</v>
      </c>
      <c r="G66" s="19" t="s">
        <v>114</v>
      </c>
      <c r="H66" s="19" t="s">
        <v>258</v>
      </c>
    </row>
    <row r="67" spans="1:8" x14ac:dyDescent="0.25">
      <c r="A67" s="17"/>
      <c r="B67" s="13" t="s">
        <v>138</v>
      </c>
      <c r="C67" s="13" t="s">
        <v>282</v>
      </c>
      <c r="F67" s="11"/>
      <c r="G67" s="19" t="s">
        <v>138</v>
      </c>
      <c r="H67" s="19" t="s">
        <v>282</v>
      </c>
    </row>
    <row r="68" spans="1:8" x14ac:dyDescent="0.25">
      <c r="A68" s="17">
        <v>34</v>
      </c>
      <c r="B68" s="13" t="s">
        <v>20</v>
      </c>
      <c r="C68" s="13" t="s">
        <v>164</v>
      </c>
      <c r="F68" s="11">
        <v>34</v>
      </c>
      <c r="G68" s="19" t="s">
        <v>20</v>
      </c>
      <c r="H68" s="19" t="s">
        <v>164</v>
      </c>
    </row>
    <row r="69" spans="1:8" x14ac:dyDescent="0.25">
      <c r="A69" s="17"/>
      <c r="B69" s="13" t="s">
        <v>44</v>
      </c>
      <c r="C69" s="13" t="s">
        <v>188</v>
      </c>
      <c r="F69" s="11"/>
      <c r="G69" s="19" t="s">
        <v>44</v>
      </c>
      <c r="H69" s="19" t="s">
        <v>188</v>
      </c>
    </row>
    <row r="70" spans="1:8" x14ac:dyDescent="0.25">
      <c r="A70" s="17">
        <v>35</v>
      </c>
      <c r="B70" s="13" t="s">
        <v>68</v>
      </c>
      <c r="C70" s="13" t="s">
        <v>212</v>
      </c>
      <c r="F70" s="11">
        <v>35</v>
      </c>
      <c r="G70" s="19" t="s">
        <v>68</v>
      </c>
      <c r="H70" s="19" t="s">
        <v>212</v>
      </c>
    </row>
    <row r="71" spans="1:8" x14ac:dyDescent="0.25">
      <c r="A71" s="17"/>
      <c r="B71" s="13" t="s">
        <v>92</v>
      </c>
      <c r="C71" s="13" t="s">
        <v>236</v>
      </c>
      <c r="F71" s="11"/>
      <c r="G71" s="19" t="s">
        <v>92</v>
      </c>
      <c r="H71" s="19" t="s">
        <v>236</v>
      </c>
    </row>
    <row r="72" spans="1:8" x14ac:dyDescent="0.25">
      <c r="A72" s="17">
        <v>36</v>
      </c>
      <c r="B72" s="13" t="s">
        <v>116</v>
      </c>
      <c r="C72" s="13" t="s">
        <v>260</v>
      </c>
      <c r="F72" s="11">
        <v>36</v>
      </c>
      <c r="G72" s="19" t="s">
        <v>116</v>
      </c>
      <c r="H72" s="19" t="s">
        <v>260</v>
      </c>
    </row>
    <row r="73" spans="1:8" x14ac:dyDescent="0.25">
      <c r="A73" s="17"/>
      <c r="B73" s="13" t="s">
        <v>140</v>
      </c>
      <c r="C73" s="13" t="s">
        <v>284</v>
      </c>
      <c r="F73" s="11"/>
      <c r="G73" s="19" t="s">
        <v>140</v>
      </c>
      <c r="H73" s="19" t="s">
        <v>284</v>
      </c>
    </row>
    <row r="74" spans="1:8" x14ac:dyDescent="0.25">
      <c r="A74" s="17">
        <v>37</v>
      </c>
      <c r="B74" s="13" t="s">
        <v>22</v>
      </c>
      <c r="C74" s="13" t="s">
        <v>166</v>
      </c>
      <c r="F74" s="11">
        <v>37</v>
      </c>
      <c r="G74" s="19" t="s">
        <v>22</v>
      </c>
      <c r="H74" s="19" t="s">
        <v>166</v>
      </c>
    </row>
    <row r="75" spans="1:8" x14ac:dyDescent="0.25">
      <c r="A75" s="17"/>
      <c r="B75" s="13" t="s">
        <v>46</v>
      </c>
      <c r="C75" s="13" t="s">
        <v>190</v>
      </c>
      <c r="F75" s="11"/>
      <c r="G75" s="19" t="s">
        <v>46</v>
      </c>
      <c r="H75" s="19" t="s">
        <v>190</v>
      </c>
    </row>
    <row r="76" spans="1:8" x14ac:dyDescent="0.25">
      <c r="A76" s="17">
        <v>38</v>
      </c>
      <c r="B76" s="13" t="s">
        <v>70</v>
      </c>
      <c r="C76" s="13" t="s">
        <v>214</v>
      </c>
      <c r="F76" s="11">
        <v>38</v>
      </c>
      <c r="G76" s="19" t="s">
        <v>70</v>
      </c>
      <c r="H76" s="19" t="s">
        <v>214</v>
      </c>
    </row>
    <row r="77" spans="1:8" x14ac:dyDescent="0.25">
      <c r="A77" s="17"/>
      <c r="B77" s="13" t="s">
        <v>94</v>
      </c>
      <c r="C77" s="13" t="s">
        <v>238</v>
      </c>
      <c r="F77" s="11"/>
      <c r="G77" s="19" t="s">
        <v>94</v>
      </c>
      <c r="H77" s="19" t="s">
        <v>238</v>
      </c>
    </row>
    <row r="78" spans="1:8" x14ac:dyDescent="0.25">
      <c r="A78" s="17">
        <v>39</v>
      </c>
      <c r="B78" s="13" t="s">
        <v>118</v>
      </c>
      <c r="C78" s="13" t="s">
        <v>262</v>
      </c>
      <c r="F78" s="11">
        <v>39</v>
      </c>
      <c r="G78" s="19" t="s">
        <v>118</v>
      </c>
      <c r="H78" s="19" t="s">
        <v>262</v>
      </c>
    </row>
    <row r="79" spans="1:8" x14ac:dyDescent="0.25">
      <c r="A79" s="17"/>
      <c r="B79" s="13" t="s">
        <v>142</v>
      </c>
      <c r="C79" s="13" t="s">
        <v>286</v>
      </c>
      <c r="F79" s="11"/>
      <c r="G79" s="19" t="s">
        <v>142</v>
      </c>
      <c r="H79" s="19" t="s">
        <v>286</v>
      </c>
    </row>
    <row r="80" spans="1:8" x14ac:dyDescent="0.25">
      <c r="A80" s="17">
        <v>40</v>
      </c>
      <c r="B80" s="13" t="s">
        <v>859</v>
      </c>
      <c r="C80" s="13" t="s">
        <v>860</v>
      </c>
      <c r="F80" s="11">
        <v>40</v>
      </c>
      <c r="G80" s="19" t="s">
        <v>859</v>
      </c>
      <c r="H80" s="19" t="s">
        <v>860</v>
      </c>
    </row>
    <row r="81" spans="1:8" x14ac:dyDescent="0.25">
      <c r="A81" s="17"/>
      <c r="B81" s="13" t="s">
        <v>861</v>
      </c>
      <c r="C81" s="13" t="s">
        <v>862</v>
      </c>
      <c r="F81" s="11"/>
      <c r="G81" s="19" t="s">
        <v>861</v>
      </c>
      <c r="H81" s="19" t="s">
        <v>862</v>
      </c>
    </row>
    <row r="82" spans="1:8" x14ac:dyDescent="0.25">
      <c r="A82" s="17">
        <v>41</v>
      </c>
      <c r="B82" s="13" t="s">
        <v>863</v>
      </c>
      <c r="C82" s="13" t="s">
        <v>289</v>
      </c>
      <c r="F82" s="11">
        <v>41</v>
      </c>
      <c r="G82" s="19" t="s">
        <v>863</v>
      </c>
      <c r="H82" s="19" t="s">
        <v>289</v>
      </c>
    </row>
    <row r="83" spans="1:8" x14ac:dyDescent="0.25">
      <c r="A83" s="17"/>
      <c r="B83" s="13" t="s">
        <v>864</v>
      </c>
      <c r="C83" s="13" t="s">
        <v>865</v>
      </c>
      <c r="F83" s="11"/>
      <c r="G83" s="19" t="s">
        <v>864</v>
      </c>
      <c r="H83" s="19" t="s">
        <v>865</v>
      </c>
    </row>
    <row r="84" spans="1:8" x14ac:dyDescent="0.25">
      <c r="A84" s="17">
        <v>42</v>
      </c>
      <c r="B84" s="13" t="s">
        <v>866</v>
      </c>
      <c r="C84" s="13" t="s">
        <v>867</v>
      </c>
      <c r="F84" s="11">
        <v>42</v>
      </c>
      <c r="G84" s="19" t="s">
        <v>866</v>
      </c>
      <c r="H84" s="19" t="s">
        <v>867</v>
      </c>
    </row>
    <row r="85" spans="1:8" x14ac:dyDescent="0.25">
      <c r="A85" s="17"/>
      <c r="B85" s="13" t="s">
        <v>868</v>
      </c>
      <c r="C85" s="13" t="s">
        <v>869</v>
      </c>
      <c r="F85" s="11"/>
      <c r="G85" s="19" t="s">
        <v>868</v>
      </c>
      <c r="H85" s="19" t="s">
        <v>869</v>
      </c>
    </row>
    <row r="86" spans="1:8" x14ac:dyDescent="0.25">
      <c r="A86" s="12">
        <v>43</v>
      </c>
      <c r="B86" s="15" t="s">
        <v>3174</v>
      </c>
      <c r="C86" s="15" t="s">
        <v>3175</v>
      </c>
      <c r="F86" s="12">
        <v>43</v>
      </c>
      <c r="G86" s="21" t="s">
        <v>3174</v>
      </c>
      <c r="H86" s="21" t="s">
        <v>3175</v>
      </c>
    </row>
    <row r="87" spans="1:8" x14ac:dyDescent="0.25">
      <c r="A87" s="12"/>
      <c r="B87" s="15" t="s">
        <v>3078</v>
      </c>
      <c r="C87" s="15" t="s">
        <v>2565</v>
      </c>
      <c r="F87" s="12"/>
      <c r="G87" s="21" t="s">
        <v>3078</v>
      </c>
      <c r="H87" s="21" t="s">
        <v>2565</v>
      </c>
    </row>
    <row r="88" spans="1:8" x14ac:dyDescent="0.25">
      <c r="A88" s="12">
        <v>44</v>
      </c>
      <c r="B88" s="15" t="s">
        <v>2572</v>
      </c>
      <c r="C88" s="15" t="s">
        <v>3080</v>
      </c>
      <c r="F88" s="12">
        <v>44</v>
      </c>
      <c r="G88" s="21" t="s">
        <v>2572</v>
      </c>
      <c r="H88" s="21" t="s">
        <v>3080</v>
      </c>
    </row>
    <row r="89" spans="1:8" x14ac:dyDescent="0.25">
      <c r="A89" s="12"/>
      <c r="B89" s="15" t="s">
        <v>3176</v>
      </c>
      <c r="C89" s="15" t="s">
        <v>2571</v>
      </c>
      <c r="F89" s="12"/>
      <c r="G89" s="21" t="s">
        <v>3176</v>
      </c>
      <c r="H89" s="21" t="s">
        <v>2571</v>
      </c>
    </row>
    <row r="90" spans="1:8" x14ac:dyDescent="0.25">
      <c r="A90" s="12">
        <v>45</v>
      </c>
      <c r="B90" s="15" t="s">
        <v>2566</v>
      </c>
      <c r="C90" s="15" t="s">
        <v>3177</v>
      </c>
      <c r="F90" s="12">
        <v>45</v>
      </c>
      <c r="G90" s="21" t="s">
        <v>2566</v>
      </c>
      <c r="H90" s="21" t="s">
        <v>3177</v>
      </c>
    </row>
    <row r="91" spans="1:8" x14ac:dyDescent="0.25">
      <c r="A91" s="12"/>
      <c r="B91" s="15" t="s">
        <v>3178</v>
      </c>
      <c r="C91" s="15" t="s">
        <v>3179</v>
      </c>
      <c r="F91" s="12"/>
      <c r="G91" s="21" t="s">
        <v>3178</v>
      </c>
      <c r="H91" s="21" t="s">
        <v>3179</v>
      </c>
    </row>
    <row r="92" spans="1:8" x14ac:dyDescent="0.25">
      <c r="A92" s="12">
        <v>46</v>
      </c>
      <c r="B92" s="15" t="s">
        <v>3180</v>
      </c>
      <c r="C92" s="15" t="s">
        <v>3181</v>
      </c>
      <c r="F92" s="12">
        <v>46</v>
      </c>
      <c r="G92" s="21" t="s">
        <v>3180</v>
      </c>
      <c r="H92" s="21" t="s">
        <v>3181</v>
      </c>
    </row>
    <row r="93" spans="1:8" x14ac:dyDescent="0.25">
      <c r="A93" s="12"/>
      <c r="B93" s="15" t="s">
        <v>2070</v>
      </c>
      <c r="C93" s="15" t="s">
        <v>2071</v>
      </c>
      <c r="F93" s="12"/>
      <c r="G93" s="21" t="s">
        <v>2070</v>
      </c>
      <c r="H93" s="21" t="s">
        <v>2071</v>
      </c>
    </row>
    <row r="94" spans="1:8" x14ac:dyDescent="0.25">
      <c r="A94" s="12">
        <v>47</v>
      </c>
      <c r="B94" s="15" t="s">
        <v>3182</v>
      </c>
      <c r="C94" s="15" t="s">
        <v>3103</v>
      </c>
      <c r="F94" s="12">
        <v>47</v>
      </c>
      <c r="G94" s="21" t="s">
        <v>3182</v>
      </c>
      <c r="H94" s="21" t="s">
        <v>3103</v>
      </c>
    </row>
    <row r="95" spans="1:8" x14ac:dyDescent="0.25">
      <c r="A95" s="12"/>
      <c r="B95" s="15" t="s">
        <v>3183</v>
      </c>
      <c r="C95" s="15" t="s">
        <v>3184</v>
      </c>
      <c r="F95" s="12"/>
      <c r="G95" s="21" t="s">
        <v>3183</v>
      </c>
      <c r="H95" s="21" t="s">
        <v>3184</v>
      </c>
    </row>
    <row r="96" spans="1:8" x14ac:dyDescent="0.25">
      <c r="A96" s="12">
        <v>48</v>
      </c>
      <c r="B96" s="15" t="s">
        <v>3101</v>
      </c>
      <c r="C96" s="15" t="s">
        <v>3185</v>
      </c>
      <c r="F96" s="12">
        <v>48</v>
      </c>
      <c r="G96" s="21" t="s">
        <v>3101</v>
      </c>
      <c r="H96" s="21" t="s">
        <v>3185</v>
      </c>
    </row>
    <row r="97" spans="1:8" x14ac:dyDescent="0.25">
      <c r="A97" s="12"/>
      <c r="B97" s="15" t="s">
        <v>2086</v>
      </c>
      <c r="C97" s="15" t="s">
        <v>2087</v>
      </c>
      <c r="F97" s="12"/>
      <c r="G97" s="21" t="s">
        <v>2086</v>
      </c>
      <c r="H97" s="21" t="s">
        <v>2087</v>
      </c>
    </row>
    <row r="98" spans="1:8" x14ac:dyDescent="0.25">
      <c r="A98" s="12">
        <v>49</v>
      </c>
      <c r="B98" s="15" t="s">
        <v>3079</v>
      </c>
      <c r="C98" s="15" t="s">
        <v>3104</v>
      </c>
      <c r="F98" s="12">
        <v>49</v>
      </c>
      <c r="G98" s="21" t="s">
        <v>3079</v>
      </c>
      <c r="H98" s="21" t="s">
        <v>3104</v>
      </c>
    </row>
    <row r="99" spans="1:8" x14ac:dyDescent="0.25">
      <c r="A99" s="12"/>
      <c r="B99" s="15" t="s">
        <v>2085</v>
      </c>
      <c r="C99" s="15" t="s">
        <v>2072</v>
      </c>
      <c r="F99" s="12"/>
      <c r="G99" s="21" t="s">
        <v>2085</v>
      </c>
      <c r="H99" s="21" t="s">
        <v>2072</v>
      </c>
    </row>
    <row r="100" spans="1:8" x14ac:dyDescent="0.25">
      <c r="A100" s="17">
        <v>50</v>
      </c>
      <c r="B100" s="13" t="s">
        <v>144</v>
      </c>
      <c r="C100" s="13" t="s">
        <v>0</v>
      </c>
    </row>
    <row r="101" spans="1:8" x14ac:dyDescent="0.25">
      <c r="A101" s="17"/>
      <c r="B101" s="13" t="s">
        <v>168</v>
      </c>
      <c r="C101" s="13" t="s">
        <v>24</v>
      </c>
    </row>
    <row r="102" spans="1:8" x14ac:dyDescent="0.25">
      <c r="A102" s="17">
        <v>51</v>
      </c>
      <c r="B102" s="13" t="s">
        <v>192</v>
      </c>
      <c r="C102" s="13" t="s">
        <v>48</v>
      </c>
    </row>
    <row r="103" spans="1:8" x14ac:dyDescent="0.25">
      <c r="A103" s="17"/>
      <c r="B103" s="13" t="s">
        <v>216</v>
      </c>
      <c r="C103" s="13" t="s">
        <v>72</v>
      </c>
    </row>
    <row r="104" spans="1:8" x14ac:dyDescent="0.25">
      <c r="A104" s="17">
        <v>52</v>
      </c>
      <c r="B104" s="13" t="s">
        <v>240</v>
      </c>
      <c r="C104" s="13" t="s">
        <v>96</v>
      </c>
    </row>
    <row r="105" spans="1:8" x14ac:dyDescent="0.25">
      <c r="A105" s="17"/>
      <c r="B105" s="13" t="s">
        <v>264</v>
      </c>
      <c r="C105" s="13" t="s">
        <v>120</v>
      </c>
    </row>
    <row r="106" spans="1:8" x14ac:dyDescent="0.25">
      <c r="A106" s="17">
        <v>53</v>
      </c>
      <c r="B106" s="13" t="s">
        <v>146</v>
      </c>
      <c r="C106" s="13" t="s">
        <v>2</v>
      </c>
    </row>
    <row r="107" spans="1:8" x14ac:dyDescent="0.25">
      <c r="A107" s="17"/>
      <c r="B107" s="13" t="s">
        <v>170</v>
      </c>
      <c r="C107" s="13" t="s">
        <v>26</v>
      </c>
    </row>
    <row r="108" spans="1:8" x14ac:dyDescent="0.25">
      <c r="A108" s="17">
        <v>54</v>
      </c>
      <c r="B108" s="13" t="s">
        <v>194</v>
      </c>
      <c r="C108" s="13" t="s">
        <v>50</v>
      </c>
    </row>
    <row r="109" spans="1:8" x14ac:dyDescent="0.25">
      <c r="A109" s="17"/>
      <c r="B109" s="13" t="s">
        <v>218</v>
      </c>
      <c r="C109" s="13" t="s">
        <v>74</v>
      </c>
    </row>
    <row r="110" spans="1:8" x14ac:dyDescent="0.25">
      <c r="A110" s="17">
        <v>55</v>
      </c>
      <c r="B110" s="13" t="s">
        <v>242</v>
      </c>
      <c r="C110" s="13" t="s">
        <v>98</v>
      </c>
    </row>
    <row r="111" spans="1:8" x14ac:dyDescent="0.25">
      <c r="A111" s="17"/>
      <c r="B111" s="13" t="s">
        <v>266</v>
      </c>
      <c r="C111" s="13" t="s">
        <v>122</v>
      </c>
    </row>
    <row r="112" spans="1:8" x14ac:dyDescent="0.25">
      <c r="A112" s="17">
        <v>56</v>
      </c>
      <c r="B112" s="13" t="s">
        <v>148</v>
      </c>
      <c r="C112" s="13" t="s">
        <v>4</v>
      </c>
    </row>
    <row r="113" spans="1:3" x14ac:dyDescent="0.25">
      <c r="A113" s="17"/>
      <c r="B113" s="13" t="s">
        <v>172</v>
      </c>
      <c r="C113" s="13" t="s">
        <v>28</v>
      </c>
    </row>
    <row r="114" spans="1:3" x14ac:dyDescent="0.25">
      <c r="A114" s="17">
        <v>57</v>
      </c>
      <c r="B114" s="13" t="s">
        <v>196</v>
      </c>
      <c r="C114" s="13" t="s">
        <v>52</v>
      </c>
    </row>
    <row r="115" spans="1:3" x14ac:dyDescent="0.25">
      <c r="A115" s="17"/>
      <c r="B115" s="13" t="s">
        <v>220</v>
      </c>
      <c r="C115" s="13" t="s">
        <v>76</v>
      </c>
    </row>
    <row r="116" spans="1:3" x14ac:dyDescent="0.25">
      <c r="A116" s="17">
        <v>58</v>
      </c>
      <c r="B116" s="13" t="s">
        <v>244</v>
      </c>
      <c r="C116" s="13" t="s">
        <v>100</v>
      </c>
    </row>
    <row r="117" spans="1:3" x14ac:dyDescent="0.25">
      <c r="A117" s="17"/>
      <c r="B117" s="13" t="s">
        <v>268</v>
      </c>
      <c r="C117" s="13" t="s">
        <v>124</v>
      </c>
    </row>
    <row r="118" spans="1:3" x14ac:dyDescent="0.25">
      <c r="A118" s="17">
        <v>59</v>
      </c>
      <c r="B118" s="13" t="s">
        <v>150</v>
      </c>
      <c r="C118" s="13" t="s">
        <v>6</v>
      </c>
    </row>
    <row r="119" spans="1:3" x14ac:dyDescent="0.25">
      <c r="A119" s="17"/>
      <c r="B119" s="13" t="s">
        <v>174</v>
      </c>
      <c r="C119" s="13" t="s">
        <v>30</v>
      </c>
    </row>
    <row r="120" spans="1:3" x14ac:dyDescent="0.25">
      <c r="A120" s="17">
        <v>60</v>
      </c>
      <c r="B120" s="13" t="s">
        <v>198</v>
      </c>
      <c r="C120" s="13" t="s">
        <v>54</v>
      </c>
    </row>
    <row r="121" spans="1:3" x14ac:dyDescent="0.25">
      <c r="A121" s="17"/>
      <c r="B121" s="13" t="s">
        <v>222</v>
      </c>
      <c r="C121" s="13" t="s">
        <v>78</v>
      </c>
    </row>
    <row r="122" spans="1:3" x14ac:dyDescent="0.25">
      <c r="A122" s="17">
        <v>61</v>
      </c>
      <c r="B122" s="13" t="s">
        <v>246</v>
      </c>
      <c r="C122" s="13" t="s">
        <v>102</v>
      </c>
    </row>
    <row r="123" spans="1:3" x14ac:dyDescent="0.25">
      <c r="A123" s="17"/>
      <c r="B123" s="13" t="s">
        <v>270</v>
      </c>
      <c r="C123" s="13" t="s">
        <v>126</v>
      </c>
    </row>
    <row r="124" spans="1:3" x14ac:dyDescent="0.25">
      <c r="A124" s="17">
        <v>62</v>
      </c>
      <c r="B124" s="13" t="s">
        <v>152</v>
      </c>
      <c r="C124" s="13" t="s">
        <v>8</v>
      </c>
    </row>
    <row r="125" spans="1:3" x14ac:dyDescent="0.25">
      <c r="A125" s="17"/>
      <c r="B125" s="13" t="s">
        <v>176</v>
      </c>
      <c r="C125" s="13" t="s">
        <v>32</v>
      </c>
    </row>
    <row r="126" spans="1:3" x14ac:dyDescent="0.25">
      <c r="A126" s="17">
        <v>63</v>
      </c>
      <c r="B126" s="13" t="s">
        <v>200</v>
      </c>
      <c r="C126" s="13" t="s">
        <v>56</v>
      </c>
    </row>
    <row r="127" spans="1:3" x14ac:dyDescent="0.25">
      <c r="A127" s="17"/>
      <c r="B127" s="13" t="s">
        <v>224</v>
      </c>
      <c r="C127" s="13" t="s">
        <v>80</v>
      </c>
    </row>
    <row r="128" spans="1:3" x14ac:dyDescent="0.25">
      <c r="A128" s="17">
        <v>64</v>
      </c>
      <c r="B128" s="13" t="s">
        <v>248</v>
      </c>
      <c r="C128" s="13" t="s">
        <v>104</v>
      </c>
    </row>
    <row r="129" spans="1:3" x14ac:dyDescent="0.25">
      <c r="A129" s="17"/>
      <c r="B129" s="13" t="s">
        <v>272</v>
      </c>
      <c r="C129" s="13" t="s">
        <v>128</v>
      </c>
    </row>
    <row r="130" spans="1:3" x14ac:dyDescent="0.25">
      <c r="A130" s="17">
        <v>65</v>
      </c>
      <c r="B130" s="13" t="s">
        <v>154</v>
      </c>
      <c r="C130" s="13" t="s">
        <v>10</v>
      </c>
    </row>
    <row r="131" spans="1:3" x14ac:dyDescent="0.25">
      <c r="A131" s="17"/>
      <c r="B131" s="13" t="s">
        <v>178</v>
      </c>
      <c r="C131" s="13" t="s">
        <v>34</v>
      </c>
    </row>
    <row r="132" spans="1:3" x14ac:dyDescent="0.25">
      <c r="A132" s="17">
        <v>66</v>
      </c>
      <c r="B132" s="13" t="s">
        <v>202</v>
      </c>
      <c r="C132" s="13" t="s">
        <v>58</v>
      </c>
    </row>
    <row r="133" spans="1:3" x14ac:dyDescent="0.25">
      <c r="A133" s="17"/>
      <c r="B133" s="13" t="s">
        <v>226</v>
      </c>
      <c r="C133" s="13" t="s">
        <v>82</v>
      </c>
    </row>
    <row r="134" spans="1:3" x14ac:dyDescent="0.25">
      <c r="A134" s="17">
        <v>67</v>
      </c>
      <c r="B134" s="13" t="s">
        <v>250</v>
      </c>
      <c r="C134" s="13" t="s">
        <v>106</v>
      </c>
    </row>
    <row r="135" spans="1:3" x14ac:dyDescent="0.25">
      <c r="A135" s="17"/>
      <c r="B135" s="13" t="s">
        <v>274</v>
      </c>
      <c r="C135" s="13" t="s">
        <v>130</v>
      </c>
    </row>
    <row r="136" spans="1:3" x14ac:dyDescent="0.25">
      <c r="A136" s="17">
        <v>68</v>
      </c>
      <c r="B136" s="13" t="s">
        <v>849</v>
      </c>
      <c r="C136" s="13" t="s">
        <v>848</v>
      </c>
    </row>
    <row r="137" spans="1:3" x14ac:dyDescent="0.25">
      <c r="A137" s="17"/>
      <c r="B137" s="13" t="s">
        <v>851</v>
      </c>
      <c r="C137" s="13" t="s">
        <v>850</v>
      </c>
    </row>
    <row r="138" spans="1:3" x14ac:dyDescent="0.25">
      <c r="A138" s="17">
        <v>69</v>
      </c>
      <c r="B138" s="13" t="s">
        <v>288</v>
      </c>
      <c r="C138" s="13" t="s">
        <v>852</v>
      </c>
    </row>
    <row r="139" spans="1:3" x14ac:dyDescent="0.25">
      <c r="A139" s="17"/>
      <c r="B139" s="13" t="s">
        <v>854</v>
      </c>
      <c r="C139" s="13" t="s">
        <v>853</v>
      </c>
    </row>
    <row r="140" spans="1:3" x14ac:dyDescent="0.25">
      <c r="A140" s="17">
        <v>70</v>
      </c>
      <c r="B140" s="13" t="s">
        <v>856</v>
      </c>
      <c r="C140" s="13" t="s">
        <v>855</v>
      </c>
    </row>
    <row r="141" spans="1:3" x14ac:dyDescent="0.25">
      <c r="A141" s="17"/>
      <c r="B141" s="13" t="s">
        <v>858</v>
      </c>
      <c r="C141" s="13" t="s">
        <v>857</v>
      </c>
    </row>
    <row r="142" spans="1:3" x14ac:dyDescent="0.25">
      <c r="A142" s="17">
        <v>71</v>
      </c>
      <c r="B142" s="13" t="s">
        <v>156</v>
      </c>
      <c r="C142" s="13" t="s">
        <v>12</v>
      </c>
    </row>
    <row r="143" spans="1:3" x14ac:dyDescent="0.25">
      <c r="A143" s="17"/>
      <c r="B143" s="13" t="s">
        <v>180</v>
      </c>
      <c r="C143" s="13" t="s">
        <v>36</v>
      </c>
    </row>
    <row r="144" spans="1:3" x14ac:dyDescent="0.25">
      <c r="A144" s="17">
        <v>72</v>
      </c>
      <c r="B144" s="13" t="s">
        <v>204</v>
      </c>
      <c r="C144" s="13" t="s">
        <v>60</v>
      </c>
    </row>
    <row r="145" spans="1:3" x14ac:dyDescent="0.25">
      <c r="A145" s="17"/>
      <c r="B145" s="13" t="s">
        <v>228</v>
      </c>
      <c r="C145" s="13" t="s">
        <v>84</v>
      </c>
    </row>
    <row r="146" spans="1:3" x14ac:dyDescent="0.25">
      <c r="A146" s="17">
        <v>73</v>
      </c>
      <c r="B146" s="13" t="s">
        <v>252</v>
      </c>
      <c r="C146" s="13" t="s">
        <v>108</v>
      </c>
    </row>
    <row r="147" spans="1:3" x14ac:dyDescent="0.25">
      <c r="A147" s="17"/>
      <c r="B147" s="13" t="s">
        <v>276</v>
      </c>
      <c r="C147" s="13" t="s">
        <v>132</v>
      </c>
    </row>
    <row r="148" spans="1:3" x14ac:dyDescent="0.25">
      <c r="A148" s="17">
        <v>74</v>
      </c>
      <c r="B148" s="13" t="s">
        <v>158</v>
      </c>
      <c r="C148" s="13" t="s">
        <v>14</v>
      </c>
    </row>
    <row r="149" spans="1:3" x14ac:dyDescent="0.25">
      <c r="A149" s="17"/>
      <c r="B149" s="13" t="s">
        <v>182</v>
      </c>
      <c r="C149" s="13" t="s">
        <v>38</v>
      </c>
    </row>
    <row r="150" spans="1:3" x14ac:dyDescent="0.25">
      <c r="A150" s="17">
        <v>75</v>
      </c>
      <c r="B150" s="13" t="s">
        <v>206</v>
      </c>
      <c r="C150" s="13" t="s">
        <v>62</v>
      </c>
    </row>
    <row r="151" spans="1:3" x14ac:dyDescent="0.25">
      <c r="A151" s="17"/>
      <c r="B151" s="13" t="s">
        <v>230</v>
      </c>
      <c r="C151" s="13" t="s">
        <v>86</v>
      </c>
    </row>
    <row r="152" spans="1:3" x14ac:dyDescent="0.25">
      <c r="A152" s="17">
        <v>76</v>
      </c>
      <c r="B152" s="13" t="s">
        <v>254</v>
      </c>
      <c r="C152" s="13" t="s">
        <v>110</v>
      </c>
    </row>
    <row r="153" spans="1:3" x14ac:dyDescent="0.25">
      <c r="A153" s="17"/>
      <c r="B153" s="13" t="s">
        <v>278</v>
      </c>
      <c r="C153" s="13" t="s">
        <v>134</v>
      </c>
    </row>
    <row r="154" spans="1:3" x14ac:dyDescent="0.25">
      <c r="A154" s="17">
        <v>77</v>
      </c>
      <c r="B154" s="13" t="s">
        <v>160</v>
      </c>
      <c r="C154" s="13" t="s">
        <v>16</v>
      </c>
    </row>
    <row r="155" spans="1:3" x14ac:dyDescent="0.25">
      <c r="A155" s="17"/>
      <c r="B155" s="13" t="s">
        <v>184</v>
      </c>
      <c r="C155" s="13" t="s">
        <v>40</v>
      </c>
    </row>
    <row r="156" spans="1:3" x14ac:dyDescent="0.25">
      <c r="A156" s="17">
        <v>78</v>
      </c>
      <c r="B156" s="13" t="s">
        <v>208</v>
      </c>
      <c r="C156" s="13" t="s">
        <v>64</v>
      </c>
    </row>
    <row r="157" spans="1:3" x14ac:dyDescent="0.25">
      <c r="A157" s="17"/>
      <c r="B157" s="13" t="s">
        <v>232</v>
      </c>
      <c r="C157" s="13" t="s">
        <v>88</v>
      </c>
    </row>
    <row r="158" spans="1:3" x14ac:dyDescent="0.25">
      <c r="A158" s="17">
        <v>79</v>
      </c>
      <c r="B158" s="13" t="s">
        <v>256</v>
      </c>
      <c r="C158" s="13" t="s">
        <v>112</v>
      </c>
    </row>
    <row r="159" spans="1:3" x14ac:dyDescent="0.25">
      <c r="A159" s="17"/>
      <c r="B159" s="13" t="s">
        <v>280</v>
      </c>
      <c r="C159" s="13" t="s">
        <v>136</v>
      </c>
    </row>
    <row r="160" spans="1:3" x14ac:dyDescent="0.25">
      <c r="A160" s="17">
        <v>80</v>
      </c>
      <c r="B160" s="13" t="s">
        <v>162</v>
      </c>
      <c r="C160" s="13" t="s">
        <v>18</v>
      </c>
    </row>
    <row r="161" spans="1:3" x14ac:dyDescent="0.25">
      <c r="A161" s="17"/>
      <c r="B161" s="13" t="s">
        <v>186</v>
      </c>
      <c r="C161" s="13" t="s">
        <v>42</v>
      </c>
    </row>
    <row r="162" spans="1:3" x14ac:dyDescent="0.25">
      <c r="A162" s="17">
        <v>81</v>
      </c>
      <c r="B162" s="13" t="s">
        <v>210</v>
      </c>
      <c r="C162" s="13" t="s">
        <v>66</v>
      </c>
    </row>
    <row r="163" spans="1:3" x14ac:dyDescent="0.25">
      <c r="A163" s="17"/>
      <c r="B163" s="13" t="s">
        <v>234</v>
      </c>
      <c r="C163" s="13" t="s">
        <v>90</v>
      </c>
    </row>
    <row r="164" spans="1:3" x14ac:dyDescent="0.25">
      <c r="A164" s="17">
        <v>82</v>
      </c>
      <c r="B164" s="13" t="s">
        <v>258</v>
      </c>
      <c r="C164" s="13" t="s">
        <v>114</v>
      </c>
    </row>
    <row r="165" spans="1:3" x14ac:dyDescent="0.25">
      <c r="A165" s="17"/>
      <c r="B165" s="13" t="s">
        <v>282</v>
      </c>
      <c r="C165" s="13" t="s">
        <v>138</v>
      </c>
    </row>
    <row r="166" spans="1:3" x14ac:dyDescent="0.25">
      <c r="A166" s="17">
        <v>83</v>
      </c>
      <c r="B166" s="13" t="s">
        <v>164</v>
      </c>
      <c r="C166" s="13" t="s">
        <v>20</v>
      </c>
    </row>
    <row r="167" spans="1:3" x14ac:dyDescent="0.25">
      <c r="A167" s="17"/>
      <c r="B167" s="13" t="s">
        <v>188</v>
      </c>
      <c r="C167" s="13" t="s">
        <v>44</v>
      </c>
    </row>
    <row r="168" spans="1:3" x14ac:dyDescent="0.25">
      <c r="A168" s="17">
        <v>84</v>
      </c>
      <c r="B168" s="13" t="s">
        <v>212</v>
      </c>
      <c r="C168" s="13" t="s">
        <v>68</v>
      </c>
    </row>
    <row r="169" spans="1:3" x14ac:dyDescent="0.25">
      <c r="A169" s="17"/>
      <c r="B169" s="13" t="s">
        <v>236</v>
      </c>
      <c r="C169" s="13" t="s">
        <v>92</v>
      </c>
    </row>
    <row r="170" spans="1:3" x14ac:dyDescent="0.25">
      <c r="A170" s="17">
        <v>85</v>
      </c>
      <c r="B170" s="13" t="s">
        <v>260</v>
      </c>
      <c r="C170" s="13" t="s">
        <v>116</v>
      </c>
    </row>
    <row r="171" spans="1:3" x14ac:dyDescent="0.25">
      <c r="A171" s="17"/>
      <c r="B171" s="13" t="s">
        <v>284</v>
      </c>
      <c r="C171" s="13" t="s">
        <v>140</v>
      </c>
    </row>
    <row r="172" spans="1:3" x14ac:dyDescent="0.25">
      <c r="A172" s="17">
        <v>86</v>
      </c>
      <c r="B172" s="13" t="s">
        <v>166</v>
      </c>
      <c r="C172" s="13" t="s">
        <v>22</v>
      </c>
    </row>
    <row r="173" spans="1:3" x14ac:dyDescent="0.25">
      <c r="A173" s="17"/>
      <c r="B173" s="13" t="s">
        <v>190</v>
      </c>
      <c r="C173" s="13" t="s">
        <v>46</v>
      </c>
    </row>
    <row r="174" spans="1:3" x14ac:dyDescent="0.25">
      <c r="A174" s="17">
        <v>87</v>
      </c>
      <c r="B174" s="13" t="s">
        <v>214</v>
      </c>
      <c r="C174" s="13" t="s">
        <v>70</v>
      </c>
    </row>
    <row r="175" spans="1:3" x14ac:dyDescent="0.25">
      <c r="A175" s="17"/>
      <c r="B175" s="13" t="s">
        <v>238</v>
      </c>
      <c r="C175" s="13" t="s">
        <v>94</v>
      </c>
    </row>
    <row r="176" spans="1:3" x14ac:dyDescent="0.25">
      <c r="A176" s="17">
        <v>88</v>
      </c>
      <c r="B176" s="13" t="s">
        <v>262</v>
      </c>
      <c r="C176" s="13" t="s">
        <v>118</v>
      </c>
    </row>
    <row r="177" spans="1:3" x14ac:dyDescent="0.25">
      <c r="A177" s="17"/>
      <c r="B177" s="13" t="s">
        <v>286</v>
      </c>
      <c r="C177" s="13" t="s">
        <v>142</v>
      </c>
    </row>
    <row r="178" spans="1:3" x14ac:dyDescent="0.25">
      <c r="A178" s="17">
        <v>89</v>
      </c>
      <c r="B178" s="13" t="s">
        <v>860</v>
      </c>
      <c r="C178" s="13" t="s">
        <v>859</v>
      </c>
    </row>
    <row r="179" spans="1:3" x14ac:dyDescent="0.25">
      <c r="A179" s="17"/>
      <c r="B179" s="13" t="s">
        <v>862</v>
      </c>
      <c r="C179" s="13" t="s">
        <v>861</v>
      </c>
    </row>
    <row r="180" spans="1:3" x14ac:dyDescent="0.25">
      <c r="A180" s="17">
        <v>90</v>
      </c>
      <c r="B180" s="13" t="s">
        <v>289</v>
      </c>
      <c r="C180" s="13" t="s">
        <v>863</v>
      </c>
    </row>
    <row r="181" spans="1:3" x14ac:dyDescent="0.25">
      <c r="A181" s="17"/>
      <c r="B181" s="13" t="s">
        <v>865</v>
      </c>
      <c r="C181" s="13" t="s">
        <v>864</v>
      </c>
    </row>
    <row r="182" spans="1:3" x14ac:dyDescent="0.25">
      <c r="A182" s="17">
        <v>91</v>
      </c>
      <c r="B182" s="13" t="s">
        <v>867</v>
      </c>
      <c r="C182" s="13" t="s">
        <v>866</v>
      </c>
    </row>
    <row r="183" spans="1:3" x14ac:dyDescent="0.25">
      <c r="A183" s="17"/>
      <c r="B183" s="13" t="s">
        <v>869</v>
      </c>
      <c r="C183" s="13" t="s">
        <v>868</v>
      </c>
    </row>
    <row r="184" spans="1:3" x14ac:dyDescent="0.25">
      <c r="A184" s="12">
        <v>92</v>
      </c>
      <c r="B184" s="15" t="s">
        <v>3175</v>
      </c>
      <c r="C184" s="15" t="s">
        <v>3174</v>
      </c>
    </row>
    <row r="185" spans="1:3" x14ac:dyDescent="0.25">
      <c r="A185" s="12"/>
      <c r="B185" s="15" t="s">
        <v>2565</v>
      </c>
      <c r="C185" s="15" t="s">
        <v>3078</v>
      </c>
    </row>
    <row r="186" spans="1:3" x14ac:dyDescent="0.25">
      <c r="A186" s="12">
        <v>93</v>
      </c>
      <c r="B186" s="15" t="s">
        <v>3080</v>
      </c>
      <c r="C186" s="15" t="s">
        <v>2572</v>
      </c>
    </row>
    <row r="187" spans="1:3" x14ac:dyDescent="0.25">
      <c r="A187" s="12"/>
      <c r="B187" s="15" t="s">
        <v>2571</v>
      </c>
      <c r="C187" s="15" t="s">
        <v>3176</v>
      </c>
    </row>
    <row r="188" spans="1:3" x14ac:dyDescent="0.25">
      <c r="A188" s="12">
        <v>94</v>
      </c>
      <c r="B188" s="15" t="s">
        <v>3177</v>
      </c>
      <c r="C188" s="15" t="s">
        <v>2566</v>
      </c>
    </row>
    <row r="189" spans="1:3" x14ac:dyDescent="0.25">
      <c r="A189" s="12"/>
      <c r="B189" s="15" t="s">
        <v>3179</v>
      </c>
      <c r="C189" s="15" t="s">
        <v>3178</v>
      </c>
    </row>
    <row r="190" spans="1:3" x14ac:dyDescent="0.25">
      <c r="A190" s="12">
        <v>95</v>
      </c>
      <c r="B190" s="15" t="s">
        <v>3181</v>
      </c>
      <c r="C190" s="15" t="s">
        <v>3180</v>
      </c>
    </row>
    <row r="191" spans="1:3" x14ac:dyDescent="0.25">
      <c r="A191" s="12"/>
      <c r="B191" s="15" t="s">
        <v>2071</v>
      </c>
      <c r="C191" s="15" t="s">
        <v>2070</v>
      </c>
    </row>
    <row r="192" spans="1:3" x14ac:dyDescent="0.25">
      <c r="A192" s="12">
        <v>96</v>
      </c>
      <c r="B192" s="15" t="s">
        <v>3103</v>
      </c>
      <c r="C192" s="15" t="s">
        <v>3182</v>
      </c>
    </row>
    <row r="193" spans="1:3" x14ac:dyDescent="0.25">
      <c r="A193" s="12"/>
      <c r="B193" s="15" t="s">
        <v>3184</v>
      </c>
      <c r="C193" s="15" t="s">
        <v>3183</v>
      </c>
    </row>
    <row r="194" spans="1:3" x14ac:dyDescent="0.25">
      <c r="A194" s="12">
        <v>97</v>
      </c>
      <c r="B194" s="15" t="s">
        <v>3185</v>
      </c>
      <c r="C194" s="15" t="s">
        <v>3101</v>
      </c>
    </row>
    <row r="195" spans="1:3" x14ac:dyDescent="0.25">
      <c r="A195" s="12"/>
      <c r="B195" s="15" t="s">
        <v>2087</v>
      </c>
      <c r="C195" s="15" t="s">
        <v>2086</v>
      </c>
    </row>
    <row r="196" spans="1:3" x14ac:dyDescent="0.25">
      <c r="A196" s="12">
        <v>98</v>
      </c>
      <c r="B196" s="15" t="s">
        <v>3104</v>
      </c>
      <c r="C196" s="15" t="s">
        <v>3079</v>
      </c>
    </row>
    <row r="197" spans="1:3" x14ac:dyDescent="0.25">
      <c r="A197" s="12"/>
      <c r="B197" s="15" t="s">
        <v>2072</v>
      </c>
      <c r="C197" s="15" t="s">
        <v>2085</v>
      </c>
    </row>
  </sheetData>
  <mergeCells count="147">
    <mergeCell ref="F98:F99"/>
    <mergeCell ref="F74:F75"/>
    <mergeCell ref="F76:F77"/>
    <mergeCell ref="F78:F79"/>
    <mergeCell ref="F80:F81"/>
    <mergeCell ref="F82:F83"/>
    <mergeCell ref="F84:F85"/>
    <mergeCell ref="F86:F87"/>
    <mergeCell ref="F88:F89"/>
    <mergeCell ref="F90:F91"/>
    <mergeCell ref="F92:F93"/>
    <mergeCell ref="F94:F95"/>
    <mergeCell ref="F96:F97"/>
    <mergeCell ref="F14:F15"/>
    <mergeCell ref="F16:F17"/>
    <mergeCell ref="F18:F19"/>
    <mergeCell ref="F20:F21"/>
    <mergeCell ref="F22:F23"/>
    <mergeCell ref="F24:F25"/>
    <mergeCell ref="F38:F39"/>
    <mergeCell ref="F40:F41"/>
    <mergeCell ref="F42:F43"/>
    <mergeCell ref="F44:F45"/>
    <mergeCell ref="F46:F47"/>
    <mergeCell ref="F48:F49"/>
    <mergeCell ref="F26:F27"/>
    <mergeCell ref="F28:F29"/>
    <mergeCell ref="F30:F31"/>
    <mergeCell ref="F32:F33"/>
    <mergeCell ref="F34:F35"/>
    <mergeCell ref="F36:F37"/>
    <mergeCell ref="A178:A179"/>
    <mergeCell ref="A98:A99"/>
    <mergeCell ref="A196:A197"/>
    <mergeCell ref="A172:A173"/>
    <mergeCell ref="A174:A175"/>
    <mergeCell ref="A176:A177"/>
    <mergeCell ref="A148:A149"/>
    <mergeCell ref="A150:A151"/>
    <mergeCell ref="A152:A153"/>
    <mergeCell ref="A154:A155"/>
    <mergeCell ref="A156:A157"/>
    <mergeCell ref="A158:A159"/>
    <mergeCell ref="A136:A137"/>
    <mergeCell ref="A138:A139"/>
    <mergeCell ref="A140:A141"/>
    <mergeCell ref="A142:A143"/>
    <mergeCell ref="A144:A145"/>
    <mergeCell ref="A146:A147"/>
    <mergeCell ref="A184:A185"/>
    <mergeCell ref="A186:A187"/>
    <mergeCell ref="A188:A189"/>
    <mergeCell ref="A190:A191"/>
    <mergeCell ref="A192:A193"/>
    <mergeCell ref="A194:A195"/>
    <mergeCell ref="A100:A101"/>
    <mergeCell ref="A102:A103"/>
    <mergeCell ref="A104:A105"/>
    <mergeCell ref="A106:A107"/>
    <mergeCell ref="A108:A109"/>
    <mergeCell ref="A110:A111"/>
    <mergeCell ref="A130:A131"/>
    <mergeCell ref="A132:A133"/>
    <mergeCell ref="A134:A135"/>
    <mergeCell ref="A112:A113"/>
    <mergeCell ref="A180:A181"/>
    <mergeCell ref="A182:A183"/>
    <mergeCell ref="A160:A161"/>
    <mergeCell ref="A162:A163"/>
    <mergeCell ref="A164:A165"/>
    <mergeCell ref="A166:A167"/>
    <mergeCell ref="A168:A169"/>
    <mergeCell ref="A170:A171"/>
    <mergeCell ref="F62:F63"/>
    <mergeCell ref="F64:F65"/>
    <mergeCell ref="F66:F67"/>
    <mergeCell ref="F68:F69"/>
    <mergeCell ref="F70:F71"/>
    <mergeCell ref="F72:F73"/>
    <mergeCell ref="F50:F51"/>
    <mergeCell ref="F52:F53"/>
    <mergeCell ref="F54:F55"/>
    <mergeCell ref="F56:F57"/>
    <mergeCell ref="F58:F59"/>
    <mergeCell ref="F60:F61"/>
    <mergeCell ref="F2:F3"/>
    <mergeCell ref="F4:F5"/>
    <mergeCell ref="F6:F7"/>
    <mergeCell ref="F8:F9"/>
    <mergeCell ref="F10:F11"/>
    <mergeCell ref="F12:F13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  <mergeCell ref="A38:A39"/>
    <mergeCell ref="A40:A41"/>
    <mergeCell ref="A42:A43"/>
    <mergeCell ref="A44:A45"/>
    <mergeCell ref="A46:A47"/>
    <mergeCell ref="A48:A49"/>
    <mergeCell ref="A26:A27"/>
    <mergeCell ref="A28:A29"/>
    <mergeCell ref="A30:A31"/>
    <mergeCell ref="A32:A33"/>
    <mergeCell ref="A34:A35"/>
    <mergeCell ref="A36:A37"/>
    <mergeCell ref="A62:A63"/>
    <mergeCell ref="A64:A65"/>
    <mergeCell ref="A66:A67"/>
    <mergeCell ref="A68:A69"/>
    <mergeCell ref="A70:A71"/>
    <mergeCell ref="A72:A73"/>
    <mergeCell ref="A50:A51"/>
    <mergeCell ref="A52:A53"/>
    <mergeCell ref="A54:A55"/>
    <mergeCell ref="A56:A57"/>
    <mergeCell ref="A58:A59"/>
    <mergeCell ref="A60:A61"/>
    <mergeCell ref="A94:A95"/>
    <mergeCell ref="A96:A97"/>
    <mergeCell ref="A74:A75"/>
    <mergeCell ref="A76:A77"/>
    <mergeCell ref="A78:A79"/>
    <mergeCell ref="A80:A81"/>
    <mergeCell ref="A82:A83"/>
    <mergeCell ref="A84:A85"/>
    <mergeCell ref="A90:A91"/>
    <mergeCell ref="A92:A93"/>
    <mergeCell ref="A86:A87"/>
    <mergeCell ref="A88:A89"/>
    <mergeCell ref="A114:A115"/>
    <mergeCell ref="A116:A117"/>
    <mergeCell ref="A118:A119"/>
    <mergeCell ref="A120:A121"/>
    <mergeCell ref="A124:A125"/>
    <mergeCell ref="A126:A127"/>
    <mergeCell ref="A128:A129"/>
    <mergeCell ref="A122:A1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I1026"/>
  <sheetViews>
    <sheetView topLeftCell="A25" workbookViewId="0">
      <selection activeCell="A38" sqref="A38"/>
    </sheetView>
  </sheetViews>
  <sheetFormatPr defaultRowHeight="15" x14ac:dyDescent="0.25"/>
  <cols>
    <col min="1" max="1" width="16.7109375" customWidth="1"/>
    <col min="2" max="2" width="6.28515625" customWidth="1"/>
    <col min="3" max="3" width="9.28515625" customWidth="1"/>
    <col min="4" max="5" width="10" customWidth="1"/>
    <col min="6" max="6" width="20.140625" customWidth="1"/>
    <col min="7" max="7" width="16.7109375" customWidth="1"/>
    <col min="8" max="8" width="14.28515625" customWidth="1"/>
  </cols>
  <sheetData>
    <row r="1" spans="1:9" x14ac:dyDescent="0.25">
      <c r="G1" t="s">
        <v>4348</v>
      </c>
      <c r="H1" s="18" t="s">
        <v>4349</v>
      </c>
    </row>
    <row r="2" spans="1:9" x14ac:dyDescent="0.25">
      <c r="A2" t="s">
        <v>1855</v>
      </c>
      <c r="B2" s="6" t="s">
        <v>1014</v>
      </c>
      <c r="C2" s="6" t="s">
        <v>1853</v>
      </c>
      <c r="D2" s="6" t="s">
        <v>875</v>
      </c>
      <c r="E2" s="6" t="s">
        <v>1854</v>
      </c>
      <c r="F2" s="6" t="s">
        <v>4350</v>
      </c>
      <c r="G2" t="s">
        <v>1856</v>
      </c>
      <c r="H2" s="18" t="s">
        <v>1856</v>
      </c>
    </row>
    <row r="3" spans="1:9" x14ac:dyDescent="0.25">
      <c r="A3" s="19" t="s">
        <v>1024</v>
      </c>
      <c r="B3" s="19" t="str">
        <f>RIGHT(LEFT(A3,5),2)</f>
        <v>00</v>
      </c>
      <c r="C3" s="19">
        <f>INT(MID(A3,FIND("_",A3)+1,2))</f>
        <v>0</v>
      </c>
      <c r="D3" s="19" t="str">
        <f>MID(A3,FIND("_",A3)+4,2)</f>
        <v>TX</v>
      </c>
      <c r="E3" s="19" t="str">
        <f>RIGHT(A3,1)</f>
        <v>N</v>
      </c>
      <c r="F3" s="19" t="str">
        <f>CONCATENATE("IFG_",B3,"_",D3,"_",E3,"&lt;",C3,"&gt;")</f>
        <v>IFG_00_TX_N&lt;0&gt;</v>
      </c>
      <c r="G3" s="19">
        <v>23339.400089999999</v>
      </c>
      <c r="H3" s="19"/>
      <c r="I3" s="18"/>
    </row>
    <row r="4" spans="1:9" x14ac:dyDescent="0.25">
      <c r="A4" s="19" t="s">
        <v>1023</v>
      </c>
      <c r="B4" s="19" t="str">
        <f t="shared" ref="B4:B67" si="0">RIGHT(LEFT(A4,5),2)</f>
        <v>00</v>
      </c>
      <c r="C4" s="19">
        <f t="shared" ref="C4:C67" si="1">INT(MID(A4,FIND("_",A4)+1,2))</f>
        <v>0</v>
      </c>
      <c r="D4" s="19" t="str">
        <f t="shared" ref="D4:D67" si="2">MID(A4,FIND("_",A4)+4,2)</f>
        <v>TX</v>
      </c>
      <c r="E4" s="19" t="str">
        <f t="shared" ref="E4:E67" si="3">RIGHT(A4,1)</f>
        <v>P</v>
      </c>
      <c r="F4" s="19" t="str">
        <f t="shared" ref="F4:F67" si="4">CONCATENATE("IFG_",B4,"_",D4,"_",E4,"&lt;",C4,"&gt;")</f>
        <v>IFG_00_TX_P&lt;0&gt;</v>
      </c>
      <c r="G4" s="19">
        <v>23339.018779999999</v>
      </c>
      <c r="H4" s="19"/>
    </row>
    <row r="5" spans="1:9" x14ac:dyDescent="0.25">
      <c r="A5" s="19" t="s">
        <v>1028</v>
      </c>
      <c r="B5" s="19" t="str">
        <f t="shared" si="0"/>
        <v>00</v>
      </c>
      <c r="C5" s="19">
        <f t="shared" si="1"/>
        <v>1</v>
      </c>
      <c r="D5" s="19" t="str">
        <f t="shared" si="2"/>
        <v>TX</v>
      </c>
      <c r="E5" s="19" t="str">
        <f t="shared" si="3"/>
        <v>N</v>
      </c>
      <c r="F5" s="19" t="str">
        <f t="shared" si="4"/>
        <v>IFG_00_TX_N&lt;1&gt;</v>
      </c>
      <c r="G5" s="19">
        <v>26102.891599999999</v>
      </c>
      <c r="H5" s="19"/>
    </row>
    <row r="6" spans="1:9" x14ac:dyDescent="0.25">
      <c r="A6" s="19" t="s">
        <v>1027</v>
      </c>
      <c r="B6" s="19" t="str">
        <f t="shared" si="0"/>
        <v>00</v>
      </c>
      <c r="C6" s="19">
        <f t="shared" si="1"/>
        <v>1</v>
      </c>
      <c r="D6" s="19" t="str">
        <f t="shared" si="2"/>
        <v>TX</v>
      </c>
      <c r="E6" s="19" t="str">
        <f t="shared" si="3"/>
        <v>P</v>
      </c>
      <c r="F6" s="19" t="str">
        <f t="shared" si="4"/>
        <v>IFG_00_TX_P&lt;1&gt;</v>
      </c>
      <c r="G6" s="19">
        <v>26103.659339999998</v>
      </c>
      <c r="H6" s="19"/>
    </row>
    <row r="7" spans="1:9" x14ac:dyDescent="0.25">
      <c r="A7" s="19" t="s">
        <v>1032</v>
      </c>
      <c r="B7" s="19" t="str">
        <f t="shared" si="0"/>
        <v>00</v>
      </c>
      <c r="C7" s="19">
        <f t="shared" si="1"/>
        <v>2</v>
      </c>
      <c r="D7" s="19" t="str">
        <f t="shared" si="2"/>
        <v>TX</v>
      </c>
      <c r="E7" s="19" t="str">
        <f t="shared" si="3"/>
        <v>N</v>
      </c>
      <c r="F7" s="19" t="str">
        <f t="shared" si="4"/>
        <v>IFG_00_TX_N&lt;2&gt;</v>
      </c>
      <c r="G7" s="19">
        <v>23143.44326</v>
      </c>
      <c r="H7" s="19"/>
    </row>
    <row r="8" spans="1:9" x14ac:dyDescent="0.25">
      <c r="A8" s="19" t="s">
        <v>1031</v>
      </c>
      <c r="B8" s="19" t="str">
        <f t="shared" si="0"/>
        <v>00</v>
      </c>
      <c r="C8" s="19">
        <f t="shared" si="1"/>
        <v>2</v>
      </c>
      <c r="D8" s="19" t="str">
        <f t="shared" si="2"/>
        <v>TX</v>
      </c>
      <c r="E8" s="19" t="str">
        <f t="shared" si="3"/>
        <v>P</v>
      </c>
      <c r="F8" s="19" t="str">
        <f t="shared" si="4"/>
        <v>IFG_00_TX_P&lt;2&gt;</v>
      </c>
      <c r="G8" s="19">
        <v>23142.048889999998</v>
      </c>
      <c r="H8" s="19"/>
    </row>
    <row r="9" spans="1:9" x14ac:dyDescent="0.25">
      <c r="A9" s="19" t="s">
        <v>1036</v>
      </c>
      <c r="B9" s="19" t="str">
        <f t="shared" si="0"/>
        <v>00</v>
      </c>
      <c r="C9" s="19">
        <f t="shared" si="1"/>
        <v>3</v>
      </c>
      <c r="D9" s="19" t="str">
        <f t="shared" si="2"/>
        <v>TX</v>
      </c>
      <c r="E9" s="19" t="str">
        <f t="shared" si="3"/>
        <v>N</v>
      </c>
      <c r="F9" s="19" t="str">
        <f t="shared" si="4"/>
        <v>IFG_00_TX_N&lt;3&gt;</v>
      </c>
      <c r="G9" s="19">
        <v>26556.231449999999</v>
      </c>
      <c r="H9" s="19"/>
    </row>
    <row r="10" spans="1:9" x14ac:dyDescent="0.25">
      <c r="A10" s="19" t="s">
        <v>1035</v>
      </c>
      <c r="B10" s="19" t="str">
        <f t="shared" si="0"/>
        <v>00</v>
      </c>
      <c r="C10" s="19">
        <f t="shared" si="1"/>
        <v>3</v>
      </c>
      <c r="D10" s="19" t="str">
        <f t="shared" si="2"/>
        <v>TX</v>
      </c>
      <c r="E10" s="19" t="str">
        <f t="shared" si="3"/>
        <v>P</v>
      </c>
      <c r="F10" s="19" t="str">
        <f t="shared" si="4"/>
        <v>IFG_00_TX_P&lt;3&gt;</v>
      </c>
      <c r="G10" s="19">
        <v>26557.946370000001</v>
      </c>
      <c r="H10" s="19"/>
    </row>
    <row r="11" spans="1:9" x14ac:dyDescent="0.25">
      <c r="A11" s="19" t="s">
        <v>1040</v>
      </c>
      <c r="B11" s="19" t="str">
        <f t="shared" si="0"/>
        <v>00</v>
      </c>
      <c r="C11" s="19">
        <f t="shared" si="1"/>
        <v>4</v>
      </c>
      <c r="D11" s="19" t="str">
        <f t="shared" si="2"/>
        <v>TX</v>
      </c>
      <c r="E11" s="19" t="str">
        <f t="shared" si="3"/>
        <v>N</v>
      </c>
      <c r="F11" s="19" t="str">
        <f t="shared" si="4"/>
        <v>IFG_00_TX_N&lt;4&gt;</v>
      </c>
      <c r="G11" s="19">
        <v>25834.245419999999</v>
      </c>
      <c r="H11" s="19"/>
    </row>
    <row r="12" spans="1:9" x14ac:dyDescent="0.25">
      <c r="A12" s="19" t="s">
        <v>1039</v>
      </c>
      <c r="B12" s="19" t="str">
        <f t="shared" si="0"/>
        <v>00</v>
      </c>
      <c r="C12" s="19">
        <f t="shared" si="1"/>
        <v>4</v>
      </c>
      <c r="D12" s="19" t="str">
        <f t="shared" si="2"/>
        <v>TX</v>
      </c>
      <c r="E12" s="19" t="str">
        <f t="shared" si="3"/>
        <v>P</v>
      </c>
      <c r="F12" s="19" t="str">
        <f t="shared" si="4"/>
        <v>IFG_00_TX_P&lt;4&gt;</v>
      </c>
      <c r="G12" s="19">
        <v>25834.059580000001</v>
      </c>
      <c r="H12" s="19"/>
    </row>
    <row r="13" spans="1:9" x14ac:dyDescent="0.25">
      <c r="A13" s="19" t="s">
        <v>1044</v>
      </c>
      <c r="B13" s="19" t="str">
        <f t="shared" si="0"/>
        <v>00</v>
      </c>
      <c r="C13" s="19">
        <f t="shared" si="1"/>
        <v>5</v>
      </c>
      <c r="D13" s="19" t="str">
        <f t="shared" si="2"/>
        <v>TX</v>
      </c>
      <c r="E13" s="19" t="str">
        <f t="shared" si="3"/>
        <v>N</v>
      </c>
      <c r="F13" s="19" t="str">
        <f t="shared" si="4"/>
        <v>IFG_00_TX_N&lt;5&gt;</v>
      </c>
      <c r="G13" s="19">
        <v>29001.93953</v>
      </c>
      <c r="H13" s="19"/>
    </row>
    <row r="14" spans="1:9" x14ac:dyDescent="0.25">
      <c r="A14" s="19" t="s">
        <v>1043</v>
      </c>
      <c r="B14" s="19" t="str">
        <f t="shared" si="0"/>
        <v>00</v>
      </c>
      <c r="C14" s="19">
        <f t="shared" si="1"/>
        <v>5</v>
      </c>
      <c r="D14" s="19" t="str">
        <f t="shared" si="2"/>
        <v>TX</v>
      </c>
      <c r="E14" s="19" t="str">
        <f t="shared" si="3"/>
        <v>P</v>
      </c>
      <c r="F14" s="19" t="str">
        <f t="shared" si="4"/>
        <v>IFG_00_TX_P&lt;5&gt;</v>
      </c>
      <c r="G14" s="19">
        <v>29001.785390000001</v>
      </c>
      <c r="H14" s="19"/>
    </row>
    <row r="15" spans="1:9" x14ac:dyDescent="0.25">
      <c r="A15" s="19" t="s">
        <v>1048</v>
      </c>
      <c r="B15" s="19" t="str">
        <f t="shared" si="0"/>
        <v>00</v>
      </c>
      <c r="C15" s="19">
        <f t="shared" si="1"/>
        <v>6</v>
      </c>
      <c r="D15" s="19" t="str">
        <f t="shared" si="2"/>
        <v>TX</v>
      </c>
      <c r="E15" s="19" t="str">
        <f t="shared" si="3"/>
        <v>N</v>
      </c>
      <c r="F15" s="19" t="str">
        <f t="shared" si="4"/>
        <v>IFG_00_TX_N&lt;6&gt;</v>
      </c>
      <c r="G15" s="19">
        <v>25226.27101</v>
      </c>
      <c r="H15" s="19"/>
    </row>
    <row r="16" spans="1:9" x14ac:dyDescent="0.25">
      <c r="A16" s="19" t="s">
        <v>1047</v>
      </c>
      <c r="B16" s="19" t="str">
        <f t="shared" si="0"/>
        <v>00</v>
      </c>
      <c r="C16" s="19">
        <f t="shared" si="1"/>
        <v>6</v>
      </c>
      <c r="D16" s="19" t="str">
        <f t="shared" si="2"/>
        <v>TX</v>
      </c>
      <c r="E16" s="19" t="str">
        <f t="shared" si="3"/>
        <v>P</v>
      </c>
      <c r="F16" s="19" t="str">
        <f t="shared" si="4"/>
        <v>IFG_00_TX_P&lt;6&gt;</v>
      </c>
      <c r="G16" s="19">
        <v>25227.87933</v>
      </c>
      <c r="H16" s="19"/>
    </row>
    <row r="17" spans="1:8" x14ac:dyDescent="0.25">
      <c r="A17" s="19" t="s">
        <v>1052</v>
      </c>
      <c r="B17" s="19" t="str">
        <f t="shared" si="0"/>
        <v>00</v>
      </c>
      <c r="C17" s="19">
        <f t="shared" si="1"/>
        <v>7</v>
      </c>
      <c r="D17" s="19" t="str">
        <f t="shared" si="2"/>
        <v>TX</v>
      </c>
      <c r="E17" s="19" t="str">
        <f t="shared" si="3"/>
        <v>N</v>
      </c>
      <c r="F17" s="19" t="str">
        <f t="shared" si="4"/>
        <v>IFG_00_TX_N&lt;7&gt;</v>
      </c>
      <c r="G17" s="19">
        <v>27154.349989999999</v>
      </c>
      <c r="H17" s="19"/>
    </row>
    <row r="18" spans="1:8" x14ac:dyDescent="0.25">
      <c r="A18" s="19" t="s">
        <v>1051</v>
      </c>
      <c r="B18" s="19" t="str">
        <f t="shared" si="0"/>
        <v>00</v>
      </c>
      <c r="C18" s="19">
        <f t="shared" si="1"/>
        <v>7</v>
      </c>
      <c r="D18" s="19" t="str">
        <f t="shared" si="2"/>
        <v>TX</v>
      </c>
      <c r="E18" s="19" t="str">
        <f t="shared" si="3"/>
        <v>P</v>
      </c>
      <c r="F18" s="19" t="str">
        <f t="shared" si="4"/>
        <v>IFG_00_TX_P&lt;7&gt;</v>
      </c>
      <c r="G18" s="19">
        <v>27154.483950000002</v>
      </c>
      <c r="H18" s="19"/>
    </row>
    <row r="19" spans="1:8" x14ac:dyDescent="0.25">
      <c r="A19" s="19" t="s">
        <v>1056</v>
      </c>
      <c r="B19" s="19" t="str">
        <f t="shared" si="0"/>
        <v>00</v>
      </c>
      <c r="C19" s="19">
        <f t="shared" si="1"/>
        <v>8</v>
      </c>
      <c r="D19" s="19" t="str">
        <f t="shared" si="2"/>
        <v>TX</v>
      </c>
      <c r="E19" s="19" t="str">
        <f t="shared" si="3"/>
        <v>N</v>
      </c>
      <c r="F19" s="19" t="str">
        <f t="shared" si="4"/>
        <v>IFG_00_TX_N&lt;8&gt;</v>
      </c>
      <c r="G19" s="19">
        <v>27817.92152</v>
      </c>
      <c r="H19" s="19"/>
    </row>
    <row r="20" spans="1:8" x14ac:dyDescent="0.25">
      <c r="A20" s="19" t="s">
        <v>1055</v>
      </c>
      <c r="B20" s="19" t="str">
        <f t="shared" si="0"/>
        <v>00</v>
      </c>
      <c r="C20" s="19">
        <f t="shared" si="1"/>
        <v>8</v>
      </c>
      <c r="D20" s="19" t="str">
        <f t="shared" si="2"/>
        <v>TX</v>
      </c>
      <c r="E20" s="19" t="str">
        <f t="shared" si="3"/>
        <v>P</v>
      </c>
      <c r="F20" s="19" t="str">
        <f t="shared" si="4"/>
        <v>IFG_00_TX_P&lt;8&gt;</v>
      </c>
      <c r="G20" s="19">
        <v>27818.333859999999</v>
      </c>
      <c r="H20" s="19"/>
    </row>
    <row r="21" spans="1:8" x14ac:dyDescent="0.25">
      <c r="A21" s="19" t="s">
        <v>1060</v>
      </c>
      <c r="B21" s="19" t="str">
        <f t="shared" si="0"/>
        <v>00</v>
      </c>
      <c r="C21" s="19">
        <f t="shared" si="1"/>
        <v>9</v>
      </c>
      <c r="D21" s="19" t="str">
        <f t="shared" si="2"/>
        <v>TX</v>
      </c>
      <c r="E21" s="19" t="str">
        <f t="shared" si="3"/>
        <v>N</v>
      </c>
      <c r="F21" s="19" t="str">
        <f t="shared" si="4"/>
        <v>IFG_00_TX_N&lt;9&gt;</v>
      </c>
      <c r="G21" s="19">
        <v>29728.499810000001</v>
      </c>
      <c r="H21" s="19"/>
    </row>
    <row r="22" spans="1:8" x14ac:dyDescent="0.25">
      <c r="A22" s="19" t="s">
        <v>1059</v>
      </c>
      <c r="B22" s="19" t="str">
        <f t="shared" si="0"/>
        <v>00</v>
      </c>
      <c r="C22" s="19">
        <f t="shared" si="1"/>
        <v>9</v>
      </c>
      <c r="D22" s="19" t="str">
        <f t="shared" si="2"/>
        <v>TX</v>
      </c>
      <c r="E22" s="19" t="str">
        <f t="shared" si="3"/>
        <v>P</v>
      </c>
      <c r="F22" s="19" t="str">
        <f t="shared" si="4"/>
        <v>IFG_00_TX_P&lt;9&gt;</v>
      </c>
      <c r="G22" s="19">
        <v>29728.1096</v>
      </c>
      <c r="H22" s="19"/>
    </row>
    <row r="23" spans="1:8" x14ac:dyDescent="0.25">
      <c r="A23" s="19" t="s">
        <v>1064</v>
      </c>
      <c r="B23" s="19" t="str">
        <f t="shared" si="0"/>
        <v>00</v>
      </c>
      <c r="C23" s="19">
        <f t="shared" si="1"/>
        <v>10</v>
      </c>
      <c r="D23" s="19" t="str">
        <f t="shared" si="2"/>
        <v>TX</v>
      </c>
      <c r="E23" s="19" t="str">
        <f t="shared" si="3"/>
        <v>N</v>
      </c>
      <c r="F23" s="19" t="str">
        <f t="shared" si="4"/>
        <v>IFG_00_TX_N&lt;10&gt;</v>
      </c>
      <c r="G23" s="19">
        <v>29333.103480000002</v>
      </c>
      <c r="H23" s="19"/>
    </row>
    <row r="24" spans="1:8" x14ac:dyDescent="0.25">
      <c r="A24" s="19" t="s">
        <v>1063</v>
      </c>
      <c r="B24" s="19" t="str">
        <f t="shared" si="0"/>
        <v>00</v>
      </c>
      <c r="C24" s="19">
        <f t="shared" si="1"/>
        <v>10</v>
      </c>
      <c r="D24" s="19" t="str">
        <f t="shared" si="2"/>
        <v>TX</v>
      </c>
      <c r="E24" s="19" t="str">
        <f t="shared" si="3"/>
        <v>P</v>
      </c>
      <c r="F24" s="19" t="str">
        <f t="shared" si="4"/>
        <v>IFG_00_TX_P&lt;10&gt;</v>
      </c>
      <c r="G24" s="19">
        <v>29334.589650000002</v>
      </c>
      <c r="H24" s="19"/>
    </row>
    <row r="25" spans="1:8" x14ac:dyDescent="0.25">
      <c r="A25" s="19" t="s">
        <v>1068</v>
      </c>
      <c r="B25" s="19" t="str">
        <f t="shared" si="0"/>
        <v>00</v>
      </c>
      <c r="C25" s="19">
        <f t="shared" si="1"/>
        <v>11</v>
      </c>
      <c r="D25" s="19" t="str">
        <f t="shared" si="2"/>
        <v>TX</v>
      </c>
      <c r="E25" s="19" t="str">
        <f t="shared" si="3"/>
        <v>N</v>
      </c>
      <c r="F25" s="19" t="str">
        <f t="shared" si="4"/>
        <v>IFG_00_TX_N&lt;11&gt;</v>
      </c>
      <c r="G25" s="19">
        <v>30893.367040000001</v>
      </c>
      <c r="H25" s="19"/>
    </row>
    <row r="26" spans="1:8" x14ac:dyDescent="0.25">
      <c r="A26" s="19" t="s">
        <v>1067</v>
      </c>
      <c r="B26" s="19" t="str">
        <f t="shared" si="0"/>
        <v>00</v>
      </c>
      <c r="C26" s="19">
        <f t="shared" si="1"/>
        <v>11</v>
      </c>
      <c r="D26" s="19" t="str">
        <f t="shared" si="2"/>
        <v>TX</v>
      </c>
      <c r="E26" s="19" t="str">
        <f t="shared" si="3"/>
        <v>P</v>
      </c>
      <c r="F26" s="19" t="str">
        <f t="shared" si="4"/>
        <v>IFG_00_TX_P&lt;11&gt;</v>
      </c>
      <c r="G26" s="19">
        <v>30893.202290000001</v>
      </c>
      <c r="H26" s="19"/>
    </row>
    <row r="27" spans="1:8" x14ac:dyDescent="0.25">
      <c r="A27" s="19" t="s">
        <v>1072</v>
      </c>
      <c r="B27" s="19" t="str">
        <f t="shared" si="0"/>
        <v>00</v>
      </c>
      <c r="C27" s="19">
        <f t="shared" si="1"/>
        <v>12</v>
      </c>
      <c r="D27" s="19" t="str">
        <f t="shared" si="2"/>
        <v>TX</v>
      </c>
      <c r="E27" s="19" t="str">
        <f t="shared" si="3"/>
        <v>N</v>
      </c>
      <c r="F27" s="19" t="str">
        <f t="shared" si="4"/>
        <v>IFG_00_TX_N&lt;12&gt;</v>
      </c>
      <c r="G27" s="19">
        <v>31766.339680000001</v>
      </c>
      <c r="H27" s="19"/>
    </row>
    <row r="28" spans="1:8" x14ac:dyDescent="0.25">
      <c r="A28" s="19" t="s">
        <v>1071</v>
      </c>
      <c r="B28" s="19" t="str">
        <f t="shared" si="0"/>
        <v>00</v>
      </c>
      <c r="C28" s="19">
        <f t="shared" si="1"/>
        <v>12</v>
      </c>
      <c r="D28" s="19" t="str">
        <f t="shared" si="2"/>
        <v>TX</v>
      </c>
      <c r="E28" s="19" t="str">
        <f t="shared" si="3"/>
        <v>P</v>
      </c>
      <c r="F28" s="19" t="str">
        <f t="shared" si="4"/>
        <v>IFG_00_TX_P&lt;12&gt;</v>
      </c>
      <c r="G28" s="19">
        <v>31767.67887</v>
      </c>
      <c r="H28" s="19"/>
    </row>
    <row r="29" spans="1:8" x14ac:dyDescent="0.25">
      <c r="A29" s="19" t="s">
        <v>1076</v>
      </c>
      <c r="B29" s="19" t="str">
        <f t="shared" si="0"/>
        <v>00</v>
      </c>
      <c r="C29" s="19">
        <f t="shared" si="1"/>
        <v>13</v>
      </c>
      <c r="D29" s="19" t="str">
        <f t="shared" si="2"/>
        <v>TX</v>
      </c>
      <c r="E29" s="19" t="str">
        <f t="shared" si="3"/>
        <v>N</v>
      </c>
      <c r="F29" s="19" t="str">
        <f t="shared" si="4"/>
        <v>IFG_00_TX_N&lt;13&gt;</v>
      </c>
      <c r="G29" s="19">
        <v>30275.30946</v>
      </c>
      <c r="H29" s="19"/>
    </row>
    <row r="30" spans="1:8" x14ac:dyDescent="0.25">
      <c r="A30" s="19" t="s">
        <v>1075</v>
      </c>
      <c r="B30" s="19" t="str">
        <f t="shared" si="0"/>
        <v>00</v>
      </c>
      <c r="C30" s="19">
        <f t="shared" si="1"/>
        <v>13</v>
      </c>
      <c r="D30" s="19" t="str">
        <f t="shared" si="2"/>
        <v>TX</v>
      </c>
      <c r="E30" s="19" t="str">
        <f t="shared" si="3"/>
        <v>P</v>
      </c>
      <c r="F30" s="19" t="str">
        <f t="shared" si="4"/>
        <v>IFG_00_TX_P&lt;13&gt;</v>
      </c>
      <c r="G30" s="19">
        <v>30277.038339999999</v>
      </c>
      <c r="H30" s="19"/>
    </row>
    <row r="31" spans="1:8" x14ac:dyDescent="0.25">
      <c r="A31" s="19" t="s">
        <v>1080</v>
      </c>
      <c r="B31" s="19" t="str">
        <f t="shared" si="0"/>
        <v>00</v>
      </c>
      <c r="C31" s="19">
        <f t="shared" si="1"/>
        <v>14</v>
      </c>
      <c r="D31" s="19" t="str">
        <f t="shared" si="2"/>
        <v>TX</v>
      </c>
      <c r="E31" s="19" t="str">
        <f t="shared" si="3"/>
        <v>N</v>
      </c>
      <c r="F31" s="19" t="str">
        <f t="shared" si="4"/>
        <v>IFG_00_TX_N&lt;14&gt;</v>
      </c>
      <c r="G31" s="19">
        <v>33073.294139999998</v>
      </c>
      <c r="H31" s="19"/>
    </row>
    <row r="32" spans="1:8" x14ac:dyDescent="0.25">
      <c r="A32" s="19" t="s">
        <v>1079</v>
      </c>
      <c r="B32" s="19" t="str">
        <f t="shared" si="0"/>
        <v>00</v>
      </c>
      <c r="C32" s="19">
        <f t="shared" si="1"/>
        <v>14</v>
      </c>
      <c r="D32" s="19" t="str">
        <f t="shared" si="2"/>
        <v>TX</v>
      </c>
      <c r="E32" s="19" t="str">
        <f t="shared" si="3"/>
        <v>P</v>
      </c>
      <c r="F32" s="19" t="str">
        <f t="shared" si="4"/>
        <v>IFG_00_TX_P&lt;14&gt;</v>
      </c>
      <c r="G32" s="19">
        <v>33075.031759999998</v>
      </c>
      <c r="H32" s="19"/>
    </row>
    <row r="33" spans="1:8" x14ac:dyDescent="0.25">
      <c r="A33" s="19" t="s">
        <v>1084</v>
      </c>
      <c r="B33" s="19" t="str">
        <f t="shared" si="0"/>
        <v>00</v>
      </c>
      <c r="C33" s="19">
        <f t="shared" si="1"/>
        <v>15</v>
      </c>
      <c r="D33" s="19" t="str">
        <f t="shared" si="2"/>
        <v>TX</v>
      </c>
      <c r="E33" s="19" t="str">
        <f t="shared" si="3"/>
        <v>N</v>
      </c>
      <c r="F33" s="19" t="str">
        <f t="shared" si="4"/>
        <v>IFG_00_TX_N&lt;15&gt;</v>
      </c>
      <c r="G33" s="19">
        <v>31256.389709999999</v>
      </c>
      <c r="H33" s="19"/>
    </row>
    <row r="34" spans="1:8" x14ac:dyDescent="0.25">
      <c r="A34" s="19" t="s">
        <v>1083</v>
      </c>
      <c r="B34" s="19" t="str">
        <f t="shared" si="0"/>
        <v>00</v>
      </c>
      <c r="C34" s="19">
        <f t="shared" si="1"/>
        <v>15</v>
      </c>
      <c r="D34" s="19" t="str">
        <f t="shared" si="2"/>
        <v>TX</v>
      </c>
      <c r="E34" s="19" t="str">
        <f t="shared" si="3"/>
        <v>P</v>
      </c>
      <c r="F34" s="19" t="str">
        <f t="shared" si="4"/>
        <v>IFG_00_TX_P&lt;15&gt;</v>
      </c>
      <c r="G34" s="19">
        <v>31256.167969999999</v>
      </c>
      <c r="H34" s="19"/>
    </row>
    <row r="35" spans="1:8" x14ac:dyDescent="0.25">
      <c r="A35" s="19" t="s">
        <v>1088</v>
      </c>
      <c r="B35" s="19" t="str">
        <f t="shared" si="0"/>
        <v>00</v>
      </c>
      <c r="C35" s="19">
        <f t="shared" si="1"/>
        <v>16</v>
      </c>
      <c r="D35" s="19" t="str">
        <f t="shared" si="2"/>
        <v>TX</v>
      </c>
      <c r="E35" s="19" t="str">
        <f t="shared" si="3"/>
        <v>N</v>
      </c>
      <c r="F35" s="19" t="str">
        <f t="shared" si="4"/>
        <v>IFG_00_TX_N&lt;16&gt;</v>
      </c>
      <c r="G35" s="19">
        <v>28386.840629999999</v>
      </c>
      <c r="H35" s="19"/>
    </row>
    <row r="36" spans="1:8" x14ac:dyDescent="0.25">
      <c r="A36" s="19" t="s">
        <v>1087</v>
      </c>
      <c r="B36" s="19" t="str">
        <f t="shared" si="0"/>
        <v>00</v>
      </c>
      <c r="C36" s="19">
        <f t="shared" si="1"/>
        <v>16</v>
      </c>
      <c r="D36" s="19" t="str">
        <f t="shared" si="2"/>
        <v>TX</v>
      </c>
      <c r="E36" s="19" t="str">
        <f t="shared" si="3"/>
        <v>P</v>
      </c>
      <c r="F36" s="19" t="str">
        <f t="shared" si="4"/>
        <v>IFG_00_TX_P&lt;16&gt;</v>
      </c>
      <c r="G36" s="19">
        <v>28387.178739999999</v>
      </c>
      <c r="H36" s="19"/>
    </row>
    <row r="37" spans="1:8" x14ac:dyDescent="0.25">
      <c r="A37" s="19" t="s">
        <v>1092</v>
      </c>
      <c r="B37" s="19" t="str">
        <f t="shared" si="0"/>
        <v>00</v>
      </c>
      <c r="C37" s="19">
        <f t="shared" si="1"/>
        <v>17</v>
      </c>
      <c r="D37" s="19" t="str">
        <f t="shared" si="2"/>
        <v>TX</v>
      </c>
      <c r="E37" s="19" t="str">
        <f t="shared" si="3"/>
        <v>N</v>
      </c>
      <c r="F37" s="19" t="str">
        <f t="shared" si="4"/>
        <v>IFG_00_TX_N&lt;17&gt;</v>
      </c>
      <c r="G37" s="19">
        <v>34102.584900000002</v>
      </c>
      <c r="H37" s="19"/>
    </row>
    <row r="38" spans="1:8" x14ac:dyDescent="0.25">
      <c r="A38" s="19" t="s">
        <v>1091</v>
      </c>
      <c r="B38" s="19" t="str">
        <f t="shared" si="0"/>
        <v>00</v>
      </c>
      <c r="C38" s="19">
        <f t="shared" si="1"/>
        <v>17</v>
      </c>
      <c r="D38" s="19" t="str">
        <f t="shared" si="2"/>
        <v>TX</v>
      </c>
      <c r="E38" s="19" t="str">
        <f t="shared" si="3"/>
        <v>P</v>
      </c>
      <c r="F38" s="19" t="str">
        <f t="shared" si="4"/>
        <v>IFG_00_TX_P&lt;17&gt;</v>
      </c>
      <c r="G38" s="19">
        <v>34103.486360000003</v>
      </c>
      <c r="H38" s="19"/>
    </row>
    <row r="39" spans="1:8" x14ac:dyDescent="0.25">
      <c r="A39" s="19" t="s">
        <v>4156</v>
      </c>
      <c r="B39" s="19" t="str">
        <f t="shared" si="0"/>
        <v>00</v>
      </c>
      <c r="C39" s="19">
        <f t="shared" si="1"/>
        <v>18</v>
      </c>
      <c r="D39" s="19" t="str">
        <f t="shared" si="2"/>
        <v>TX</v>
      </c>
      <c r="E39" s="19" t="str">
        <f t="shared" si="3"/>
        <v>N</v>
      </c>
      <c r="F39" s="19" t="str">
        <f t="shared" si="4"/>
        <v>IFG_00_TX_N&lt;18&gt;</v>
      </c>
      <c r="G39" s="19">
        <v>29838.94342</v>
      </c>
      <c r="H39" s="19"/>
    </row>
    <row r="40" spans="1:8" x14ac:dyDescent="0.25">
      <c r="A40" s="19" t="s">
        <v>4157</v>
      </c>
      <c r="B40" s="19" t="str">
        <f t="shared" si="0"/>
        <v>00</v>
      </c>
      <c r="C40" s="19">
        <f t="shared" si="1"/>
        <v>18</v>
      </c>
      <c r="D40" s="19" t="str">
        <f t="shared" si="2"/>
        <v>TX</v>
      </c>
      <c r="E40" s="19" t="str">
        <f t="shared" si="3"/>
        <v>P</v>
      </c>
      <c r="F40" s="19" t="str">
        <f t="shared" si="4"/>
        <v>IFG_00_TX_P&lt;18&gt;</v>
      </c>
      <c r="G40" s="19">
        <v>29838.196349999998</v>
      </c>
      <c r="H40" s="19"/>
    </row>
    <row r="41" spans="1:8" x14ac:dyDescent="0.25">
      <c r="A41" s="19" t="s">
        <v>4158</v>
      </c>
      <c r="B41" s="19" t="str">
        <f t="shared" si="0"/>
        <v>00</v>
      </c>
      <c r="C41" s="19">
        <f t="shared" si="1"/>
        <v>19</v>
      </c>
      <c r="D41" s="19" t="str">
        <f t="shared" si="2"/>
        <v>TX</v>
      </c>
      <c r="E41" s="19" t="str">
        <f t="shared" si="3"/>
        <v>N</v>
      </c>
      <c r="F41" s="19" t="str">
        <f t="shared" si="4"/>
        <v>IFG_00_TX_N&lt;19&gt;</v>
      </c>
      <c r="G41" s="19">
        <v>27828.968229999999</v>
      </c>
      <c r="H41" s="19"/>
    </row>
    <row r="42" spans="1:8" x14ac:dyDescent="0.25">
      <c r="A42" s="19" t="s">
        <v>4159</v>
      </c>
      <c r="B42" s="19" t="str">
        <f t="shared" si="0"/>
        <v>00</v>
      </c>
      <c r="C42" s="19">
        <f t="shared" si="1"/>
        <v>19</v>
      </c>
      <c r="D42" s="19" t="str">
        <f t="shared" si="2"/>
        <v>TX</v>
      </c>
      <c r="E42" s="19" t="str">
        <f t="shared" si="3"/>
        <v>P</v>
      </c>
      <c r="F42" s="19" t="str">
        <f t="shared" si="4"/>
        <v>IFG_00_TX_P&lt;19&gt;</v>
      </c>
      <c r="G42" s="19">
        <v>27827.166450000001</v>
      </c>
      <c r="H42" s="19"/>
    </row>
    <row r="43" spans="1:8" x14ac:dyDescent="0.25">
      <c r="A43" s="19" t="s">
        <v>4160</v>
      </c>
      <c r="B43" s="19" t="str">
        <f t="shared" si="0"/>
        <v>00</v>
      </c>
      <c r="C43" s="19">
        <f t="shared" si="1"/>
        <v>20</v>
      </c>
      <c r="D43" s="19" t="str">
        <f t="shared" si="2"/>
        <v>TX</v>
      </c>
      <c r="E43" s="19" t="str">
        <f t="shared" si="3"/>
        <v>N</v>
      </c>
      <c r="F43" s="19" t="str">
        <f t="shared" si="4"/>
        <v>IFG_00_TX_N&lt;20&gt;</v>
      </c>
      <c r="G43" s="19">
        <v>34059.10931</v>
      </c>
      <c r="H43" s="19"/>
    </row>
    <row r="44" spans="1:8" x14ac:dyDescent="0.25">
      <c r="A44" s="19" t="s">
        <v>4161</v>
      </c>
      <c r="B44" s="19" t="str">
        <f t="shared" si="0"/>
        <v>00</v>
      </c>
      <c r="C44" s="19">
        <f t="shared" si="1"/>
        <v>20</v>
      </c>
      <c r="D44" s="19" t="str">
        <f t="shared" si="2"/>
        <v>TX</v>
      </c>
      <c r="E44" s="19" t="str">
        <f t="shared" si="3"/>
        <v>P</v>
      </c>
      <c r="F44" s="19" t="str">
        <f t="shared" si="4"/>
        <v>IFG_00_TX_P&lt;20&gt;</v>
      </c>
      <c r="G44" s="19">
        <v>34057.874539999997</v>
      </c>
      <c r="H44" s="19"/>
    </row>
    <row r="45" spans="1:8" x14ac:dyDescent="0.25">
      <c r="A45" s="19" t="s">
        <v>4162</v>
      </c>
      <c r="B45" s="19" t="str">
        <f t="shared" si="0"/>
        <v>00</v>
      </c>
      <c r="C45" s="19">
        <f t="shared" si="1"/>
        <v>21</v>
      </c>
      <c r="D45" s="19" t="str">
        <f t="shared" si="2"/>
        <v>TX</v>
      </c>
      <c r="E45" s="19" t="str">
        <f t="shared" si="3"/>
        <v>N</v>
      </c>
      <c r="F45" s="19" t="str">
        <f t="shared" si="4"/>
        <v>IFG_00_TX_N&lt;21&gt;</v>
      </c>
      <c r="G45" s="19">
        <v>29016.408360000001</v>
      </c>
      <c r="H45" s="19"/>
    </row>
    <row r="46" spans="1:8" x14ac:dyDescent="0.25">
      <c r="A46" s="19" t="s">
        <v>4163</v>
      </c>
      <c r="B46" s="19" t="str">
        <f t="shared" si="0"/>
        <v>00</v>
      </c>
      <c r="C46" s="19">
        <f t="shared" si="1"/>
        <v>21</v>
      </c>
      <c r="D46" s="19" t="str">
        <f t="shared" si="2"/>
        <v>TX</v>
      </c>
      <c r="E46" s="19" t="str">
        <f t="shared" si="3"/>
        <v>P</v>
      </c>
      <c r="F46" s="19" t="str">
        <f t="shared" si="4"/>
        <v>IFG_00_TX_P&lt;21&gt;</v>
      </c>
      <c r="G46" s="19">
        <v>29017.38535</v>
      </c>
      <c r="H46" s="19"/>
    </row>
    <row r="47" spans="1:8" x14ac:dyDescent="0.25">
      <c r="A47" s="19" t="s">
        <v>4164</v>
      </c>
      <c r="B47" s="19" t="str">
        <f t="shared" si="0"/>
        <v>00</v>
      </c>
      <c r="C47" s="19">
        <f t="shared" si="1"/>
        <v>22</v>
      </c>
      <c r="D47" s="19" t="str">
        <f t="shared" si="2"/>
        <v>TX</v>
      </c>
      <c r="E47" s="19" t="str">
        <f t="shared" si="3"/>
        <v>N</v>
      </c>
      <c r="F47" s="19" t="str">
        <f t="shared" si="4"/>
        <v>IFG_00_TX_N&lt;22&gt;</v>
      </c>
      <c r="G47" s="19">
        <v>26136.26398</v>
      </c>
      <c r="H47" s="19"/>
    </row>
    <row r="48" spans="1:8" x14ac:dyDescent="0.25">
      <c r="A48" s="19" t="s">
        <v>4165</v>
      </c>
      <c r="B48" s="19" t="str">
        <f t="shared" si="0"/>
        <v>00</v>
      </c>
      <c r="C48" s="19">
        <f t="shared" si="1"/>
        <v>22</v>
      </c>
      <c r="D48" s="19" t="str">
        <f t="shared" si="2"/>
        <v>TX</v>
      </c>
      <c r="E48" s="19" t="str">
        <f t="shared" si="3"/>
        <v>P</v>
      </c>
      <c r="F48" s="19" t="str">
        <f t="shared" si="4"/>
        <v>IFG_00_TX_P&lt;22&gt;</v>
      </c>
      <c r="G48" s="19">
        <v>26137.800599999999</v>
      </c>
      <c r="H48" s="19"/>
    </row>
    <row r="49" spans="1:8" x14ac:dyDescent="0.25">
      <c r="A49" s="19" t="s">
        <v>4166</v>
      </c>
      <c r="B49" s="19" t="str">
        <f t="shared" si="0"/>
        <v>00</v>
      </c>
      <c r="C49" s="19">
        <f t="shared" si="1"/>
        <v>23</v>
      </c>
      <c r="D49" s="19" t="str">
        <f t="shared" si="2"/>
        <v>TX</v>
      </c>
      <c r="E49" s="19" t="str">
        <f t="shared" si="3"/>
        <v>N</v>
      </c>
      <c r="F49" s="19" t="str">
        <f t="shared" si="4"/>
        <v>IFG_00_TX_N&lt;23&gt;</v>
      </c>
      <c r="G49" s="19">
        <v>29922.185310000001</v>
      </c>
      <c r="H49" s="19"/>
    </row>
    <row r="50" spans="1:8" x14ac:dyDescent="0.25">
      <c r="A50" s="19" t="s">
        <v>4167</v>
      </c>
      <c r="B50" s="19" t="str">
        <f t="shared" si="0"/>
        <v>00</v>
      </c>
      <c r="C50" s="19">
        <f t="shared" si="1"/>
        <v>23</v>
      </c>
      <c r="D50" s="19" t="str">
        <f t="shared" si="2"/>
        <v>TX</v>
      </c>
      <c r="E50" s="19" t="str">
        <f t="shared" si="3"/>
        <v>P</v>
      </c>
      <c r="F50" s="19" t="str">
        <f t="shared" si="4"/>
        <v>IFG_00_TX_P&lt;23&gt;</v>
      </c>
      <c r="G50" s="19">
        <v>29920.550350000001</v>
      </c>
      <c r="H50" s="19"/>
    </row>
    <row r="51" spans="1:8" x14ac:dyDescent="0.25">
      <c r="A51" s="19" t="s">
        <v>1096</v>
      </c>
      <c r="B51" s="19" t="str">
        <f t="shared" si="0"/>
        <v>01</v>
      </c>
      <c r="C51" s="19">
        <f t="shared" si="1"/>
        <v>0</v>
      </c>
      <c r="D51" s="19" t="str">
        <f t="shared" si="2"/>
        <v>TX</v>
      </c>
      <c r="E51" s="19" t="str">
        <f t="shared" si="3"/>
        <v>N</v>
      </c>
      <c r="F51" s="19" t="str">
        <f t="shared" si="4"/>
        <v>IFG_01_TX_N&lt;0&gt;</v>
      </c>
      <c r="G51" s="19">
        <v>28851.972389999999</v>
      </c>
      <c r="H51" s="19"/>
    </row>
    <row r="52" spans="1:8" x14ac:dyDescent="0.25">
      <c r="A52" s="19" t="s">
        <v>1095</v>
      </c>
      <c r="B52" s="19" t="str">
        <f t="shared" si="0"/>
        <v>01</v>
      </c>
      <c r="C52" s="19">
        <f t="shared" si="1"/>
        <v>0</v>
      </c>
      <c r="D52" s="19" t="str">
        <f t="shared" si="2"/>
        <v>TX</v>
      </c>
      <c r="E52" s="19" t="str">
        <f t="shared" si="3"/>
        <v>P</v>
      </c>
      <c r="F52" s="19" t="str">
        <f t="shared" si="4"/>
        <v>IFG_01_TX_P&lt;0&gt;</v>
      </c>
      <c r="G52" s="19">
        <v>28852.39358</v>
      </c>
      <c r="H52" s="19"/>
    </row>
    <row r="53" spans="1:8" x14ac:dyDescent="0.25">
      <c r="A53" s="19" t="s">
        <v>1100</v>
      </c>
      <c r="B53" s="19" t="str">
        <f t="shared" si="0"/>
        <v>01</v>
      </c>
      <c r="C53" s="19">
        <f t="shared" si="1"/>
        <v>1</v>
      </c>
      <c r="D53" s="19" t="str">
        <f t="shared" si="2"/>
        <v>TX</v>
      </c>
      <c r="E53" s="19" t="str">
        <f t="shared" si="3"/>
        <v>N</v>
      </c>
      <c r="F53" s="19" t="str">
        <f t="shared" si="4"/>
        <v>IFG_01_TX_N&lt;1&gt;</v>
      </c>
      <c r="G53" s="19">
        <v>24984.646580000001</v>
      </c>
      <c r="H53" s="19"/>
    </row>
    <row r="54" spans="1:8" x14ac:dyDescent="0.25">
      <c r="A54" s="19" t="s">
        <v>1099</v>
      </c>
      <c r="B54" s="19" t="str">
        <f t="shared" si="0"/>
        <v>01</v>
      </c>
      <c r="C54" s="19">
        <f t="shared" si="1"/>
        <v>1</v>
      </c>
      <c r="D54" s="19" t="str">
        <f t="shared" si="2"/>
        <v>TX</v>
      </c>
      <c r="E54" s="19" t="str">
        <f t="shared" si="3"/>
        <v>P</v>
      </c>
      <c r="F54" s="19" t="str">
        <f t="shared" si="4"/>
        <v>IFG_01_TX_P&lt;1&gt;</v>
      </c>
      <c r="G54" s="19">
        <v>24984.20073</v>
      </c>
      <c r="H54" s="19"/>
    </row>
    <row r="55" spans="1:8" x14ac:dyDescent="0.25">
      <c r="A55" s="19" t="s">
        <v>1104</v>
      </c>
      <c r="B55" s="19" t="str">
        <f t="shared" si="0"/>
        <v>01</v>
      </c>
      <c r="C55" s="19">
        <f t="shared" si="1"/>
        <v>2</v>
      </c>
      <c r="D55" s="19" t="str">
        <f t="shared" si="2"/>
        <v>TX</v>
      </c>
      <c r="E55" s="19" t="str">
        <f t="shared" si="3"/>
        <v>N</v>
      </c>
      <c r="F55" s="19" t="str">
        <f t="shared" si="4"/>
        <v>IFG_01_TX_N&lt;2&gt;</v>
      </c>
      <c r="G55" s="19">
        <v>28635.107169999999</v>
      </c>
      <c r="H55" s="19"/>
    </row>
    <row r="56" spans="1:8" x14ac:dyDescent="0.25">
      <c r="A56" s="19" t="s">
        <v>1103</v>
      </c>
      <c r="B56" s="19" t="str">
        <f t="shared" si="0"/>
        <v>01</v>
      </c>
      <c r="C56" s="19">
        <f t="shared" si="1"/>
        <v>2</v>
      </c>
      <c r="D56" s="19" t="str">
        <f t="shared" si="2"/>
        <v>TX</v>
      </c>
      <c r="E56" s="19" t="str">
        <f t="shared" si="3"/>
        <v>P</v>
      </c>
      <c r="F56" s="19" t="str">
        <f t="shared" si="4"/>
        <v>IFG_01_TX_P&lt;2&gt;</v>
      </c>
      <c r="G56" s="19">
        <v>28634.735960000002</v>
      </c>
      <c r="H56" s="19"/>
    </row>
    <row r="57" spans="1:8" x14ac:dyDescent="0.25">
      <c r="A57" s="19" t="s">
        <v>1108</v>
      </c>
      <c r="B57" s="19" t="str">
        <f t="shared" si="0"/>
        <v>01</v>
      </c>
      <c r="C57" s="19">
        <f t="shared" si="1"/>
        <v>3</v>
      </c>
      <c r="D57" s="19" t="str">
        <f t="shared" si="2"/>
        <v>TX</v>
      </c>
      <c r="E57" s="19" t="str">
        <f t="shared" si="3"/>
        <v>N</v>
      </c>
      <c r="F57" s="19" t="str">
        <f t="shared" si="4"/>
        <v>IFG_01_TX_N&lt;3&gt;</v>
      </c>
      <c r="G57" s="19">
        <v>26610.501029999999</v>
      </c>
      <c r="H57" s="19"/>
    </row>
    <row r="58" spans="1:8" x14ac:dyDescent="0.25">
      <c r="A58" s="19" t="s">
        <v>1107</v>
      </c>
      <c r="B58" s="19" t="str">
        <f t="shared" si="0"/>
        <v>01</v>
      </c>
      <c r="C58" s="19">
        <f t="shared" si="1"/>
        <v>3</v>
      </c>
      <c r="D58" s="19" t="str">
        <f t="shared" si="2"/>
        <v>TX</v>
      </c>
      <c r="E58" s="19" t="str">
        <f t="shared" si="3"/>
        <v>P</v>
      </c>
      <c r="F58" s="19" t="str">
        <f t="shared" si="4"/>
        <v>IFG_01_TX_P&lt;3&gt;</v>
      </c>
      <c r="G58" s="19">
        <v>26609.510740000002</v>
      </c>
      <c r="H58" s="19"/>
    </row>
    <row r="59" spans="1:8" x14ac:dyDescent="0.25">
      <c r="A59" s="19" t="s">
        <v>1112</v>
      </c>
      <c r="B59" s="19" t="str">
        <f t="shared" si="0"/>
        <v>01</v>
      </c>
      <c r="C59" s="19">
        <f t="shared" si="1"/>
        <v>4</v>
      </c>
      <c r="D59" s="19" t="str">
        <f t="shared" si="2"/>
        <v>TX</v>
      </c>
      <c r="E59" s="19" t="str">
        <f t="shared" si="3"/>
        <v>N</v>
      </c>
      <c r="F59" s="19" t="str">
        <f t="shared" si="4"/>
        <v>IFG_01_TX_N&lt;4&gt;</v>
      </c>
      <c r="G59" s="19">
        <v>24976.831839999999</v>
      </c>
      <c r="H59" s="19"/>
    </row>
    <row r="60" spans="1:8" x14ac:dyDescent="0.25">
      <c r="A60" s="19" t="s">
        <v>1111</v>
      </c>
      <c r="B60" s="19" t="str">
        <f t="shared" si="0"/>
        <v>01</v>
      </c>
      <c r="C60" s="19">
        <f t="shared" si="1"/>
        <v>4</v>
      </c>
      <c r="D60" s="19" t="str">
        <f t="shared" si="2"/>
        <v>TX</v>
      </c>
      <c r="E60" s="19" t="str">
        <f t="shared" si="3"/>
        <v>P</v>
      </c>
      <c r="F60" s="19" t="str">
        <f t="shared" si="4"/>
        <v>IFG_01_TX_P&lt;4&gt;</v>
      </c>
      <c r="G60" s="19">
        <v>24978.49509</v>
      </c>
      <c r="H60" s="19"/>
    </row>
    <row r="61" spans="1:8" x14ac:dyDescent="0.25">
      <c r="A61" s="19" t="s">
        <v>1116</v>
      </c>
      <c r="B61" s="19" t="str">
        <f t="shared" si="0"/>
        <v>01</v>
      </c>
      <c r="C61" s="19">
        <f t="shared" si="1"/>
        <v>5</v>
      </c>
      <c r="D61" s="19" t="str">
        <f t="shared" si="2"/>
        <v>TX</v>
      </c>
      <c r="E61" s="19" t="str">
        <f t="shared" si="3"/>
        <v>N</v>
      </c>
      <c r="F61" s="19" t="str">
        <f t="shared" si="4"/>
        <v>IFG_01_TX_N&lt;5&gt;</v>
      </c>
      <c r="G61" s="19">
        <v>28540.53947</v>
      </c>
      <c r="H61" s="19"/>
    </row>
    <row r="62" spans="1:8" x14ac:dyDescent="0.25">
      <c r="A62" s="19" t="s">
        <v>1115</v>
      </c>
      <c r="B62" s="19" t="str">
        <f t="shared" si="0"/>
        <v>01</v>
      </c>
      <c r="C62" s="19">
        <f t="shared" si="1"/>
        <v>5</v>
      </c>
      <c r="D62" s="19" t="str">
        <f t="shared" si="2"/>
        <v>TX</v>
      </c>
      <c r="E62" s="19" t="str">
        <f t="shared" si="3"/>
        <v>P</v>
      </c>
      <c r="F62" s="19" t="str">
        <f t="shared" si="4"/>
        <v>IFG_01_TX_P&lt;5&gt;</v>
      </c>
      <c r="G62" s="19">
        <v>28541.185140000001</v>
      </c>
      <c r="H62" s="19"/>
    </row>
    <row r="63" spans="1:8" x14ac:dyDescent="0.25">
      <c r="A63" s="19" t="s">
        <v>1120</v>
      </c>
      <c r="B63" s="19" t="str">
        <f t="shared" si="0"/>
        <v>01</v>
      </c>
      <c r="C63" s="19">
        <f t="shared" si="1"/>
        <v>6</v>
      </c>
      <c r="D63" s="19" t="str">
        <f t="shared" si="2"/>
        <v>TX</v>
      </c>
      <c r="E63" s="19" t="str">
        <f t="shared" si="3"/>
        <v>N</v>
      </c>
      <c r="F63" s="19" t="str">
        <f t="shared" si="4"/>
        <v>IFG_01_TX_N&lt;6&gt;</v>
      </c>
      <c r="G63" s="19">
        <v>25500.904340000001</v>
      </c>
      <c r="H63" s="19"/>
    </row>
    <row r="64" spans="1:8" x14ac:dyDescent="0.25">
      <c r="A64" s="19" t="s">
        <v>1119</v>
      </c>
      <c r="B64" s="19" t="str">
        <f t="shared" si="0"/>
        <v>01</v>
      </c>
      <c r="C64" s="19">
        <f t="shared" si="1"/>
        <v>6</v>
      </c>
      <c r="D64" s="19" t="str">
        <f t="shared" si="2"/>
        <v>TX</v>
      </c>
      <c r="E64" s="19" t="str">
        <f t="shared" si="3"/>
        <v>P</v>
      </c>
      <c r="F64" s="19" t="str">
        <f t="shared" si="4"/>
        <v>IFG_01_TX_P&lt;6&gt;</v>
      </c>
      <c r="G64" s="19">
        <v>25500.93751</v>
      </c>
      <c r="H64" s="19"/>
    </row>
    <row r="65" spans="1:8" x14ac:dyDescent="0.25">
      <c r="A65" s="19" t="s">
        <v>1124</v>
      </c>
      <c r="B65" s="19" t="str">
        <f t="shared" si="0"/>
        <v>01</v>
      </c>
      <c r="C65" s="19">
        <f t="shared" si="1"/>
        <v>7</v>
      </c>
      <c r="D65" s="19" t="str">
        <f t="shared" si="2"/>
        <v>TX</v>
      </c>
      <c r="E65" s="19" t="str">
        <f t="shared" si="3"/>
        <v>N</v>
      </c>
      <c r="F65" s="19" t="str">
        <f t="shared" si="4"/>
        <v>IFG_01_TX_N&lt;7&gt;</v>
      </c>
      <c r="G65" s="19">
        <v>26283.574949999998</v>
      </c>
      <c r="H65" s="19"/>
    </row>
    <row r="66" spans="1:8" x14ac:dyDescent="0.25">
      <c r="A66" s="19" t="s">
        <v>1123</v>
      </c>
      <c r="B66" s="19" t="str">
        <f t="shared" si="0"/>
        <v>01</v>
      </c>
      <c r="C66" s="19">
        <f t="shared" si="1"/>
        <v>7</v>
      </c>
      <c r="D66" s="19" t="str">
        <f t="shared" si="2"/>
        <v>TX</v>
      </c>
      <c r="E66" s="19" t="str">
        <f t="shared" si="3"/>
        <v>P</v>
      </c>
      <c r="F66" s="19" t="str">
        <f t="shared" si="4"/>
        <v>IFG_01_TX_P&lt;7&gt;</v>
      </c>
      <c r="G66" s="19">
        <v>26284.685150000001</v>
      </c>
      <c r="H66" s="19"/>
    </row>
    <row r="67" spans="1:8" x14ac:dyDescent="0.25">
      <c r="A67" s="19" t="s">
        <v>1128</v>
      </c>
      <c r="B67" s="19" t="str">
        <f t="shared" si="0"/>
        <v>01</v>
      </c>
      <c r="C67" s="19">
        <f t="shared" si="1"/>
        <v>8</v>
      </c>
      <c r="D67" s="19" t="str">
        <f t="shared" si="2"/>
        <v>TX</v>
      </c>
      <c r="E67" s="19" t="str">
        <f t="shared" si="3"/>
        <v>N</v>
      </c>
      <c r="F67" s="19" t="str">
        <f t="shared" si="4"/>
        <v>IFG_01_TX_N&lt;8&gt;</v>
      </c>
      <c r="G67" s="19">
        <v>28165.870169999998</v>
      </c>
      <c r="H67" s="19"/>
    </row>
    <row r="68" spans="1:8" x14ac:dyDescent="0.25">
      <c r="A68" s="19" t="s">
        <v>1127</v>
      </c>
      <c r="B68" s="19" t="str">
        <f t="shared" ref="B68:B131" si="5">RIGHT(LEFT(A68,5),2)</f>
        <v>01</v>
      </c>
      <c r="C68" s="19">
        <f t="shared" ref="C68:C131" si="6">INT(MID(A68,FIND("_",A68)+1,2))</f>
        <v>8</v>
      </c>
      <c r="D68" s="19" t="str">
        <f t="shared" ref="D68:D131" si="7">MID(A68,FIND("_",A68)+4,2)</f>
        <v>TX</v>
      </c>
      <c r="E68" s="19" t="str">
        <f t="shared" ref="E68:E131" si="8">RIGHT(A68,1)</f>
        <v>P</v>
      </c>
      <c r="F68" s="19" t="str">
        <f t="shared" ref="F68:F131" si="9">CONCATENATE("IFG_",B68,"_",D68,"_",E68,"&lt;",C68,"&gt;")</f>
        <v>IFG_01_TX_P&lt;8&gt;</v>
      </c>
      <c r="G68" s="19">
        <v>28167.558389999998</v>
      </c>
      <c r="H68" s="19"/>
    </row>
    <row r="69" spans="1:8" x14ac:dyDescent="0.25">
      <c r="A69" s="19" t="s">
        <v>1132</v>
      </c>
      <c r="B69" s="19" t="str">
        <f t="shared" si="5"/>
        <v>01</v>
      </c>
      <c r="C69" s="19">
        <f t="shared" si="6"/>
        <v>9</v>
      </c>
      <c r="D69" s="19" t="str">
        <f t="shared" si="7"/>
        <v>TX</v>
      </c>
      <c r="E69" s="19" t="str">
        <f t="shared" si="8"/>
        <v>N</v>
      </c>
      <c r="F69" s="19" t="str">
        <f t="shared" si="9"/>
        <v>IFG_01_TX_N&lt;9&gt;</v>
      </c>
      <c r="G69" s="19">
        <v>25837.764749999998</v>
      </c>
      <c r="H69" s="19"/>
    </row>
    <row r="70" spans="1:8" x14ac:dyDescent="0.25">
      <c r="A70" s="19" t="s">
        <v>1131</v>
      </c>
      <c r="B70" s="19" t="str">
        <f t="shared" si="5"/>
        <v>01</v>
      </c>
      <c r="C70" s="19">
        <f t="shared" si="6"/>
        <v>9</v>
      </c>
      <c r="D70" s="19" t="str">
        <f t="shared" si="7"/>
        <v>TX</v>
      </c>
      <c r="E70" s="19" t="str">
        <f t="shared" si="8"/>
        <v>P</v>
      </c>
      <c r="F70" s="19" t="str">
        <f t="shared" si="9"/>
        <v>IFG_01_TX_P&lt;9&gt;</v>
      </c>
      <c r="G70" s="19">
        <v>25836.524079999999</v>
      </c>
      <c r="H70" s="19"/>
    </row>
    <row r="71" spans="1:8" x14ac:dyDescent="0.25">
      <c r="A71" s="19" t="s">
        <v>1136</v>
      </c>
      <c r="B71" s="19" t="str">
        <f t="shared" si="5"/>
        <v>01</v>
      </c>
      <c r="C71" s="19">
        <f t="shared" si="6"/>
        <v>10</v>
      </c>
      <c r="D71" s="19" t="str">
        <f t="shared" si="7"/>
        <v>TX</v>
      </c>
      <c r="E71" s="19" t="str">
        <f t="shared" si="8"/>
        <v>N</v>
      </c>
      <c r="F71" s="19" t="str">
        <f t="shared" si="9"/>
        <v>IFG_01_TX_N&lt;10&gt;</v>
      </c>
      <c r="G71" s="19">
        <v>24909.894639999999</v>
      </c>
      <c r="H71" s="19"/>
    </row>
    <row r="72" spans="1:8" x14ac:dyDescent="0.25">
      <c r="A72" s="19" t="s">
        <v>1135</v>
      </c>
      <c r="B72" s="19" t="str">
        <f t="shared" si="5"/>
        <v>01</v>
      </c>
      <c r="C72" s="19">
        <f t="shared" si="6"/>
        <v>10</v>
      </c>
      <c r="D72" s="19" t="str">
        <f t="shared" si="7"/>
        <v>TX</v>
      </c>
      <c r="E72" s="19" t="str">
        <f t="shared" si="8"/>
        <v>P</v>
      </c>
      <c r="F72" s="19" t="str">
        <f t="shared" si="9"/>
        <v>IFG_01_TX_P&lt;10&gt;</v>
      </c>
      <c r="G72" s="19">
        <v>24910.251649999998</v>
      </c>
      <c r="H72" s="19"/>
    </row>
    <row r="73" spans="1:8" x14ac:dyDescent="0.25">
      <c r="A73" s="19" t="s">
        <v>1140</v>
      </c>
      <c r="B73" s="19" t="str">
        <f t="shared" si="5"/>
        <v>01</v>
      </c>
      <c r="C73" s="19">
        <f t="shared" si="6"/>
        <v>11</v>
      </c>
      <c r="D73" s="19" t="str">
        <f t="shared" si="7"/>
        <v>TX</v>
      </c>
      <c r="E73" s="19" t="str">
        <f t="shared" si="8"/>
        <v>N</v>
      </c>
      <c r="F73" s="19" t="str">
        <f t="shared" si="9"/>
        <v>IFG_01_TX_N&lt;11&gt;</v>
      </c>
      <c r="G73" s="19">
        <v>28457.922549999999</v>
      </c>
      <c r="H73" s="19"/>
    </row>
    <row r="74" spans="1:8" x14ac:dyDescent="0.25">
      <c r="A74" s="19" t="s">
        <v>1139</v>
      </c>
      <c r="B74" s="19" t="str">
        <f t="shared" si="5"/>
        <v>01</v>
      </c>
      <c r="C74" s="19">
        <f t="shared" si="6"/>
        <v>11</v>
      </c>
      <c r="D74" s="19" t="str">
        <f t="shared" si="7"/>
        <v>TX</v>
      </c>
      <c r="E74" s="19" t="str">
        <f t="shared" si="8"/>
        <v>P</v>
      </c>
      <c r="F74" s="19" t="str">
        <f t="shared" si="9"/>
        <v>IFG_01_TX_P&lt;11&gt;</v>
      </c>
      <c r="G74" s="19">
        <v>28456.706259999999</v>
      </c>
      <c r="H74" s="19"/>
    </row>
    <row r="75" spans="1:8" x14ac:dyDescent="0.25">
      <c r="A75" s="19" t="s">
        <v>1144</v>
      </c>
      <c r="B75" s="19" t="str">
        <f t="shared" si="5"/>
        <v>01</v>
      </c>
      <c r="C75" s="19">
        <f t="shared" si="6"/>
        <v>12</v>
      </c>
      <c r="D75" s="19" t="str">
        <f t="shared" si="7"/>
        <v>TX</v>
      </c>
      <c r="E75" s="19" t="str">
        <f t="shared" si="8"/>
        <v>N</v>
      </c>
      <c r="F75" s="19" t="str">
        <f t="shared" si="9"/>
        <v>IFG_01_TX_N&lt;12&gt;</v>
      </c>
      <c r="G75" s="19">
        <v>25637.190040000001</v>
      </c>
      <c r="H75" s="19"/>
    </row>
    <row r="76" spans="1:8" x14ac:dyDescent="0.25">
      <c r="A76" s="19" t="s">
        <v>1143</v>
      </c>
      <c r="B76" s="19" t="str">
        <f t="shared" si="5"/>
        <v>01</v>
      </c>
      <c r="C76" s="19">
        <f t="shared" si="6"/>
        <v>12</v>
      </c>
      <c r="D76" s="19" t="str">
        <f t="shared" si="7"/>
        <v>TX</v>
      </c>
      <c r="E76" s="19" t="str">
        <f t="shared" si="8"/>
        <v>P</v>
      </c>
      <c r="F76" s="19" t="str">
        <f t="shared" si="9"/>
        <v>IFG_01_TX_P&lt;12&gt;</v>
      </c>
      <c r="G76" s="19">
        <v>25638.168000000001</v>
      </c>
      <c r="H76" s="19"/>
    </row>
    <row r="77" spans="1:8" x14ac:dyDescent="0.25">
      <c r="A77" s="19" t="s">
        <v>1148</v>
      </c>
      <c r="B77" s="19" t="str">
        <f t="shared" si="5"/>
        <v>01</v>
      </c>
      <c r="C77" s="19">
        <f t="shared" si="6"/>
        <v>13</v>
      </c>
      <c r="D77" s="19" t="str">
        <f t="shared" si="7"/>
        <v>TX</v>
      </c>
      <c r="E77" s="19" t="str">
        <f t="shared" si="8"/>
        <v>N</v>
      </c>
      <c r="F77" s="19" t="str">
        <f t="shared" si="9"/>
        <v>IFG_01_TX_N&lt;13&gt;</v>
      </c>
      <c r="G77" s="19">
        <v>21447.60108</v>
      </c>
      <c r="H77" s="19"/>
    </row>
    <row r="78" spans="1:8" x14ac:dyDescent="0.25">
      <c r="A78" s="19" t="s">
        <v>1147</v>
      </c>
      <c r="B78" s="19" t="str">
        <f t="shared" si="5"/>
        <v>01</v>
      </c>
      <c r="C78" s="19">
        <f t="shared" si="6"/>
        <v>13</v>
      </c>
      <c r="D78" s="19" t="str">
        <f t="shared" si="7"/>
        <v>TX</v>
      </c>
      <c r="E78" s="19" t="str">
        <f t="shared" si="8"/>
        <v>P</v>
      </c>
      <c r="F78" s="19" t="str">
        <f t="shared" si="9"/>
        <v>IFG_01_TX_P&lt;13&gt;</v>
      </c>
      <c r="G78" s="19">
        <v>21448.017250000001</v>
      </c>
      <c r="H78" s="19"/>
    </row>
    <row r="79" spans="1:8" x14ac:dyDescent="0.25">
      <c r="A79" s="19" t="s">
        <v>1152</v>
      </c>
      <c r="B79" s="19" t="str">
        <f t="shared" si="5"/>
        <v>01</v>
      </c>
      <c r="C79" s="19">
        <f t="shared" si="6"/>
        <v>14</v>
      </c>
      <c r="D79" s="19" t="str">
        <f t="shared" si="7"/>
        <v>TX</v>
      </c>
      <c r="E79" s="19" t="str">
        <f t="shared" si="8"/>
        <v>N</v>
      </c>
      <c r="F79" s="19" t="str">
        <f t="shared" si="9"/>
        <v>IFG_01_TX_N&lt;14&gt;</v>
      </c>
      <c r="G79" s="19">
        <v>27562.721860000001</v>
      </c>
      <c r="H79" s="19"/>
    </row>
    <row r="80" spans="1:8" x14ac:dyDescent="0.25">
      <c r="A80" s="19" t="s">
        <v>1151</v>
      </c>
      <c r="B80" s="19" t="str">
        <f t="shared" si="5"/>
        <v>01</v>
      </c>
      <c r="C80" s="19">
        <f t="shared" si="6"/>
        <v>14</v>
      </c>
      <c r="D80" s="19" t="str">
        <f t="shared" si="7"/>
        <v>TX</v>
      </c>
      <c r="E80" s="19" t="str">
        <f t="shared" si="8"/>
        <v>P</v>
      </c>
      <c r="F80" s="19" t="str">
        <f t="shared" si="9"/>
        <v>IFG_01_TX_P&lt;14&gt;</v>
      </c>
      <c r="G80" s="19">
        <v>27564.642660000001</v>
      </c>
      <c r="H80" s="19"/>
    </row>
    <row r="81" spans="1:8" x14ac:dyDescent="0.25">
      <c r="A81" s="19" t="s">
        <v>1156</v>
      </c>
      <c r="B81" s="19" t="str">
        <f t="shared" si="5"/>
        <v>01</v>
      </c>
      <c r="C81" s="19">
        <f t="shared" si="6"/>
        <v>15</v>
      </c>
      <c r="D81" s="19" t="str">
        <f t="shared" si="7"/>
        <v>TX</v>
      </c>
      <c r="E81" s="19" t="str">
        <f t="shared" si="8"/>
        <v>N</v>
      </c>
      <c r="F81" s="19" t="str">
        <f t="shared" si="9"/>
        <v>IFG_01_TX_N&lt;15&gt;</v>
      </c>
      <c r="G81" s="19">
        <v>25672.20031</v>
      </c>
      <c r="H81" s="19"/>
    </row>
    <row r="82" spans="1:8" x14ac:dyDescent="0.25">
      <c r="A82" s="19" t="s">
        <v>1155</v>
      </c>
      <c r="B82" s="19" t="str">
        <f t="shared" si="5"/>
        <v>01</v>
      </c>
      <c r="C82" s="19">
        <f t="shared" si="6"/>
        <v>15</v>
      </c>
      <c r="D82" s="19" t="str">
        <f t="shared" si="7"/>
        <v>TX</v>
      </c>
      <c r="E82" s="19" t="str">
        <f t="shared" si="8"/>
        <v>P</v>
      </c>
      <c r="F82" s="19" t="str">
        <f t="shared" si="9"/>
        <v>IFG_01_TX_P&lt;15&gt;</v>
      </c>
      <c r="G82" s="19">
        <v>25673.8963</v>
      </c>
      <c r="H82" s="19"/>
    </row>
    <row r="83" spans="1:8" x14ac:dyDescent="0.25">
      <c r="A83" s="19" t="s">
        <v>1160</v>
      </c>
      <c r="B83" s="19" t="str">
        <f t="shared" si="5"/>
        <v>01</v>
      </c>
      <c r="C83" s="19">
        <f t="shared" si="6"/>
        <v>16</v>
      </c>
      <c r="D83" s="19" t="str">
        <f t="shared" si="7"/>
        <v>TX</v>
      </c>
      <c r="E83" s="19" t="str">
        <f t="shared" si="8"/>
        <v>N</v>
      </c>
      <c r="F83" s="19" t="str">
        <f t="shared" si="9"/>
        <v>IFG_01_TX_N&lt;16&gt;</v>
      </c>
      <c r="G83" s="19">
        <v>20121.957299999998</v>
      </c>
      <c r="H83" s="19"/>
    </row>
    <row r="84" spans="1:8" x14ac:dyDescent="0.25">
      <c r="A84" s="19" t="s">
        <v>1159</v>
      </c>
      <c r="B84" s="19" t="str">
        <f t="shared" si="5"/>
        <v>01</v>
      </c>
      <c r="C84" s="19">
        <f t="shared" si="6"/>
        <v>16</v>
      </c>
      <c r="D84" s="19" t="str">
        <f t="shared" si="7"/>
        <v>TX</v>
      </c>
      <c r="E84" s="19" t="str">
        <f t="shared" si="8"/>
        <v>P</v>
      </c>
      <c r="F84" s="19" t="str">
        <f t="shared" si="9"/>
        <v>IFG_01_TX_P&lt;16&gt;</v>
      </c>
      <c r="G84" s="19">
        <v>20123.270069999999</v>
      </c>
      <c r="H84" s="19"/>
    </row>
    <row r="85" spans="1:8" x14ac:dyDescent="0.25">
      <c r="A85" s="19" t="s">
        <v>1164</v>
      </c>
      <c r="B85" s="19" t="str">
        <f t="shared" si="5"/>
        <v>01</v>
      </c>
      <c r="C85" s="19">
        <f t="shared" si="6"/>
        <v>17</v>
      </c>
      <c r="D85" s="19" t="str">
        <f t="shared" si="7"/>
        <v>TX</v>
      </c>
      <c r="E85" s="19" t="str">
        <f t="shared" si="8"/>
        <v>N</v>
      </c>
      <c r="F85" s="19" t="str">
        <f t="shared" si="9"/>
        <v>IFG_01_TX_N&lt;17&gt;</v>
      </c>
      <c r="G85" s="19">
        <v>24895.522150000001</v>
      </c>
      <c r="H85" s="19"/>
    </row>
    <row r="86" spans="1:8" x14ac:dyDescent="0.25">
      <c r="A86" s="19" t="s">
        <v>1163</v>
      </c>
      <c r="B86" s="19" t="str">
        <f t="shared" si="5"/>
        <v>01</v>
      </c>
      <c r="C86" s="19">
        <f t="shared" si="6"/>
        <v>17</v>
      </c>
      <c r="D86" s="19" t="str">
        <f t="shared" si="7"/>
        <v>TX</v>
      </c>
      <c r="E86" s="19" t="str">
        <f t="shared" si="8"/>
        <v>P</v>
      </c>
      <c r="F86" s="19" t="str">
        <f t="shared" si="9"/>
        <v>IFG_01_TX_P&lt;17&gt;</v>
      </c>
      <c r="G86" s="19">
        <v>24895.988580000001</v>
      </c>
      <c r="H86" s="19"/>
    </row>
    <row r="87" spans="1:8" x14ac:dyDescent="0.25">
      <c r="A87" s="19" t="s">
        <v>4168</v>
      </c>
      <c r="B87" s="19" t="str">
        <f t="shared" si="5"/>
        <v>01</v>
      </c>
      <c r="C87" s="19">
        <f t="shared" si="6"/>
        <v>18</v>
      </c>
      <c r="D87" s="19" t="str">
        <f t="shared" si="7"/>
        <v>TX</v>
      </c>
      <c r="E87" s="19" t="str">
        <f t="shared" si="8"/>
        <v>N</v>
      </c>
      <c r="F87" s="19" t="str">
        <f t="shared" si="9"/>
        <v>IFG_01_TX_N&lt;18&gt;</v>
      </c>
      <c r="G87" s="19">
        <v>25637.024310000001</v>
      </c>
      <c r="H87" s="19"/>
    </row>
    <row r="88" spans="1:8" x14ac:dyDescent="0.25">
      <c r="A88" s="19" t="s">
        <v>4169</v>
      </c>
      <c r="B88" s="19" t="str">
        <f t="shared" si="5"/>
        <v>01</v>
      </c>
      <c r="C88" s="19">
        <f t="shared" si="6"/>
        <v>18</v>
      </c>
      <c r="D88" s="19" t="str">
        <f t="shared" si="7"/>
        <v>TX</v>
      </c>
      <c r="E88" s="19" t="str">
        <f t="shared" si="8"/>
        <v>P</v>
      </c>
      <c r="F88" s="19" t="str">
        <f t="shared" si="9"/>
        <v>IFG_01_TX_P&lt;18&gt;</v>
      </c>
      <c r="G88" s="19">
        <v>25638.78383</v>
      </c>
      <c r="H88" s="19"/>
    </row>
    <row r="89" spans="1:8" x14ac:dyDescent="0.25">
      <c r="A89" s="19" t="s">
        <v>4170</v>
      </c>
      <c r="B89" s="19" t="str">
        <f t="shared" si="5"/>
        <v>01</v>
      </c>
      <c r="C89" s="19">
        <f t="shared" si="6"/>
        <v>19</v>
      </c>
      <c r="D89" s="19" t="str">
        <f t="shared" si="7"/>
        <v>TX</v>
      </c>
      <c r="E89" s="19" t="str">
        <f t="shared" si="8"/>
        <v>N</v>
      </c>
      <c r="F89" s="19" t="str">
        <f t="shared" si="9"/>
        <v>IFG_01_TX_N&lt;19&gt;</v>
      </c>
      <c r="G89" s="19">
        <v>22250.486629999999</v>
      </c>
      <c r="H89" s="19"/>
    </row>
    <row r="90" spans="1:8" x14ac:dyDescent="0.25">
      <c r="A90" s="19" t="s">
        <v>4171</v>
      </c>
      <c r="B90" s="19" t="str">
        <f t="shared" si="5"/>
        <v>01</v>
      </c>
      <c r="C90" s="19">
        <f t="shared" si="6"/>
        <v>19</v>
      </c>
      <c r="D90" s="19" t="str">
        <f t="shared" si="7"/>
        <v>TX</v>
      </c>
      <c r="E90" s="19" t="str">
        <f t="shared" si="8"/>
        <v>P</v>
      </c>
      <c r="F90" s="19" t="str">
        <f t="shared" si="9"/>
        <v>IFG_01_TX_P&lt;19&gt;</v>
      </c>
      <c r="G90" s="19">
        <v>22249.64027</v>
      </c>
      <c r="H90" s="19"/>
    </row>
    <row r="91" spans="1:8" x14ac:dyDescent="0.25">
      <c r="A91" s="19" t="s">
        <v>4172</v>
      </c>
      <c r="B91" s="19" t="str">
        <f t="shared" si="5"/>
        <v>01</v>
      </c>
      <c r="C91" s="19">
        <f t="shared" si="6"/>
        <v>20</v>
      </c>
      <c r="D91" s="19" t="str">
        <f t="shared" si="7"/>
        <v>TX</v>
      </c>
      <c r="E91" s="19" t="str">
        <f t="shared" si="8"/>
        <v>N</v>
      </c>
      <c r="F91" s="19" t="str">
        <f t="shared" si="9"/>
        <v>IFG_01_TX_N&lt;20&gt;</v>
      </c>
      <c r="G91" s="19">
        <v>23810.67469</v>
      </c>
      <c r="H91" s="19"/>
    </row>
    <row r="92" spans="1:8" x14ac:dyDescent="0.25">
      <c r="A92" s="19" t="s">
        <v>4173</v>
      </c>
      <c r="B92" s="19" t="str">
        <f t="shared" si="5"/>
        <v>01</v>
      </c>
      <c r="C92" s="19">
        <f t="shared" si="6"/>
        <v>20</v>
      </c>
      <c r="D92" s="19" t="str">
        <f t="shared" si="7"/>
        <v>TX</v>
      </c>
      <c r="E92" s="19" t="str">
        <f t="shared" si="8"/>
        <v>P</v>
      </c>
      <c r="F92" s="19" t="str">
        <f t="shared" si="9"/>
        <v>IFG_01_TX_P&lt;20&gt;</v>
      </c>
      <c r="G92" s="19">
        <v>23808.91289</v>
      </c>
      <c r="H92" s="19"/>
    </row>
    <row r="93" spans="1:8" x14ac:dyDescent="0.25">
      <c r="A93" s="19" t="s">
        <v>4174</v>
      </c>
      <c r="B93" s="19" t="str">
        <f t="shared" si="5"/>
        <v>01</v>
      </c>
      <c r="C93" s="19">
        <f t="shared" si="6"/>
        <v>21</v>
      </c>
      <c r="D93" s="19" t="str">
        <f t="shared" si="7"/>
        <v>TX</v>
      </c>
      <c r="E93" s="19" t="str">
        <f t="shared" si="8"/>
        <v>N</v>
      </c>
      <c r="F93" s="19" t="str">
        <f t="shared" si="9"/>
        <v>IFG_01_TX_N&lt;21&gt;</v>
      </c>
      <c r="G93" s="19">
        <v>22657.026389999999</v>
      </c>
      <c r="H93" s="19"/>
    </row>
    <row r="94" spans="1:8" x14ac:dyDescent="0.25">
      <c r="A94" s="19" t="s">
        <v>4175</v>
      </c>
      <c r="B94" s="19" t="str">
        <f t="shared" si="5"/>
        <v>01</v>
      </c>
      <c r="C94" s="19">
        <f t="shared" si="6"/>
        <v>21</v>
      </c>
      <c r="D94" s="19" t="str">
        <f t="shared" si="7"/>
        <v>TX</v>
      </c>
      <c r="E94" s="19" t="str">
        <f t="shared" si="8"/>
        <v>P</v>
      </c>
      <c r="F94" s="19" t="str">
        <f t="shared" si="9"/>
        <v>IFG_01_TX_P&lt;21&gt;</v>
      </c>
      <c r="G94" s="19">
        <v>22656.472000000002</v>
      </c>
      <c r="H94" s="19"/>
    </row>
    <row r="95" spans="1:8" x14ac:dyDescent="0.25">
      <c r="A95" s="19" t="s">
        <v>4176</v>
      </c>
      <c r="B95" s="19" t="str">
        <f t="shared" si="5"/>
        <v>01</v>
      </c>
      <c r="C95" s="19">
        <f t="shared" si="6"/>
        <v>22</v>
      </c>
      <c r="D95" s="19" t="str">
        <f t="shared" si="7"/>
        <v>TX</v>
      </c>
      <c r="E95" s="19" t="str">
        <f t="shared" si="8"/>
        <v>N</v>
      </c>
      <c r="F95" s="19" t="str">
        <f t="shared" si="9"/>
        <v>IFG_01_TX_N&lt;22&gt;</v>
      </c>
      <c r="G95" s="19">
        <v>21813.964830000001</v>
      </c>
      <c r="H95" s="19"/>
    </row>
    <row r="96" spans="1:8" x14ac:dyDescent="0.25">
      <c r="A96" s="19" t="s">
        <v>4177</v>
      </c>
      <c r="B96" s="19" t="str">
        <f t="shared" si="5"/>
        <v>01</v>
      </c>
      <c r="C96" s="19">
        <f t="shared" si="6"/>
        <v>22</v>
      </c>
      <c r="D96" s="19" t="str">
        <f t="shared" si="7"/>
        <v>TX</v>
      </c>
      <c r="E96" s="19" t="str">
        <f t="shared" si="8"/>
        <v>P</v>
      </c>
      <c r="F96" s="19" t="str">
        <f t="shared" si="9"/>
        <v>IFG_01_TX_P&lt;22&gt;</v>
      </c>
      <c r="G96" s="19">
        <v>21815.660820000001</v>
      </c>
      <c r="H96" s="19"/>
    </row>
    <row r="97" spans="1:8" x14ac:dyDescent="0.25">
      <c r="A97" s="19" t="s">
        <v>4178</v>
      </c>
      <c r="B97" s="19" t="str">
        <f t="shared" si="5"/>
        <v>01</v>
      </c>
      <c r="C97" s="19">
        <f t="shared" si="6"/>
        <v>23</v>
      </c>
      <c r="D97" s="19" t="str">
        <f t="shared" si="7"/>
        <v>TX</v>
      </c>
      <c r="E97" s="19" t="str">
        <f t="shared" si="8"/>
        <v>N</v>
      </c>
      <c r="F97" s="19" t="str">
        <f t="shared" si="9"/>
        <v>IFG_01_TX_N&lt;23&gt;</v>
      </c>
      <c r="G97" s="19">
        <v>25172.800620000002</v>
      </c>
      <c r="H97" s="19"/>
    </row>
    <row r="98" spans="1:8" x14ac:dyDescent="0.25">
      <c r="A98" s="19" t="s">
        <v>4179</v>
      </c>
      <c r="B98" s="19" t="str">
        <f t="shared" si="5"/>
        <v>01</v>
      </c>
      <c r="C98" s="19">
        <f t="shared" si="6"/>
        <v>23</v>
      </c>
      <c r="D98" s="19" t="str">
        <f t="shared" si="7"/>
        <v>TX</v>
      </c>
      <c r="E98" s="19" t="str">
        <f t="shared" si="8"/>
        <v>P</v>
      </c>
      <c r="F98" s="19" t="str">
        <f t="shared" si="9"/>
        <v>IFG_01_TX_P&lt;23&gt;</v>
      </c>
      <c r="G98" s="19">
        <v>25172.01829</v>
      </c>
      <c r="H98" s="19"/>
    </row>
    <row r="99" spans="1:8" x14ac:dyDescent="0.25">
      <c r="A99" s="19" t="s">
        <v>1168</v>
      </c>
      <c r="B99" s="19" t="str">
        <f t="shared" si="5"/>
        <v>02</v>
      </c>
      <c r="C99" s="19">
        <f t="shared" si="6"/>
        <v>0</v>
      </c>
      <c r="D99" s="19" t="str">
        <f t="shared" si="7"/>
        <v>TX</v>
      </c>
      <c r="E99" s="19" t="str">
        <f t="shared" si="8"/>
        <v>N</v>
      </c>
      <c r="F99" s="19" t="str">
        <f t="shared" si="9"/>
        <v>IFG_02_TX_N&lt;0&gt;</v>
      </c>
      <c r="G99" s="19">
        <v>21375.982179999999</v>
      </c>
      <c r="H99" s="19"/>
    </row>
    <row r="100" spans="1:8" x14ac:dyDescent="0.25">
      <c r="A100" s="19" t="s">
        <v>1167</v>
      </c>
      <c r="B100" s="19" t="str">
        <f t="shared" si="5"/>
        <v>02</v>
      </c>
      <c r="C100" s="19">
        <f t="shared" si="6"/>
        <v>0</v>
      </c>
      <c r="D100" s="19" t="str">
        <f t="shared" si="7"/>
        <v>TX</v>
      </c>
      <c r="E100" s="19" t="str">
        <f t="shared" si="8"/>
        <v>P</v>
      </c>
      <c r="F100" s="19" t="str">
        <f t="shared" si="9"/>
        <v>IFG_02_TX_P&lt;0&gt;</v>
      </c>
      <c r="G100" s="19">
        <v>21376.816729999999</v>
      </c>
      <c r="H100" s="19"/>
    </row>
    <row r="101" spans="1:8" x14ac:dyDescent="0.25">
      <c r="A101" s="19" t="s">
        <v>1172</v>
      </c>
      <c r="B101" s="19" t="str">
        <f t="shared" si="5"/>
        <v>02</v>
      </c>
      <c r="C101" s="19">
        <f t="shared" si="6"/>
        <v>1</v>
      </c>
      <c r="D101" s="19" t="str">
        <f t="shared" si="7"/>
        <v>TX</v>
      </c>
      <c r="E101" s="19" t="str">
        <f t="shared" si="8"/>
        <v>N</v>
      </c>
      <c r="F101" s="19" t="str">
        <f t="shared" si="9"/>
        <v>IFG_02_TX_N&lt;1&gt;</v>
      </c>
      <c r="G101" s="19">
        <v>19422.07533</v>
      </c>
      <c r="H101" s="19"/>
    </row>
    <row r="102" spans="1:8" x14ac:dyDescent="0.25">
      <c r="A102" s="19" t="s">
        <v>1171</v>
      </c>
      <c r="B102" s="19" t="str">
        <f t="shared" si="5"/>
        <v>02</v>
      </c>
      <c r="C102" s="19">
        <f t="shared" si="6"/>
        <v>1</v>
      </c>
      <c r="D102" s="19" t="str">
        <f t="shared" si="7"/>
        <v>TX</v>
      </c>
      <c r="E102" s="19" t="str">
        <f t="shared" si="8"/>
        <v>P</v>
      </c>
      <c r="F102" s="19" t="str">
        <f t="shared" si="9"/>
        <v>IFG_02_TX_P&lt;1&gt;</v>
      </c>
      <c r="G102" s="19">
        <v>19422.526379999999</v>
      </c>
      <c r="H102" s="19"/>
    </row>
    <row r="103" spans="1:8" x14ac:dyDescent="0.25">
      <c r="A103" s="19" t="s">
        <v>1176</v>
      </c>
      <c r="B103" s="19" t="str">
        <f t="shared" si="5"/>
        <v>02</v>
      </c>
      <c r="C103" s="19">
        <f t="shared" si="6"/>
        <v>2</v>
      </c>
      <c r="D103" s="19" t="str">
        <f t="shared" si="7"/>
        <v>TX</v>
      </c>
      <c r="E103" s="19" t="str">
        <f t="shared" si="8"/>
        <v>N</v>
      </c>
      <c r="F103" s="19" t="str">
        <f t="shared" si="9"/>
        <v>IFG_02_TX_N&lt;2&gt;</v>
      </c>
      <c r="G103" s="19">
        <v>23869.481220000001</v>
      </c>
      <c r="H103" s="19"/>
    </row>
    <row r="104" spans="1:8" x14ac:dyDescent="0.25">
      <c r="A104" s="19" t="s">
        <v>1175</v>
      </c>
      <c r="B104" s="19" t="str">
        <f t="shared" si="5"/>
        <v>02</v>
      </c>
      <c r="C104" s="19">
        <f t="shared" si="6"/>
        <v>2</v>
      </c>
      <c r="D104" s="19" t="str">
        <f t="shared" si="7"/>
        <v>TX</v>
      </c>
      <c r="E104" s="19" t="str">
        <f t="shared" si="8"/>
        <v>P</v>
      </c>
      <c r="F104" s="19" t="str">
        <f t="shared" si="9"/>
        <v>IFG_02_TX_P&lt;2&gt;</v>
      </c>
      <c r="G104" s="19">
        <v>23867.905139999999</v>
      </c>
      <c r="H104" s="19"/>
    </row>
    <row r="105" spans="1:8" x14ac:dyDescent="0.25">
      <c r="A105" s="19" t="s">
        <v>1180</v>
      </c>
      <c r="B105" s="19" t="str">
        <f t="shared" si="5"/>
        <v>02</v>
      </c>
      <c r="C105" s="19">
        <f t="shared" si="6"/>
        <v>3</v>
      </c>
      <c r="D105" s="19" t="str">
        <f t="shared" si="7"/>
        <v>TX</v>
      </c>
      <c r="E105" s="19" t="str">
        <f t="shared" si="8"/>
        <v>N</v>
      </c>
      <c r="F105" s="19" t="str">
        <f t="shared" si="9"/>
        <v>IFG_02_TX_N&lt;3&gt;</v>
      </c>
      <c r="G105" s="19">
        <v>21548.39891</v>
      </c>
      <c r="H105" s="19"/>
    </row>
    <row r="106" spans="1:8" x14ac:dyDescent="0.25">
      <c r="A106" s="19" t="s">
        <v>1179</v>
      </c>
      <c r="B106" s="19" t="str">
        <f t="shared" si="5"/>
        <v>02</v>
      </c>
      <c r="C106" s="19">
        <f t="shared" si="6"/>
        <v>3</v>
      </c>
      <c r="D106" s="19" t="str">
        <f t="shared" si="7"/>
        <v>TX</v>
      </c>
      <c r="E106" s="19" t="str">
        <f t="shared" si="8"/>
        <v>P</v>
      </c>
      <c r="F106" s="19" t="str">
        <f t="shared" si="9"/>
        <v>IFG_02_TX_P&lt;3&gt;</v>
      </c>
      <c r="G106" s="19">
        <v>21549.66202</v>
      </c>
      <c r="H106" s="19"/>
    </row>
    <row r="107" spans="1:8" x14ac:dyDescent="0.25">
      <c r="A107" s="19" t="s">
        <v>1184</v>
      </c>
      <c r="B107" s="19" t="str">
        <f t="shared" si="5"/>
        <v>02</v>
      </c>
      <c r="C107" s="19">
        <f t="shared" si="6"/>
        <v>4</v>
      </c>
      <c r="D107" s="19" t="str">
        <f t="shared" si="7"/>
        <v>TX</v>
      </c>
      <c r="E107" s="19" t="str">
        <f t="shared" si="8"/>
        <v>N</v>
      </c>
      <c r="F107" s="19" t="str">
        <f t="shared" si="9"/>
        <v>IFG_02_TX_N&lt;4&gt;</v>
      </c>
      <c r="G107" s="19">
        <v>19332.1695</v>
      </c>
      <c r="H107" s="19"/>
    </row>
    <row r="108" spans="1:8" x14ac:dyDescent="0.25">
      <c r="A108" s="19" t="s">
        <v>1183</v>
      </c>
      <c r="B108" s="19" t="str">
        <f t="shared" si="5"/>
        <v>02</v>
      </c>
      <c r="C108" s="19">
        <f t="shared" si="6"/>
        <v>4</v>
      </c>
      <c r="D108" s="19" t="str">
        <f t="shared" si="7"/>
        <v>TX</v>
      </c>
      <c r="E108" s="19" t="str">
        <f t="shared" si="8"/>
        <v>P</v>
      </c>
      <c r="F108" s="19" t="str">
        <f t="shared" si="9"/>
        <v>IFG_02_TX_P&lt;4&gt;</v>
      </c>
      <c r="G108" s="19">
        <v>19332.000179999999</v>
      </c>
      <c r="H108" s="19"/>
    </row>
    <row r="109" spans="1:8" x14ac:dyDescent="0.25">
      <c r="A109" s="19" t="s">
        <v>1188</v>
      </c>
      <c r="B109" s="19" t="str">
        <f t="shared" si="5"/>
        <v>02</v>
      </c>
      <c r="C109" s="19">
        <f t="shared" si="6"/>
        <v>5</v>
      </c>
      <c r="D109" s="19" t="str">
        <f t="shared" si="7"/>
        <v>TX</v>
      </c>
      <c r="E109" s="19" t="str">
        <f t="shared" si="8"/>
        <v>N</v>
      </c>
      <c r="F109" s="19" t="str">
        <f t="shared" si="9"/>
        <v>IFG_02_TX_N&lt;5&gt;</v>
      </c>
      <c r="G109" s="19">
        <v>23515.01</v>
      </c>
      <c r="H109" s="19"/>
    </row>
    <row r="110" spans="1:8" x14ac:dyDescent="0.25">
      <c r="A110" s="19" t="s">
        <v>1187</v>
      </c>
      <c r="B110" s="19" t="str">
        <f t="shared" si="5"/>
        <v>02</v>
      </c>
      <c r="C110" s="19">
        <f t="shared" si="6"/>
        <v>5</v>
      </c>
      <c r="D110" s="19" t="str">
        <f t="shared" si="7"/>
        <v>TX</v>
      </c>
      <c r="E110" s="19" t="str">
        <f t="shared" si="8"/>
        <v>P</v>
      </c>
      <c r="F110" s="19" t="str">
        <f t="shared" si="9"/>
        <v>IFG_02_TX_P&lt;5&gt;</v>
      </c>
      <c r="G110" s="19">
        <v>23515.857019999999</v>
      </c>
      <c r="H110" s="19"/>
    </row>
    <row r="111" spans="1:8" x14ac:dyDescent="0.25">
      <c r="A111" s="19" t="s">
        <v>1192</v>
      </c>
      <c r="B111" s="19" t="str">
        <f t="shared" si="5"/>
        <v>02</v>
      </c>
      <c r="C111" s="19">
        <f t="shared" si="6"/>
        <v>6</v>
      </c>
      <c r="D111" s="19" t="str">
        <f t="shared" si="7"/>
        <v>TX</v>
      </c>
      <c r="E111" s="19" t="str">
        <f t="shared" si="8"/>
        <v>N</v>
      </c>
      <c r="F111" s="19" t="str">
        <f t="shared" si="9"/>
        <v>IFG_02_TX_N&lt;6&gt;</v>
      </c>
      <c r="G111" s="19">
        <v>21763.9251</v>
      </c>
      <c r="H111" s="19"/>
    </row>
    <row r="112" spans="1:8" x14ac:dyDescent="0.25">
      <c r="A112" s="19" t="s">
        <v>1191</v>
      </c>
      <c r="B112" s="19" t="str">
        <f t="shared" si="5"/>
        <v>02</v>
      </c>
      <c r="C112" s="19">
        <f t="shared" si="6"/>
        <v>6</v>
      </c>
      <c r="D112" s="19" t="str">
        <f t="shared" si="7"/>
        <v>TX</v>
      </c>
      <c r="E112" s="19" t="str">
        <f t="shared" si="8"/>
        <v>P</v>
      </c>
      <c r="F112" s="19" t="str">
        <f t="shared" si="9"/>
        <v>IFG_02_TX_P&lt;6&gt;</v>
      </c>
      <c r="G112" s="19">
        <v>21763.319579999999</v>
      </c>
      <c r="H112" s="19"/>
    </row>
    <row r="113" spans="1:8" x14ac:dyDescent="0.25">
      <c r="A113" s="19" t="s">
        <v>1196</v>
      </c>
      <c r="B113" s="19" t="str">
        <f t="shared" si="5"/>
        <v>02</v>
      </c>
      <c r="C113" s="19">
        <f t="shared" si="6"/>
        <v>7</v>
      </c>
      <c r="D113" s="19" t="str">
        <f t="shared" si="7"/>
        <v>TX</v>
      </c>
      <c r="E113" s="19" t="str">
        <f t="shared" si="8"/>
        <v>N</v>
      </c>
      <c r="F113" s="19" t="str">
        <f t="shared" si="9"/>
        <v>IFG_02_TX_N&lt;7&gt;</v>
      </c>
      <c r="G113" s="19">
        <v>18050.230899999999</v>
      </c>
      <c r="H113" s="19"/>
    </row>
    <row r="114" spans="1:8" x14ac:dyDescent="0.25">
      <c r="A114" s="19" t="s">
        <v>1195</v>
      </c>
      <c r="B114" s="19" t="str">
        <f t="shared" si="5"/>
        <v>02</v>
      </c>
      <c r="C114" s="19">
        <f t="shared" si="6"/>
        <v>7</v>
      </c>
      <c r="D114" s="19" t="str">
        <f t="shared" si="7"/>
        <v>TX</v>
      </c>
      <c r="E114" s="19" t="str">
        <f t="shared" si="8"/>
        <v>P</v>
      </c>
      <c r="F114" s="19" t="str">
        <f t="shared" si="9"/>
        <v>IFG_02_TX_P&lt;7&gt;</v>
      </c>
      <c r="G114" s="19">
        <v>18051.030849999999</v>
      </c>
      <c r="H114" s="19"/>
    </row>
    <row r="115" spans="1:8" x14ac:dyDescent="0.25">
      <c r="A115" s="19" t="s">
        <v>1200</v>
      </c>
      <c r="B115" s="19" t="str">
        <f t="shared" si="5"/>
        <v>02</v>
      </c>
      <c r="C115" s="19">
        <f t="shared" si="6"/>
        <v>8</v>
      </c>
      <c r="D115" s="19" t="str">
        <f t="shared" si="7"/>
        <v>TX</v>
      </c>
      <c r="E115" s="19" t="str">
        <f t="shared" si="8"/>
        <v>N</v>
      </c>
      <c r="F115" s="19" t="str">
        <f t="shared" si="9"/>
        <v>IFG_02_TX_N&lt;8&gt;</v>
      </c>
      <c r="G115" s="19">
        <v>22738.432659999999</v>
      </c>
      <c r="H115" s="19"/>
    </row>
    <row r="116" spans="1:8" x14ac:dyDescent="0.25">
      <c r="A116" s="19" t="s">
        <v>1199</v>
      </c>
      <c r="B116" s="19" t="str">
        <f t="shared" si="5"/>
        <v>02</v>
      </c>
      <c r="C116" s="19">
        <f t="shared" si="6"/>
        <v>8</v>
      </c>
      <c r="D116" s="19" t="str">
        <f t="shared" si="7"/>
        <v>TX</v>
      </c>
      <c r="E116" s="19" t="str">
        <f t="shared" si="8"/>
        <v>P</v>
      </c>
      <c r="F116" s="19" t="str">
        <f t="shared" si="9"/>
        <v>IFG_02_TX_P&lt;8&gt;</v>
      </c>
      <c r="G116" s="19">
        <v>22739.67726</v>
      </c>
      <c r="H116" s="19"/>
    </row>
    <row r="117" spans="1:8" x14ac:dyDescent="0.25">
      <c r="A117" s="19" t="s">
        <v>1204</v>
      </c>
      <c r="B117" s="19" t="str">
        <f t="shared" si="5"/>
        <v>02</v>
      </c>
      <c r="C117" s="19">
        <f t="shared" si="6"/>
        <v>9</v>
      </c>
      <c r="D117" s="19" t="str">
        <f t="shared" si="7"/>
        <v>TX</v>
      </c>
      <c r="E117" s="19" t="str">
        <f t="shared" si="8"/>
        <v>N</v>
      </c>
      <c r="F117" s="19" t="str">
        <f t="shared" si="9"/>
        <v>IFG_02_TX_N&lt;9&gt;</v>
      </c>
      <c r="G117" s="19">
        <v>20323.334920000001</v>
      </c>
      <c r="H117" s="19"/>
    </row>
    <row r="118" spans="1:8" x14ac:dyDescent="0.25">
      <c r="A118" s="19" t="s">
        <v>1203</v>
      </c>
      <c r="B118" s="19" t="str">
        <f t="shared" si="5"/>
        <v>02</v>
      </c>
      <c r="C118" s="19">
        <f t="shared" si="6"/>
        <v>9</v>
      </c>
      <c r="D118" s="19" t="str">
        <f t="shared" si="7"/>
        <v>TX</v>
      </c>
      <c r="E118" s="19" t="str">
        <f t="shared" si="8"/>
        <v>P</v>
      </c>
      <c r="F118" s="19" t="str">
        <f t="shared" si="9"/>
        <v>IFG_02_TX_P&lt;9&gt;</v>
      </c>
      <c r="G118" s="19">
        <v>20325.30069</v>
      </c>
      <c r="H118" s="19"/>
    </row>
    <row r="119" spans="1:8" x14ac:dyDescent="0.25">
      <c r="A119" s="19" t="s">
        <v>1208</v>
      </c>
      <c r="B119" s="19" t="str">
        <f t="shared" si="5"/>
        <v>02</v>
      </c>
      <c r="C119" s="19">
        <f t="shared" si="6"/>
        <v>10</v>
      </c>
      <c r="D119" s="19" t="str">
        <f t="shared" si="7"/>
        <v>TX</v>
      </c>
      <c r="E119" s="19" t="str">
        <f t="shared" si="8"/>
        <v>N</v>
      </c>
      <c r="F119" s="19" t="str">
        <f t="shared" si="9"/>
        <v>IFG_02_TX_N&lt;10&gt;</v>
      </c>
      <c r="G119" s="19">
        <v>19965.929929999998</v>
      </c>
      <c r="H119" s="19"/>
    </row>
    <row r="120" spans="1:8" x14ac:dyDescent="0.25">
      <c r="A120" s="19" t="s">
        <v>1207</v>
      </c>
      <c r="B120" s="19" t="str">
        <f t="shared" si="5"/>
        <v>02</v>
      </c>
      <c r="C120" s="19">
        <f t="shared" si="6"/>
        <v>10</v>
      </c>
      <c r="D120" s="19" t="str">
        <f t="shared" si="7"/>
        <v>TX</v>
      </c>
      <c r="E120" s="19" t="str">
        <f t="shared" si="8"/>
        <v>P</v>
      </c>
      <c r="F120" s="19" t="str">
        <f t="shared" si="9"/>
        <v>IFG_02_TX_P&lt;10&gt;</v>
      </c>
      <c r="G120" s="19">
        <v>19966.848050000001</v>
      </c>
      <c r="H120" s="19"/>
    </row>
    <row r="121" spans="1:8" x14ac:dyDescent="0.25">
      <c r="A121" s="19" t="s">
        <v>1212</v>
      </c>
      <c r="B121" s="19" t="str">
        <f t="shared" si="5"/>
        <v>02</v>
      </c>
      <c r="C121" s="19">
        <f t="shared" si="6"/>
        <v>11</v>
      </c>
      <c r="D121" s="19" t="str">
        <f t="shared" si="7"/>
        <v>TX</v>
      </c>
      <c r="E121" s="19" t="str">
        <f t="shared" si="8"/>
        <v>N</v>
      </c>
      <c r="F121" s="19" t="str">
        <f t="shared" si="9"/>
        <v>IFG_02_TX_N&lt;11&gt;</v>
      </c>
      <c r="G121" s="19">
        <v>22798.549190000002</v>
      </c>
      <c r="H121" s="19"/>
    </row>
    <row r="122" spans="1:8" x14ac:dyDescent="0.25">
      <c r="A122" s="19" t="s">
        <v>1211</v>
      </c>
      <c r="B122" s="19" t="str">
        <f t="shared" si="5"/>
        <v>02</v>
      </c>
      <c r="C122" s="19">
        <f t="shared" si="6"/>
        <v>11</v>
      </c>
      <c r="D122" s="19" t="str">
        <f t="shared" si="7"/>
        <v>TX</v>
      </c>
      <c r="E122" s="19" t="str">
        <f t="shared" si="8"/>
        <v>P</v>
      </c>
      <c r="F122" s="19" t="str">
        <f t="shared" si="9"/>
        <v>IFG_02_TX_P&lt;11&gt;</v>
      </c>
      <c r="G122" s="19">
        <v>22799.743009999998</v>
      </c>
      <c r="H122" s="19"/>
    </row>
    <row r="123" spans="1:8" x14ac:dyDescent="0.25">
      <c r="A123" s="19" t="s">
        <v>1216</v>
      </c>
      <c r="B123" s="19" t="str">
        <f t="shared" si="5"/>
        <v>02</v>
      </c>
      <c r="C123" s="19">
        <f t="shared" si="6"/>
        <v>12</v>
      </c>
      <c r="D123" s="19" t="str">
        <f t="shared" si="7"/>
        <v>TX</v>
      </c>
      <c r="E123" s="19" t="str">
        <f t="shared" si="8"/>
        <v>N</v>
      </c>
      <c r="F123" s="19" t="str">
        <f t="shared" si="9"/>
        <v>IFG_02_TX_N&lt;12&gt;</v>
      </c>
      <c r="G123" s="19">
        <v>20714.119930000001</v>
      </c>
      <c r="H123" s="19"/>
    </row>
    <row r="124" spans="1:8" x14ac:dyDescent="0.25">
      <c r="A124" s="19" t="s">
        <v>1215</v>
      </c>
      <c r="B124" s="19" t="str">
        <f t="shared" si="5"/>
        <v>02</v>
      </c>
      <c r="C124" s="19">
        <f t="shared" si="6"/>
        <v>12</v>
      </c>
      <c r="D124" s="19" t="str">
        <f t="shared" si="7"/>
        <v>TX</v>
      </c>
      <c r="E124" s="19" t="str">
        <f t="shared" si="8"/>
        <v>P</v>
      </c>
      <c r="F124" s="19" t="str">
        <f t="shared" si="9"/>
        <v>IFG_02_TX_P&lt;12&gt;</v>
      </c>
      <c r="G124" s="19">
        <v>20714.778750000001</v>
      </c>
      <c r="H124" s="19"/>
    </row>
    <row r="125" spans="1:8" x14ac:dyDescent="0.25">
      <c r="A125" s="19" t="s">
        <v>1220</v>
      </c>
      <c r="B125" s="19" t="str">
        <f t="shared" si="5"/>
        <v>02</v>
      </c>
      <c r="C125" s="19">
        <f t="shared" si="6"/>
        <v>13</v>
      </c>
      <c r="D125" s="19" t="str">
        <f t="shared" si="7"/>
        <v>TX</v>
      </c>
      <c r="E125" s="19" t="str">
        <f t="shared" si="8"/>
        <v>N</v>
      </c>
      <c r="F125" s="19" t="str">
        <f t="shared" si="9"/>
        <v>IFG_02_TX_N&lt;13&gt;</v>
      </c>
      <c r="G125" s="19">
        <v>19273.580539999999</v>
      </c>
      <c r="H125" s="19"/>
    </row>
    <row r="126" spans="1:8" x14ac:dyDescent="0.25">
      <c r="A126" s="19" t="s">
        <v>1219</v>
      </c>
      <c r="B126" s="19" t="str">
        <f t="shared" si="5"/>
        <v>02</v>
      </c>
      <c r="C126" s="19">
        <f t="shared" si="6"/>
        <v>13</v>
      </c>
      <c r="D126" s="19" t="str">
        <f t="shared" si="7"/>
        <v>TX</v>
      </c>
      <c r="E126" s="19" t="str">
        <f t="shared" si="8"/>
        <v>P</v>
      </c>
      <c r="F126" s="19" t="str">
        <f t="shared" si="9"/>
        <v>IFG_02_TX_P&lt;13&gt;</v>
      </c>
      <c r="G126" s="19">
        <v>19274.692599999998</v>
      </c>
      <c r="H126" s="19"/>
    </row>
    <row r="127" spans="1:8" x14ac:dyDescent="0.25">
      <c r="A127" s="19" t="s">
        <v>1224</v>
      </c>
      <c r="B127" s="19" t="str">
        <f t="shared" si="5"/>
        <v>02</v>
      </c>
      <c r="C127" s="19">
        <f t="shared" si="6"/>
        <v>14</v>
      </c>
      <c r="D127" s="19" t="str">
        <f t="shared" si="7"/>
        <v>TX</v>
      </c>
      <c r="E127" s="19" t="str">
        <f t="shared" si="8"/>
        <v>N</v>
      </c>
      <c r="F127" s="19" t="str">
        <f t="shared" si="9"/>
        <v>IFG_02_TX_N&lt;14&gt;</v>
      </c>
      <c r="G127" s="19">
        <v>23418.22421</v>
      </c>
      <c r="H127" s="19"/>
    </row>
    <row r="128" spans="1:8" x14ac:dyDescent="0.25">
      <c r="A128" s="19" t="s">
        <v>1223</v>
      </c>
      <c r="B128" s="19" t="str">
        <f t="shared" si="5"/>
        <v>02</v>
      </c>
      <c r="C128" s="19">
        <f t="shared" si="6"/>
        <v>14</v>
      </c>
      <c r="D128" s="19" t="str">
        <f t="shared" si="7"/>
        <v>TX</v>
      </c>
      <c r="E128" s="19" t="str">
        <f t="shared" si="8"/>
        <v>P</v>
      </c>
      <c r="F128" s="19" t="str">
        <f t="shared" si="9"/>
        <v>IFG_02_TX_P&lt;14&gt;</v>
      </c>
      <c r="G128" s="19">
        <v>23418.848839999999</v>
      </c>
      <c r="H128" s="19"/>
    </row>
    <row r="129" spans="1:8" x14ac:dyDescent="0.25">
      <c r="A129" s="19" t="s">
        <v>1228</v>
      </c>
      <c r="B129" s="19" t="str">
        <f t="shared" si="5"/>
        <v>02</v>
      </c>
      <c r="C129" s="19">
        <f t="shared" si="6"/>
        <v>15</v>
      </c>
      <c r="D129" s="19" t="str">
        <f t="shared" si="7"/>
        <v>TX</v>
      </c>
      <c r="E129" s="19" t="str">
        <f t="shared" si="8"/>
        <v>N</v>
      </c>
      <c r="F129" s="19" t="str">
        <f t="shared" si="9"/>
        <v>IFG_02_TX_N&lt;15&gt;</v>
      </c>
      <c r="G129" s="19">
        <v>20751.687529999999</v>
      </c>
      <c r="H129" s="19"/>
    </row>
    <row r="130" spans="1:8" x14ac:dyDescent="0.25">
      <c r="A130" s="19" t="s">
        <v>1227</v>
      </c>
      <c r="B130" s="19" t="str">
        <f t="shared" si="5"/>
        <v>02</v>
      </c>
      <c r="C130" s="19">
        <f t="shared" si="6"/>
        <v>15</v>
      </c>
      <c r="D130" s="19" t="str">
        <f t="shared" si="7"/>
        <v>TX</v>
      </c>
      <c r="E130" s="19" t="str">
        <f t="shared" si="8"/>
        <v>P</v>
      </c>
      <c r="F130" s="19" t="str">
        <f t="shared" si="9"/>
        <v>IFG_02_TX_P&lt;15&gt;</v>
      </c>
      <c r="G130" s="19">
        <v>20752.211950000001</v>
      </c>
      <c r="H130" s="19"/>
    </row>
    <row r="131" spans="1:8" x14ac:dyDescent="0.25">
      <c r="A131" s="19" t="s">
        <v>1232</v>
      </c>
      <c r="B131" s="19" t="str">
        <f t="shared" si="5"/>
        <v>02</v>
      </c>
      <c r="C131" s="19">
        <f t="shared" si="6"/>
        <v>16</v>
      </c>
      <c r="D131" s="19" t="str">
        <f t="shared" si="7"/>
        <v>TX</v>
      </c>
      <c r="E131" s="19" t="str">
        <f t="shared" si="8"/>
        <v>N</v>
      </c>
      <c r="F131" s="19" t="str">
        <f t="shared" si="9"/>
        <v>IFG_02_TX_N&lt;16&gt;</v>
      </c>
      <c r="G131" s="19">
        <v>19307.692950000001</v>
      </c>
      <c r="H131" s="19"/>
    </row>
    <row r="132" spans="1:8" x14ac:dyDescent="0.25">
      <c r="A132" s="19" t="s">
        <v>1231</v>
      </c>
      <c r="B132" s="19" t="str">
        <f t="shared" ref="B132:B195" si="10">RIGHT(LEFT(A132,5),2)</f>
        <v>02</v>
      </c>
      <c r="C132" s="19">
        <f t="shared" ref="C132:C195" si="11">INT(MID(A132,FIND("_",A132)+1,2))</f>
        <v>16</v>
      </c>
      <c r="D132" s="19" t="str">
        <f t="shared" ref="D132:D195" si="12">MID(A132,FIND("_",A132)+4,2)</f>
        <v>TX</v>
      </c>
      <c r="E132" s="19" t="str">
        <f t="shared" ref="E132:E195" si="13">RIGHT(A132,1)</f>
        <v>P</v>
      </c>
      <c r="F132" s="19" t="str">
        <f t="shared" ref="F132:F195" si="14">CONCATENATE("IFG_",B132,"_",D132,"_",E132,"&lt;",C132,"&gt;")</f>
        <v>IFG_02_TX_P&lt;16&gt;</v>
      </c>
      <c r="G132" s="19">
        <v>19308.937549999999</v>
      </c>
      <c r="H132" s="19"/>
    </row>
    <row r="133" spans="1:8" x14ac:dyDescent="0.25">
      <c r="A133" s="19" t="s">
        <v>1236</v>
      </c>
      <c r="B133" s="19" t="str">
        <f t="shared" si="10"/>
        <v>02</v>
      </c>
      <c r="C133" s="19">
        <f t="shared" si="11"/>
        <v>17</v>
      </c>
      <c r="D133" s="19" t="str">
        <f t="shared" si="12"/>
        <v>TX</v>
      </c>
      <c r="E133" s="19" t="str">
        <f t="shared" si="13"/>
        <v>N</v>
      </c>
      <c r="F133" s="19" t="str">
        <f t="shared" si="14"/>
        <v>IFG_02_TX_N&lt;17&gt;</v>
      </c>
      <c r="G133" s="19">
        <v>23222.234830000001</v>
      </c>
      <c r="H133" s="19"/>
    </row>
    <row r="134" spans="1:8" x14ac:dyDescent="0.25">
      <c r="A134" s="19" t="s">
        <v>1235</v>
      </c>
      <c r="B134" s="19" t="str">
        <f t="shared" si="10"/>
        <v>02</v>
      </c>
      <c r="C134" s="19">
        <f t="shared" si="11"/>
        <v>17</v>
      </c>
      <c r="D134" s="19" t="str">
        <f t="shared" si="12"/>
        <v>TX</v>
      </c>
      <c r="E134" s="19" t="str">
        <f t="shared" si="13"/>
        <v>P</v>
      </c>
      <c r="F134" s="19" t="str">
        <f t="shared" si="14"/>
        <v>IFG_02_TX_P&lt;17&gt;</v>
      </c>
      <c r="G134" s="19">
        <v>23221.81077</v>
      </c>
      <c r="H134" s="19"/>
    </row>
    <row r="135" spans="1:8" x14ac:dyDescent="0.25">
      <c r="A135" s="19" t="s">
        <v>4180</v>
      </c>
      <c r="B135" s="19" t="str">
        <f t="shared" si="10"/>
        <v>02</v>
      </c>
      <c r="C135" s="19">
        <f t="shared" si="11"/>
        <v>18</v>
      </c>
      <c r="D135" s="19" t="str">
        <f t="shared" si="12"/>
        <v>TX</v>
      </c>
      <c r="E135" s="19" t="str">
        <f t="shared" si="13"/>
        <v>N</v>
      </c>
      <c r="F135" s="19" t="str">
        <f t="shared" si="14"/>
        <v>IFG_02_TX_N&lt;18&gt;</v>
      </c>
      <c r="G135" s="19">
        <v>21354.792799999999</v>
      </c>
      <c r="H135" s="19"/>
    </row>
    <row r="136" spans="1:8" x14ac:dyDescent="0.25">
      <c r="A136" s="19" t="s">
        <v>4181</v>
      </c>
      <c r="B136" s="19" t="str">
        <f t="shared" si="10"/>
        <v>02</v>
      </c>
      <c r="C136" s="19">
        <f t="shared" si="11"/>
        <v>18</v>
      </c>
      <c r="D136" s="19" t="str">
        <f t="shared" si="12"/>
        <v>TX</v>
      </c>
      <c r="E136" s="19" t="str">
        <f t="shared" si="13"/>
        <v>P</v>
      </c>
      <c r="F136" s="19" t="str">
        <f t="shared" si="14"/>
        <v>IFG_02_TX_P&lt;18&gt;</v>
      </c>
      <c r="G136" s="19">
        <v>21356.388589999999</v>
      </c>
      <c r="H136" s="19"/>
    </row>
    <row r="137" spans="1:8" x14ac:dyDescent="0.25">
      <c r="A137" s="19" t="s">
        <v>4182</v>
      </c>
      <c r="B137" s="19" t="str">
        <f t="shared" si="10"/>
        <v>02</v>
      </c>
      <c r="C137" s="19">
        <f t="shared" si="11"/>
        <v>19</v>
      </c>
      <c r="D137" s="19" t="str">
        <f t="shared" si="12"/>
        <v>TX</v>
      </c>
      <c r="E137" s="19" t="str">
        <f t="shared" si="13"/>
        <v>N</v>
      </c>
      <c r="F137" s="19" t="str">
        <f t="shared" si="14"/>
        <v>IFG_02_TX_N&lt;19&gt;</v>
      </c>
      <c r="G137" s="19">
        <v>19240.070009999999</v>
      </c>
      <c r="H137" s="19"/>
    </row>
    <row r="138" spans="1:8" x14ac:dyDescent="0.25">
      <c r="A138" s="19" t="s">
        <v>4183</v>
      </c>
      <c r="B138" s="19" t="str">
        <f t="shared" si="10"/>
        <v>02</v>
      </c>
      <c r="C138" s="19">
        <f t="shared" si="11"/>
        <v>19</v>
      </c>
      <c r="D138" s="19" t="str">
        <f t="shared" si="12"/>
        <v>TX</v>
      </c>
      <c r="E138" s="19" t="str">
        <f t="shared" si="13"/>
        <v>P</v>
      </c>
      <c r="F138" s="19" t="str">
        <f t="shared" si="14"/>
        <v>IFG_02_TX_P&lt;19&gt;</v>
      </c>
      <c r="G138" s="19">
        <v>19242.050569999999</v>
      </c>
      <c r="H138" s="19"/>
    </row>
    <row r="139" spans="1:8" x14ac:dyDescent="0.25">
      <c r="A139" s="19" t="s">
        <v>4184</v>
      </c>
      <c r="B139" s="19" t="str">
        <f t="shared" si="10"/>
        <v>02</v>
      </c>
      <c r="C139" s="19">
        <f t="shared" si="11"/>
        <v>20</v>
      </c>
      <c r="D139" s="19" t="str">
        <f t="shared" si="12"/>
        <v>TX</v>
      </c>
      <c r="E139" s="19" t="str">
        <f t="shared" si="13"/>
        <v>N</v>
      </c>
      <c r="F139" s="19" t="str">
        <f t="shared" si="14"/>
        <v>IFG_02_TX_N&lt;20&gt;</v>
      </c>
      <c r="G139" s="19">
        <v>22256.142619999999</v>
      </c>
      <c r="H139" s="19"/>
    </row>
    <row r="140" spans="1:8" x14ac:dyDescent="0.25">
      <c r="A140" s="19" t="s">
        <v>4185</v>
      </c>
      <c r="B140" s="19" t="str">
        <f t="shared" si="10"/>
        <v>02</v>
      </c>
      <c r="C140" s="19">
        <f t="shared" si="11"/>
        <v>20</v>
      </c>
      <c r="D140" s="19" t="str">
        <f t="shared" si="12"/>
        <v>TX</v>
      </c>
      <c r="E140" s="19" t="str">
        <f t="shared" si="13"/>
        <v>P</v>
      </c>
      <c r="F140" s="19" t="str">
        <f t="shared" si="14"/>
        <v>IFG_02_TX_P&lt;20&gt;</v>
      </c>
      <c r="G140" s="19">
        <v>22257.695459999999</v>
      </c>
      <c r="H140" s="19"/>
    </row>
    <row r="141" spans="1:8" x14ac:dyDescent="0.25">
      <c r="A141" s="19" t="s">
        <v>4186</v>
      </c>
      <c r="B141" s="19" t="str">
        <f t="shared" si="10"/>
        <v>02</v>
      </c>
      <c r="C141" s="19">
        <f t="shared" si="11"/>
        <v>21</v>
      </c>
      <c r="D141" s="19" t="str">
        <f t="shared" si="12"/>
        <v>TX</v>
      </c>
      <c r="E141" s="19" t="str">
        <f t="shared" si="13"/>
        <v>N</v>
      </c>
      <c r="F141" s="19" t="str">
        <f t="shared" si="14"/>
        <v>IFG_02_TX_N&lt;21&gt;</v>
      </c>
      <c r="G141" s="19">
        <v>20435.011200000001</v>
      </c>
      <c r="H141" s="19"/>
    </row>
    <row r="142" spans="1:8" x14ac:dyDescent="0.25">
      <c r="A142" s="19" t="s">
        <v>4187</v>
      </c>
      <c r="B142" s="19" t="str">
        <f t="shared" si="10"/>
        <v>02</v>
      </c>
      <c r="C142" s="19">
        <f t="shared" si="11"/>
        <v>21</v>
      </c>
      <c r="D142" s="19" t="str">
        <f t="shared" si="12"/>
        <v>TX</v>
      </c>
      <c r="E142" s="19" t="str">
        <f t="shared" si="13"/>
        <v>P</v>
      </c>
      <c r="F142" s="19" t="str">
        <f t="shared" si="14"/>
        <v>IFG_02_TX_P&lt;21&gt;</v>
      </c>
      <c r="G142" s="19">
        <v>20435.902969999999</v>
      </c>
      <c r="H142" s="19"/>
    </row>
    <row r="143" spans="1:8" x14ac:dyDescent="0.25">
      <c r="A143" s="19" t="s">
        <v>4188</v>
      </c>
      <c r="B143" s="19" t="str">
        <f t="shared" si="10"/>
        <v>02</v>
      </c>
      <c r="C143" s="19">
        <f t="shared" si="11"/>
        <v>22</v>
      </c>
      <c r="D143" s="19" t="str">
        <f t="shared" si="12"/>
        <v>TX</v>
      </c>
      <c r="E143" s="19" t="str">
        <f t="shared" si="13"/>
        <v>N</v>
      </c>
      <c r="F143" s="19" t="str">
        <f t="shared" si="14"/>
        <v>IFG_02_TX_N&lt;22&gt;</v>
      </c>
      <c r="G143" s="19">
        <v>18909.917600000001</v>
      </c>
      <c r="H143" s="19"/>
    </row>
    <row r="144" spans="1:8" x14ac:dyDescent="0.25">
      <c r="A144" s="19" t="s">
        <v>4189</v>
      </c>
      <c r="B144" s="19" t="str">
        <f t="shared" si="10"/>
        <v>02</v>
      </c>
      <c r="C144" s="19">
        <f t="shared" si="11"/>
        <v>22</v>
      </c>
      <c r="D144" s="19" t="str">
        <f t="shared" si="12"/>
        <v>TX</v>
      </c>
      <c r="E144" s="19" t="str">
        <f t="shared" si="13"/>
        <v>P</v>
      </c>
      <c r="F144" s="19" t="str">
        <f t="shared" si="14"/>
        <v>IFG_02_TX_P&lt;22&gt;</v>
      </c>
      <c r="G144" s="19">
        <v>18908.50892</v>
      </c>
      <c r="H144" s="19"/>
    </row>
    <row r="145" spans="1:8" x14ac:dyDescent="0.25">
      <c r="A145" s="19" t="s">
        <v>4190</v>
      </c>
      <c r="B145" s="19" t="str">
        <f t="shared" si="10"/>
        <v>02</v>
      </c>
      <c r="C145" s="19">
        <f t="shared" si="11"/>
        <v>23</v>
      </c>
      <c r="D145" s="19" t="str">
        <f t="shared" si="12"/>
        <v>TX</v>
      </c>
      <c r="E145" s="19" t="str">
        <f t="shared" si="13"/>
        <v>N</v>
      </c>
      <c r="F145" s="19" t="str">
        <f t="shared" si="14"/>
        <v>IFG_02_TX_N&lt;23&gt;</v>
      </c>
      <c r="G145" s="19">
        <v>23086.32561</v>
      </c>
      <c r="H145" s="19"/>
    </row>
    <row r="146" spans="1:8" x14ac:dyDescent="0.25">
      <c r="A146" s="19" t="s">
        <v>4191</v>
      </c>
      <c r="B146" s="19" t="str">
        <f t="shared" si="10"/>
        <v>02</v>
      </c>
      <c r="C146" s="19">
        <f t="shared" si="11"/>
        <v>23</v>
      </c>
      <c r="D146" s="19" t="str">
        <f t="shared" si="12"/>
        <v>TX</v>
      </c>
      <c r="E146" s="19" t="str">
        <f t="shared" si="13"/>
        <v>P</v>
      </c>
      <c r="F146" s="19" t="str">
        <f t="shared" si="14"/>
        <v>IFG_02_TX_P&lt;23&gt;</v>
      </c>
      <c r="G146" s="19">
        <v>23084.40638</v>
      </c>
      <c r="H146" s="19"/>
    </row>
    <row r="147" spans="1:8" x14ac:dyDescent="0.25">
      <c r="A147" s="19" t="s">
        <v>1240</v>
      </c>
      <c r="B147" s="19" t="str">
        <f t="shared" si="10"/>
        <v>03</v>
      </c>
      <c r="C147" s="19">
        <f t="shared" si="11"/>
        <v>0</v>
      </c>
      <c r="D147" s="19" t="str">
        <f t="shared" si="12"/>
        <v>TX</v>
      </c>
      <c r="E147" s="19" t="str">
        <f t="shared" si="13"/>
        <v>N</v>
      </c>
      <c r="F147" s="19" t="str">
        <f t="shared" si="14"/>
        <v>IFG_03_TX_N&lt;0&gt;</v>
      </c>
      <c r="G147" s="19">
        <v>28485.959220000001</v>
      </c>
      <c r="H147" s="19"/>
    </row>
    <row r="148" spans="1:8" x14ac:dyDescent="0.25">
      <c r="A148" s="19" t="s">
        <v>1239</v>
      </c>
      <c r="B148" s="19" t="str">
        <f t="shared" si="10"/>
        <v>03</v>
      </c>
      <c r="C148" s="19">
        <f t="shared" si="11"/>
        <v>0</v>
      </c>
      <c r="D148" s="19" t="str">
        <f t="shared" si="12"/>
        <v>TX</v>
      </c>
      <c r="E148" s="19" t="str">
        <f t="shared" si="13"/>
        <v>P</v>
      </c>
      <c r="F148" s="19" t="str">
        <f t="shared" si="14"/>
        <v>IFG_03_TX_P&lt;0&gt;</v>
      </c>
      <c r="G148" s="19">
        <v>28487.357789999998</v>
      </c>
      <c r="H148" s="19"/>
    </row>
    <row r="149" spans="1:8" x14ac:dyDescent="0.25">
      <c r="A149" s="19" t="s">
        <v>1244</v>
      </c>
      <c r="B149" s="19" t="str">
        <f t="shared" si="10"/>
        <v>03</v>
      </c>
      <c r="C149" s="19">
        <f t="shared" si="11"/>
        <v>1</v>
      </c>
      <c r="D149" s="19" t="str">
        <f t="shared" si="12"/>
        <v>TX</v>
      </c>
      <c r="E149" s="19" t="str">
        <f t="shared" si="13"/>
        <v>N</v>
      </c>
      <c r="F149" s="19" t="str">
        <f t="shared" si="14"/>
        <v>IFG_03_TX_N&lt;1&gt;</v>
      </c>
      <c r="G149" s="19">
        <v>21386.707610000001</v>
      </c>
      <c r="H149" s="19"/>
    </row>
    <row r="150" spans="1:8" x14ac:dyDescent="0.25">
      <c r="A150" s="19" t="s">
        <v>1243</v>
      </c>
      <c r="B150" s="19" t="str">
        <f t="shared" si="10"/>
        <v>03</v>
      </c>
      <c r="C150" s="19">
        <f t="shared" si="11"/>
        <v>1</v>
      </c>
      <c r="D150" s="19" t="str">
        <f t="shared" si="12"/>
        <v>TX</v>
      </c>
      <c r="E150" s="19" t="str">
        <f t="shared" si="13"/>
        <v>P</v>
      </c>
      <c r="F150" s="19" t="str">
        <f t="shared" si="14"/>
        <v>IFG_03_TX_P&lt;1&gt;</v>
      </c>
      <c r="G150" s="19">
        <v>21385.885569999999</v>
      </c>
      <c r="H150" s="19"/>
    </row>
    <row r="151" spans="1:8" x14ac:dyDescent="0.25">
      <c r="A151" s="19" t="s">
        <v>1248</v>
      </c>
      <c r="B151" s="19" t="str">
        <f t="shared" si="10"/>
        <v>03</v>
      </c>
      <c r="C151" s="19">
        <f t="shared" si="11"/>
        <v>2</v>
      </c>
      <c r="D151" s="19" t="str">
        <f t="shared" si="12"/>
        <v>TX</v>
      </c>
      <c r="E151" s="19" t="str">
        <f t="shared" si="13"/>
        <v>N</v>
      </c>
      <c r="F151" s="19" t="str">
        <f t="shared" si="14"/>
        <v>IFG_03_TX_N&lt;2&gt;</v>
      </c>
      <c r="G151" s="19">
        <v>27805.247899999998</v>
      </c>
      <c r="H151" s="19"/>
    </row>
    <row r="152" spans="1:8" x14ac:dyDescent="0.25">
      <c r="A152" s="19" t="s">
        <v>1247</v>
      </c>
      <c r="B152" s="19" t="str">
        <f t="shared" si="10"/>
        <v>03</v>
      </c>
      <c r="C152" s="19">
        <f t="shared" si="11"/>
        <v>2</v>
      </c>
      <c r="D152" s="19" t="str">
        <f t="shared" si="12"/>
        <v>TX</v>
      </c>
      <c r="E152" s="19" t="str">
        <f t="shared" si="13"/>
        <v>P</v>
      </c>
      <c r="F152" s="19" t="str">
        <f t="shared" si="14"/>
        <v>IFG_03_TX_P&lt;2&gt;</v>
      </c>
      <c r="G152" s="19">
        <v>27805.922449999998</v>
      </c>
      <c r="H152" s="19"/>
    </row>
    <row r="153" spans="1:8" x14ac:dyDescent="0.25">
      <c r="A153" s="19" t="s">
        <v>1252</v>
      </c>
      <c r="B153" s="19" t="str">
        <f t="shared" si="10"/>
        <v>03</v>
      </c>
      <c r="C153" s="19">
        <f t="shared" si="11"/>
        <v>3</v>
      </c>
      <c r="D153" s="19" t="str">
        <f t="shared" si="12"/>
        <v>TX</v>
      </c>
      <c r="E153" s="19" t="str">
        <f t="shared" si="13"/>
        <v>N</v>
      </c>
      <c r="F153" s="19" t="str">
        <f t="shared" si="14"/>
        <v>IFG_03_TX_N&lt;3&gt;</v>
      </c>
      <c r="G153" s="19">
        <v>24949.170300000002</v>
      </c>
      <c r="H153" s="19"/>
    </row>
    <row r="154" spans="1:8" x14ac:dyDescent="0.25">
      <c r="A154" s="19" t="s">
        <v>1251</v>
      </c>
      <c r="B154" s="19" t="str">
        <f t="shared" si="10"/>
        <v>03</v>
      </c>
      <c r="C154" s="19">
        <f t="shared" si="11"/>
        <v>3</v>
      </c>
      <c r="D154" s="19" t="str">
        <f t="shared" si="12"/>
        <v>TX</v>
      </c>
      <c r="E154" s="19" t="str">
        <f t="shared" si="13"/>
        <v>P</v>
      </c>
      <c r="F154" s="19" t="str">
        <f t="shared" si="14"/>
        <v>IFG_03_TX_P&lt;3&gt;</v>
      </c>
      <c r="G154" s="19">
        <v>24947.93489</v>
      </c>
      <c r="H154" s="19"/>
    </row>
    <row r="155" spans="1:8" x14ac:dyDescent="0.25">
      <c r="A155" s="19" t="s">
        <v>1256</v>
      </c>
      <c r="B155" s="19" t="str">
        <f t="shared" si="10"/>
        <v>03</v>
      </c>
      <c r="C155" s="19">
        <f t="shared" si="11"/>
        <v>4</v>
      </c>
      <c r="D155" s="19" t="str">
        <f t="shared" si="12"/>
        <v>TX</v>
      </c>
      <c r="E155" s="19" t="str">
        <f t="shared" si="13"/>
        <v>N</v>
      </c>
      <c r="F155" s="19" t="str">
        <f t="shared" si="14"/>
        <v>IFG_03_TX_N&lt;4&gt;</v>
      </c>
      <c r="G155" s="19">
        <v>24444.930240000002</v>
      </c>
      <c r="H155" s="19"/>
    </row>
    <row r="156" spans="1:8" x14ac:dyDescent="0.25">
      <c r="A156" s="19" t="s">
        <v>1255</v>
      </c>
      <c r="B156" s="19" t="str">
        <f t="shared" si="10"/>
        <v>03</v>
      </c>
      <c r="C156" s="19">
        <f t="shared" si="11"/>
        <v>4</v>
      </c>
      <c r="D156" s="19" t="str">
        <f t="shared" si="12"/>
        <v>TX</v>
      </c>
      <c r="E156" s="19" t="str">
        <f t="shared" si="13"/>
        <v>P</v>
      </c>
      <c r="F156" s="19" t="str">
        <f t="shared" si="14"/>
        <v>IFG_03_TX_P&lt;4&gt;</v>
      </c>
      <c r="G156" s="19">
        <v>24444.03168</v>
      </c>
      <c r="H156" s="19"/>
    </row>
    <row r="157" spans="1:8" x14ac:dyDescent="0.25">
      <c r="A157" s="19" t="s">
        <v>1260</v>
      </c>
      <c r="B157" s="19" t="str">
        <f t="shared" si="10"/>
        <v>03</v>
      </c>
      <c r="C157" s="19">
        <f t="shared" si="11"/>
        <v>5</v>
      </c>
      <c r="D157" s="19" t="str">
        <f t="shared" si="12"/>
        <v>TX</v>
      </c>
      <c r="E157" s="19" t="str">
        <f t="shared" si="13"/>
        <v>N</v>
      </c>
      <c r="F157" s="19" t="str">
        <f t="shared" si="14"/>
        <v>IFG_03_TX_N&lt;5&gt;</v>
      </c>
      <c r="G157" s="19">
        <v>27305.705150000002</v>
      </c>
      <c r="H157" s="19"/>
    </row>
    <row r="158" spans="1:8" x14ac:dyDescent="0.25">
      <c r="A158" s="19" t="s">
        <v>1259</v>
      </c>
      <c r="B158" s="19" t="str">
        <f t="shared" si="10"/>
        <v>03</v>
      </c>
      <c r="C158" s="19">
        <f t="shared" si="11"/>
        <v>5</v>
      </c>
      <c r="D158" s="19" t="str">
        <f t="shared" si="12"/>
        <v>TX</v>
      </c>
      <c r="E158" s="19" t="str">
        <f t="shared" si="13"/>
        <v>P</v>
      </c>
      <c r="F158" s="19" t="str">
        <f t="shared" si="14"/>
        <v>IFG_03_TX_P&lt;5&gt;</v>
      </c>
      <c r="G158" s="19">
        <v>27306.770700000001</v>
      </c>
      <c r="H158" s="19"/>
    </row>
    <row r="159" spans="1:8" x14ac:dyDescent="0.25">
      <c r="A159" s="19" t="s">
        <v>1264</v>
      </c>
      <c r="B159" s="19" t="str">
        <f t="shared" si="10"/>
        <v>03</v>
      </c>
      <c r="C159" s="19">
        <f t="shared" si="11"/>
        <v>6</v>
      </c>
      <c r="D159" s="19" t="str">
        <f t="shared" si="12"/>
        <v>TX</v>
      </c>
      <c r="E159" s="19" t="str">
        <f t="shared" si="13"/>
        <v>N</v>
      </c>
      <c r="F159" s="19" t="str">
        <f t="shared" si="14"/>
        <v>IFG_03_TX_N&lt;6&gt;</v>
      </c>
      <c r="G159" s="19">
        <v>29514.454040000001</v>
      </c>
      <c r="H159" s="19"/>
    </row>
    <row r="160" spans="1:8" x14ac:dyDescent="0.25">
      <c r="A160" s="19" t="s">
        <v>1263</v>
      </c>
      <c r="B160" s="19" t="str">
        <f t="shared" si="10"/>
        <v>03</v>
      </c>
      <c r="C160" s="19">
        <f t="shared" si="11"/>
        <v>6</v>
      </c>
      <c r="D160" s="19" t="str">
        <f t="shared" si="12"/>
        <v>TX</v>
      </c>
      <c r="E160" s="19" t="str">
        <f t="shared" si="13"/>
        <v>P</v>
      </c>
      <c r="F160" s="19" t="str">
        <f t="shared" si="14"/>
        <v>IFG_03_TX_P&lt;6&gt;</v>
      </c>
      <c r="G160" s="19">
        <v>29515.530709999999</v>
      </c>
      <c r="H160" s="19"/>
    </row>
    <row r="161" spans="1:8" x14ac:dyDescent="0.25">
      <c r="A161" s="19" t="s">
        <v>1268</v>
      </c>
      <c r="B161" s="19" t="str">
        <f t="shared" si="10"/>
        <v>03</v>
      </c>
      <c r="C161" s="19">
        <f t="shared" si="11"/>
        <v>7</v>
      </c>
      <c r="D161" s="19" t="str">
        <f t="shared" si="12"/>
        <v>TX</v>
      </c>
      <c r="E161" s="19" t="str">
        <f t="shared" si="13"/>
        <v>N</v>
      </c>
      <c r="F161" s="19" t="str">
        <f t="shared" si="14"/>
        <v>IFG_03_TX_N&lt;7&gt;</v>
      </c>
      <c r="G161" s="19">
        <v>25878.043170000001</v>
      </c>
      <c r="H161" s="19"/>
    </row>
    <row r="162" spans="1:8" x14ac:dyDescent="0.25">
      <c r="A162" s="19" t="s">
        <v>1267</v>
      </c>
      <c r="B162" s="19" t="str">
        <f t="shared" si="10"/>
        <v>03</v>
      </c>
      <c r="C162" s="19">
        <f t="shared" si="11"/>
        <v>7</v>
      </c>
      <c r="D162" s="19" t="str">
        <f t="shared" si="12"/>
        <v>TX</v>
      </c>
      <c r="E162" s="19" t="str">
        <f t="shared" si="13"/>
        <v>P</v>
      </c>
      <c r="F162" s="19" t="str">
        <f t="shared" si="14"/>
        <v>IFG_03_TX_P&lt;7&gt;</v>
      </c>
      <c r="G162" s="19">
        <v>25878.487529999999</v>
      </c>
      <c r="H162" s="19"/>
    </row>
    <row r="163" spans="1:8" x14ac:dyDescent="0.25">
      <c r="A163" s="19" t="s">
        <v>1272</v>
      </c>
      <c r="B163" s="19" t="str">
        <f t="shared" si="10"/>
        <v>03</v>
      </c>
      <c r="C163" s="19">
        <f t="shared" si="11"/>
        <v>8</v>
      </c>
      <c r="D163" s="19" t="str">
        <f t="shared" si="12"/>
        <v>TX</v>
      </c>
      <c r="E163" s="19" t="str">
        <f t="shared" si="13"/>
        <v>N</v>
      </c>
      <c r="F163" s="19" t="str">
        <f t="shared" si="14"/>
        <v>IFG_03_TX_N&lt;8&gt;</v>
      </c>
      <c r="G163" s="19">
        <v>25759.643049999999</v>
      </c>
      <c r="H163" s="19"/>
    </row>
    <row r="164" spans="1:8" x14ac:dyDescent="0.25">
      <c r="A164" s="19" t="s">
        <v>1271</v>
      </c>
      <c r="B164" s="19" t="str">
        <f t="shared" si="10"/>
        <v>03</v>
      </c>
      <c r="C164" s="19">
        <f t="shared" si="11"/>
        <v>8</v>
      </c>
      <c r="D164" s="19" t="str">
        <f t="shared" si="12"/>
        <v>TX</v>
      </c>
      <c r="E164" s="19" t="str">
        <f t="shared" si="13"/>
        <v>P</v>
      </c>
      <c r="F164" s="19" t="str">
        <f t="shared" si="14"/>
        <v>IFG_03_TX_P&lt;8&gt;</v>
      </c>
      <c r="G164" s="19">
        <v>25759.130290000001</v>
      </c>
      <c r="H164" s="19"/>
    </row>
    <row r="165" spans="1:8" x14ac:dyDescent="0.25">
      <c r="A165" s="19" t="s">
        <v>1276</v>
      </c>
      <c r="B165" s="19" t="str">
        <f t="shared" si="10"/>
        <v>03</v>
      </c>
      <c r="C165" s="19">
        <f t="shared" si="11"/>
        <v>9</v>
      </c>
      <c r="D165" s="19" t="str">
        <f t="shared" si="12"/>
        <v>TX</v>
      </c>
      <c r="E165" s="19" t="str">
        <f t="shared" si="13"/>
        <v>N</v>
      </c>
      <c r="F165" s="19" t="str">
        <f t="shared" si="14"/>
        <v>IFG_03_TX_N&lt;9&gt;</v>
      </c>
      <c r="G165" s="19">
        <v>20850.591079999998</v>
      </c>
      <c r="H165" s="19"/>
    </row>
    <row r="166" spans="1:8" x14ac:dyDescent="0.25">
      <c r="A166" s="19" t="s">
        <v>1275</v>
      </c>
      <c r="B166" s="19" t="str">
        <f t="shared" si="10"/>
        <v>03</v>
      </c>
      <c r="C166" s="19">
        <f t="shared" si="11"/>
        <v>9</v>
      </c>
      <c r="D166" s="19" t="str">
        <f t="shared" si="12"/>
        <v>TX</v>
      </c>
      <c r="E166" s="19" t="str">
        <f t="shared" si="13"/>
        <v>P</v>
      </c>
      <c r="F166" s="19" t="str">
        <f t="shared" si="14"/>
        <v>IFG_03_TX_P&lt;9&gt;</v>
      </c>
      <c r="G166" s="19">
        <v>20851.87055</v>
      </c>
      <c r="H166" s="19"/>
    </row>
    <row r="167" spans="1:8" x14ac:dyDescent="0.25">
      <c r="A167" s="19" t="s">
        <v>1280</v>
      </c>
      <c r="B167" s="19" t="str">
        <f t="shared" si="10"/>
        <v>03</v>
      </c>
      <c r="C167" s="19">
        <f t="shared" si="11"/>
        <v>10</v>
      </c>
      <c r="D167" s="19" t="str">
        <f t="shared" si="12"/>
        <v>TX</v>
      </c>
      <c r="E167" s="19" t="str">
        <f t="shared" si="13"/>
        <v>N</v>
      </c>
      <c r="F167" s="19" t="str">
        <f t="shared" si="14"/>
        <v>IFG_03_TX_N&lt;10&gt;</v>
      </c>
      <c r="G167" s="19">
        <v>20312.34463</v>
      </c>
      <c r="H167" s="19"/>
    </row>
    <row r="168" spans="1:8" x14ac:dyDescent="0.25">
      <c r="A168" s="19" t="s">
        <v>1279</v>
      </c>
      <c r="B168" s="19" t="str">
        <f t="shared" si="10"/>
        <v>03</v>
      </c>
      <c r="C168" s="19">
        <f t="shared" si="11"/>
        <v>10</v>
      </c>
      <c r="D168" s="19" t="str">
        <f t="shared" si="12"/>
        <v>TX</v>
      </c>
      <c r="E168" s="19" t="str">
        <f t="shared" si="13"/>
        <v>P</v>
      </c>
      <c r="F168" s="19" t="str">
        <f t="shared" si="14"/>
        <v>IFG_03_TX_P&lt;10&gt;</v>
      </c>
      <c r="G168" s="19">
        <v>20311.66417</v>
      </c>
      <c r="H168" s="19"/>
    </row>
    <row r="169" spans="1:8" x14ac:dyDescent="0.25">
      <c r="A169" s="19" t="s">
        <v>1284</v>
      </c>
      <c r="B169" s="19" t="str">
        <f t="shared" si="10"/>
        <v>03</v>
      </c>
      <c r="C169" s="19">
        <f t="shared" si="11"/>
        <v>11</v>
      </c>
      <c r="D169" s="19" t="str">
        <f t="shared" si="12"/>
        <v>TX</v>
      </c>
      <c r="E169" s="19" t="str">
        <f t="shared" si="13"/>
        <v>N</v>
      </c>
      <c r="F169" s="19" t="str">
        <f t="shared" si="14"/>
        <v>IFG_03_TX_N&lt;11&gt;</v>
      </c>
      <c r="G169" s="19">
        <v>24474.520479999999</v>
      </c>
      <c r="H169" s="19"/>
    </row>
    <row r="170" spans="1:8" x14ac:dyDescent="0.25">
      <c r="A170" s="19" t="s">
        <v>1283</v>
      </c>
      <c r="B170" s="19" t="str">
        <f t="shared" si="10"/>
        <v>03</v>
      </c>
      <c r="C170" s="19">
        <f t="shared" si="11"/>
        <v>11</v>
      </c>
      <c r="D170" s="19" t="str">
        <f t="shared" si="12"/>
        <v>TX</v>
      </c>
      <c r="E170" s="19" t="str">
        <f t="shared" si="13"/>
        <v>P</v>
      </c>
      <c r="F170" s="19" t="str">
        <f t="shared" si="14"/>
        <v>IFG_03_TX_P&lt;11&gt;</v>
      </c>
      <c r="G170" s="19">
        <v>24475.672320000001</v>
      </c>
      <c r="H170" s="19"/>
    </row>
    <row r="171" spans="1:8" x14ac:dyDescent="0.25">
      <c r="A171" s="19" t="s">
        <v>1288</v>
      </c>
      <c r="B171" s="19" t="str">
        <f t="shared" si="10"/>
        <v>03</v>
      </c>
      <c r="C171" s="19">
        <f t="shared" si="11"/>
        <v>12</v>
      </c>
      <c r="D171" s="19" t="str">
        <f t="shared" si="12"/>
        <v>TX</v>
      </c>
      <c r="E171" s="19" t="str">
        <f t="shared" si="13"/>
        <v>N</v>
      </c>
      <c r="F171" s="19" t="str">
        <f t="shared" si="14"/>
        <v>IFG_03_TX_N&lt;12&gt;</v>
      </c>
      <c r="G171" s="19">
        <v>22221.466820000001</v>
      </c>
      <c r="H171" s="19"/>
    </row>
    <row r="172" spans="1:8" x14ac:dyDescent="0.25">
      <c r="A172" s="19" t="s">
        <v>1287</v>
      </c>
      <c r="B172" s="19" t="str">
        <f t="shared" si="10"/>
        <v>03</v>
      </c>
      <c r="C172" s="19">
        <f t="shared" si="11"/>
        <v>12</v>
      </c>
      <c r="D172" s="19" t="str">
        <f t="shared" si="12"/>
        <v>TX</v>
      </c>
      <c r="E172" s="19" t="str">
        <f t="shared" si="13"/>
        <v>P</v>
      </c>
      <c r="F172" s="19" t="str">
        <f t="shared" si="14"/>
        <v>IFG_03_TX_P&lt;12&gt;</v>
      </c>
      <c r="G172" s="19">
        <v>22223.255580000001</v>
      </c>
      <c r="H172" s="19"/>
    </row>
    <row r="173" spans="1:8" x14ac:dyDescent="0.25">
      <c r="A173" s="19" t="s">
        <v>1292</v>
      </c>
      <c r="B173" s="19" t="str">
        <f t="shared" si="10"/>
        <v>03</v>
      </c>
      <c r="C173" s="19">
        <f t="shared" si="11"/>
        <v>13</v>
      </c>
      <c r="D173" s="19" t="str">
        <f t="shared" si="12"/>
        <v>TX</v>
      </c>
      <c r="E173" s="19" t="str">
        <f t="shared" si="13"/>
        <v>N</v>
      </c>
      <c r="F173" s="19" t="str">
        <f t="shared" si="14"/>
        <v>IFG_03_TX_N&lt;13&gt;</v>
      </c>
      <c r="G173" s="19">
        <v>18871.064890000001</v>
      </c>
      <c r="H173" s="19"/>
    </row>
    <row r="174" spans="1:8" x14ac:dyDescent="0.25">
      <c r="A174" s="19" t="s">
        <v>1291</v>
      </c>
      <c r="B174" s="19" t="str">
        <f t="shared" si="10"/>
        <v>03</v>
      </c>
      <c r="C174" s="19">
        <f t="shared" si="11"/>
        <v>13</v>
      </c>
      <c r="D174" s="19" t="str">
        <f t="shared" si="12"/>
        <v>TX</v>
      </c>
      <c r="E174" s="19" t="str">
        <f t="shared" si="13"/>
        <v>P</v>
      </c>
      <c r="F174" s="19" t="str">
        <f t="shared" si="14"/>
        <v>IFG_03_TX_P&lt;13&gt;</v>
      </c>
      <c r="G174" s="19">
        <v>18870.411270000001</v>
      </c>
      <c r="H174" s="19"/>
    </row>
    <row r="175" spans="1:8" x14ac:dyDescent="0.25">
      <c r="A175" s="19" t="s">
        <v>1296</v>
      </c>
      <c r="B175" s="19" t="str">
        <f t="shared" si="10"/>
        <v>03</v>
      </c>
      <c r="C175" s="19">
        <f t="shared" si="11"/>
        <v>14</v>
      </c>
      <c r="D175" s="19" t="str">
        <f t="shared" si="12"/>
        <v>TX</v>
      </c>
      <c r="E175" s="19" t="str">
        <f t="shared" si="13"/>
        <v>N</v>
      </c>
      <c r="F175" s="19" t="str">
        <f t="shared" si="14"/>
        <v>IFG_03_TX_N&lt;14&gt;</v>
      </c>
      <c r="G175" s="19">
        <v>23201.454099999999</v>
      </c>
      <c r="H175" s="19"/>
    </row>
    <row r="176" spans="1:8" x14ac:dyDescent="0.25">
      <c r="A176" s="19" t="s">
        <v>1295</v>
      </c>
      <c r="B176" s="19" t="str">
        <f t="shared" si="10"/>
        <v>03</v>
      </c>
      <c r="C176" s="19">
        <f t="shared" si="11"/>
        <v>14</v>
      </c>
      <c r="D176" s="19" t="str">
        <f t="shared" si="12"/>
        <v>TX</v>
      </c>
      <c r="E176" s="19" t="str">
        <f t="shared" si="13"/>
        <v>P</v>
      </c>
      <c r="F176" s="19" t="str">
        <f t="shared" si="14"/>
        <v>IFG_03_TX_P&lt;14&gt;</v>
      </c>
      <c r="G176" s="19">
        <v>23201.274280000001</v>
      </c>
      <c r="H176" s="19"/>
    </row>
    <row r="177" spans="1:8" x14ac:dyDescent="0.25">
      <c r="A177" s="19" t="s">
        <v>1300</v>
      </c>
      <c r="B177" s="19" t="str">
        <f t="shared" si="10"/>
        <v>03</v>
      </c>
      <c r="C177" s="19">
        <f t="shared" si="11"/>
        <v>15</v>
      </c>
      <c r="D177" s="19" t="str">
        <f t="shared" si="12"/>
        <v>TX</v>
      </c>
      <c r="E177" s="19" t="str">
        <f t="shared" si="13"/>
        <v>N</v>
      </c>
      <c r="F177" s="19" t="str">
        <f t="shared" si="14"/>
        <v>IFG_03_TX_N&lt;15&gt;</v>
      </c>
      <c r="G177" s="19">
        <v>21079.340370000002</v>
      </c>
      <c r="H177" s="19"/>
    </row>
    <row r="178" spans="1:8" x14ac:dyDescent="0.25">
      <c r="A178" s="19" t="s">
        <v>1299</v>
      </c>
      <c r="B178" s="19" t="str">
        <f t="shared" si="10"/>
        <v>03</v>
      </c>
      <c r="C178" s="19">
        <f t="shared" si="11"/>
        <v>15</v>
      </c>
      <c r="D178" s="19" t="str">
        <f t="shared" si="12"/>
        <v>TX</v>
      </c>
      <c r="E178" s="19" t="str">
        <f t="shared" si="13"/>
        <v>P</v>
      </c>
      <c r="F178" s="19" t="str">
        <f t="shared" si="14"/>
        <v>IFG_03_TX_P&lt;15&gt;</v>
      </c>
      <c r="G178" s="19">
        <v>21081.279009999998</v>
      </c>
      <c r="H178" s="19"/>
    </row>
    <row r="179" spans="1:8" x14ac:dyDescent="0.25">
      <c r="A179" s="19" t="s">
        <v>1304</v>
      </c>
      <c r="B179" s="19" t="str">
        <f t="shared" si="10"/>
        <v>04</v>
      </c>
      <c r="C179" s="19">
        <f t="shared" si="11"/>
        <v>0</v>
      </c>
      <c r="D179" s="19" t="str">
        <f t="shared" si="12"/>
        <v>TX</v>
      </c>
      <c r="E179" s="19" t="str">
        <f t="shared" si="13"/>
        <v>N</v>
      </c>
      <c r="F179" s="19" t="str">
        <f t="shared" si="14"/>
        <v>IFG_04_TX_N&lt;0&gt;</v>
      </c>
      <c r="G179" s="19">
        <v>24236.412670000002</v>
      </c>
      <c r="H179" s="19"/>
    </row>
    <row r="180" spans="1:8" x14ac:dyDescent="0.25">
      <c r="A180" s="19" t="s">
        <v>1303</v>
      </c>
      <c r="B180" s="19" t="str">
        <f t="shared" si="10"/>
        <v>04</v>
      </c>
      <c r="C180" s="19">
        <f t="shared" si="11"/>
        <v>0</v>
      </c>
      <c r="D180" s="19" t="str">
        <f t="shared" si="12"/>
        <v>TX</v>
      </c>
      <c r="E180" s="19" t="str">
        <f t="shared" si="13"/>
        <v>P</v>
      </c>
      <c r="F180" s="19" t="str">
        <f t="shared" si="14"/>
        <v>IFG_04_TX_P&lt;0&gt;</v>
      </c>
      <c r="G180" s="19">
        <v>24234.92584</v>
      </c>
      <c r="H180" s="19"/>
    </row>
    <row r="181" spans="1:8" x14ac:dyDescent="0.25">
      <c r="A181" s="19" t="s">
        <v>1308</v>
      </c>
      <c r="B181" s="19" t="str">
        <f t="shared" si="10"/>
        <v>04</v>
      </c>
      <c r="C181" s="19">
        <f t="shared" si="11"/>
        <v>1</v>
      </c>
      <c r="D181" s="19" t="str">
        <f t="shared" si="12"/>
        <v>TX</v>
      </c>
      <c r="E181" s="19" t="str">
        <f t="shared" si="13"/>
        <v>N</v>
      </c>
      <c r="F181" s="19" t="str">
        <f t="shared" si="14"/>
        <v>IFG_04_TX_N&lt;1&gt;</v>
      </c>
      <c r="G181" s="19">
        <v>29010.507669999999</v>
      </c>
      <c r="H181" s="19"/>
    </row>
    <row r="182" spans="1:8" x14ac:dyDescent="0.25">
      <c r="A182" s="19" t="s">
        <v>1307</v>
      </c>
      <c r="B182" s="19" t="str">
        <f t="shared" si="10"/>
        <v>04</v>
      </c>
      <c r="C182" s="19">
        <f t="shared" si="11"/>
        <v>1</v>
      </c>
      <c r="D182" s="19" t="str">
        <f t="shared" si="12"/>
        <v>TX</v>
      </c>
      <c r="E182" s="19" t="str">
        <f t="shared" si="13"/>
        <v>P</v>
      </c>
      <c r="F182" s="19" t="str">
        <f t="shared" si="14"/>
        <v>IFG_04_TX_P&lt;1&gt;</v>
      </c>
      <c r="G182" s="19">
        <v>29010.988239999999</v>
      </c>
      <c r="H182" s="19"/>
    </row>
    <row r="183" spans="1:8" x14ac:dyDescent="0.25">
      <c r="A183" s="19" t="s">
        <v>1312</v>
      </c>
      <c r="B183" s="19" t="str">
        <f t="shared" si="10"/>
        <v>04</v>
      </c>
      <c r="C183" s="19">
        <f t="shared" si="11"/>
        <v>2</v>
      </c>
      <c r="D183" s="19" t="str">
        <f t="shared" si="12"/>
        <v>TX</v>
      </c>
      <c r="E183" s="19" t="str">
        <f t="shared" si="13"/>
        <v>N</v>
      </c>
      <c r="F183" s="19" t="str">
        <f t="shared" si="14"/>
        <v>IFG_04_TX_N&lt;2&gt;</v>
      </c>
      <c r="G183" s="19">
        <v>28788.699000000001</v>
      </c>
      <c r="H183" s="19"/>
    </row>
    <row r="184" spans="1:8" x14ac:dyDescent="0.25">
      <c r="A184" s="19" t="s">
        <v>1311</v>
      </c>
      <c r="B184" s="19" t="str">
        <f t="shared" si="10"/>
        <v>04</v>
      </c>
      <c r="C184" s="19">
        <f t="shared" si="11"/>
        <v>2</v>
      </c>
      <c r="D184" s="19" t="str">
        <f t="shared" si="12"/>
        <v>TX</v>
      </c>
      <c r="E184" s="19" t="str">
        <f t="shared" si="13"/>
        <v>P</v>
      </c>
      <c r="F184" s="19" t="str">
        <f t="shared" si="14"/>
        <v>IFG_04_TX_P&lt;2&gt;</v>
      </c>
      <c r="G184" s="19">
        <v>28790.660070000002</v>
      </c>
      <c r="H184" s="19"/>
    </row>
    <row r="185" spans="1:8" x14ac:dyDescent="0.25">
      <c r="A185" s="19" t="s">
        <v>1316</v>
      </c>
      <c r="B185" s="19" t="str">
        <f t="shared" si="10"/>
        <v>04</v>
      </c>
      <c r="C185" s="19">
        <f t="shared" si="11"/>
        <v>3</v>
      </c>
      <c r="D185" s="19" t="str">
        <f t="shared" si="12"/>
        <v>TX</v>
      </c>
      <c r="E185" s="19" t="str">
        <f t="shared" si="13"/>
        <v>N</v>
      </c>
      <c r="F185" s="19" t="str">
        <f t="shared" si="14"/>
        <v>IFG_04_TX_N&lt;3&gt;</v>
      </c>
      <c r="G185" s="19">
        <v>28589.024140000001</v>
      </c>
      <c r="H185" s="19"/>
    </row>
    <row r="186" spans="1:8" x14ac:dyDescent="0.25">
      <c r="A186" s="19" t="s">
        <v>1315</v>
      </c>
      <c r="B186" s="19" t="str">
        <f t="shared" si="10"/>
        <v>04</v>
      </c>
      <c r="C186" s="19">
        <f t="shared" si="11"/>
        <v>3</v>
      </c>
      <c r="D186" s="19" t="str">
        <f t="shared" si="12"/>
        <v>TX</v>
      </c>
      <c r="E186" s="19" t="str">
        <f t="shared" si="13"/>
        <v>P</v>
      </c>
      <c r="F186" s="19" t="str">
        <f t="shared" si="14"/>
        <v>IFG_04_TX_P&lt;3&gt;</v>
      </c>
      <c r="G186" s="19">
        <v>28589.11246</v>
      </c>
      <c r="H186" s="19"/>
    </row>
    <row r="187" spans="1:8" x14ac:dyDescent="0.25">
      <c r="A187" s="19" t="s">
        <v>1320</v>
      </c>
      <c r="B187" s="19" t="str">
        <f t="shared" si="10"/>
        <v>04</v>
      </c>
      <c r="C187" s="19">
        <f t="shared" si="11"/>
        <v>4</v>
      </c>
      <c r="D187" s="19" t="str">
        <f t="shared" si="12"/>
        <v>TX</v>
      </c>
      <c r="E187" s="19" t="str">
        <f t="shared" si="13"/>
        <v>N</v>
      </c>
      <c r="F187" s="19" t="str">
        <f t="shared" si="14"/>
        <v>IFG_04_TX_N&lt;4&gt;</v>
      </c>
      <c r="G187" s="19">
        <v>30547.406340000001</v>
      </c>
      <c r="H187" s="19"/>
    </row>
    <row r="188" spans="1:8" x14ac:dyDescent="0.25">
      <c r="A188" s="19" t="s">
        <v>1319</v>
      </c>
      <c r="B188" s="19" t="str">
        <f t="shared" si="10"/>
        <v>04</v>
      </c>
      <c r="C188" s="19">
        <f t="shared" si="11"/>
        <v>4</v>
      </c>
      <c r="D188" s="19" t="str">
        <f t="shared" si="12"/>
        <v>TX</v>
      </c>
      <c r="E188" s="19" t="str">
        <f t="shared" si="13"/>
        <v>P</v>
      </c>
      <c r="F188" s="19" t="str">
        <f t="shared" si="14"/>
        <v>IFG_04_TX_P&lt;4&gt;</v>
      </c>
      <c r="G188" s="19">
        <v>30548.171600000001</v>
      </c>
      <c r="H188" s="19"/>
    </row>
    <row r="189" spans="1:8" x14ac:dyDescent="0.25">
      <c r="A189" s="19" t="s">
        <v>1324</v>
      </c>
      <c r="B189" s="19" t="str">
        <f t="shared" si="10"/>
        <v>04</v>
      </c>
      <c r="C189" s="19">
        <f t="shared" si="11"/>
        <v>5</v>
      </c>
      <c r="D189" s="19" t="str">
        <f t="shared" si="12"/>
        <v>TX</v>
      </c>
      <c r="E189" s="19" t="str">
        <f t="shared" si="13"/>
        <v>N</v>
      </c>
      <c r="F189" s="19" t="str">
        <f t="shared" si="14"/>
        <v>IFG_04_TX_N&lt;5&gt;</v>
      </c>
      <c r="G189" s="19">
        <v>29592.469730000001</v>
      </c>
      <c r="H189" s="19"/>
    </row>
    <row r="190" spans="1:8" x14ac:dyDescent="0.25">
      <c r="A190" s="19" t="s">
        <v>1323</v>
      </c>
      <c r="B190" s="19" t="str">
        <f t="shared" si="10"/>
        <v>04</v>
      </c>
      <c r="C190" s="19">
        <f t="shared" si="11"/>
        <v>5</v>
      </c>
      <c r="D190" s="19" t="str">
        <f t="shared" si="12"/>
        <v>TX</v>
      </c>
      <c r="E190" s="19" t="str">
        <f t="shared" si="13"/>
        <v>P</v>
      </c>
      <c r="F190" s="19" t="str">
        <f t="shared" si="14"/>
        <v>IFG_04_TX_P&lt;5&gt;</v>
      </c>
      <c r="G190" s="19">
        <v>29591.478080000001</v>
      </c>
      <c r="H190" s="19"/>
    </row>
    <row r="191" spans="1:8" x14ac:dyDescent="0.25">
      <c r="A191" s="19" t="s">
        <v>1328</v>
      </c>
      <c r="B191" s="19" t="str">
        <f t="shared" si="10"/>
        <v>04</v>
      </c>
      <c r="C191" s="19">
        <f t="shared" si="11"/>
        <v>6</v>
      </c>
      <c r="D191" s="19" t="str">
        <f t="shared" si="12"/>
        <v>TX</v>
      </c>
      <c r="E191" s="19" t="str">
        <f t="shared" si="13"/>
        <v>N</v>
      </c>
      <c r="F191" s="19" t="str">
        <f t="shared" si="14"/>
        <v>IFG_04_TX_N&lt;6&gt;</v>
      </c>
      <c r="G191" s="19">
        <v>29546.900300000001</v>
      </c>
      <c r="H191" s="19"/>
    </row>
    <row r="192" spans="1:8" x14ac:dyDescent="0.25">
      <c r="A192" s="19" t="s">
        <v>1327</v>
      </c>
      <c r="B192" s="19" t="str">
        <f t="shared" si="10"/>
        <v>04</v>
      </c>
      <c r="C192" s="19">
        <f t="shared" si="11"/>
        <v>6</v>
      </c>
      <c r="D192" s="19" t="str">
        <f t="shared" si="12"/>
        <v>TX</v>
      </c>
      <c r="E192" s="19" t="str">
        <f t="shared" si="13"/>
        <v>P</v>
      </c>
      <c r="F192" s="19" t="str">
        <f t="shared" si="14"/>
        <v>IFG_04_TX_P&lt;6&gt;</v>
      </c>
      <c r="G192" s="19">
        <v>29547.248500000002</v>
      </c>
      <c r="H192" s="19"/>
    </row>
    <row r="193" spans="1:8" x14ac:dyDescent="0.25">
      <c r="A193" s="19" t="s">
        <v>1332</v>
      </c>
      <c r="B193" s="19" t="str">
        <f t="shared" si="10"/>
        <v>04</v>
      </c>
      <c r="C193" s="19">
        <f t="shared" si="11"/>
        <v>7</v>
      </c>
      <c r="D193" s="19" t="str">
        <f t="shared" si="12"/>
        <v>TX</v>
      </c>
      <c r="E193" s="19" t="str">
        <f t="shared" si="13"/>
        <v>N</v>
      </c>
      <c r="F193" s="19" t="str">
        <f t="shared" si="14"/>
        <v>IFG_04_TX_N&lt;7&gt;</v>
      </c>
      <c r="G193" s="19">
        <v>33296.07447</v>
      </c>
      <c r="H193" s="19"/>
    </row>
    <row r="194" spans="1:8" x14ac:dyDescent="0.25">
      <c r="A194" s="19" t="s">
        <v>1331</v>
      </c>
      <c r="B194" s="19" t="str">
        <f t="shared" si="10"/>
        <v>04</v>
      </c>
      <c r="C194" s="19">
        <f t="shared" si="11"/>
        <v>7</v>
      </c>
      <c r="D194" s="19" t="str">
        <f t="shared" si="12"/>
        <v>TX</v>
      </c>
      <c r="E194" s="19" t="str">
        <f t="shared" si="13"/>
        <v>P</v>
      </c>
      <c r="F194" s="19" t="str">
        <f t="shared" si="14"/>
        <v>IFG_04_TX_P&lt;7&gt;</v>
      </c>
      <c r="G194" s="19">
        <v>33297.932589999997</v>
      </c>
      <c r="H194" s="19"/>
    </row>
    <row r="195" spans="1:8" x14ac:dyDescent="0.25">
      <c r="A195" s="19" t="s">
        <v>1336</v>
      </c>
      <c r="B195" s="19" t="str">
        <f t="shared" si="10"/>
        <v>04</v>
      </c>
      <c r="C195" s="19">
        <f t="shared" si="11"/>
        <v>8</v>
      </c>
      <c r="D195" s="19" t="str">
        <f t="shared" si="12"/>
        <v>TX</v>
      </c>
      <c r="E195" s="19" t="str">
        <f t="shared" si="13"/>
        <v>N</v>
      </c>
      <c r="F195" s="19" t="str">
        <f t="shared" si="14"/>
        <v>IFG_04_TX_N&lt;8&gt;</v>
      </c>
      <c r="G195" s="19">
        <v>34351.411220000002</v>
      </c>
      <c r="H195" s="19"/>
    </row>
    <row r="196" spans="1:8" x14ac:dyDescent="0.25">
      <c r="A196" s="19" t="s">
        <v>1335</v>
      </c>
      <c r="B196" s="19" t="str">
        <f t="shared" ref="B196:B259" si="15">RIGHT(LEFT(A196,5),2)</f>
        <v>04</v>
      </c>
      <c r="C196" s="19">
        <f t="shared" ref="C196:C259" si="16">INT(MID(A196,FIND("_",A196)+1,2))</f>
        <v>8</v>
      </c>
      <c r="D196" s="19" t="str">
        <f t="shared" ref="D196:D259" si="17">MID(A196,FIND("_",A196)+4,2)</f>
        <v>TX</v>
      </c>
      <c r="E196" s="19" t="str">
        <f t="shared" ref="E196:E259" si="18">RIGHT(A196,1)</f>
        <v>P</v>
      </c>
      <c r="F196" s="19" t="str">
        <f t="shared" ref="F196:F259" si="19">CONCATENATE("IFG_",B196,"_",D196,"_",E196,"&lt;",C196,"&gt;")</f>
        <v>IFG_04_TX_P&lt;8&gt;</v>
      </c>
      <c r="G196" s="19">
        <v>34351.523939999999</v>
      </c>
      <c r="H196" s="19"/>
    </row>
    <row r="197" spans="1:8" x14ac:dyDescent="0.25">
      <c r="A197" s="19" t="s">
        <v>1340</v>
      </c>
      <c r="B197" s="19" t="str">
        <f t="shared" si="15"/>
        <v>04</v>
      </c>
      <c r="C197" s="19">
        <f t="shared" si="16"/>
        <v>9</v>
      </c>
      <c r="D197" s="19" t="str">
        <f t="shared" si="17"/>
        <v>TX</v>
      </c>
      <c r="E197" s="19" t="str">
        <f t="shared" si="18"/>
        <v>N</v>
      </c>
      <c r="F197" s="19" t="str">
        <f t="shared" si="19"/>
        <v>IFG_04_TX_N&lt;9&gt;</v>
      </c>
      <c r="G197" s="19">
        <v>32776.283199999998</v>
      </c>
      <c r="H197" s="19"/>
    </row>
    <row r="198" spans="1:8" x14ac:dyDescent="0.25">
      <c r="A198" s="19" t="s">
        <v>1339</v>
      </c>
      <c r="B198" s="19" t="str">
        <f t="shared" si="15"/>
        <v>04</v>
      </c>
      <c r="C198" s="19">
        <f t="shared" si="16"/>
        <v>9</v>
      </c>
      <c r="D198" s="19" t="str">
        <f t="shared" si="17"/>
        <v>TX</v>
      </c>
      <c r="E198" s="19" t="str">
        <f t="shared" si="18"/>
        <v>P</v>
      </c>
      <c r="F198" s="19" t="str">
        <f t="shared" si="19"/>
        <v>IFG_04_TX_P&lt;9&gt;</v>
      </c>
      <c r="G198" s="19">
        <v>32775.766219999998</v>
      </c>
      <c r="H198" s="19"/>
    </row>
    <row r="199" spans="1:8" x14ac:dyDescent="0.25">
      <c r="A199" s="19" t="s">
        <v>1344</v>
      </c>
      <c r="B199" s="19" t="str">
        <f t="shared" si="15"/>
        <v>04</v>
      </c>
      <c r="C199" s="19">
        <f t="shared" si="16"/>
        <v>10</v>
      </c>
      <c r="D199" s="19" t="str">
        <f t="shared" si="17"/>
        <v>TX</v>
      </c>
      <c r="E199" s="19" t="str">
        <f t="shared" si="18"/>
        <v>N</v>
      </c>
      <c r="F199" s="19" t="str">
        <f t="shared" si="19"/>
        <v>IFG_04_TX_N&lt;10&gt;</v>
      </c>
      <c r="G199" s="19">
        <v>29497.676879999999</v>
      </c>
      <c r="H199" s="19"/>
    </row>
    <row r="200" spans="1:8" x14ac:dyDescent="0.25">
      <c r="A200" s="19" t="s">
        <v>1343</v>
      </c>
      <c r="B200" s="19" t="str">
        <f t="shared" si="15"/>
        <v>04</v>
      </c>
      <c r="C200" s="19">
        <f t="shared" si="16"/>
        <v>10</v>
      </c>
      <c r="D200" s="19" t="str">
        <f t="shared" si="17"/>
        <v>TX</v>
      </c>
      <c r="E200" s="19" t="str">
        <f t="shared" si="18"/>
        <v>P</v>
      </c>
      <c r="F200" s="19" t="str">
        <f t="shared" si="19"/>
        <v>IFG_04_TX_P&lt;10&gt;</v>
      </c>
      <c r="G200" s="19">
        <v>29495.898229999999</v>
      </c>
      <c r="H200" s="19"/>
    </row>
    <row r="201" spans="1:8" x14ac:dyDescent="0.25">
      <c r="A201" s="19" t="s">
        <v>1348</v>
      </c>
      <c r="B201" s="19" t="str">
        <f t="shared" si="15"/>
        <v>04</v>
      </c>
      <c r="C201" s="19">
        <f t="shared" si="16"/>
        <v>11</v>
      </c>
      <c r="D201" s="19" t="str">
        <f t="shared" si="17"/>
        <v>TX</v>
      </c>
      <c r="E201" s="19" t="str">
        <f t="shared" si="18"/>
        <v>N</v>
      </c>
      <c r="F201" s="19" t="str">
        <f t="shared" si="19"/>
        <v>IFG_04_TX_N&lt;11&gt;</v>
      </c>
      <c r="G201" s="19">
        <v>31057.58224</v>
      </c>
      <c r="H201" s="19"/>
    </row>
    <row r="202" spans="1:8" x14ac:dyDescent="0.25">
      <c r="A202" s="19" t="s">
        <v>1347</v>
      </c>
      <c r="B202" s="19" t="str">
        <f t="shared" si="15"/>
        <v>04</v>
      </c>
      <c r="C202" s="19">
        <f t="shared" si="16"/>
        <v>11</v>
      </c>
      <c r="D202" s="19" t="str">
        <f t="shared" si="17"/>
        <v>TX</v>
      </c>
      <c r="E202" s="19" t="str">
        <f t="shared" si="18"/>
        <v>P</v>
      </c>
      <c r="F202" s="19" t="str">
        <f t="shared" si="19"/>
        <v>IFG_04_TX_P&lt;11&gt;</v>
      </c>
      <c r="G202" s="19">
        <v>31057.798869999999</v>
      </c>
      <c r="H202" s="19"/>
    </row>
    <row r="203" spans="1:8" x14ac:dyDescent="0.25">
      <c r="A203" s="19" t="s">
        <v>1352</v>
      </c>
      <c r="B203" s="19" t="str">
        <f t="shared" si="15"/>
        <v>04</v>
      </c>
      <c r="C203" s="19">
        <f t="shared" si="16"/>
        <v>12</v>
      </c>
      <c r="D203" s="19" t="str">
        <f t="shared" si="17"/>
        <v>TX</v>
      </c>
      <c r="E203" s="19" t="str">
        <f t="shared" si="18"/>
        <v>N</v>
      </c>
      <c r="F203" s="19" t="str">
        <f t="shared" si="19"/>
        <v>IFG_04_TX_N&lt;12&gt;</v>
      </c>
      <c r="G203" s="19">
        <v>29587.394950000002</v>
      </c>
      <c r="H203" s="19"/>
    </row>
    <row r="204" spans="1:8" x14ac:dyDescent="0.25">
      <c r="A204" s="19" t="s">
        <v>1351</v>
      </c>
      <c r="B204" s="19" t="str">
        <f t="shared" si="15"/>
        <v>04</v>
      </c>
      <c r="C204" s="19">
        <f t="shared" si="16"/>
        <v>12</v>
      </c>
      <c r="D204" s="19" t="str">
        <f t="shared" si="17"/>
        <v>TX</v>
      </c>
      <c r="E204" s="19" t="str">
        <f t="shared" si="18"/>
        <v>P</v>
      </c>
      <c r="F204" s="19" t="str">
        <f t="shared" si="19"/>
        <v>IFG_04_TX_P&lt;12&gt;</v>
      </c>
      <c r="G204" s="19">
        <v>29586.50114</v>
      </c>
      <c r="H204" s="19"/>
    </row>
    <row r="205" spans="1:8" x14ac:dyDescent="0.25">
      <c r="A205" s="19" t="s">
        <v>1356</v>
      </c>
      <c r="B205" s="19" t="str">
        <f t="shared" si="15"/>
        <v>04</v>
      </c>
      <c r="C205" s="19">
        <f t="shared" si="16"/>
        <v>13</v>
      </c>
      <c r="D205" s="19" t="str">
        <f t="shared" si="17"/>
        <v>TX</v>
      </c>
      <c r="E205" s="19" t="str">
        <f t="shared" si="18"/>
        <v>N</v>
      </c>
      <c r="F205" s="19" t="str">
        <f t="shared" si="19"/>
        <v>IFG_04_TX_N&lt;13&gt;</v>
      </c>
      <c r="G205" s="19">
        <v>27765.233130000001</v>
      </c>
      <c r="H205" s="19"/>
    </row>
    <row r="206" spans="1:8" x14ac:dyDescent="0.25">
      <c r="A206" s="19" t="s">
        <v>1355</v>
      </c>
      <c r="B206" s="19" t="str">
        <f t="shared" si="15"/>
        <v>04</v>
      </c>
      <c r="C206" s="19">
        <f t="shared" si="16"/>
        <v>13</v>
      </c>
      <c r="D206" s="19" t="str">
        <f t="shared" si="17"/>
        <v>TX</v>
      </c>
      <c r="E206" s="19" t="str">
        <f t="shared" si="18"/>
        <v>P</v>
      </c>
      <c r="F206" s="19" t="str">
        <f t="shared" si="19"/>
        <v>IFG_04_TX_P&lt;13&gt;</v>
      </c>
      <c r="G206" s="19">
        <v>27763.50734</v>
      </c>
      <c r="H206" s="19"/>
    </row>
    <row r="207" spans="1:8" x14ac:dyDescent="0.25">
      <c r="A207" s="19" t="s">
        <v>1360</v>
      </c>
      <c r="B207" s="19" t="str">
        <f t="shared" si="15"/>
        <v>04</v>
      </c>
      <c r="C207" s="19">
        <f t="shared" si="16"/>
        <v>14</v>
      </c>
      <c r="D207" s="19" t="str">
        <f t="shared" si="17"/>
        <v>TX</v>
      </c>
      <c r="E207" s="19" t="str">
        <f t="shared" si="18"/>
        <v>N</v>
      </c>
      <c r="F207" s="19" t="str">
        <f t="shared" si="19"/>
        <v>IFG_04_TX_N&lt;14&gt;</v>
      </c>
      <c r="G207" s="19">
        <v>31158.1774</v>
      </c>
      <c r="H207" s="19"/>
    </row>
    <row r="208" spans="1:8" x14ac:dyDescent="0.25">
      <c r="A208" s="19" t="s">
        <v>1359</v>
      </c>
      <c r="B208" s="19" t="str">
        <f t="shared" si="15"/>
        <v>04</v>
      </c>
      <c r="C208" s="19">
        <f t="shared" si="16"/>
        <v>14</v>
      </c>
      <c r="D208" s="19" t="str">
        <f t="shared" si="17"/>
        <v>TX</v>
      </c>
      <c r="E208" s="19" t="str">
        <f t="shared" si="18"/>
        <v>P</v>
      </c>
      <c r="F208" s="19" t="str">
        <f t="shared" si="19"/>
        <v>IFG_04_TX_P&lt;14&gt;</v>
      </c>
      <c r="G208" s="19">
        <v>31156.533469999998</v>
      </c>
      <c r="H208" s="19"/>
    </row>
    <row r="209" spans="1:8" x14ac:dyDescent="0.25">
      <c r="A209" s="19" t="s">
        <v>1364</v>
      </c>
      <c r="B209" s="19" t="str">
        <f t="shared" si="15"/>
        <v>04</v>
      </c>
      <c r="C209" s="19">
        <f t="shared" si="16"/>
        <v>15</v>
      </c>
      <c r="D209" s="19" t="str">
        <f t="shared" si="17"/>
        <v>TX</v>
      </c>
      <c r="E209" s="19" t="str">
        <f t="shared" si="18"/>
        <v>N</v>
      </c>
      <c r="F209" s="19" t="str">
        <f t="shared" si="19"/>
        <v>IFG_04_TX_N&lt;15&gt;</v>
      </c>
      <c r="G209" s="19">
        <v>29527.744989999999</v>
      </c>
      <c r="H209" s="19"/>
    </row>
    <row r="210" spans="1:8" x14ac:dyDescent="0.25">
      <c r="A210" s="19" t="s">
        <v>1363</v>
      </c>
      <c r="B210" s="19" t="str">
        <f t="shared" si="15"/>
        <v>04</v>
      </c>
      <c r="C210" s="19">
        <f t="shared" si="16"/>
        <v>15</v>
      </c>
      <c r="D210" s="19" t="str">
        <f t="shared" si="17"/>
        <v>TX</v>
      </c>
      <c r="E210" s="19" t="str">
        <f t="shared" si="18"/>
        <v>P</v>
      </c>
      <c r="F210" s="19" t="str">
        <f t="shared" si="19"/>
        <v>IFG_04_TX_P&lt;15&gt;</v>
      </c>
      <c r="G210" s="19">
        <v>29527.127499999999</v>
      </c>
      <c r="H210" s="19"/>
    </row>
    <row r="211" spans="1:8" x14ac:dyDescent="0.25">
      <c r="A211" s="19" t="s">
        <v>1368</v>
      </c>
      <c r="B211" s="19" t="str">
        <f t="shared" si="15"/>
        <v>05</v>
      </c>
      <c r="C211" s="19">
        <f t="shared" si="16"/>
        <v>0</v>
      </c>
      <c r="D211" s="19" t="str">
        <f t="shared" si="17"/>
        <v>TX</v>
      </c>
      <c r="E211" s="19" t="str">
        <f t="shared" si="18"/>
        <v>N</v>
      </c>
      <c r="F211" s="19" t="str">
        <f t="shared" si="19"/>
        <v>IFG_05_TX_N&lt;0&gt;</v>
      </c>
      <c r="G211" s="19">
        <v>27035.451830000002</v>
      </c>
      <c r="H211" s="19"/>
    </row>
    <row r="212" spans="1:8" x14ac:dyDescent="0.25">
      <c r="A212" s="19" t="s">
        <v>1367</v>
      </c>
      <c r="B212" s="19" t="str">
        <f t="shared" si="15"/>
        <v>05</v>
      </c>
      <c r="C212" s="19">
        <f t="shared" si="16"/>
        <v>0</v>
      </c>
      <c r="D212" s="19" t="str">
        <f t="shared" si="17"/>
        <v>TX</v>
      </c>
      <c r="E212" s="19" t="str">
        <f t="shared" si="18"/>
        <v>P</v>
      </c>
      <c r="F212" s="19" t="str">
        <f t="shared" si="19"/>
        <v>IFG_05_TX_P&lt;0&gt;</v>
      </c>
      <c r="G212" s="19">
        <v>27036.386600000002</v>
      </c>
      <c r="H212" s="19"/>
    </row>
    <row r="213" spans="1:8" x14ac:dyDescent="0.25">
      <c r="A213" s="19" t="s">
        <v>1372</v>
      </c>
      <c r="B213" s="19" t="str">
        <f t="shared" si="15"/>
        <v>05</v>
      </c>
      <c r="C213" s="19">
        <f t="shared" si="16"/>
        <v>1</v>
      </c>
      <c r="D213" s="19" t="str">
        <f t="shared" si="17"/>
        <v>TX</v>
      </c>
      <c r="E213" s="19" t="str">
        <f t="shared" si="18"/>
        <v>N</v>
      </c>
      <c r="F213" s="19" t="str">
        <f t="shared" si="19"/>
        <v>IFG_05_TX_N&lt;1&gt;</v>
      </c>
      <c r="G213" s="19">
        <v>28989.013360000001</v>
      </c>
      <c r="H213" s="19"/>
    </row>
    <row r="214" spans="1:8" x14ac:dyDescent="0.25">
      <c r="A214" s="19" t="s">
        <v>1371</v>
      </c>
      <c r="B214" s="19" t="str">
        <f t="shared" si="15"/>
        <v>05</v>
      </c>
      <c r="C214" s="19">
        <f t="shared" si="16"/>
        <v>1</v>
      </c>
      <c r="D214" s="19" t="str">
        <f t="shared" si="17"/>
        <v>TX</v>
      </c>
      <c r="E214" s="19" t="str">
        <f t="shared" si="18"/>
        <v>P</v>
      </c>
      <c r="F214" s="19" t="str">
        <f t="shared" si="19"/>
        <v>IFG_05_TX_P&lt;1&gt;</v>
      </c>
      <c r="G214" s="19">
        <v>28989.260289999998</v>
      </c>
      <c r="H214" s="19"/>
    </row>
    <row r="215" spans="1:8" x14ac:dyDescent="0.25">
      <c r="A215" s="19" t="s">
        <v>1376</v>
      </c>
      <c r="B215" s="19" t="str">
        <f t="shared" si="15"/>
        <v>05</v>
      </c>
      <c r="C215" s="19">
        <f t="shared" si="16"/>
        <v>2</v>
      </c>
      <c r="D215" s="19" t="str">
        <f t="shared" si="17"/>
        <v>TX</v>
      </c>
      <c r="E215" s="19" t="str">
        <f t="shared" si="18"/>
        <v>N</v>
      </c>
      <c r="F215" s="19" t="str">
        <f t="shared" si="19"/>
        <v>IFG_05_TX_N&lt;2&gt;</v>
      </c>
      <c r="G215" s="19">
        <v>28444.496090000001</v>
      </c>
      <c r="H215" s="19"/>
    </row>
    <row r="216" spans="1:8" x14ac:dyDescent="0.25">
      <c r="A216" s="19" t="s">
        <v>1375</v>
      </c>
      <c r="B216" s="19" t="str">
        <f t="shared" si="15"/>
        <v>05</v>
      </c>
      <c r="C216" s="19">
        <f t="shared" si="16"/>
        <v>2</v>
      </c>
      <c r="D216" s="19" t="str">
        <f t="shared" si="17"/>
        <v>TX</v>
      </c>
      <c r="E216" s="19" t="str">
        <f t="shared" si="18"/>
        <v>P</v>
      </c>
      <c r="F216" s="19" t="str">
        <f t="shared" si="19"/>
        <v>IFG_05_TX_P&lt;2&gt;</v>
      </c>
      <c r="G216" s="19">
        <v>28446.112249999998</v>
      </c>
      <c r="H216" s="19"/>
    </row>
    <row r="217" spans="1:8" x14ac:dyDescent="0.25">
      <c r="A217" s="19" t="s">
        <v>1380</v>
      </c>
      <c r="B217" s="19" t="str">
        <f t="shared" si="15"/>
        <v>05</v>
      </c>
      <c r="C217" s="19">
        <f t="shared" si="16"/>
        <v>3</v>
      </c>
      <c r="D217" s="19" t="str">
        <f t="shared" si="17"/>
        <v>TX</v>
      </c>
      <c r="E217" s="19" t="str">
        <f t="shared" si="18"/>
        <v>N</v>
      </c>
      <c r="F217" s="19" t="str">
        <f t="shared" si="19"/>
        <v>IFG_05_TX_N&lt;3&gt;</v>
      </c>
      <c r="G217" s="19">
        <v>25171.882610000001</v>
      </c>
      <c r="H217" s="19"/>
    </row>
    <row r="218" spans="1:8" x14ac:dyDescent="0.25">
      <c r="A218" s="19" t="s">
        <v>1379</v>
      </c>
      <c r="B218" s="19" t="str">
        <f t="shared" si="15"/>
        <v>05</v>
      </c>
      <c r="C218" s="19">
        <f t="shared" si="16"/>
        <v>3</v>
      </c>
      <c r="D218" s="19" t="str">
        <f t="shared" si="17"/>
        <v>TX</v>
      </c>
      <c r="E218" s="19" t="str">
        <f t="shared" si="18"/>
        <v>P</v>
      </c>
      <c r="F218" s="19" t="str">
        <f t="shared" si="19"/>
        <v>IFG_05_TX_P&lt;3&gt;</v>
      </c>
      <c r="G218" s="19">
        <v>25170.43592</v>
      </c>
      <c r="H218" s="19"/>
    </row>
    <row r="219" spans="1:8" x14ac:dyDescent="0.25">
      <c r="A219" s="19" t="s">
        <v>1384</v>
      </c>
      <c r="B219" s="19" t="str">
        <f t="shared" si="15"/>
        <v>05</v>
      </c>
      <c r="C219" s="19">
        <f t="shared" si="16"/>
        <v>4</v>
      </c>
      <c r="D219" s="19" t="str">
        <f t="shared" si="17"/>
        <v>TX</v>
      </c>
      <c r="E219" s="19" t="str">
        <f t="shared" si="18"/>
        <v>N</v>
      </c>
      <c r="F219" s="19" t="str">
        <f t="shared" si="19"/>
        <v>IFG_05_TX_N&lt;4&gt;</v>
      </c>
      <c r="G219" s="19">
        <v>29583.638080000001</v>
      </c>
      <c r="H219" s="19"/>
    </row>
    <row r="220" spans="1:8" x14ac:dyDescent="0.25">
      <c r="A220" s="19" t="s">
        <v>1383</v>
      </c>
      <c r="B220" s="19" t="str">
        <f t="shared" si="15"/>
        <v>05</v>
      </c>
      <c r="C220" s="19">
        <f t="shared" si="16"/>
        <v>4</v>
      </c>
      <c r="D220" s="19" t="str">
        <f t="shared" si="17"/>
        <v>TX</v>
      </c>
      <c r="E220" s="19" t="str">
        <f t="shared" si="18"/>
        <v>P</v>
      </c>
      <c r="F220" s="19" t="str">
        <f t="shared" si="19"/>
        <v>IFG_05_TX_P&lt;4&gt;</v>
      </c>
      <c r="G220" s="19">
        <v>29584.556380000002</v>
      </c>
      <c r="H220" s="19"/>
    </row>
    <row r="221" spans="1:8" x14ac:dyDescent="0.25">
      <c r="A221" s="19" t="s">
        <v>1388</v>
      </c>
      <c r="B221" s="19" t="str">
        <f t="shared" si="15"/>
        <v>05</v>
      </c>
      <c r="C221" s="19">
        <f t="shared" si="16"/>
        <v>5</v>
      </c>
      <c r="D221" s="19" t="str">
        <f t="shared" si="17"/>
        <v>TX</v>
      </c>
      <c r="E221" s="19" t="str">
        <f t="shared" si="18"/>
        <v>N</v>
      </c>
      <c r="F221" s="19" t="str">
        <f t="shared" si="19"/>
        <v>IFG_05_TX_N&lt;5&gt;</v>
      </c>
      <c r="G221" s="19">
        <v>27948.419239999999</v>
      </c>
      <c r="H221" s="19"/>
    </row>
    <row r="222" spans="1:8" x14ac:dyDescent="0.25">
      <c r="A222" s="19" t="s">
        <v>1387</v>
      </c>
      <c r="B222" s="19" t="str">
        <f t="shared" si="15"/>
        <v>05</v>
      </c>
      <c r="C222" s="19">
        <f t="shared" si="16"/>
        <v>5</v>
      </c>
      <c r="D222" s="19" t="str">
        <f t="shared" si="17"/>
        <v>TX</v>
      </c>
      <c r="E222" s="19" t="str">
        <f t="shared" si="18"/>
        <v>P</v>
      </c>
      <c r="F222" s="19" t="str">
        <f t="shared" si="19"/>
        <v>IFG_05_TX_P&lt;5&gt;</v>
      </c>
      <c r="G222" s="19">
        <v>27947.927810000001</v>
      </c>
      <c r="H222" s="19"/>
    </row>
    <row r="223" spans="1:8" x14ac:dyDescent="0.25">
      <c r="A223" s="19" t="s">
        <v>1392</v>
      </c>
      <c r="B223" s="19" t="str">
        <f t="shared" si="15"/>
        <v>05</v>
      </c>
      <c r="C223" s="19">
        <f t="shared" si="16"/>
        <v>6</v>
      </c>
      <c r="D223" s="19" t="str">
        <f t="shared" si="17"/>
        <v>TX</v>
      </c>
      <c r="E223" s="19" t="str">
        <f t="shared" si="18"/>
        <v>N</v>
      </c>
      <c r="F223" s="19" t="str">
        <f t="shared" si="19"/>
        <v>IFG_05_TX_N&lt;6&gt;</v>
      </c>
      <c r="G223" s="19">
        <v>22849.99639</v>
      </c>
      <c r="H223" s="19"/>
    </row>
    <row r="224" spans="1:8" x14ac:dyDescent="0.25">
      <c r="A224" s="19" t="s">
        <v>1391</v>
      </c>
      <c r="B224" s="19" t="str">
        <f t="shared" si="15"/>
        <v>05</v>
      </c>
      <c r="C224" s="19">
        <f t="shared" si="16"/>
        <v>6</v>
      </c>
      <c r="D224" s="19" t="str">
        <f t="shared" si="17"/>
        <v>TX</v>
      </c>
      <c r="E224" s="19" t="str">
        <f t="shared" si="18"/>
        <v>P</v>
      </c>
      <c r="F224" s="19" t="str">
        <f t="shared" si="19"/>
        <v>IFG_05_TX_P&lt;6&gt;</v>
      </c>
      <c r="G224" s="19">
        <v>22851.232670000001</v>
      </c>
      <c r="H224" s="19"/>
    </row>
    <row r="225" spans="1:8" x14ac:dyDescent="0.25">
      <c r="A225" s="19" t="s">
        <v>1396</v>
      </c>
      <c r="B225" s="19" t="str">
        <f t="shared" si="15"/>
        <v>05</v>
      </c>
      <c r="C225" s="19">
        <f t="shared" si="16"/>
        <v>7</v>
      </c>
      <c r="D225" s="19" t="str">
        <f t="shared" si="17"/>
        <v>TX</v>
      </c>
      <c r="E225" s="19" t="str">
        <f t="shared" si="18"/>
        <v>N</v>
      </c>
      <c r="F225" s="19" t="str">
        <f t="shared" si="19"/>
        <v>IFG_05_TX_N&lt;7&gt;</v>
      </c>
      <c r="G225" s="19">
        <v>26061.288560000001</v>
      </c>
      <c r="H225" s="19"/>
    </row>
    <row r="226" spans="1:8" x14ac:dyDescent="0.25">
      <c r="A226" s="19" t="s">
        <v>1395</v>
      </c>
      <c r="B226" s="19" t="str">
        <f t="shared" si="15"/>
        <v>05</v>
      </c>
      <c r="C226" s="19">
        <f t="shared" si="16"/>
        <v>7</v>
      </c>
      <c r="D226" s="19" t="str">
        <f t="shared" si="17"/>
        <v>TX</v>
      </c>
      <c r="E226" s="19" t="str">
        <f t="shared" si="18"/>
        <v>P</v>
      </c>
      <c r="F226" s="19" t="str">
        <f t="shared" si="19"/>
        <v>IFG_05_TX_P&lt;7&gt;</v>
      </c>
      <c r="G226" s="19">
        <v>26060.67524</v>
      </c>
      <c r="H226" s="19"/>
    </row>
    <row r="227" spans="1:8" x14ac:dyDescent="0.25">
      <c r="A227" s="19" t="s">
        <v>1400</v>
      </c>
      <c r="B227" s="19" t="str">
        <f t="shared" si="15"/>
        <v>05</v>
      </c>
      <c r="C227" s="19">
        <f t="shared" si="16"/>
        <v>8</v>
      </c>
      <c r="D227" s="19" t="str">
        <f t="shared" si="17"/>
        <v>TX</v>
      </c>
      <c r="E227" s="19" t="str">
        <f t="shared" si="18"/>
        <v>N</v>
      </c>
      <c r="F227" s="19" t="str">
        <f t="shared" si="19"/>
        <v>IFG_05_TX_N&lt;8&gt;</v>
      </c>
      <c r="G227" s="19">
        <v>24438.788550000001</v>
      </c>
      <c r="H227" s="19"/>
    </row>
    <row r="228" spans="1:8" x14ac:dyDescent="0.25">
      <c r="A228" s="19" t="s">
        <v>1399</v>
      </c>
      <c r="B228" s="19" t="str">
        <f t="shared" si="15"/>
        <v>05</v>
      </c>
      <c r="C228" s="19">
        <f t="shared" si="16"/>
        <v>8</v>
      </c>
      <c r="D228" s="19" t="str">
        <f t="shared" si="17"/>
        <v>TX</v>
      </c>
      <c r="E228" s="19" t="str">
        <f t="shared" si="18"/>
        <v>P</v>
      </c>
      <c r="F228" s="19" t="str">
        <f t="shared" si="19"/>
        <v>IFG_05_TX_P&lt;8&gt;</v>
      </c>
      <c r="G228" s="19">
        <v>24439.82116</v>
      </c>
      <c r="H228" s="19"/>
    </row>
    <row r="229" spans="1:8" x14ac:dyDescent="0.25">
      <c r="A229" s="19" t="s">
        <v>1404</v>
      </c>
      <c r="B229" s="19" t="str">
        <f t="shared" si="15"/>
        <v>05</v>
      </c>
      <c r="C229" s="19">
        <f t="shared" si="16"/>
        <v>9</v>
      </c>
      <c r="D229" s="19" t="str">
        <f t="shared" si="17"/>
        <v>TX</v>
      </c>
      <c r="E229" s="19" t="str">
        <f t="shared" si="18"/>
        <v>N</v>
      </c>
      <c r="F229" s="19" t="str">
        <f t="shared" si="19"/>
        <v>IFG_05_TX_N&lt;9&gt;</v>
      </c>
      <c r="G229" s="19">
        <v>21967.332880000002</v>
      </c>
      <c r="H229" s="19"/>
    </row>
    <row r="230" spans="1:8" x14ac:dyDescent="0.25">
      <c r="A230" s="19" t="s">
        <v>1403</v>
      </c>
      <c r="B230" s="19" t="str">
        <f t="shared" si="15"/>
        <v>05</v>
      </c>
      <c r="C230" s="19">
        <f t="shared" si="16"/>
        <v>9</v>
      </c>
      <c r="D230" s="19" t="str">
        <f t="shared" si="17"/>
        <v>TX</v>
      </c>
      <c r="E230" s="19" t="str">
        <f t="shared" si="18"/>
        <v>P</v>
      </c>
      <c r="F230" s="19" t="str">
        <f t="shared" si="19"/>
        <v>IFG_05_TX_P&lt;9&gt;</v>
      </c>
      <c r="G230" s="19">
        <v>21967.399799999999</v>
      </c>
      <c r="H230" s="19"/>
    </row>
    <row r="231" spans="1:8" x14ac:dyDescent="0.25">
      <c r="A231" s="19" t="s">
        <v>1408</v>
      </c>
      <c r="B231" s="19" t="str">
        <f t="shared" si="15"/>
        <v>05</v>
      </c>
      <c r="C231" s="19">
        <f t="shared" si="16"/>
        <v>10</v>
      </c>
      <c r="D231" s="19" t="str">
        <f t="shared" si="17"/>
        <v>TX</v>
      </c>
      <c r="E231" s="19" t="str">
        <f t="shared" si="18"/>
        <v>N</v>
      </c>
      <c r="F231" s="19" t="str">
        <f t="shared" si="19"/>
        <v>IFG_05_TX_N&lt;10&gt;</v>
      </c>
      <c r="G231" s="19">
        <v>28827.673279999999</v>
      </c>
      <c r="H231" s="19"/>
    </row>
    <row r="232" spans="1:8" x14ac:dyDescent="0.25">
      <c r="A232" s="19" t="s">
        <v>1407</v>
      </c>
      <c r="B232" s="19" t="str">
        <f t="shared" si="15"/>
        <v>05</v>
      </c>
      <c r="C232" s="19">
        <f t="shared" si="16"/>
        <v>10</v>
      </c>
      <c r="D232" s="19" t="str">
        <f t="shared" si="17"/>
        <v>TX</v>
      </c>
      <c r="E232" s="19" t="str">
        <f t="shared" si="18"/>
        <v>P</v>
      </c>
      <c r="F232" s="19" t="str">
        <f t="shared" si="19"/>
        <v>IFG_05_TX_P&lt;10&gt;</v>
      </c>
      <c r="G232" s="19">
        <v>28828.363700000002</v>
      </c>
      <c r="H232" s="19"/>
    </row>
    <row r="233" spans="1:8" x14ac:dyDescent="0.25">
      <c r="A233" s="19" t="s">
        <v>1412</v>
      </c>
      <c r="B233" s="19" t="str">
        <f t="shared" si="15"/>
        <v>05</v>
      </c>
      <c r="C233" s="19">
        <f t="shared" si="16"/>
        <v>11</v>
      </c>
      <c r="D233" s="19" t="str">
        <f t="shared" si="17"/>
        <v>TX</v>
      </c>
      <c r="E233" s="19" t="str">
        <f t="shared" si="18"/>
        <v>N</v>
      </c>
      <c r="F233" s="19" t="str">
        <f t="shared" si="19"/>
        <v>IFG_05_TX_N&lt;11&gt;</v>
      </c>
      <c r="G233" s="19">
        <v>27185.112819999998</v>
      </c>
      <c r="H233" s="19"/>
    </row>
    <row r="234" spans="1:8" x14ac:dyDescent="0.25">
      <c r="A234" s="19" t="s">
        <v>1411</v>
      </c>
      <c r="B234" s="19" t="str">
        <f t="shared" si="15"/>
        <v>05</v>
      </c>
      <c r="C234" s="19">
        <f t="shared" si="16"/>
        <v>11</v>
      </c>
      <c r="D234" s="19" t="str">
        <f t="shared" si="17"/>
        <v>TX</v>
      </c>
      <c r="E234" s="19" t="str">
        <f t="shared" si="18"/>
        <v>P</v>
      </c>
      <c r="F234" s="19" t="str">
        <f t="shared" si="19"/>
        <v>IFG_05_TX_P&lt;11&gt;</v>
      </c>
      <c r="G234" s="19">
        <v>27183.462459999999</v>
      </c>
      <c r="H234" s="19"/>
    </row>
    <row r="235" spans="1:8" x14ac:dyDescent="0.25">
      <c r="A235" s="19" t="s">
        <v>1416</v>
      </c>
      <c r="B235" s="19" t="str">
        <f t="shared" si="15"/>
        <v>05</v>
      </c>
      <c r="C235" s="19">
        <f t="shared" si="16"/>
        <v>12</v>
      </c>
      <c r="D235" s="19" t="str">
        <f t="shared" si="17"/>
        <v>TX</v>
      </c>
      <c r="E235" s="19" t="str">
        <f t="shared" si="18"/>
        <v>N</v>
      </c>
      <c r="F235" s="19" t="str">
        <f t="shared" si="19"/>
        <v>IFG_05_TX_N&lt;12&gt;</v>
      </c>
      <c r="G235" s="19">
        <v>23086.86073</v>
      </c>
      <c r="H235" s="19"/>
    </row>
    <row r="236" spans="1:8" x14ac:dyDescent="0.25">
      <c r="A236" s="19" t="s">
        <v>1415</v>
      </c>
      <c r="B236" s="19" t="str">
        <f t="shared" si="15"/>
        <v>05</v>
      </c>
      <c r="C236" s="19">
        <f t="shared" si="16"/>
        <v>12</v>
      </c>
      <c r="D236" s="19" t="str">
        <f t="shared" si="17"/>
        <v>TX</v>
      </c>
      <c r="E236" s="19" t="str">
        <f t="shared" si="18"/>
        <v>P</v>
      </c>
      <c r="F236" s="19" t="str">
        <f t="shared" si="19"/>
        <v>IFG_05_TX_P&lt;12&gt;</v>
      </c>
      <c r="G236" s="19">
        <v>23086.623619999998</v>
      </c>
      <c r="H236" s="19"/>
    </row>
    <row r="237" spans="1:8" x14ac:dyDescent="0.25">
      <c r="A237" s="19" t="s">
        <v>1420</v>
      </c>
      <c r="B237" s="19" t="str">
        <f t="shared" si="15"/>
        <v>05</v>
      </c>
      <c r="C237" s="19">
        <f t="shared" si="16"/>
        <v>13</v>
      </c>
      <c r="D237" s="19" t="str">
        <f t="shared" si="17"/>
        <v>TX</v>
      </c>
      <c r="E237" s="19" t="str">
        <f t="shared" si="18"/>
        <v>N</v>
      </c>
      <c r="F237" s="19" t="str">
        <f t="shared" si="19"/>
        <v>IFG_05_TX_N&lt;13&gt;</v>
      </c>
      <c r="G237" s="19">
        <v>27715.053380000001</v>
      </c>
      <c r="H237" s="19"/>
    </row>
    <row r="238" spans="1:8" x14ac:dyDescent="0.25">
      <c r="A238" s="19" t="s">
        <v>1419</v>
      </c>
      <c r="B238" s="19" t="str">
        <f t="shared" si="15"/>
        <v>05</v>
      </c>
      <c r="C238" s="19">
        <f t="shared" si="16"/>
        <v>13</v>
      </c>
      <c r="D238" s="19" t="str">
        <f t="shared" si="17"/>
        <v>TX</v>
      </c>
      <c r="E238" s="19" t="str">
        <f t="shared" si="18"/>
        <v>P</v>
      </c>
      <c r="F238" s="19" t="str">
        <f t="shared" si="19"/>
        <v>IFG_05_TX_P&lt;13&gt;</v>
      </c>
      <c r="G238" s="19">
        <v>27715.304329999999</v>
      </c>
      <c r="H238" s="19"/>
    </row>
    <row r="239" spans="1:8" x14ac:dyDescent="0.25">
      <c r="A239" s="19" t="s">
        <v>1424</v>
      </c>
      <c r="B239" s="19" t="str">
        <f t="shared" si="15"/>
        <v>05</v>
      </c>
      <c r="C239" s="19">
        <f t="shared" si="16"/>
        <v>14</v>
      </c>
      <c r="D239" s="19" t="str">
        <f t="shared" si="17"/>
        <v>TX</v>
      </c>
      <c r="E239" s="19" t="str">
        <f t="shared" si="18"/>
        <v>N</v>
      </c>
      <c r="F239" s="19" t="str">
        <f t="shared" si="19"/>
        <v>IFG_05_TX_N&lt;14&gt;</v>
      </c>
      <c r="G239" s="19">
        <v>29502.912779999999</v>
      </c>
      <c r="H239" s="19"/>
    </row>
    <row r="240" spans="1:8" x14ac:dyDescent="0.25">
      <c r="A240" s="19" t="s">
        <v>1423</v>
      </c>
      <c r="B240" s="19" t="str">
        <f t="shared" si="15"/>
        <v>05</v>
      </c>
      <c r="C240" s="19">
        <f t="shared" si="16"/>
        <v>14</v>
      </c>
      <c r="D240" s="19" t="str">
        <f t="shared" si="17"/>
        <v>TX</v>
      </c>
      <c r="E240" s="19" t="str">
        <f t="shared" si="18"/>
        <v>P</v>
      </c>
      <c r="F240" s="19" t="str">
        <f t="shared" si="19"/>
        <v>IFG_05_TX_P&lt;14&gt;</v>
      </c>
      <c r="G240" s="19">
        <v>29503.22076</v>
      </c>
      <c r="H240" s="19"/>
    </row>
    <row r="241" spans="1:8" x14ac:dyDescent="0.25">
      <c r="A241" s="19" t="s">
        <v>1428</v>
      </c>
      <c r="B241" s="19" t="str">
        <f t="shared" si="15"/>
        <v>05</v>
      </c>
      <c r="C241" s="19">
        <f t="shared" si="16"/>
        <v>15</v>
      </c>
      <c r="D241" s="19" t="str">
        <f t="shared" si="17"/>
        <v>TX</v>
      </c>
      <c r="E241" s="19" t="str">
        <f t="shared" si="18"/>
        <v>N</v>
      </c>
      <c r="F241" s="19" t="str">
        <f t="shared" si="19"/>
        <v>IFG_05_TX_N&lt;15&gt;</v>
      </c>
      <c r="G241" s="19">
        <v>25358.121810000001</v>
      </c>
      <c r="H241" s="19"/>
    </row>
    <row r="242" spans="1:8" x14ac:dyDescent="0.25">
      <c r="A242" s="19" t="s">
        <v>1427</v>
      </c>
      <c r="B242" s="19" t="str">
        <f t="shared" si="15"/>
        <v>05</v>
      </c>
      <c r="C242" s="19">
        <f t="shared" si="16"/>
        <v>15</v>
      </c>
      <c r="D242" s="19" t="str">
        <f t="shared" si="17"/>
        <v>TX</v>
      </c>
      <c r="E242" s="19" t="str">
        <f t="shared" si="18"/>
        <v>P</v>
      </c>
      <c r="F242" s="19" t="str">
        <f t="shared" si="19"/>
        <v>IFG_05_TX_P&lt;15&gt;</v>
      </c>
      <c r="G242" s="19">
        <v>25359.381460000001</v>
      </c>
      <c r="H242" s="19"/>
    </row>
    <row r="243" spans="1:8" x14ac:dyDescent="0.25">
      <c r="A243" s="19" t="s">
        <v>1432</v>
      </c>
      <c r="B243" s="19" t="str">
        <f t="shared" si="15"/>
        <v>05</v>
      </c>
      <c r="C243" s="19">
        <f t="shared" si="16"/>
        <v>16</v>
      </c>
      <c r="D243" s="19" t="str">
        <f t="shared" si="17"/>
        <v>TX</v>
      </c>
      <c r="E243" s="19" t="str">
        <f t="shared" si="18"/>
        <v>N</v>
      </c>
      <c r="F243" s="19" t="str">
        <f t="shared" si="19"/>
        <v>IFG_05_TX_N&lt;16&gt;</v>
      </c>
      <c r="G243" s="19">
        <v>26916.472450000001</v>
      </c>
      <c r="H243" s="19"/>
    </row>
    <row r="244" spans="1:8" x14ac:dyDescent="0.25">
      <c r="A244" s="19" t="s">
        <v>1431</v>
      </c>
      <c r="B244" s="19" t="str">
        <f t="shared" si="15"/>
        <v>05</v>
      </c>
      <c r="C244" s="19">
        <f t="shared" si="16"/>
        <v>16</v>
      </c>
      <c r="D244" s="19" t="str">
        <f t="shared" si="17"/>
        <v>TX</v>
      </c>
      <c r="E244" s="19" t="str">
        <f t="shared" si="18"/>
        <v>P</v>
      </c>
      <c r="F244" s="19" t="str">
        <f t="shared" si="19"/>
        <v>IFG_05_TX_P&lt;16&gt;</v>
      </c>
      <c r="G244" s="19">
        <v>26914.80413</v>
      </c>
      <c r="H244" s="19"/>
    </row>
    <row r="245" spans="1:8" x14ac:dyDescent="0.25">
      <c r="A245" s="19" t="s">
        <v>1436</v>
      </c>
      <c r="B245" s="19" t="str">
        <f t="shared" si="15"/>
        <v>05</v>
      </c>
      <c r="C245" s="19">
        <f t="shared" si="16"/>
        <v>17</v>
      </c>
      <c r="D245" s="19" t="str">
        <f t="shared" si="17"/>
        <v>TX</v>
      </c>
      <c r="E245" s="19" t="str">
        <f t="shared" si="18"/>
        <v>N</v>
      </c>
      <c r="F245" s="19" t="str">
        <f t="shared" si="19"/>
        <v>IFG_05_TX_N&lt;17&gt;</v>
      </c>
      <c r="G245" s="19">
        <v>26937.266729999999</v>
      </c>
      <c r="H245" s="19"/>
    </row>
    <row r="246" spans="1:8" x14ac:dyDescent="0.25">
      <c r="A246" s="19" t="s">
        <v>1435</v>
      </c>
      <c r="B246" s="19" t="str">
        <f t="shared" si="15"/>
        <v>05</v>
      </c>
      <c r="C246" s="19">
        <f t="shared" si="16"/>
        <v>17</v>
      </c>
      <c r="D246" s="19" t="str">
        <f t="shared" si="17"/>
        <v>TX</v>
      </c>
      <c r="E246" s="19" t="str">
        <f t="shared" si="18"/>
        <v>P</v>
      </c>
      <c r="F246" s="19" t="str">
        <f t="shared" si="19"/>
        <v>IFG_05_TX_P&lt;17&gt;</v>
      </c>
      <c r="G246" s="19">
        <v>26936.549330000002</v>
      </c>
      <c r="H246" s="19"/>
    </row>
    <row r="247" spans="1:8" x14ac:dyDescent="0.25">
      <c r="A247" s="19" t="s">
        <v>4192</v>
      </c>
      <c r="B247" s="19" t="str">
        <f t="shared" si="15"/>
        <v>05</v>
      </c>
      <c r="C247" s="19">
        <f t="shared" si="16"/>
        <v>18</v>
      </c>
      <c r="D247" s="19" t="str">
        <f t="shared" si="17"/>
        <v>TX</v>
      </c>
      <c r="E247" s="19" t="str">
        <f t="shared" si="18"/>
        <v>N</v>
      </c>
      <c r="F247" s="19" t="str">
        <f t="shared" si="19"/>
        <v>IFG_05_TX_N&lt;18&gt;</v>
      </c>
      <c r="G247" s="19">
        <v>22053.777320000001</v>
      </c>
      <c r="H247" s="19"/>
    </row>
    <row r="248" spans="1:8" x14ac:dyDescent="0.25">
      <c r="A248" s="19" t="s">
        <v>4193</v>
      </c>
      <c r="B248" s="19" t="str">
        <f t="shared" si="15"/>
        <v>05</v>
      </c>
      <c r="C248" s="19">
        <f t="shared" si="16"/>
        <v>18</v>
      </c>
      <c r="D248" s="19" t="str">
        <f t="shared" si="17"/>
        <v>TX</v>
      </c>
      <c r="E248" s="19" t="str">
        <f t="shared" si="18"/>
        <v>P</v>
      </c>
      <c r="F248" s="19" t="str">
        <f t="shared" si="19"/>
        <v>IFG_05_TX_P&lt;18&gt;</v>
      </c>
      <c r="G248" s="19">
        <v>22053.65826</v>
      </c>
      <c r="H248" s="19"/>
    </row>
    <row r="249" spans="1:8" x14ac:dyDescent="0.25">
      <c r="A249" s="19" t="s">
        <v>4194</v>
      </c>
      <c r="B249" s="19" t="str">
        <f t="shared" si="15"/>
        <v>05</v>
      </c>
      <c r="C249" s="19">
        <f t="shared" si="16"/>
        <v>19</v>
      </c>
      <c r="D249" s="19" t="str">
        <f t="shared" si="17"/>
        <v>TX</v>
      </c>
      <c r="E249" s="19" t="str">
        <f t="shared" si="18"/>
        <v>N</v>
      </c>
      <c r="F249" s="19" t="str">
        <f t="shared" si="19"/>
        <v>IFG_05_TX_N&lt;19&gt;</v>
      </c>
      <c r="G249" s="19">
        <v>26952.965769999999</v>
      </c>
      <c r="H249" s="19"/>
    </row>
    <row r="250" spans="1:8" x14ac:dyDescent="0.25">
      <c r="A250" s="19" t="s">
        <v>4195</v>
      </c>
      <c r="B250" s="19" t="str">
        <f t="shared" si="15"/>
        <v>05</v>
      </c>
      <c r="C250" s="19">
        <f t="shared" si="16"/>
        <v>19</v>
      </c>
      <c r="D250" s="19" t="str">
        <f t="shared" si="17"/>
        <v>TX</v>
      </c>
      <c r="E250" s="19" t="str">
        <f t="shared" si="18"/>
        <v>P</v>
      </c>
      <c r="F250" s="19" t="str">
        <f t="shared" si="19"/>
        <v>IFG_05_TX_P&lt;19&gt;</v>
      </c>
      <c r="G250" s="19">
        <v>26954.55025</v>
      </c>
      <c r="H250" s="19"/>
    </row>
    <row r="251" spans="1:8" x14ac:dyDescent="0.25">
      <c r="A251" s="19" t="s">
        <v>4196</v>
      </c>
      <c r="B251" s="19" t="str">
        <f t="shared" si="15"/>
        <v>05</v>
      </c>
      <c r="C251" s="19">
        <f t="shared" si="16"/>
        <v>20</v>
      </c>
      <c r="D251" s="19" t="str">
        <f t="shared" si="17"/>
        <v>TX</v>
      </c>
      <c r="E251" s="19" t="str">
        <f t="shared" si="18"/>
        <v>N</v>
      </c>
      <c r="F251" s="19" t="str">
        <f t="shared" si="19"/>
        <v>IFG_05_TX_N&lt;20&gt;</v>
      </c>
      <c r="G251" s="19">
        <v>26397.30385</v>
      </c>
      <c r="H251" s="19"/>
    </row>
    <row r="252" spans="1:8" x14ac:dyDescent="0.25">
      <c r="A252" s="19" t="s">
        <v>4197</v>
      </c>
      <c r="B252" s="19" t="str">
        <f t="shared" si="15"/>
        <v>05</v>
      </c>
      <c r="C252" s="19">
        <f t="shared" si="16"/>
        <v>20</v>
      </c>
      <c r="D252" s="19" t="str">
        <f t="shared" si="17"/>
        <v>TX</v>
      </c>
      <c r="E252" s="19" t="str">
        <f t="shared" si="18"/>
        <v>P</v>
      </c>
      <c r="F252" s="19" t="str">
        <f t="shared" si="19"/>
        <v>IFG_05_TX_P&lt;20&gt;</v>
      </c>
      <c r="G252" s="19">
        <v>26397.781129999999</v>
      </c>
      <c r="H252" s="19"/>
    </row>
    <row r="253" spans="1:8" x14ac:dyDescent="0.25">
      <c r="A253" s="19" t="s">
        <v>4198</v>
      </c>
      <c r="B253" s="19" t="str">
        <f t="shared" si="15"/>
        <v>05</v>
      </c>
      <c r="C253" s="19">
        <f t="shared" si="16"/>
        <v>21</v>
      </c>
      <c r="D253" s="19" t="str">
        <f t="shared" si="17"/>
        <v>TX</v>
      </c>
      <c r="E253" s="19" t="str">
        <f t="shared" si="18"/>
        <v>N</v>
      </c>
      <c r="F253" s="19" t="str">
        <f t="shared" si="19"/>
        <v>IFG_05_TX_N&lt;21&gt;</v>
      </c>
      <c r="G253" s="19">
        <v>22754.362649999999</v>
      </c>
      <c r="H253" s="19"/>
    </row>
    <row r="254" spans="1:8" x14ac:dyDescent="0.25">
      <c r="A254" s="19" t="s">
        <v>4199</v>
      </c>
      <c r="B254" s="19" t="str">
        <f t="shared" si="15"/>
        <v>05</v>
      </c>
      <c r="C254" s="19">
        <f t="shared" si="16"/>
        <v>21</v>
      </c>
      <c r="D254" s="19" t="str">
        <f t="shared" si="17"/>
        <v>TX</v>
      </c>
      <c r="E254" s="19" t="str">
        <f t="shared" si="18"/>
        <v>P</v>
      </c>
      <c r="F254" s="19" t="str">
        <f t="shared" si="19"/>
        <v>IFG_05_TX_P&lt;21&gt;</v>
      </c>
      <c r="G254" s="19">
        <v>22755.03342</v>
      </c>
      <c r="H254" s="19"/>
    </row>
    <row r="255" spans="1:8" x14ac:dyDescent="0.25">
      <c r="A255" s="19" t="s">
        <v>4200</v>
      </c>
      <c r="B255" s="19" t="str">
        <f t="shared" si="15"/>
        <v>05</v>
      </c>
      <c r="C255" s="19">
        <f t="shared" si="16"/>
        <v>22</v>
      </c>
      <c r="D255" s="19" t="str">
        <f t="shared" si="17"/>
        <v>TX</v>
      </c>
      <c r="E255" s="19" t="str">
        <f t="shared" si="18"/>
        <v>N</v>
      </c>
      <c r="F255" s="19" t="str">
        <f t="shared" si="19"/>
        <v>IFG_05_TX_N&lt;22&gt;</v>
      </c>
      <c r="G255" s="19">
        <v>22327.82257</v>
      </c>
      <c r="H255" s="19"/>
    </row>
    <row r="256" spans="1:8" x14ac:dyDescent="0.25">
      <c r="A256" s="19" t="s">
        <v>4201</v>
      </c>
      <c r="B256" s="19" t="str">
        <f t="shared" si="15"/>
        <v>05</v>
      </c>
      <c r="C256" s="19">
        <f t="shared" si="16"/>
        <v>22</v>
      </c>
      <c r="D256" s="19" t="str">
        <f t="shared" si="17"/>
        <v>TX</v>
      </c>
      <c r="E256" s="19" t="str">
        <f t="shared" si="18"/>
        <v>P</v>
      </c>
      <c r="F256" s="19" t="str">
        <f t="shared" si="19"/>
        <v>IFG_05_TX_P&lt;22&gt;</v>
      </c>
      <c r="G256" s="19">
        <v>22327.984909999999</v>
      </c>
      <c r="H256" s="19"/>
    </row>
    <row r="257" spans="1:8" x14ac:dyDescent="0.25">
      <c r="A257" s="19" t="s">
        <v>4202</v>
      </c>
      <c r="B257" s="19" t="str">
        <f t="shared" si="15"/>
        <v>05</v>
      </c>
      <c r="C257" s="19">
        <f t="shared" si="16"/>
        <v>23</v>
      </c>
      <c r="D257" s="19" t="str">
        <f t="shared" si="17"/>
        <v>TX</v>
      </c>
      <c r="E257" s="19" t="str">
        <f t="shared" si="18"/>
        <v>N</v>
      </c>
      <c r="F257" s="19" t="str">
        <f t="shared" si="19"/>
        <v>IFG_05_TX_N&lt;23&gt;</v>
      </c>
      <c r="G257" s="19">
        <v>22221.15021</v>
      </c>
      <c r="H257" s="19"/>
    </row>
    <row r="258" spans="1:8" x14ac:dyDescent="0.25">
      <c r="A258" s="19" t="s">
        <v>4203</v>
      </c>
      <c r="B258" s="19" t="str">
        <f t="shared" si="15"/>
        <v>05</v>
      </c>
      <c r="C258" s="19">
        <f t="shared" si="16"/>
        <v>23</v>
      </c>
      <c r="D258" s="19" t="str">
        <f t="shared" si="17"/>
        <v>TX</v>
      </c>
      <c r="E258" s="19" t="str">
        <f t="shared" si="18"/>
        <v>P</v>
      </c>
      <c r="F258" s="19" t="str">
        <f t="shared" si="19"/>
        <v>IFG_05_TX_P&lt;23&gt;</v>
      </c>
      <c r="G258" s="19">
        <v>22222.333549999999</v>
      </c>
      <c r="H258" s="19"/>
    </row>
    <row r="259" spans="1:8" x14ac:dyDescent="0.25">
      <c r="A259" s="19" t="s">
        <v>1440</v>
      </c>
      <c r="B259" s="19" t="str">
        <f t="shared" si="15"/>
        <v>06</v>
      </c>
      <c r="C259" s="19">
        <f t="shared" si="16"/>
        <v>0</v>
      </c>
      <c r="D259" s="19" t="str">
        <f t="shared" si="17"/>
        <v>TX</v>
      </c>
      <c r="E259" s="19" t="str">
        <f t="shared" si="18"/>
        <v>N</v>
      </c>
      <c r="F259" s="19" t="str">
        <f t="shared" si="19"/>
        <v>IFG_06_TX_N&lt;0&gt;</v>
      </c>
      <c r="G259" s="19">
        <v>27035.451830000002</v>
      </c>
      <c r="H259" s="19"/>
    </row>
    <row r="260" spans="1:8" x14ac:dyDescent="0.25">
      <c r="A260" s="19" t="s">
        <v>1439</v>
      </c>
      <c r="B260" s="19" t="str">
        <f t="shared" ref="B260:B323" si="20">RIGHT(LEFT(A260,5),2)</f>
        <v>06</v>
      </c>
      <c r="C260" s="19">
        <f t="shared" ref="C260:C323" si="21">INT(MID(A260,FIND("_",A260)+1,2))</f>
        <v>0</v>
      </c>
      <c r="D260" s="19" t="str">
        <f t="shared" ref="D260:D323" si="22">MID(A260,FIND("_",A260)+4,2)</f>
        <v>TX</v>
      </c>
      <c r="E260" s="19" t="str">
        <f t="shared" ref="E260:E323" si="23">RIGHT(A260,1)</f>
        <v>P</v>
      </c>
      <c r="F260" s="19" t="str">
        <f t="shared" ref="F260:F323" si="24">CONCATENATE("IFG_",B260,"_",D260,"_",E260,"&lt;",C260,"&gt;")</f>
        <v>IFG_06_TX_P&lt;0&gt;</v>
      </c>
      <c r="G260" s="19">
        <v>27036.386600000002</v>
      </c>
      <c r="H260" s="19"/>
    </row>
    <row r="261" spans="1:8" x14ac:dyDescent="0.25">
      <c r="A261" s="19" t="s">
        <v>1444</v>
      </c>
      <c r="B261" s="19" t="str">
        <f t="shared" si="20"/>
        <v>06</v>
      </c>
      <c r="C261" s="19">
        <f t="shared" si="21"/>
        <v>1</v>
      </c>
      <c r="D261" s="19" t="str">
        <f t="shared" si="22"/>
        <v>TX</v>
      </c>
      <c r="E261" s="19" t="str">
        <f t="shared" si="23"/>
        <v>N</v>
      </c>
      <c r="F261" s="19" t="str">
        <f t="shared" si="24"/>
        <v>IFG_06_TX_N&lt;1&gt;</v>
      </c>
      <c r="G261" s="19">
        <v>28989.013360000001</v>
      </c>
      <c r="H261" s="19"/>
    </row>
    <row r="262" spans="1:8" x14ac:dyDescent="0.25">
      <c r="A262" s="19" t="s">
        <v>1443</v>
      </c>
      <c r="B262" s="19" t="str">
        <f t="shared" si="20"/>
        <v>06</v>
      </c>
      <c r="C262" s="19">
        <f t="shared" si="21"/>
        <v>1</v>
      </c>
      <c r="D262" s="19" t="str">
        <f t="shared" si="22"/>
        <v>TX</v>
      </c>
      <c r="E262" s="19" t="str">
        <f t="shared" si="23"/>
        <v>P</v>
      </c>
      <c r="F262" s="19" t="str">
        <f t="shared" si="24"/>
        <v>IFG_06_TX_P&lt;1&gt;</v>
      </c>
      <c r="G262" s="19">
        <v>28989.260289999998</v>
      </c>
      <c r="H262" s="19"/>
    </row>
    <row r="263" spans="1:8" x14ac:dyDescent="0.25">
      <c r="A263" s="19" t="s">
        <v>1448</v>
      </c>
      <c r="B263" s="19" t="str">
        <f t="shared" si="20"/>
        <v>06</v>
      </c>
      <c r="C263" s="19">
        <f t="shared" si="21"/>
        <v>2</v>
      </c>
      <c r="D263" s="19" t="str">
        <f t="shared" si="22"/>
        <v>TX</v>
      </c>
      <c r="E263" s="19" t="str">
        <f t="shared" si="23"/>
        <v>N</v>
      </c>
      <c r="F263" s="19" t="str">
        <f t="shared" si="24"/>
        <v>IFG_06_TX_N&lt;2&gt;</v>
      </c>
      <c r="G263" s="19">
        <v>28444.496090000001</v>
      </c>
      <c r="H263" s="19"/>
    </row>
    <row r="264" spans="1:8" x14ac:dyDescent="0.25">
      <c r="A264" s="19" t="s">
        <v>1447</v>
      </c>
      <c r="B264" s="19" t="str">
        <f t="shared" si="20"/>
        <v>06</v>
      </c>
      <c r="C264" s="19">
        <f t="shared" si="21"/>
        <v>2</v>
      </c>
      <c r="D264" s="19" t="str">
        <f t="shared" si="22"/>
        <v>TX</v>
      </c>
      <c r="E264" s="19" t="str">
        <f t="shared" si="23"/>
        <v>P</v>
      </c>
      <c r="F264" s="19" t="str">
        <f t="shared" si="24"/>
        <v>IFG_06_TX_P&lt;2&gt;</v>
      </c>
      <c r="G264" s="19">
        <v>28446.112249999998</v>
      </c>
      <c r="H264" s="19"/>
    </row>
    <row r="265" spans="1:8" x14ac:dyDescent="0.25">
      <c r="A265" s="19" t="s">
        <v>1452</v>
      </c>
      <c r="B265" s="19" t="str">
        <f t="shared" si="20"/>
        <v>06</v>
      </c>
      <c r="C265" s="19">
        <f t="shared" si="21"/>
        <v>3</v>
      </c>
      <c r="D265" s="19" t="str">
        <f t="shared" si="22"/>
        <v>TX</v>
      </c>
      <c r="E265" s="19" t="str">
        <f t="shared" si="23"/>
        <v>N</v>
      </c>
      <c r="F265" s="19" t="str">
        <f t="shared" si="24"/>
        <v>IFG_06_TX_N&lt;3&gt;</v>
      </c>
      <c r="G265" s="19">
        <v>25171.882610000001</v>
      </c>
      <c r="H265" s="19"/>
    </row>
    <row r="266" spans="1:8" x14ac:dyDescent="0.25">
      <c r="A266" s="19" t="s">
        <v>1451</v>
      </c>
      <c r="B266" s="19" t="str">
        <f t="shared" si="20"/>
        <v>06</v>
      </c>
      <c r="C266" s="19">
        <f t="shared" si="21"/>
        <v>3</v>
      </c>
      <c r="D266" s="19" t="str">
        <f t="shared" si="22"/>
        <v>TX</v>
      </c>
      <c r="E266" s="19" t="str">
        <f t="shared" si="23"/>
        <v>P</v>
      </c>
      <c r="F266" s="19" t="str">
        <f t="shared" si="24"/>
        <v>IFG_06_TX_P&lt;3&gt;</v>
      </c>
      <c r="G266" s="19">
        <v>25170.43592</v>
      </c>
      <c r="H266" s="19"/>
    </row>
    <row r="267" spans="1:8" x14ac:dyDescent="0.25">
      <c r="A267" s="19" t="s">
        <v>1456</v>
      </c>
      <c r="B267" s="19" t="str">
        <f t="shared" si="20"/>
        <v>06</v>
      </c>
      <c r="C267" s="19">
        <f t="shared" si="21"/>
        <v>4</v>
      </c>
      <c r="D267" s="19" t="str">
        <f t="shared" si="22"/>
        <v>TX</v>
      </c>
      <c r="E267" s="19" t="str">
        <f t="shared" si="23"/>
        <v>N</v>
      </c>
      <c r="F267" s="19" t="str">
        <f t="shared" si="24"/>
        <v>IFG_06_TX_N&lt;4&gt;</v>
      </c>
      <c r="G267" s="19">
        <v>29583.638080000001</v>
      </c>
      <c r="H267" s="19"/>
    </row>
    <row r="268" spans="1:8" x14ac:dyDescent="0.25">
      <c r="A268" s="19" t="s">
        <v>1455</v>
      </c>
      <c r="B268" s="19" t="str">
        <f t="shared" si="20"/>
        <v>06</v>
      </c>
      <c r="C268" s="19">
        <f t="shared" si="21"/>
        <v>4</v>
      </c>
      <c r="D268" s="19" t="str">
        <f t="shared" si="22"/>
        <v>TX</v>
      </c>
      <c r="E268" s="19" t="str">
        <f t="shared" si="23"/>
        <v>P</v>
      </c>
      <c r="F268" s="19" t="str">
        <f t="shared" si="24"/>
        <v>IFG_06_TX_P&lt;4&gt;</v>
      </c>
      <c r="G268" s="19">
        <v>29584.556380000002</v>
      </c>
      <c r="H268" s="19"/>
    </row>
    <row r="269" spans="1:8" x14ac:dyDescent="0.25">
      <c r="A269" s="19" t="s">
        <v>1460</v>
      </c>
      <c r="B269" s="19" t="str">
        <f t="shared" si="20"/>
        <v>06</v>
      </c>
      <c r="C269" s="19">
        <f t="shared" si="21"/>
        <v>5</v>
      </c>
      <c r="D269" s="19" t="str">
        <f t="shared" si="22"/>
        <v>TX</v>
      </c>
      <c r="E269" s="19" t="str">
        <f t="shared" si="23"/>
        <v>N</v>
      </c>
      <c r="F269" s="19" t="str">
        <f t="shared" si="24"/>
        <v>IFG_06_TX_N&lt;5&gt;</v>
      </c>
      <c r="G269" s="19">
        <v>27948.419239999999</v>
      </c>
      <c r="H269" s="19"/>
    </row>
    <row r="270" spans="1:8" x14ac:dyDescent="0.25">
      <c r="A270" s="19" t="s">
        <v>1459</v>
      </c>
      <c r="B270" s="19" t="str">
        <f t="shared" si="20"/>
        <v>06</v>
      </c>
      <c r="C270" s="19">
        <f t="shared" si="21"/>
        <v>5</v>
      </c>
      <c r="D270" s="19" t="str">
        <f t="shared" si="22"/>
        <v>TX</v>
      </c>
      <c r="E270" s="19" t="str">
        <f t="shared" si="23"/>
        <v>P</v>
      </c>
      <c r="F270" s="19" t="str">
        <f t="shared" si="24"/>
        <v>IFG_06_TX_P&lt;5&gt;</v>
      </c>
      <c r="G270" s="19">
        <v>27947.927810000001</v>
      </c>
      <c r="H270" s="19"/>
    </row>
    <row r="271" spans="1:8" x14ac:dyDescent="0.25">
      <c r="A271" s="19" t="s">
        <v>1464</v>
      </c>
      <c r="B271" s="19" t="str">
        <f t="shared" si="20"/>
        <v>06</v>
      </c>
      <c r="C271" s="19">
        <f t="shared" si="21"/>
        <v>6</v>
      </c>
      <c r="D271" s="19" t="str">
        <f t="shared" si="22"/>
        <v>TX</v>
      </c>
      <c r="E271" s="19" t="str">
        <f t="shared" si="23"/>
        <v>N</v>
      </c>
      <c r="F271" s="19" t="str">
        <f t="shared" si="24"/>
        <v>IFG_06_TX_N&lt;6&gt;</v>
      </c>
      <c r="G271" s="19">
        <v>22849.99639</v>
      </c>
      <c r="H271" s="19"/>
    </row>
    <row r="272" spans="1:8" x14ac:dyDescent="0.25">
      <c r="A272" s="19" t="s">
        <v>1463</v>
      </c>
      <c r="B272" s="19" t="str">
        <f t="shared" si="20"/>
        <v>06</v>
      </c>
      <c r="C272" s="19">
        <f t="shared" si="21"/>
        <v>6</v>
      </c>
      <c r="D272" s="19" t="str">
        <f t="shared" si="22"/>
        <v>TX</v>
      </c>
      <c r="E272" s="19" t="str">
        <f t="shared" si="23"/>
        <v>P</v>
      </c>
      <c r="F272" s="19" t="str">
        <f t="shared" si="24"/>
        <v>IFG_06_TX_P&lt;6&gt;</v>
      </c>
      <c r="G272" s="19">
        <v>22851.232670000001</v>
      </c>
      <c r="H272" s="19"/>
    </row>
    <row r="273" spans="1:8" x14ac:dyDescent="0.25">
      <c r="A273" s="19" t="s">
        <v>1468</v>
      </c>
      <c r="B273" s="19" t="str">
        <f t="shared" si="20"/>
        <v>06</v>
      </c>
      <c r="C273" s="19">
        <f t="shared" si="21"/>
        <v>7</v>
      </c>
      <c r="D273" s="19" t="str">
        <f t="shared" si="22"/>
        <v>TX</v>
      </c>
      <c r="E273" s="19" t="str">
        <f t="shared" si="23"/>
        <v>N</v>
      </c>
      <c r="F273" s="19" t="str">
        <f t="shared" si="24"/>
        <v>IFG_06_TX_N&lt;7&gt;</v>
      </c>
      <c r="G273" s="19">
        <v>26061.288560000001</v>
      </c>
      <c r="H273" s="19"/>
    </row>
    <row r="274" spans="1:8" x14ac:dyDescent="0.25">
      <c r="A274" s="19" t="s">
        <v>1467</v>
      </c>
      <c r="B274" s="19" t="str">
        <f t="shared" si="20"/>
        <v>06</v>
      </c>
      <c r="C274" s="19">
        <f t="shared" si="21"/>
        <v>7</v>
      </c>
      <c r="D274" s="19" t="str">
        <f t="shared" si="22"/>
        <v>TX</v>
      </c>
      <c r="E274" s="19" t="str">
        <f t="shared" si="23"/>
        <v>P</v>
      </c>
      <c r="F274" s="19" t="str">
        <f t="shared" si="24"/>
        <v>IFG_06_TX_P&lt;7&gt;</v>
      </c>
      <c r="G274" s="19">
        <v>26060.67524</v>
      </c>
      <c r="H274" s="19"/>
    </row>
    <row r="275" spans="1:8" x14ac:dyDescent="0.25">
      <c r="A275" s="19" t="s">
        <v>1472</v>
      </c>
      <c r="B275" s="19" t="str">
        <f t="shared" si="20"/>
        <v>06</v>
      </c>
      <c r="C275" s="19">
        <f t="shared" si="21"/>
        <v>8</v>
      </c>
      <c r="D275" s="19" t="str">
        <f t="shared" si="22"/>
        <v>TX</v>
      </c>
      <c r="E275" s="19" t="str">
        <f t="shared" si="23"/>
        <v>N</v>
      </c>
      <c r="F275" s="19" t="str">
        <f t="shared" si="24"/>
        <v>IFG_06_TX_N&lt;8&gt;</v>
      </c>
      <c r="G275" s="19">
        <v>24438.788550000001</v>
      </c>
      <c r="H275" s="19"/>
    </row>
    <row r="276" spans="1:8" x14ac:dyDescent="0.25">
      <c r="A276" s="19" t="s">
        <v>1471</v>
      </c>
      <c r="B276" s="19" t="str">
        <f t="shared" si="20"/>
        <v>06</v>
      </c>
      <c r="C276" s="19">
        <f t="shared" si="21"/>
        <v>8</v>
      </c>
      <c r="D276" s="19" t="str">
        <f t="shared" si="22"/>
        <v>TX</v>
      </c>
      <c r="E276" s="19" t="str">
        <f t="shared" si="23"/>
        <v>P</v>
      </c>
      <c r="F276" s="19" t="str">
        <f t="shared" si="24"/>
        <v>IFG_06_TX_P&lt;8&gt;</v>
      </c>
      <c r="G276" s="19">
        <v>24439.82116</v>
      </c>
      <c r="H276" s="19"/>
    </row>
    <row r="277" spans="1:8" x14ac:dyDescent="0.25">
      <c r="A277" s="19" t="s">
        <v>1476</v>
      </c>
      <c r="B277" s="19" t="str">
        <f t="shared" si="20"/>
        <v>06</v>
      </c>
      <c r="C277" s="19">
        <f t="shared" si="21"/>
        <v>9</v>
      </c>
      <c r="D277" s="19" t="str">
        <f t="shared" si="22"/>
        <v>TX</v>
      </c>
      <c r="E277" s="19" t="str">
        <f t="shared" si="23"/>
        <v>N</v>
      </c>
      <c r="F277" s="19" t="str">
        <f t="shared" si="24"/>
        <v>IFG_06_TX_N&lt;9&gt;</v>
      </c>
      <c r="G277" s="19">
        <v>21967.332880000002</v>
      </c>
      <c r="H277" s="19"/>
    </row>
    <row r="278" spans="1:8" x14ac:dyDescent="0.25">
      <c r="A278" s="19" t="s">
        <v>1475</v>
      </c>
      <c r="B278" s="19" t="str">
        <f t="shared" si="20"/>
        <v>06</v>
      </c>
      <c r="C278" s="19">
        <f t="shared" si="21"/>
        <v>9</v>
      </c>
      <c r="D278" s="19" t="str">
        <f t="shared" si="22"/>
        <v>TX</v>
      </c>
      <c r="E278" s="19" t="str">
        <f t="shared" si="23"/>
        <v>P</v>
      </c>
      <c r="F278" s="19" t="str">
        <f t="shared" si="24"/>
        <v>IFG_06_TX_P&lt;9&gt;</v>
      </c>
      <c r="G278" s="19">
        <v>21967.399799999999</v>
      </c>
      <c r="H278" s="19"/>
    </row>
    <row r="279" spans="1:8" x14ac:dyDescent="0.25">
      <c r="A279" s="19" t="s">
        <v>1480</v>
      </c>
      <c r="B279" s="19" t="str">
        <f t="shared" si="20"/>
        <v>06</v>
      </c>
      <c r="C279" s="19">
        <f t="shared" si="21"/>
        <v>10</v>
      </c>
      <c r="D279" s="19" t="str">
        <f t="shared" si="22"/>
        <v>TX</v>
      </c>
      <c r="E279" s="19" t="str">
        <f t="shared" si="23"/>
        <v>N</v>
      </c>
      <c r="F279" s="19" t="str">
        <f t="shared" si="24"/>
        <v>IFG_06_TX_N&lt;10&gt;</v>
      </c>
      <c r="G279" s="19">
        <v>28827.673279999999</v>
      </c>
      <c r="H279" s="19"/>
    </row>
    <row r="280" spans="1:8" x14ac:dyDescent="0.25">
      <c r="A280" s="19" t="s">
        <v>1479</v>
      </c>
      <c r="B280" s="19" t="str">
        <f t="shared" si="20"/>
        <v>06</v>
      </c>
      <c r="C280" s="19">
        <f t="shared" si="21"/>
        <v>10</v>
      </c>
      <c r="D280" s="19" t="str">
        <f t="shared" si="22"/>
        <v>TX</v>
      </c>
      <c r="E280" s="19" t="str">
        <f t="shared" si="23"/>
        <v>P</v>
      </c>
      <c r="F280" s="19" t="str">
        <f t="shared" si="24"/>
        <v>IFG_06_TX_P&lt;10&gt;</v>
      </c>
      <c r="G280" s="19">
        <v>28828.363700000002</v>
      </c>
      <c r="H280" s="19"/>
    </row>
    <row r="281" spans="1:8" x14ac:dyDescent="0.25">
      <c r="A281" s="19" t="s">
        <v>1484</v>
      </c>
      <c r="B281" s="19" t="str">
        <f t="shared" si="20"/>
        <v>06</v>
      </c>
      <c r="C281" s="19">
        <f t="shared" si="21"/>
        <v>11</v>
      </c>
      <c r="D281" s="19" t="str">
        <f t="shared" si="22"/>
        <v>TX</v>
      </c>
      <c r="E281" s="19" t="str">
        <f t="shared" si="23"/>
        <v>N</v>
      </c>
      <c r="F281" s="19" t="str">
        <f t="shared" si="24"/>
        <v>IFG_06_TX_N&lt;11&gt;</v>
      </c>
      <c r="G281" s="19">
        <v>27185.112819999998</v>
      </c>
      <c r="H281" s="19"/>
    </row>
    <row r="282" spans="1:8" x14ac:dyDescent="0.25">
      <c r="A282" s="19" t="s">
        <v>1483</v>
      </c>
      <c r="B282" s="19" t="str">
        <f t="shared" si="20"/>
        <v>06</v>
      </c>
      <c r="C282" s="19">
        <f t="shared" si="21"/>
        <v>11</v>
      </c>
      <c r="D282" s="19" t="str">
        <f t="shared" si="22"/>
        <v>TX</v>
      </c>
      <c r="E282" s="19" t="str">
        <f t="shared" si="23"/>
        <v>P</v>
      </c>
      <c r="F282" s="19" t="str">
        <f t="shared" si="24"/>
        <v>IFG_06_TX_P&lt;11&gt;</v>
      </c>
      <c r="G282" s="19">
        <v>27183.462459999999</v>
      </c>
      <c r="H282" s="19"/>
    </row>
    <row r="283" spans="1:8" x14ac:dyDescent="0.25">
      <c r="A283" s="19" t="s">
        <v>1488</v>
      </c>
      <c r="B283" s="19" t="str">
        <f t="shared" si="20"/>
        <v>06</v>
      </c>
      <c r="C283" s="19">
        <f t="shared" si="21"/>
        <v>12</v>
      </c>
      <c r="D283" s="19" t="str">
        <f t="shared" si="22"/>
        <v>TX</v>
      </c>
      <c r="E283" s="19" t="str">
        <f t="shared" si="23"/>
        <v>N</v>
      </c>
      <c r="F283" s="19" t="str">
        <f t="shared" si="24"/>
        <v>IFG_06_TX_N&lt;12&gt;</v>
      </c>
      <c r="G283" s="19">
        <v>23086.86073</v>
      </c>
      <c r="H283" s="19"/>
    </row>
    <row r="284" spans="1:8" x14ac:dyDescent="0.25">
      <c r="A284" s="19" t="s">
        <v>1487</v>
      </c>
      <c r="B284" s="19" t="str">
        <f t="shared" si="20"/>
        <v>06</v>
      </c>
      <c r="C284" s="19">
        <f t="shared" si="21"/>
        <v>12</v>
      </c>
      <c r="D284" s="19" t="str">
        <f t="shared" si="22"/>
        <v>TX</v>
      </c>
      <c r="E284" s="19" t="str">
        <f t="shared" si="23"/>
        <v>P</v>
      </c>
      <c r="F284" s="19" t="str">
        <f t="shared" si="24"/>
        <v>IFG_06_TX_P&lt;12&gt;</v>
      </c>
      <c r="G284" s="19">
        <v>23086.623619999998</v>
      </c>
      <c r="H284" s="19"/>
    </row>
    <row r="285" spans="1:8" x14ac:dyDescent="0.25">
      <c r="A285" s="19" t="s">
        <v>1492</v>
      </c>
      <c r="B285" s="19" t="str">
        <f t="shared" si="20"/>
        <v>06</v>
      </c>
      <c r="C285" s="19">
        <f t="shared" si="21"/>
        <v>13</v>
      </c>
      <c r="D285" s="19" t="str">
        <f t="shared" si="22"/>
        <v>TX</v>
      </c>
      <c r="E285" s="19" t="str">
        <f t="shared" si="23"/>
        <v>N</v>
      </c>
      <c r="F285" s="19" t="str">
        <f t="shared" si="24"/>
        <v>IFG_06_TX_N&lt;13&gt;</v>
      </c>
      <c r="G285" s="19">
        <v>27715.053380000001</v>
      </c>
      <c r="H285" s="19"/>
    </row>
    <row r="286" spans="1:8" x14ac:dyDescent="0.25">
      <c r="A286" s="19" t="s">
        <v>1491</v>
      </c>
      <c r="B286" s="19" t="str">
        <f t="shared" si="20"/>
        <v>06</v>
      </c>
      <c r="C286" s="19">
        <f t="shared" si="21"/>
        <v>13</v>
      </c>
      <c r="D286" s="19" t="str">
        <f t="shared" si="22"/>
        <v>TX</v>
      </c>
      <c r="E286" s="19" t="str">
        <f t="shared" si="23"/>
        <v>P</v>
      </c>
      <c r="F286" s="19" t="str">
        <f t="shared" si="24"/>
        <v>IFG_06_TX_P&lt;13&gt;</v>
      </c>
      <c r="G286" s="19">
        <v>27715.304329999999</v>
      </c>
      <c r="H286" s="19"/>
    </row>
    <row r="287" spans="1:8" x14ac:dyDescent="0.25">
      <c r="A287" s="19" t="s">
        <v>1496</v>
      </c>
      <c r="B287" s="19" t="str">
        <f t="shared" si="20"/>
        <v>06</v>
      </c>
      <c r="C287" s="19">
        <f t="shared" si="21"/>
        <v>14</v>
      </c>
      <c r="D287" s="19" t="str">
        <f t="shared" si="22"/>
        <v>TX</v>
      </c>
      <c r="E287" s="19" t="str">
        <f t="shared" si="23"/>
        <v>N</v>
      </c>
      <c r="F287" s="19" t="str">
        <f t="shared" si="24"/>
        <v>IFG_06_TX_N&lt;14&gt;</v>
      </c>
      <c r="G287" s="19">
        <v>29517.41605</v>
      </c>
      <c r="H287" s="19"/>
    </row>
    <row r="288" spans="1:8" x14ac:dyDescent="0.25">
      <c r="A288" s="19" t="s">
        <v>1495</v>
      </c>
      <c r="B288" s="19" t="str">
        <f t="shared" si="20"/>
        <v>06</v>
      </c>
      <c r="C288" s="19">
        <f t="shared" si="21"/>
        <v>14</v>
      </c>
      <c r="D288" s="19" t="str">
        <f t="shared" si="22"/>
        <v>TX</v>
      </c>
      <c r="E288" s="19" t="str">
        <f t="shared" si="23"/>
        <v>P</v>
      </c>
      <c r="F288" s="19" t="str">
        <f t="shared" si="24"/>
        <v>IFG_06_TX_P&lt;14&gt;</v>
      </c>
      <c r="G288" s="19">
        <v>29517.724030000001</v>
      </c>
      <c r="H288" s="19"/>
    </row>
    <row r="289" spans="1:8" x14ac:dyDescent="0.25">
      <c r="A289" s="19" t="s">
        <v>1500</v>
      </c>
      <c r="B289" s="19" t="str">
        <f t="shared" si="20"/>
        <v>06</v>
      </c>
      <c r="C289" s="19">
        <f t="shared" si="21"/>
        <v>15</v>
      </c>
      <c r="D289" s="19" t="str">
        <f t="shared" si="22"/>
        <v>TX</v>
      </c>
      <c r="E289" s="19" t="str">
        <f t="shared" si="23"/>
        <v>N</v>
      </c>
      <c r="F289" s="19" t="str">
        <f t="shared" si="24"/>
        <v>IFG_06_TX_N&lt;15&gt;</v>
      </c>
      <c r="G289" s="19">
        <v>25358.121810000001</v>
      </c>
      <c r="H289" s="19"/>
    </row>
    <row r="290" spans="1:8" x14ac:dyDescent="0.25">
      <c r="A290" s="19" t="s">
        <v>1499</v>
      </c>
      <c r="B290" s="19" t="str">
        <f t="shared" si="20"/>
        <v>06</v>
      </c>
      <c r="C290" s="19">
        <f t="shared" si="21"/>
        <v>15</v>
      </c>
      <c r="D290" s="19" t="str">
        <f t="shared" si="22"/>
        <v>TX</v>
      </c>
      <c r="E290" s="19" t="str">
        <f t="shared" si="23"/>
        <v>P</v>
      </c>
      <c r="F290" s="19" t="str">
        <f t="shared" si="24"/>
        <v>IFG_06_TX_P&lt;15&gt;</v>
      </c>
      <c r="G290" s="19">
        <v>25359.381460000001</v>
      </c>
      <c r="H290" s="19"/>
    </row>
    <row r="291" spans="1:8" x14ac:dyDescent="0.25">
      <c r="A291" s="19" t="s">
        <v>1504</v>
      </c>
      <c r="B291" s="19" t="str">
        <f t="shared" si="20"/>
        <v>06</v>
      </c>
      <c r="C291" s="19">
        <f t="shared" si="21"/>
        <v>16</v>
      </c>
      <c r="D291" s="19" t="str">
        <f t="shared" si="22"/>
        <v>TX</v>
      </c>
      <c r="E291" s="19" t="str">
        <f t="shared" si="23"/>
        <v>N</v>
      </c>
      <c r="F291" s="19" t="str">
        <f t="shared" si="24"/>
        <v>IFG_06_TX_N&lt;16&gt;</v>
      </c>
      <c r="G291" s="19">
        <v>26916.472450000001</v>
      </c>
      <c r="H291" s="19"/>
    </row>
    <row r="292" spans="1:8" x14ac:dyDescent="0.25">
      <c r="A292" s="19" t="s">
        <v>1503</v>
      </c>
      <c r="B292" s="19" t="str">
        <f t="shared" si="20"/>
        <v>06</v>
      </c>
      <c r="C292" s="19">
        <f t="shared" si="21"/>
        <v>16</v>
      </c>
      <c r="D292" s="19" t="str">
        <f t="shared" si="22"/>
        <v>TX</v>
      </c>
      <c r="E292" s="19" t="str">
        <f t="shared" si="23"/>
        <v>P</v>
      </c>
      <c r="F292" s="19" t="str">
        <f t="shared" si="24"/>
        <v>IFG_06_TX_P&lt;16&gt;</v>
      </c>
      <c r="G292" s="19">
        <v>26914.80413</v>
      </c>
      <c r="H292" s="19"/>
    </row>
    <row r="293" spans="1:8" x14ac:dyDescent="0.25">
      <c r="A293" s="19" t="s">
        <v>1508</v>
      </c>
      <c r="B293" s="19" t="str">
        <f t="shared" si="20"/>
        <v>06</v>
      </c>
      <c r="C293" s="19">
        <f t="shared" si="21"/>
        <v>17</v>
      </c>
      <c r="D293" s="19" t="str">
        <f t="shared" si="22"/>
        <v>TX</v>
      </c>
      <c r="E293" s="19" t="str">
        <f t="shared" si="23"/>
        <v>N</v>
      </c>
      <c r="F293" s="19" t="str">
        <f t="shared" si="24"/>
        <v>IFG_06_TX_N&lt;17&gt;</v>
      </c>
      <c r="G293" s="19">
        <v>26937.266729999999</v>
      </c>
      <c r="H293" s="19"/>
    </row>
    <row r="294" spans="1:8" x14ac:dyDescent="0.25">
      <c r="A294" s="19" t="s">
        <v>1507</v>
      </c>
      <c r="B294" s="19" t="str">
        <f t="shared" si="20"/>
        <v>06</v>
      </c>
      <c r="C294" s="19">
        <f t="shared" si="21"/>
        <v>17</v>
      </c>
      <c r="D294" s="19" t="str">
        <f t="shared" si="22"/>
        <v>TX</v>
      </c>
      <c r="E294" s="19" t="str">
        <f t="shared" si="23"/>
        <v>P</v>
      </c>
      <c r="F294" s="19" t="str">
        <f t="shared" si="24"/>
        <v>IFG_06_TX_P&lt;17&gt;</v>
      </c>
      <c r="G294" s="19">
        <v>26936.549330000002</v>
      </c>
      <c r="H294" s="19"/>
    </row>
    <row r="295" spans="1:8" x14ac:dyDescent="0.25">
      <c r="A295" s="19" t="s">
        <v>4204</v>
      </c>
      <c r="B295" s="19" t="str">
        <f t="shared" si="20"/>
        <v>06</v>
      </c>
      <c r="C295" s="19">
        <f t="shared" si="21"/>
        <v>18</v>
      </c>
      <c r="D295" s="19" t="str">
        <f t="shared" si="22"/>
        <v>TX</v>
      </c>
      <c r="E295" s="19" t="str">
        <f t="shared" si="23"/>
        <v>N</v>
      </c>
      <c r="F295" s="19" t="str">
        <f t="shared" si="24"/>
        <v>IFG_06_TX_N&lt;18&gt;</v>
      </c>
      <c r="G295" s="19">
        <v>22053.777320000001</v>
      </c>
      <c r="H295" s="19"/>
    </row>
    <row r="296" spans="1:8" x14ac:dyDescent="0.25">
      <c r="A296" s="19" t="s">
        <v>4205</v>
      </c>
      <c r="B296" s="19" t="str">
        <f t="shared" si="20"/>
        <v>06</v>
      </c>
      <c r="C296" s="19">
        <f t="shared" si="21"/>
        <v>18</v>
      </c>
      <c r="D296" s="19" t="str">
        <f t="shared" si="22"/>
        <v>TX</v>
      </c>
      <c r="E296" s="19" t="str">
        <f t="shared" si="23"/>
        <v>P</v>
      </c>
      <c r="F296" s="19" t="str">
        <f t="shared" si="24"/>
        <v>IFG_06_TX_P&lt;18&gt;</v>
      </c>
      <c r="G296" s="19">
        <v>22053.65826</v>
      </c>
      <c r="H296" s="19"/>
    </row>
    <row r="297" spans="1:8" x14ac:dyDescent="0.25">
      <c r="A297" s="19" t="s">
        <v>4206</v>
      </c>
      <c r="B297" s="19" t="str">
        <f t="shared" si="20"/>
        <v>06</v>
      </c>
      <c r="C297" s="19">
        <f t="shared" si="21"/>
        <v>19</v>
      </c>
      <c r="D297" s="19" t="str">
        <f t="shared" si="22"/>
        <v>TX</v>
      </c>
      <c r="E297" s="19" t="str">
        <f t="shared" si="23"/>
        <v>N</v>
      </c>
      <c r="F297" s="19" t="str">
        <f t="shared" si="24"/>
        <v>IFG_06_TX_N&lt;19&gt;</v>
      </c>
      <c r="G297" s="19">
        <v>26953.048620000001</v>
      </c>
      <c r="H297" s="19"/>
    </row>
    <row r="298" spans="1:8" x14ac:dyDescent="0.25">
      <c r="A298" s="19" t="s">
        <v>4207</v>
      </c>
      <c r="B298" s="19" t="str">
        <f t="shared" si="20"/>
        <v>06</v>
      </c>
      <c r="C298" s="19">
        <f t="shared" si="21"/>
        <v>19</v>
      </c>
      <c r="D298" s="19" t="str">
        <f t="shared" si="22"/>
        <v>TX</v>
      </c>
      <c r="E298" s="19" t="str">
        <f t="shared" si="23"/>
        <v>P</v>
      </c>
      <c r="F298" s="19" t="str">
        <f t="shared" si="24"/>
        <v>IFG_06_TX_P&lt;19&gt;</v>
      </c>
      <c r="G298" s="19">
        <v>26954.633089999999</v>
      </c>
      <c r="H298" s="19"/>
    </row>
    <row r="299" spans="1:8" x14ac:dyDescent="0.25">
      <c r="A299" s="19" t="s">
        <v>4208</v>
      </c>
      <c r="B299" s="19" t="str">
        <f t="shared" si="20"/>
        <v>06</v>
      </c>
      <c r="C299" s="19">
        <f t="shared" si="21"/>
        <v>20</v>
      </c>
      <c r="D299" s="19" t="str">
        <f t="shared" si="22"/>
        <v>TX</v>
      </c>
      <c r="E299" s="19" t="str">
        <f t="shared" si="23"/>
        <v>N</v>
      </c>
      <c r="F299" s="19" t="str">
        <f t="shared" si="24"/>
        <v>IFG_06_TX_N&lt;20&gt;</v>
      </c>
      <c r="G299" s="19">
        <v>26397.339100000001</v>
      </c>
      <c r="H299" s="19"/>
    </row>
    <row r="300" spans="1:8" x14ac:dyDescent="0.25">
      <c r="A300" s="19" t="s">
        <v>4209</v>
      </c>
      <c r="B300" s="19" t="str">
        <f t="shared" si="20"/>
        <v>06</v>
      </c>
      <c r="C300" s="19">
        <f t="shared" si="21"/>
        <v>20</v>
      </c>
      <c r="D300" s="19" t="str">
        <f t="shared" si="22"/>
        <v>TX</v>
      </c>
      <c r="E300" s="19" t="str">
        <f t="shared" si="23"/>
        <v>P</v>
      </c>
      <c r="F300" s="19" t="str">
        <f t="shared" si="24"/>
        <v>IFG_06_TX_P&lt;20&gt;</v>
      </c>
      <c r="G300" s="19">
        <v>26397.829529999999</v>
      </c>
      <c r="H300" s="19"/>
    </row>
    <row r="301" spans="1:8" x14ac:dyDescent="0.25">
      <c r="A301" s="19" t="s">
        <v>4210</v>
      </c>
      <c r="B301" s="19" t="str">
        <f t="shared" si="20"/>
        <v>06</v>
      </c>
      <c r="C301" s="19">
        <f t="shared" si="21"/>
        <v>21</v>
      </c>
      <c r="D301" s="19" t="str">
        <f t="shared" si="22"/>
        <v>TX</v>
      </c>
      <c r="E301" s="19" t="str">
        <f t="shared" si="23"/>
        <v>N</v>
      </c>
      <c r="F301" s="19" t="str">
        <f t="shared" si="24"/>
        <v>IFG_06_TX_N&lt;21&gt;</v>
      </c>
      <c r="G301" s="19">
        <v>22754.445500000002</v>
      </c>
      <c r="H301" s="19"/>
    </row>
    <row r="302" spans="1:8" x14ac:dyDescent="0.25">
      <c r="A302" s="19" t="s">
        <v>4211</v>
      </c>
      <c r="B302" s="19" t="str">
        <f t="shared" si="20"/>
        <v>06</v>
      </c>
      <c r="C302" s="19">
        <f t="shared" si="21"/>
        <v>21</v>
      </c>
      <c r="D302" s="19" t="str">
        <f t="shared" si="22"/>
        <v>TX</v>
      </c>
      <c r="E302" s="19" t="str">
        <f t="shared" si="23"/>
        <v>P</v>
      </c>
      <c r="F302" s="19" t="str">
        <f t="shared" si="24"/>
        <v>IFG_06_TX_P&lt;21&gt;</v>
      </c>
      <c r="G302" s="19">
        <v>22755.116259999999</v>
      </c>
      <c r="H302" s="19"/>
    </row>
    <row r="303" spans="1:8" x14ac:dyDescent="0.25">
      <c r="A303" s="19" t="s">
        <v>4212</v>
      </c>
      <c r="B303" s="19" t="str">
        <f t="shared" si="20"/>
        <v>06</v>
      </c>
      <c r="C303" s="19">
        <f t="shared" si="21"/>
        <v>22</v>
      </c>
      <c r="D303" s="19" t="str">
        <f t="shared" si="22"/>
        <v>TX</v>
      </c>
      <c r="E303" s="19" t="str">
        <f t="shared" si="23"/>
        <v>N</v>
      </c>
      <c r="F303" s="19" t="str">
        <f t="shared" si="24"/>
        <v>IFG_06_TX_N&lt;22&gt;</v>
      </c>
      <c r="G303" s="19">
        <v>22327.905409999999</v>
      </c>
      <c r="H303" s="19"/>
    </row>
    <row r="304" spans="1:8" x14ac:dyDescent="0.25">
      <c r="A304" s="19" t="s">
        <v>4213</v>
      </c>
      <c r="B304" s="19" t="str">
        <f t="shared" si="20"/>
        <v>06</v>
      </c>
      <c r="C304" s="19">
        <f t="shared" si="21"/>
        <v>22</v>
      </c>
      <c r="D304" s="19" t="str">
        <f t="shared" si="22"/>
        <v>TX</v>
      </c>
      <c r="E304" s="19" t="str">
        <f t="shared" si="23"/>
        <v>P</v>
      </c>
      <c r="F304" s="19" t="str">
        <f t="shared" si="24"/>
        <v>IFG_06_TX_P&lt;22&gt;</v>
      </c>
      <c r="G304" s="19">
        <v>22328.067749999998</v>
      </c>
      <c r="H304" s="19"/>
    </row>
    <row r="305" spans="1:8" x14ac:dyDescent="0.25">
      <c r="A305" s="19" t="s">
        <v>4214</v>
      </c>
      <c r="B305" s="19" t="str">
        <f t="shared" si="20"/>
        <v>06</v>
      </c>
      <c r="C305" s="19">
        <f t="shared" si="21"/>
        <v>23</v>
      </c>
      <c r="D305" s="19" t="str">
        <f t="shared" si="22"/>
        <v>TX</v>
      </c>
      <c r="E305" s="19" t="str">
        <f t="shared" si="23"/>
        <v>N</v>
      </c>
      <c r="F305" s="19" t="str">
        <f t="shared" si="24"/>
        <v>IFG_06_TX_N&lt;23&gt;</v>
      </c>
      <c r="G305" s="19">
        <v>22221.233059999999</v>
      </c>
      <c r="H305" s="19"/>
    </row>
    <row r="306" spans="1:8" x14ac:dyDescent="0.25">
      <c r="A306" s="19" t="s">
        <v>4215</v>
      </c>
      <c r="B306" s="19" t="str">
        <f t="shared" si="20"/>
        <v>06</v>
      </c>
      <c r="C306" s="19">
        <f t="shared" si="21"/>
        <v>23</v>
      </c>
      <c r="D306" s="19" t="str">
        <f t="shared" si="22"/>
        <v>TX</v>
      </c>
      <c r="E306" s="19" t="str">
        <f t="shared" si="23"/>
        <v>P</v>
      </c>
      <c r="F306" s="19" t="str">
        <f t="shared" si="24"/>
        <v>IFG_06_TX_P&lt;23&gt;</v>
      </c>
      <c r="G306" s="19">
        <v>22222.416679999998</v>
      </c>
      <c r="H306" s="19"/>
    </row>
    <row r="307" spans="1:8" x14ac:dyDescent="0.25">
      <c r="A307" s="19" t="s">
        <v>1512</v>
      </c>
      <c r="B307" s="19" t="str">
        <f t="shared" si="20"/>
        <v>07</v>
      </c>
      <c r="C307" s="19">
        <f t="shared" si="21"/>
        <v>0</v>
      </c>
      <c r="D307" s="19" t="str">
        <f t="shared" si="22"/>
        <v>TX</v>
      </c>
      <c r="E307" s="19" t="str">
        <f t="shared" si="23"/>
        <v>N</v>
      </c>
      <c r="F307" s="19" t="str">
        <f t="shared" si="24"/>
        <v>IFG_07_TX_N&lt;0&gt;</v>
      </c>
      <c r="G307" s="19">
        <v>24236.412670000002</v>
      </c>
      <c r="H307" s="19"/>
    </row>
    <row r="308" spans="1:8" x14ac:dyDescent="0.25">
      <c r="A308" s="19" t="s">
        <v>1511</v>
      </c>
      <c r="B308" s="19" t="str">
        <f t="shared" si="20"/>
        <v>07</v>
      </c>
      <c r="C308" s="19">
        <f t="shared" si="21"/>
        <v>0</v>
      </c>
      <c r="D308" s="19" t="str">
        <f t="shared" si="22"/>
        <v>TX</v>
      </c>
      <c r="E308" s="19" t="str">
        <f t="shared" si="23"/>
        <v>P</v>
      </c>
      <c r="F308" s="19" t="str">
        <f t="shared" si="24"/>
        <v>IFG_07_TX_P&lt;0&gt;</v>
      </c>
      <c r="G308" s="19">
        <v>24234.92584</v>
      </c>
      <c r="H308" s="19"/>
    </row>
    <row r="309" spans="1:8" x14ac:dyDescent="0.25">
      <c r="A309" s="19" t="s">
        <v>1516</v>
      </c>
      <c r="B309" s="19" t="str">
        <f t="shared" si="20"/>
        <v>07</v>
      </c>
      <c r="C309" s="19">
        <f t="shared" si="21"/>
        <v>1</v>
      </c>
      <c r="D309" s="19" t="str">
        <f t="shared" si="22"/>
        <v>TX</v>
      </c>
      <c r="E309" s="19" t="str">
        <f t="shared" si="23"/>
        <v>N</v>
      </c>
      <c r="F309" s="19" t="str">
        <f t="shared" si="24"/>
        <v>IFG_07_TX_N&lt;1&gt;</v>
      </c>
      <c r="G309" s="19">
        <v>29010.507669999999</v>
      </c>
      <c r="H309" s="19"/>
    </row>
    <row r="310" spans="1:8" x14ac:dyDescent="0.25">
      <c r="A310" s="19" t="s">
        <v>1515</v>
      </c>
      <c r="B310" s="19" t="str">
        <f t="shared" si="20"/>
        <v>07</v>
      </c>
      <c r="C310" s="19">
        <f t="shared" si="21"/>
        <v>1</v>
      </c>
      <c r="D310" s="19" t="str">
        <f t="shared" si="22"/>
        <v>TX</v>
      </c>
      <c r="E310" s="19" t="str">
        <f t="shared" si="23"/>
        <v>P</v>
      </c>
      <c r="F310" s="19" t="str">
        <f t="shared" si="24"/>
        <v>IFG_07_TX_P&lt;1&gt;</v>
      </c>
      <c r="G310" s="19">
        <v>29010.988239999999</v>
      </c>
      <c r="H310" s="19"/>
    </row>
    <row r="311" spans="1:8" x14ac:dyDescent="0.25">
      <c r="A311" s="19" t="s">
        <v>1520</v>
      </c>
      <c r="B311" s="19" t="str">
        <f t="shared" si="20"/>
        <v>07</v>
      </c>
      <c r="C311" s="19">
        <f t="shared" si="21"/>
        <v>2</v>
      </c>
      <c r="D311" s="19" t="str">
        <f t="shared" si="22"/>
        <v>TX</v>
      </c>
      <c r="E311" s="19" t="str">
        <f t="shared" si="23"/>
        <v>N</v>
      </c>
      <c r="F311" s="19" t="str">
        <f t="shared" si="24"/>
        <v>IFG_07_TX_N&lt;2&gt;</v>
      </c>
      <c r="G311" s="19">
        <v>28788.699000000001</v>
      </c>
      <c r="H311" s="19"/>
    </row>
    <row r="312" spans="1:8" x14ac:dyDescent="0.25">
      <c r="A312" s="19" t="s">
        <v>1519</v>
      </c>
      <c r="B312" s="19" t="str">
        <f t="shared" si="20"/>
        <v>07</v>
      </c>
      <c r="C312" s="19">
        <f t="shared" si="21"/>
        <v>2</v>
      </c>
      <c r="D312" s="19" t="str">
        <f t="shared" si="22"/>
        <v>TX</v>
      </c>
      <c r="E312" s="19" t="str">
        <f t="shared" si="23"/>
        <v>P</v>
      </c>
      <c r="F312" s="19" t="str">
        <f t="shared" si="24"/>
        <v>IFG_07_TX_P&lt;2&gt;</v>
      </c>
      <c r="G312" s="19">
        <v>28790.660070000002</v>
      </c>
      <c r="H312" s="19"/>
    </row>
    <row r="313" spans="1:8" x14ac:dyDescent="0.25">
      <c r="A313" s="19" t="s">
        <v>1524</v>
      </c>
      <c r="B313" s="19" t="str">
        <f t="shared" si="20"/>
        <v>07</v>
      </c>
      <c r="C313" s="19">
        <f t="shared" si="21"/>
        <v>3</v>
      </c>
      <c r="D313" s="19" t="str">
        <f t="shared" si="22"/>
        <v>TX</v>
      </c>
      <c r="E313" s="19" t="str">
        <f t="shared" si="23"/>
        <v>N</v>
      </c>
      <c r="F313" s="19" t="str">
        <f t="shared" si="24"/>
        <v>IFG_07_TX_N&lt;3&gt;</v>
      </c>
      <c r="G313" s="19">
        <v>28589.024140000001</v>
      </c>
      <c r="H313" s="19"/>
    </row>
    <row r="314" spans="1:8" x14ac:dyDescent="0.25">
      <c r="A314" s="19" t="s">
        <v>1523</v>
      </c>
      <c r="B314" s="19" t="str">
        <f t="shared" si="20"/>
        <v>07</v>
      </c>
      <c r="C314" s="19">
        <f t="shared" si="21"/>
        <v>3</v>
      </c>
      <c r="D314" s="19" t="str">
        <f t="shared" si="22"/>
        <v>TX</v>
      </c>
      <c r="E314" s="19" t="str">
        <f t="shared" si="23"/>
        <v>P</v>
      </c>
      <c r="F314" s="19" t="str">
        <f t="shared" si="24"/>
        <v>IFG_07_TX_P&lt;3&gt;</v>
      </c>
      <c r="G314" s="19">
        <v>28589.11246</v>
      </c>
      <c r="H314" s="19"/>
    </row>
    <row r="315" spans="1:8" x14ac:dyDescent="0.25">
      <c r="A315" s="19" t="s">
        <v>1528</v>
      </c>
      <c r="B315" s="19" t="str">
        <f t="shared" si="20"/>
        <v>07</v>
      </c>
      <c r="C315" s="19">
        <f t="shared" si="21"/>
        <v>4</v>
      </c>
      <c r="D315" s="19" t="str">
        <f t="shared" si="22"/>
        <v>TX</v>
      </c>
      <c r="E315" s="19" t="str">
        <f t="shared" si="23"/>
        <v>N</v>
      </c>
      <c r="F315" s="19" t="str">
        <f t="shared" si="24"/>
        <v>IFG_07_TX_N&lt;4&gt;</v>
      </c>
      <c r="G315" s="19">
        <v>30547.406340000001</v>
      </c>
      <c r="H315" s="19"/>
    </row>
    <row r="316" spans="1:8" x14ac:dyDescent="0.25">
      <c r="A316" s="19" t="s">
        <v>1527</v>
      </c>
      <c r="B316" s="19" t="str">
        <f t="shared" si="20"/>
        <v>07</v>
      </c>
      <c r="C316" s="19">
        <f t="shared" si="21"/>
        <v>4</v>
      </c>
      <c r="D316" s="19" t="str">
        <f t="shared" si="22"/>
        <v>TX</v>
      </c>
      <c r="E316" s="19" t="str">
        <f t="shared" si="23"/>
        <v>P</v>
      </c>
      <c r="F316" s="19" t="str">
        <f t="shared" si="24"/>
        <v>IFG_07_TX_P&lt;4&gt;</v>
      </c>
      <c r="G316" s="19">
        <v>30548.171600000001</v>
      </c>
      <c r="H316" s="19"/>
    </row>
    <row r="317" spans="1:8" x14ac:dyDescent="0.25">
      <c r="A317" s="19" t="s">
        <v>1532</v>
      </c>
      <c r="B317" s="19" t="str">
        <f t="shared" si="20"/>
        <v>07</v>
      </c>
      <c r="C317" s="19">
        <f t="shared" si="21"/>
        <v>5</v>
      </c>
      <c r="D317" s="19" t="str">
        <f t="shared" si="22"/>
        <v>TX</v>
      </c>
      <c r="E317" s="19" t="str">
        <f t="shared" si="23"/>
        <v>N</v>
      </c>
      <c r="F317" s="19" t="str">
        <f t="shared" si="24"/>
        <v>IFG_07_TX_N&lt;5&gt;</v>
      </c>
      <c r="G317" s="19">
        <v>29592.5609</v>
      </c>
      <c r="H317" s="19"/>
    </row>
    <row r="318" spans="1:8" x14ac:dyDescent="0.25">
      <c r="A318" s="19" t="s">
        <v>1531</v>
      </c>
      <c r="B318" s="19" t="str">
        <f t="shared" si="20"/>
        <v>07</v>
      </c>
      <c r="C318" s="19">
        <f t="shared" si="21"/>
        <v>5</v>
      </c>
      <c r="D318" s="19" t="str">
        <f t="shared" si="22"/>
        <v>TX</v>
      </c>
      <c r="E318" s="19" t="str">
        <f t="shared" si="23"/>
        <v>P</v>
      </c>
      <c r="F318" s="19" t="str">
        <f t="shared" si="24"/>
        <v>IFG_07_TX_P&lt;5&gt;</v>
      </c>
      <c r="G318" s="19">
        <v>29591.554810000001</v>
      </c>
      <c r="H318" s="19"/>
    </row>
    <row r="319" spans="1:8" x14ac:dyDescent="0.25">
      <c r="A319" s="19" t="s">
        <v>1536</v>
      </c>
      <c r="B319" s="19" t="str">
        <f t="shared" si="20"/>
        <v>07</v>
      </c>
      <c r="C319" s="19">
        <f t="shared" si="21"/>
        <v>6</v>
      </c>
      <c r="D319" s="19" t="str">
        <f t="shared" si="22"/>
        <v>TX</v>
      </c>
      <c r="E319" s="19" t="str">
        <f t="shared" si="23"/>
        <v>N</v>
      </c>
      <c r="F319" s="19" t="str">
        <f t="shared" si="24"/>
        <v>IFG_07_TX_N&lt;6&gt;</v>
      </c>
      <c r="G319" s="19">
        <v>29546.900300000001</v>
      </c>
      <c r="H319" s="19"/>
    </row>
    <row r="320" spans="1:8" x14ac:dyDescent="0.25">
      <c r="A320" s="19" t="s">
        <v>1535</v>
      </c>
      <c r="B320" s="19" t="str">
        <f t="shared" si="20"/>
        <v>07</v>
      </c>
      <c r="C320" s="19">
        <f t="shared" si="21"/>
        <v>6</v>
      </c>
      <c r="D320" s="19" t="str">
        <f t="shared" si="22"/>
        <v>TX</v>
      </c>
      <c r="E320" s="19" t="str">
        <f t="shared" si="23"/>
        <v>P</v>
      </c>
      <c r="F320" s="19" t="str">
        <f t="shared" si="24"/>
        <v>IFG_07_TX_P&lt;6&gt;</v>
      </c>
      <c r="G320" s="19">
        <v>29547.248500000002</v>
      </c>
      <c r="H320" s="19"/>
    </row>
    <row r="321" spans="1:8" x14ac:dyDescent="0.25">
      <c r="A321" s="19" t="s">
        <v>1540</v>
      </c>
      <c r="B321" s="19" t="str">
        <f t="shared" si="20"/>
        <v>07</v>
      </c>
      <c r="C321" s="19">
        <f t="shared" si="21"/>
        <v>7</v>
      </c>
      <c r="D321" s="19" t="str">
        <f t="shared" si="22"/>
        <v>TX</v>
      </c>
      <c r="E321" s="19" t="str">
        <f t="shared" si="23"/>
        <v>N</v>
      </c>
      <c r="F321" s="19" t="str">
        <f t="shared" si="24"/>
        <v>IFG_07_TX_N&lt;7&gt;</v>
      </c>
      <c r="G321" s="19">
        <v>33296.07447</v>
      </c>
      <c r="H321" s="19"/>
    </row>
    <row r="322" spans="1:8" x14ac:dyDescent="0.25">
      <c r="A322" s="19" t="s">
        <v>1539</v>
      </c>
      <c r="B322" s="19" t="str">
        <f t="shared" si="20"/>
        <v>07</v>
      </c>
      <c r="C322" s="19">
        <f t="shared" si="21"/>
        <v>7</v>
      </c>
      <c r="D322" s="19" t="str">
        <f t="shared" si="22"/>
        <v>TX</v>
      </c>
      <c r="E322" s="19" t="str">
        <f t="shared" si="23"/>
        <v>P</v>
      </c>
      <c r="F322" s="19" t="str">
        <f t="shared" si="24"/>
        <v>IFG_07_TX_P&lt;7&gt;</v>
      </c>
      <c r="G322" s="19">
        <v>33297.932589999997</v>
      </c>
      <c r="H322" s="19"/>
    </row>
    <row r="323" spans="1:8" x14ac:dyDescent="0.25">
      <c r="A323" s="19" t="s">
        <v>1544</v>
      </c>
      <c r="B323" s="19" t="str">
        <f t="shared" si="20"/>
        <v>07</v>
      </c>
      <c r="C323" s="19">
        <f t="shared" si="21"/>
        <v>8</v>
      </c>
      <c r="D323" s="19" t="str">
        <f t="shared" si="22"/>
        <v>TX</v>
      </c>
      <c r="E323" s="19" t="str">
        <f t="shared" si="23"/>
        <v>N</v>
      </c>
      <c r="F323" s="19" t="str">
        <f t="shared" si="24"/>
        <v>IFG_07_TX_N&lt;8&gt;</v>
      </c>
      <c r="G323" s="19">
        <v>34351.411220000002</v>
      </c>
      <c r="H323" s="19"/>
    </row>
    <row r="324" spans="1:8" x14ac:dyDescent="0.25">
      <c r="A324" s="19" t="s">
        <v>1543</v>
      </c>
      <c r="B324" s="19" t="str">
        <f t="shared" ref="B324:B387" si="25">RIGHT(LEFT(A324,5),2)</f>
        <v>07</v>
      </c>
      <c r="C324" s="19">
        <f t="shared" ref="C324:C387" si="26">INT(MID(A324,FIND("_",A324)+1,2))</f>
        <v>8</v>
      </c>
      <c r="D324" s="19" t="str">
        <f t="shared" ref="D324:D387" si="27">MID(A324,FIND("_",A324)+4,2)</f>
        <v>TX</v>
      </c>
      <c r="E324" s="19" t="str">
        <f t="shared" ref="E324:E387" si="28">RIGHT(A324,1)</f>
        <v>P</v>
      </c>
      <c r="F324" s="19" t="str">
        <f t="shared" ref="F324:F387" si="29">CONCATENATE("IFG_",B324,"_",D324,"_",E324,"&lt;",C324,"&gt;")</f>
        <v>IFG_07_TX_P&lt;8&gt;</v>
      </c>
      <c r="G324" s="19">
        <v>34351.523939999999</v>
      </c>
      <c r="H324" s="19"/>
    </row>
    <row r="325" spans="1:8" x14ac:dyDescent="0.25">
      <c r="A325" s="19" t="s">
        <v>1548</v>
      </c>
      <c r="B325" s="19" t="str">
        <f t="shared" si="25"/>
        <v>07</v>
      </c>
      <c r="C325" s="19">
        <f t="shared" si="26"/>
        <v>9</v>
      </c>
      <c r="D325" s="19" t="str">
        <f t="shared" si="27"/>
        <v>TX</v>
      </c>
      <c r="E325" s="19" t="str">
        <f t="shared" si="28"/>
        <v>N</v>
      </c>
      <c r="F325" s="19" t="str">
        <f t="shared" si="29"/>
        <v>IFG_07_TX_N&lt;9&gt;</v>
      </c>
      <c r="G325" s="19">
        <v>32776.283199999998</v>
      </c>
      <c r="H325" s="19"/>
    </row>
    <row r="326" spans="1:8" x14ac:dyDescent="0.25">
      <c r="A326" s="19" t="s">
        <v>1547</v>
      </c>
      <c r="B326" s="19" t="str">
        <f t="shared" si="25"/>
        <v>07</v>
      </c>
      <c r="C326" s="19">
        <f t="shared" si="26"/>
        <v>9</v>
      </c>
      <c r="D326" s="19" t="str">
        <f t="shared" si="27"/>
        <v>TX</v>
      </c>
      <c r="E326" s="19" t="str">
        <f t="shared" si="28"/>
        <v>P</v>
      </c>
      <c r="F326" s="19" t="str">
        <f t="shared" si="29"/>
        <v>IFG_07_TX_P&lt;9&gt;</v>
      </c>
      <c r="G326" s="19">
        <v>32775.766219999998</v>
      </c>
      <c r="H326" s="19"/>
    </row>
    <row r="327" spans="1:8" x14ac:dyDescent="0.25">
      <c r="A327" s="19" t="s">
        <v>1552</v>
      </c>
      <c r="B327" s="19" t="str">
        <f t="shared" si="25"/>
        <v>07</v>
      </c>
      <c r="C327" s="19">
        <f t="shared" si="26"/>
        <v>10</v>
      </c>
      <c r="D327" s="19" t="str">
        <f t="shared" si="27"/>
        <v>TX</v>
      </c>
      <c r="E327" s="19" t="str">
        <f t="shared" si="28"/>
        <v>N</v>
      </c>
      <c r="F327" s="19" t="str">
        <f t="shared" si="29"/>
        <v>IFG_07_TX_N&lt;10&gt;</v>
      </c>
      <c r="G327" s="19">
        <v>29497.676879999999</v>
      </c>
      <c r="H327" s="19"/>
    </row>
    <row r="328" spans="1:8" x14ac:dyDescent="0.25">
      <c r="A328" s="19" t="s">
        <v>1551</v>
      </c>
      <c r="B328" s="19" t="str">
        <f t="shared" si="25"/>
        <v>07</v>
      </c>
      <c r="C328" s="19">
        <f t="shared" si="26"/>
        <v>10</v>
      </c>
      <c r="D328" s="19" t="str">
        <f t="shared" si="27"/>
        <v>TX</v>
      </c>
      <c r="E328" s="19" t="str">
        <f t="shared" si="28"/>
        <v>P</v>
      </c>
      <c r="F328" s="19" t="str">
        <f t="shared" si="29"/>
        <v>IFG_07_TX_P&lt;10&gt;</v>
      </c>
      <c r="G328" s="19">
        <v>29495.898229999999</v>
      </c>
      <c r="H328" s="19"/>
    </row>
    <row r="329" spans="1:8" x14ac:dyDescent="0.25">
      <c r="A329" s="19" t="s">
        <v>1556</v>
      </c>
      <c r="B329" s="19" t="str">
        <f t="shared" si="25"/>
        <v>07</v>
      </c>
      <c r="C329" s="19">
        <f t="shared" si="26"/>
        <v>11</v>
      </c>
      <c r="D329" s="19" t="str">
        <f t="shared" si="27"/>
        <v>TX</v>
      </c>
      <c r="E329" s="19" t="str">
        <f t="shared" si="28"/>
        <v>N</v>
      </c>
      <c r="F329" s="19" t="str">
        <f t="shared" si="29"/>
        <v>IFG_07_TX_N&lt;11&gt;</v>
      </c>
      <c r="G329" s="19">
        <v>31057.58224</v>
      </c>
      <c r="H329" s="19"/>
    </row>
    <row r="330" spans="1:8" x14ac:dyDescent="0.25">
      <c r="A330" s="19" t="s">
        <v>1555</v>
      </c>
      <c r="B330" s="19" t="str">
        <f t="shared" si="25"/>
        <v>07</v>
      </c>
      <c r="C330" s="19">
        <f t="shared" si="26"/>
        <v>11</v>
      </c>
      <c r="D330" s="19" t="str">
        <f t="shared" si="27"/>
        <v>TX</v>
      </c>
      <c r="E330" s="19" t="str">
        <f t="shared" si="28"/>
        <v>P</v>
      </c>
      <c r="F330" s="19" t="str">
        <f t="shared" si="29"/>
        <v>IFG_07_TX_P&lt;11&gt;</v>
      </c>
      <c r="G330" s="19">
        <v>31057.798869999999</v>
      </c>
      <c r="H330" s="19"/>
    </row>
    <row r="331" spans="1:8" x14ac:dyDescent="0.25">
      <c r="A331" s="19" t="s">
        <v>1560</v>
      </c>
      <c r="B331" s="19" t="str">
        <f t="shared" si="25"/>
        <v>07</v>
      </c>
      <c r="C331" s="19">
        <f t="shared" si="26"/>
        <v>12</v>
      </c>
      <c r="D331" s="19" t="str">
        <f t="shared" si="27"/>
        <v>TX</v>
      </c>
      <c r="E331" s="19" t="str">
        <f t="shared" si="28"/>
        <v>N</v>
      </c>
      <c r="F331" s="19" t="str">
        <f t="shared" si="29"/>
        <v>IFG_07_TX_N&lt;12&gt;</v>
      </c>
      <c r="G331" s="19">
        <v>29587.394950000002</v>
      </c>
      <c r="H331" s="19"/>
    </row>
    <row r="332" spans="1:8" x14ac:dyDescent="0.25">
      <c r="A332" s="19" t="s">
        <v>1559</v>
      </c>
      <c r="B332" s="19" t="str">
        <f t="shared" si="25"/>
        <v>07</v>
      </c>
      <c r="C332" s="19">
        <f t="shared" si="26"/>
        <v>12</v>
      </c>
      <c r="D332" s="19" t="str">
        <f t="shared" si="27"/>
        <v>TX</v>
      </c>
      <c r="E332" s="19" t="str">
        <f t="shared" si="28"/>
        <v>P</v>
      </c>
      <c r="F332" s="19" t="str">
        <f t="shared" si="29"/>
        <v>IFG_07_TX_P&lt;12&gt;</v>
      </c>
      <c r="G332" s="19">
        <v>29586.50114</v>
      </c>
      <c r="H332" s="19"/>
    </row>
    <row r="333" spans="1:8" x14ac:dyDescent="0.25">
      <c r="A333" s="19" t="s">
        <v>1564</v>
      </c>
      <c r="B333" s="19" t="str">
        <f t="shared" si="25"/>
        <v>07</v>
      </c>
      <c r="C333" s="19">
        <f t="shared" si="26"/>
        <v>13</v>
      </c>
      <c r="D333" s="19" t="str">
        <f t="shared" si="27"/>
        <v>TX</v>
      </c>
      <c r="E333" s="19" t="str">
        <f t="shared" si="28"/>
        <v>N</v>
      </c>
      <c r="F333" s="19" t="str">
        <f t="shared" si="29"/>
        <v>IFG_07_TX_N&lt;13&gt;</v>
      </c>
      <c r="G333" s="19">
        <v>27765.233130000001</v>
      </c>
      <c r="H333" s="19"/>
    </row>
    <row r="334" spans="1:8" x14ac:dyDescent="0.25">
      <c r="A334" s="19" t="s">
        <v>1563</v>
      </c>
      <c r="B334" s="19" t="str">
        <f t="shared" si="25"/>
        <v>07</v>
      </c>
      <c r="C334" s="19">
        <f t="shared" si="26"/>
        <v>13</v>
      </c>
      <c r="D334" s="19" t="str">
        <f t="shared" si="27"/>
        <v>TX</v>
      </c>
      <c r="E334" s="19" t="str">
        <f t="shared" si="28"/>
        <v>P</v>
      </c>
      <c r="F334" s="19" t="str">
        <f t="shared" si="29"/>
        <v>IFG_07_TX_P&lt;13&gt;</v>
      </c>
      <c r="G334" s="19">
        <v>27763.50734</v>
      </c>
      <c r="H334" s="19"/>
    </row>
    <row r="335" spans="1:8" x14ac:dyDescent="0.25">
      <c r="A335" s="19" t="s">
        <v>1568</v>
      </c>
      <c r="B335" s="19" t="str">
        <f t="shared" si="25"/>
        <v>07</v>
      </c>
      <c r="C335" s="19">
        <f t="shared" si="26"/>
        <v>14</v>
      </c>
      <c r="D335" s="19" t="str">
        <f t="shared" si="27"/>
        <v>TX</v>
      </c>
      <c r="E335" s="19" t="str">
        <f t="shared" si="28"/>
        <v>N</v>
      </c>
      <c r="F335" s="19" t="str">
        <f t="shared" si="29"/>
        <v>IFG_07_TX_N&lt;14&gt;</v>
      </c>
      <c r="G335" s="19">
        <v>31158.1774</v>
      </c>
      <c r="H335" s="19"/>
    </row>
    <row r="336" spans="1:8" x14ac:dyDescent="0.25">
      <c r="A336" s="19" t="s">
        <v>1567</v>
      </c>
      <c r="B336" s="19" t="str">
        <f t="shared" si="25"/>
        <v>07</v>
      </c>
      <c r="C336" s="19">
        <f t="shared" si="26"/>
        <v>14</v>
      </c>
      <c r="D336" s="19" t="str">
        <f t="shared" si="27"/>
        <v>TX</v>
      </c>
      <c r="E336" s="19" t="str">
        <f t="shared" si="28"/>
        <v>P</v>
      </c>
      <c r="F336" s="19" t="str">
        <f t="shared" si="29"/>
        <v>IFG_07_TX_P&lt;14&gt;</v>
      </c>
      <c r="G336" s="19">
        <v>31156.533469999998</v>
      </c>
      <c r="H336" s="19"/>
    </row>
    <row r="337" spans="1:8" x14ac:dyDescent="0.25">
      <c r="A337" s="19" t="s">
        <v>1572</v>
      </c>
      <c r="B337" s="19" t="str">
        <f t="shared" si="25"/>
        <v>07</v>
      </c>
      <c r="C337" s="19">
        <f t="shared" si="26"/>
        <v>15</v>
      </c>
      <c r="D337" s="19" t="str">
        <f t="shared" si="27"/>
        <v>TX</v>
      </c>
      <c r="E337" s="19" t="str">
        <f t="shared" si="28"/>
        <v>N</v>
      </c>
      <c r="F337" s="19" t="str">
        <f t="shared" si="29"/>
        <v>IFG_07_TX_N&lt;15&gt;</v>
      </c>
      <c r="G337" s="19">
        <v>29527.744989999999</v>
      </c>
      <c r="H337" s="19"/>
    </row>
    <row r="338" spans="1:8" x14ac:dyDescent="0.25">
      <c r="A338" s="19" t="s">
        <v>1571</v>
      </c>
      <c r="B338" s="19" t="str">
        <f t="shared" si="25"/>
        <v>07</v>
      </c>
      <c r="C338" s="19">
        <f t="shared" si="26"/>
        <v>15</v>
      </c>
      <c r="D338" s="19" t="str">
        <f t="shared" si="27"/>
        <v>TX</v>
      </c>
      <c r="E338" s="19" t="str">
        <f t="shared" si="28"/>
        <v>P</v>
      </c>
      <c r="F338" s="19" t="str">
        <f t="shared" si="29"/>
        <v>IFG_07_TX_P&lt;15&gt;</v>
      </c>
      <c r="G338" s="19">
        <v>29527.127499999999</v>
      </c>
      <c r="H338" s="19"/>
    </row>
    <row r="339" spans="1:8" x14ac:dyDescent="0.25">
      <c r="A339" s="19" t="s">
        <v>1576</v>
      </c>
      <c r="B339" s="19" t="str">
        <f t="shared" si="25"/>
        <v>08</v>
      </c>
      <c r="C339" s="19">
        <f t="shared" si="26"/>
        <v>0</v>
      </c>
      <c r="D339" s="19" t="str">
        <f t="shared" si="27"/>
        <v>TX</v>
      </c>
      <c r="E339" s="19" t="str">
        <f t="shared" si="28"/>
        <v>N</v>
      </c>
      <c r="F339" s="19" t="str">
        <f t="shared" si="29"/>
        <v>IFG_08_TX_N&lt;0&gt;</v>
      </c>
      <c r="G339" s="19">
        <v>28485.959220000001</v>
      </c>
      <c r="H339" s="19"/>
    </row>
    <row r="340" spans="1:8" x14ac:dyDescent="0.25">
      <c r="A340" s="19" t="s">
        <v>1575</v>
      </c>
      <c r="B340" s="19" t="str">
        <f t="shared" si="25"/>
        <v>08</v>
      </c>
      <c r="C340" s="19">
        <f t="shared" si="26"/>
        <v>0</v>
      </c>
      <c r="D340" s="19" t="str">
        <f t="shared" si="27"/>
        <v>TX</v>
      </c>
      <c r="E340" s="19" t="str">
        <f t="shared" si="28"/>
        <v>P</v>
      </c>
      <c r="F340" s="19" t="str">
        <f t="shared" si="29"/>
        <v>IFG_08_TX_P&lt;0&gt;</v>
      </c>
      <c r="G340" s="19">
        <v>28487.357789999998</v>
      </c>
      <c r="H340" s="19"/>
    </row>
    <row r="341" spans="1:8" x14ac:dyDescent="0.25">
      <c r="A341" s="19" t="s">
        <v>1580</v>
      </c>
      <c r="B341" s="19" t="str">
        <f t="shared" si="25"/>
        <v>08</v>
      </c>
      <c r="C341" s="19">
        <f t="shared" si="26"/>
        <v>1</v>
      </c>
      <c r="D341" s="19" t="str">
        <f t="shared" si="27"/>
        <v>TX</v>
      </c>
      <c r="E341" s="19" t="str">
        <f t="shared" si="28"/>
        <v>N</v>
      </c>
      <c r="F341" s="19" t="str">
        <f t="shared" si="29"/>
        <v>IFG_08_TX_N&lt;1&gt;</v>
      </c>
      <c r="G341" s="19">
        <v>21386.707610000001</v>
      </c>
      <c r="H341" s="19"/>
    </row>
    <row r="342" spans="1:8" x14ac:dyDescent="0.25">
      <c r="A342" s="19" t="s">
        <v>1579</v>
      </c>
      <c r="B342" s="19" t="str">
        <f t="shared" si="25"/>
        <v>08</v>
      </c>
      <c r="C342" s="19">
        <f t="shared" si="26"/>
        <v>1</v>
      </c>
      <c r="D342" s="19" t="str">
        <f t="shared" si="27"/>
        <v>TX</v>
      </c>
      <c r="E342" s="19" t="str">
        <f t="shared" si="28"/>
        <v>P</v>
      </c>
      <c r="F342" s="19" t="str">
        <f t="shared" si="29"/>
        <v>IFG_08_TX_P&lt;1&gt;</v>
      </c>
      <c r="G342" s="19">
        <v>21385.885569999999</v>
      </c>
      <c r="H342" s="19"/>
    </row>
    <row r="343" spans="1:8" x14ac:dyDescent="0.25">
      <c r="A343" s="19" t="s">
        <v>1584</v>
      </c>
      <c r="B343" s="19" t="str">
        <f t="shared" si="25"/>
        <v>08</v>
      </c>
      <c r="C343" s="19">
        <f t="shared" si="26"/>
        <v>2</v>
      </c>
      <c r="D343" s="19" t="str">
        <f t="shared" si="27"/>
        <v>TX</v>
      </c>
      <c r="E343" s="19" t="str">
        <f t="shared" si="28"/>
        <v>N</v>
      </c>
      <c r="F343" s="19" t="str">
        <f t="shared" si="29"/>
        <v>IFG_08_TX_N&lt;2&gt;</v>
      </c>
      <c r="G343" s="19">
        <v>27806.12023</v>
      </c>
      <c r="H343" s="19"/>
    </row>
    <row r="344" spans="1:8" x14ac:dyDescent="0.25">
      <c r="A344" s="19" t="s">
        <v>1583</v>
      </c>
      <c r="B344" s="19" t="str">
        <f t="shared" si="25"/>
        <v>08</v>
      </c>
      <c r="C344" s="19">
        <f t="shared" si="26"/>
        <v>2</v>
      </c>
      <c r="D344" s="19" t="str">
        <f t="shared" si="27"/>
        <v>TX</v>
      </c>
      <c r="E344" s="19" t="str">
        <f t="shared" si="28"/>
        <v>P</v>
      </c>
      <c r="F344" s="19" t="str">
        <f t="shared" si="29"/>
        <v>IFG_08_TX_P&lt;2&gt;</v>
      </c>
      <c r="G344" s="19">
        <v>27806.794809999999</v>
      </c>
      <c r="H344" s="19"/>
    </row>
    <row r="345" spans="1:8" x14ac:dyDescent="0.25">
      <c r="A345" s="19" t="s">
        <v>1588</v>
      </c>
      <c r="B345" s="19" t="str">
        <f t="shared" si="25"/>
        <v>08</v>
      </c>
      <c r="C345" s="19">
        <f t="shared" si="26"/>
        <v>3</v>
      </c>
      <c r="D345" s="19" t="str">
        <f t="shared" si="27"/>
        <v>TX</v>
      </c>
      <c r="E345" s="19" t="str">
        <f t="shared" si="28"/>
        <v>N</v>
      </c>
      <c r="F345" s="19" t="str">
        <f t="shared" si="29"/>
        <v>IFG_08_TX_N&lt;3&gt;</v>
      </c>
      <c r="G345" s="19">
        <v>24949.170300000002</v>
      </c>
      <c r="H345" s="19"/>
    </row>
    <row r="346" spans="1:8" x14ac:dyDescent="0.25">
      <c r="A346" s="19" t="s">
        <v>1587</v>
      </c>
      <c r="B346" s="19" t="str">
        <f t="shared" si="25"/>
        <v>08</v>
      </c>
      <c r="C346" s="19">
        <f t="shared" si="26"/>
        <v>3</v>
      </c>
      <c r="D346" s="19" t="str">
        <f t="shared" si="27"/>
        <v>TX</v>
      </c>
      <c r="E346" s="19" t="str">
        <f t="shared" si="28"/>
        <v>P</v>
      </c>
      <c r="F346" s="19" t="str">
        <f t="shared" si="29"/>
        <v>IFG_08_TX_P&lt;3&gt;</v>
      </c>
      <c r="G346" s="19">
        <v>24947.93489</v>
      </c>
      <c r="H346" s="19"/>
    </row>
    <row r="347" spans="1:8" x14ac:dyDescent="0.25">
      <c r="A347" s="19" t="s">
        <v>1592</v>
      </c>
      <c r="B347" s="19" t="str">
        <f t="shared" si="25"/>
        <v>08</v>
      </c>
      <c r="C347" s="19">
        <f t="shared" si="26"/>
        <v>4</v>
      </c>
      <c r="D347" s="19" t="str">
        <f t="shared" si="27"/>
        <v>TX</v>
      </c>
      <c r="E347" s="19" t="str">
        <f t="shared" si="28"/>
        <v>N</v>
      </c>
      <c r="F347" s="19" t="str">
        <f t="shared" si="29"/>
        <v>IFG_08_TX_N&lt;4&gt;</v>
      </c>
      <c r="G347" s="19">
        <v>24444.930240000002</v>
      </c>
      <c r="H347" s="19"/>
    </row>
    <row r="348" spans="1:8" x14ac:dyDescent="0.25">
      <c r="A348" s="19" t="s">
        <v>1591</v>
      </c>
      <c r="B348" s="19" t="str">
        <f t="shared" si="25"/>
        <v>08</v>
      </c>
      <c r="C348" s="19">
        <f t="shared" si="26"/>
        <v>4</v>
      </c>
      <c r="D348" s="19" t="str">
        <f t="shared" si="27"/>
        <v>TX</v>
      </c>
      <c r="E348" s="19" t="str">
        <f t="shared" si="28"/>
        <v>P</v>
      </c>
      <c r="F348" s="19" t="str">
        <f t="shared" si="29"/>
        <v>IFG_08_TX_P&lt;4&gt;</v>
      </c>
      <c r="G348" s="19">
        <v>24444.03168</v>
      </c>
      <c r="H348" s="19"/>
    </row>
    <row r="349" spans="1:8" x14ac:dyDescent="0.25">
      <c r="A349" s="19" t="s">
        <v>1596</v>
      </c>
      <c r="B349" s="19" t="str">
        <f t="shared" si="25"/>
        <v>08</v>
      </c>
      <c r="C349" s="19">
        <f t="shared" si="26"/>
        <v>5</v>
      </c>
      <c r="D349" s="19" t="str">
        <f t="shared" si="27"/>
        <v>TX</v>
      </c>
      <c r="E349" s="19" t="str">
        <f t="shared" si="28"/>
        <v>N</v>
      </c>
      <c r="F349" s="19" t="str">
        <f t="shared" si="29"/>
        <v>IFG_08_TX_N&lt;5&gt;</v>
      </c>
      <c r="G349" s="19">
        <v>27305.705150000002</v>
      </c>
      <c r="H349" s="19"/>
    </row>
    <row r="350" spans="1:8" x14ac:dyDescent="0.25">
      <c r="A350" s="19" t="s">
        <v>1595</v>
      </c>
      <c r="B350" s="19" t="str">
        <f t="shared" si="25"/>
        <v>08</v>
      </c>
      <c r="C350" s="19">
        <f t="shared" si="26"/>
        <v>5</v>
      </c>
      <c r="D350" s="19" t="str">
        <f t="shared" si="27"/>
        <v>TX</v>
      </c>
      <c r="E350" s="19" t="str">
        <f t="shared" si="28"/>
        <v>P</v>
      </c>
      <c r="F350" s="19" t="str">
        <f t="shared" si="29"/>
        <v>IFG_08_TX_P&lt;5&gt;</v>
      </c>
      <c r="G350" s="19">
        <v>27306.770700000001</v>
      </c>
      <c r="H350" s="19"/>
    </row>
    <row r="351" spans="1:8" x14ac:dyDescent="0.25">
      <c r="A351" s="19" t="s">
        <v>1600</v>
      </c>
      <c r="B351" s="19" t="str">
        <f t="shared" si="25"/>
        <v>08</v>
      </c>
      <c r="C351" s="19">
        <f t="shared" si="26"/>
        <v>6</v>
      </c>
      <c r="D351" s="19" t="str">
        <f t="shared" si="27"/>
        <v>TX</v>
      </c>
      <c r="E351" s="19" t="str">
        <f t="shared" si="28"/>
        <v>N</v>
      </c>
      <c r="F351" s="19" t="str">
        <f t="shared" si="29"/>
        <v>IFG_08_TX_N&lt;6&gt;</v>
      </c>
      <c r="G351" s="19">
        <v>29514.454040000001</v>
      </c>
      <c r="H351" s="19"/>
    </row>
    <row r="352" spans="1:8" x14ac:dyDescent="0.25">
      <c r="A352" s="19" t="s">
        <v>1599</v>
      </c>
      <c r="B352" s="19" t="str">
        <f t="shared" si="25"/>
        <v>08</v>
      </c>
      <c r="C352" s="19">
        <f t="shared" si="26"/>
        <v>6</v>
      </c>
      <c r="D352" s="19" t="str">
        <f t="shared" si="27"/>
        <v>TX</v>
      </c>
      <c r="E352" s="19" t="str">
        <f t="shared" si="28"/>
        <v>P</v>
      </c>
      <c r="F352" s="19" t="str">
        <f t="shared" si="29"/>
        <v>IFG_08_TX_P&lt;6&gt;</v>
      </c>
      <c r="G352" s="19">
        <v>29515.530709999999</v>
      </c>
      <c r="H352" s="19"/>
    </row>
    <row r="353" spans="1:8" x14ac:dyDescent="0.25">
      <c r="A353" s="19" t="s">
        <v>1604</v>
      </c>
      <c r="B353" s="19" t="str">
        <f t="shared" si="25"/>
        <v>08</v>
      </c>
      <c r="C353" s="19">
        <f t="shared" si="26"/>
        <v>7</v>
      </c>
      <c r="D353" s="19" t="str">
        <f t="shared" si="27"/>
        <v>TX</v>
      </c>
      <c r="E353" s="19" t="str">
        <f t="shared" si="28"/>
        <v>N</v>
      </c>
      <c r="F353" s="19" t="str">
        <f t="shared" si="29"/>
        <v>IFG_08_TX_N&lt;7&gt;</v>
      </c>
      <c r="G353" s="19">
        <v>25878.043170000001</v>
      </c>
      <c r="H353" s="19"/>
    </row>
    <row r="354" spans="1:8" x14ac:dyDescent="0.25">
      <c r="A354" s="19" t="s">
        <v>1603</v>
      </c>
      <c r="B354" s="19" t="str">
        <f t="shared" si="25"/>
        <v>08</v>
      </c>
      <c r="C354" s="19">
        <f t="shared" si="26"/>
        <v>7</v>
      </c>
      <c r="D354" s="19" t="str">
        <f t="shared" si="27"/>
        <v>TX</v>
      </c>
      <c r="E354" s="19" t="str">
        <f t="shared" si="28"/>
        <v>P</v>
      </c>
      <c r="F354" s="19" t="str">
        <f t="shared" si="29"/>
        <v>IFG_08_TX_P&lt;7&gt;</v>
      </c>
      <c r="G354" s="19">
        <v>25878.487529999999</v>
      </c>
      <c r="H354" s="19"/>
    </row>
    <row r="355" spans="1:8" x14ac:dyDescent="0.25">
      <c r="A355" s="19" t="s">
        <v>1608</v>
      </c>
      <c r="B355" s="19" t="str">
        <f t="shared" si="25"/>
        <v>08</v>
      </c>
      <c r="C355" s="19">
        <f t="shared" si="26"/>
        <v>8</v>
      </c>
      <c r="D355" s="19" t="str">
        <f t="shared" si="27"/>
        <v>TX</v>
      </c>
      <c r="E355" s="19" t="str">
        <f t="shared" si="28"/>
        <v>N</v>
      </c>
      <c r="F355" s="19" t="str">
        <f t="shared" si="29"/>
        <v>IFG_08_TX_N&lt;8&gt;</v>
      </c>
      <c r="G355" s="19">
        <v>25759.643049999999</v>
      </c>
      <c r="H355" s="19"/>
    </row>
    <row r="356" spans="1:8" x14ac:dyDescent="0.25">
      <c r="A356" s="19" t="s">
        <v>1607</v>
      </c>
      <c r="B356" s="19" t="str">
        <f t="shared" si="25"/>
        <v>08</v>
      </c>
      <c r="C356" s="19">
        <f t="shared" si="26"/>
        <v>8</v>
      </c>
      <c r="D356" s="19" t="str">
        <f t="shared" si="27"/>
        <v>TX</v>
      </c>
      <c r="E356" s="19" t="str">
        <f t="shared" si="28"/>
        <v>P</v>
      </c>
      <c r="F356" s="19" t="str">
        <f t="shared" si="29"/>
        <v>IFG_08_TX_P&lt;8&gt;</v>
      </c>
      <c r="G356" s="19">
        <v>25759.130290000001</v>
      </c>
      <c r="H356" s="19"/>
    </row>
    <row r="357" spans="1:8" x14ac:dyDescent="0.25">
      <c r="A357" s="19" t="s">
        <v>1612</v>
      </c>
      <c r="B357" s="19" t="str">
        <f t="shared" si="25"/>
        <v>08</v>
      </c>
      <c r="C357" s="19">
        <f t="shared" si="26"/>
        <v>9</v>
      </c>
      <c r="D357" s="19" t="str">
        <f t="shared" si="27"/>
        <v>TX</v>
      </c>
      <c r="E357" s="19" t="str">
        <f t="shared" si="28"/>
        <v>N</v>
      </c>
      <c r="F357" s="19" t="str">
        <f t="shared" si="29"/>
        <v>IFG_08_TX_N&lt;9&gt;</v>
      </c>
      <c r="G357" s="19">
        <v>20850.591079999998</v>
      </c>
      <c r="H357" s="19"/>
    </row>
    <row r="358" spans="1:8" x14ac:dyDescent="0.25">
      <c r="A358" s="19" t="s">
        <v>1611</v>
      </c>
      <c r="B358" s="19" t="str">
        <f t="shared" si="25"/>
        <v>08</v>
      </c>
      <c r="C358" s="19">
        <f t="shared" si="26"/>
        <v>9</v>
      </c>
      <c r="D358" s="19" t="str">
        <f t="shared" si="27"/>
        <v>TX</v>
      </c>
      <c r="E358" s="19" t="str">
        <f t="shared" si="28"/>
        <v>P</v>
      </c>
      <c r="F358" s="19" t="str">
        <f t="shared" si="29"/>
        <v>IFG_08_TX_P&lt;9&gt;</v>
      </c>
      <c r="G358" s="19">
        <v>20851.87055</v>
      </c>
      <c r="H358" s="19"/>
    </row>
    <row r="359" spans="1:8" x14ac:dyDescent="0.25">
      <c r="A359" s="19" t="s">
        <v>1616</v>
      </c>
      <c r="B359" s="19" t="str">
        <f t="shared" si="25"/>
        <v>08</v>
      </c>
      <c r="C359" s="19">
        <f t="shared" si="26"/>
        <v>10</v>
      </c>
      <c r="D359" s="19" t="str">
        <f t="shared" si="27"/>
        <v>TX</v>
      </c>
      <c r="E359" s="19" t="str">
        <f t="shared" si="28"/>
        <v>N</v>
      </c>
      <c r="F359" s="19" t="str">
        <f t="shared" si="29"/>
        <v>IFG_08_TX_N&lt;10&gt;</v>
      </c>
      <c r="G359" s="19">
        <v>20295.696100000001</v>
      </c>
      <c r="H359" s="19"/>
    </row>
    <row r="360" spans="1:8" x14ac:dyDescent="0.25">
      <c r="A360" s="19" t="s">
        <v>1615</v>
      </c>
      <c r="B360" s="19" t="str">
        <f t="shared" si="25"/>
        <v>08</v>
      </c>
      <c r="C360" s="19">
        <f t="shared" si="26"/>
        <v>10</v>
      </c>
      <c r="D360" s="19" t="str">
        <f t="shared" si="27"/>
        <v>TX</v>
      </c>
      <c r="E360" s="19" t="str">
        <f t="shared" si="28"/>
        <v>P</v>
      </c>
      <c r="F360" s="19" t="str">
        <f t="shared" si="29"/>
        <v>IFG_08_TX_P&lt;10&gt;</v>
      </c>
      <c r="G360" s="19">
        <v>20294.66417</v>
      </c>
      <c r="H360" s="19"/>
    </row>
    <row r="361" spans="1:8" x14ac:dyDescent="0.25">
      <c r="A361" s="19" t="s">
        <v>1620</v>
      </c>
      <c r="B361" s="19" t="str">
        <f t="shared" si="25"/>
        <v>08</v>
      </c>
      <c r="C361" s="19">
        <f t="shared" si="26"/>
        <v>11</v>
      </c>
      <c r="D361" s="19" t="str">
        <f t="shared" si="27"/>
        <v>TX</v>
      </c>
      <c r="E361" s="19" t="str">
        <f t="shared" si="28"/>
        <v>N</v>
      </c>
      <c r="F361" s="19" t="str">
        <f t="shared" si="29"/>
        <v>IFG_08_TX_N&lt;11&gt;</v>
      </c>
      <c r="G361" s="19">
        <v>24474.520479999999</v>
      </c>
      <c r="H361" s="19"/>
    </row>
    <row r="362" spans="1:8" x14ac:dyDescent="0.25">
      <c r="A362" s="19" t="s">
        <v>1619</v>
      </c>
      <c r="B362" s="19" t="str">
        <f t="shared" si="25"/>
        <v>08</v>
      </c>
      <c r="C362" s="19">
        <f t="shared" si="26"/>
        <v>11</v>
      </c>
      <c r="D362" s="19" t="str">
        <f t="shared" si="27"/>
        <v>TX</v>
      </c>
      <c r="E362" s="19" t="str">
        <f t="shared" si="28"/>
        <v>P</v>
      </c>
      <c r="F362" s="19" t="str">
        <f t="shared" si="29"/>
        <v>IFG_08_TX_P&lt;11&gt;</v>
      </c>
      <c r="G362" s="19">
        <v>24475.672320000001</v>
      </c>
      <c r="H362" s="19"/>
    </row>
    <row r="363" spans="1:8" x14ac:dyDescent="0.25">
      <c r="A363" s="19" t="s">
        <v>1624</v>
      </c>
      <c r="B363" s="19" t="str">
        <f t="shared" si="25"/>
        <v>08</v>
      </c>
      <c r="C363" s="19">
        <f t="shared" si="26"/>
        <v>12</v>
      </c>
      <c r="D363" s="19" t="str">
        <f t="shared" si="27"/>
        <v>TX</v>
      </c>
      <c r="E363" s="19" t="str">
        <f t="shared" si="28"/>
        <v>N</v>
      </c>
      <c r="F363" s="19" t="str">
        <f t="shared" si="29"/>
        <v>IFG_08_TX_N&lt;12&gt;</v>
      </c>
      <c r="G363" s="19">
        <v>22221.466820000001</v>
      </c>
      <c r="H363" s="19"/>
    </row>
    <row r="364" spans="1:8" x14ac:dyDescent="0.25">
      <c r="A364" s="19" t="s">
        <v>1623</v>
      </c>
      <c r="B364" s="19" t="str">
        <f t="shared" si="25"/>
        <v>08</v>
      </c>
      <c r="C364" s="19">
        <f t="shared" si="26"/>
        <v>12</v>
      </c>
      <c r="D364" s="19" t="str">
        <f t="shared" si="27"/>
        <v>TX</v>
      </c>
      <c r="E364" s="19" t="str">
        <f t="shared" si="28"/>
        <v>P</v>
      </c>
      <c r="F364" s="19" t="str">
        <f t="shared" si="29"/>
        <v>IFG_08_TX_P&lt;12&gt;</v>
      </c>
      <c r="G364" s="19">
        <v>22223.255580000001</v>
      </c>
      <c r="H364" s="19"/>
    </row>
    <row r="365" spans="1:8" x14ac:dyDescent="0.25">
      <c r="A365" s="19" t="s">
        <v>1628</v>
      </c>
      <c r="B365" s="19" t="str">
        <f t="shared" si="25"/>
        <v>08</v>
      </c>
      <c r="C365" s="19">
        <f t="shared" si="26"/>
        <v>13</v>
      </c>
      <c r="D365" s="19" t="str">
        <f t="shared" si="27"/>
        <v>TX</v>
      </c>
      <c r="E365" s="19" t="str">
        <f t="shared" si="28"/>
        <v>N</v>
      </c>
      <c r="F365" s="19" t="str">
        <f t="shared" si="29"/>
        <v>IFG_08_TX_N&lt;13&gt;</v>
      </c>
      <c r="G365" s="19">
        <v>18871.064890000001</v>
      </c>
      <c r="H365" s="19"/>
    </row>
    <row r="366" spans="1:8" x14ac:dyDescent="0.25">
      <c r="A366" s="19" t="s">
        <v>1627</v>
      </c>
      <c r="B366" s="19" t="str">
        <f t="shared" si="25"/>
        <v>08</v>
      </c>
      <c r="C366" s="19">
        <f t="shared" si="26"/>
        <v>13</v>
      </c>
      <c r="D366" s="19" t="str">
        <f t="shared" si="27"/>
        <v>TX</v>
      </c>
      <c r="E366" s="19" t="str">
        <f t="shared" si="28"/>
        <v>P</v>
      </c>
      <c r="F366" s="19" t="str">
        <f t="shared" si="29"/>
        <v>IFG_08_TX_P&lt;13&gt;</v>
      </c>
      <c r="G366" s="19">
        <v>18870.411270000001</v>
      </c>
      <c r="H366" s="19"/>
    </row>
    <row r="367" spans="1:8" x14ac:dyDescent="0.25">
      <c r="A367" s="19" t="s">
        <v>1632</v>
      </c>
      <c r="B367" s="19" t="str">
        <f t="shared" si="25"/>
        <v>08</v>
      </c>
      <c r="C367" s="19">
        <f t="shared" si="26"/>
        <v>14</v>
      </c>
      <c r="D367" s="19" t="str">
        <f t="shared" si="27"/>
        <v>TX</v>
      </c>
      <c r="E367" s="19" t="str">
        <f t="shared" si="28"/>
        <v>N</v>
      </c>
      <c r="F367" s="19" t="str">
        <f t="shared" si="29"/>
        <v>IFG_08_TX_N&lt;14&gt;</v>
      </c>
      <c r="G367" s="19">
        <v>23201.454099999999</v>
      </c>
      <c r="H367" s="19"/>
    </row>
    <row r="368" spans="1:8" x14ac:dyDescent="0.25">
      <c r="A368" s="19" t="s">
        <v>1631</v>
      </c>
      <c r="B368" s="19" t="str">
        <f t="shared" si="25"/>
        <v>08</v>
      </c>
      <c r="C368" s="19">
        <f t="shared" si="26"/>
        <v>14</v>
      </c>
      <c r="D368" s="19" t="str">
        <f t="shared" si="27"/>
        <v>TX</v>
      </c>
      <c r="E368" s="19" t="str">
        <f t="shared" si="28"/>
        <v>P</v>
      </c>
      <c r="F368" s="19" t="str">
        <f t="shared" si="29"/>
        <v>IFG_08_TX_P&lt;14&gt;</v>
      </c>
      <c r="G368" s="19">
        <v>23201.274280000001</v>
      </c>
      <c r="H368" s="19"/>
    </row>
    <row r="369" spans="1:8" x14ac:dyDescent="0.25">
      <c r="A369" s="19" t="s">
        <v>1636</v>
      </c>
      <c r="B369" s="19" t="str">
        <f t="shared" si="25"/>
        <v>08</v>
      </c>
      <c r="C369" s="19">
        <f t="shared" si="26"/>
        <v>15</v>
      </c>
      <c r="D369" s="19" t="str">
        <f t="shared" si="27"/>
        <v>TX</v>
      </c>
      <c r="E369" s="19" t="str">
        <f t="shared" si="28"/>
        <v>N</v>
      </c>
      <c r="F369" s="19" t="str">
        <f t="shared" si="29"/>
        <v>IFG_08_TX_N&lt;15&gt;</v>
      </c>
      <c r="G369" s="19">
        <v>21079.340370000002</v>
      </c>
      <c r="H369" s="19"/>
    </row>
    <row r="370" spans="1:8" x14ac:dyDescent="0.25">
      <c r="A370" s="19" t="s">
        <v>1635</v>
      </c>
      <c r="B370" s="19" t="str">
        <f t="shared" si="25"/>
        <v>08</v>
      </c>
      <c r="C370" s="19">
        <f t="shared" si="26"/>
        <v>15</v>
      </c>
      <c r="D370" s="19" t="str">
        <f t="shared" si="27"/>
        <v>TX</v>
      </c>
      <c r="E370" s="19" t="str">
        <f t="shared" si="28"/>
        <v>P</v>
      </c>
      <c r="F370" s="19" t="str">
        <f t="shared" si="29"/>
        <v>IFG_08_TX_P&lt;15&gt;</v>
      </c>
      <c r="G370" s="19">
        <v>21081.279009999998</v>
      </c>
      <c r="H370" s="19"/>
    </row>
    <row r="371" spans="1:8" x14ac:dyDescent="0.25">
      <c r="A371" s="19" t="s">
        <v>1640</v>
      </c>
      <c r="B371" s="19" t="str">
        <f t="shared" si="25"/>
        <v>09</v>
      </c>
      <c r="C371" s="19">
        <f t="shared" si="26"/>
        <v>0</v>
      </c>
      <c r="D371" s="19" t="str">
        <f t="shared" si="27"/>
        <v>TX</v>
      </c>
      <c r="E371" s="19" t="str">
        <f t="shared" si="28"/>
        <v>N</v>
      </c>
      <c r="F371" s="19" t="str">
        <f t="shared" si="29"/>
        <v>IFG_09_TX_N&lt;0&gt;</v>
      </c>
      <c r="G371" s="19">
        <v>21375.982179999999</v>
      </c>
      <c r="H371" s="19"/>
    </row>
    <row r="372" spans="1:8" x14ac:dyDescent="0.25">
      <c r="A372" s="19" t="s">
        <v>1639</v>
      </c>
      <c r="B372" s="19" t="str">
        <f t="shared" si="25"/>
        <v>09</v>
      </c>
      <c r="C372" s="19">
        <f t="shared" si="26"/>
        <v>0</v>
      </c>
      <c r="D372" s="19" t="str">
        <f t="shared" si="27"/>
        <v>TX</v>
      </c>
      <c r="E372" s="19" t="str">
        <f t="shared" si="28"/>
        <v>P</v>
      </c>
      <c r="F372" s="19" t="str">
        <f t="shared" si="29"/>
        <v>IFG_09_TX_P&lt;0&gt;</v>
      </c>
      <c r="G372" s="19">
        <v>21376.816729999999</v>
      </c>
      <c r="H372" s="19"/>
    </row>
    <row r="373" spans="1:8" x14ac:dyDescent="0.25">
      <c r="A373" s="19" t="s">
        <v>1644</v>
      </c>
      <c r="B373" s="19" t="str">
        <f t="shared" si="25"/>
        <v>09</v>
      </c>
      <c r="C373" s="19">
        <f t="shared" si="26"/>
        <v>1</v>
      </c>
      <c r="D373" s="19" t="str">
        <f t="shared" si="27"/>
        <v>TX</v>
      </c>
      <c r="E373" s="19" t="str">
        <f t="shared" si="28"/>
        <v>N</v>
      </c>
      <c r="F373" s="19" t="str">
        <f t="shared" si="29"/>
        <v>IFG_09_TX_N&lt;1&gt;</v>
      </c>
      <c r="G373" s="19">
        <v>19422.07533</v>
      </c>
      <c r="H373" s="19"/>
    </row>
    <row r="374" spans="1:8" x14ac:dyDescent="0.25">
      <c r="A374" s="19" t="s">
        <v>1643</v>
      </c>
      <c r="B374" s="19" t="str">
        <f t="shared" si="25"/>
        <v>09</v>
      </c>
      <c r="C374" s="19">
        <f t="shared" si="26"/>
        <v>1</v>
      </c>
      <c r="D374" s="19" t="str">
        <f t="shared" si="27"/>
        <v>TX</v>
      </c>
      <c r="E374" s="19" t="str">
        <f t="shared" si="28"/>
        <v>P</v>
      </c>
      <c r="F374" s="19" t="str">
        <f t="shared" si="29"/>
        <v>IFG_09_TX_P&lt;1&gt;</v>
      </c>
      <c r="G374" s="19">
        <v>19422.526379999999</v>
      </c>
      <c r="H374" s="19"/>
    </row>
    <row r="375" spans="1:8" x14ac:dyDescent="0.25">
      <c r="A375" s="19" t="s">
        <v>1648</v>
      </c>
      <c r="B375" s="19" t="str">
        <f t="shared" si="25"/>
        <v>09</v>
      </c>
      <c r="C375" s="19">
        <f t="shared" si="26"/>
        <v>2</v>
      </c>
      <c r="D375" s="19" t="str">
        <f t="shared" si="27"/>
        <v>TX</v>
      </c>
      <c r="E375" s="19" t="str">
        <f t="shared" si="28"/>
        <v>N</v>
      </c>
      <c r="F375" s="19" t="str">
        <f t="shared" si="29"/>
        <v>IFG_09_TX_N&lt;2&gt;</v>
      </c>
      <c r="G375" s="19">
        <v>23869.481220000001</v>
      </c>
      <c r="H375" s="19"/>
    </row>
    <row r="376" spans="1:8" x14ac:dyDescent="0.25">
      <c r="A376" s="19" t="s">
        <v>1647</v>
      </c>
      <c r="B376" s="19" t="str">
        <f t="shared" si="25"/>
        <v>09</v>
      </c>
      <c r="C376" s="19">
        <f t="shared" si="26"/>
        <v>2</v>
      </c>
      <c r="D376" s="19" t="str">
        <f t="shared" si="27"/>
        <v>TX</v>
      </c>
      <c r="E376" s="19" t="str">
        <f t="shared" si="28"/>
        <v>P</v>
      </c>
      <c r="F376" s="19" t="str">
        <f t="shared" si="29"/>
        <v>IFG_09_TX_P&lt;2&gt;</v>
      </c>
      <c r="G376" s="19">
        <v>23867.905139999999</v>
      </c>
      <c r="H376" s="19"/>
    </row>
    <row r="377" spans="1:8" x14ac:dyDescent="0.25">
      <c r="A377" s="19" t="s">
        <v>1652</v>
      </c>
      <c r="B377" s="19" t="str">
        <f t="shared" si="25"/>
        <v>09</v>
      </c>
      <c r="C377" s="19">
        <f t="shared" si="26"/>
        <v>3</v>
      </c>
      <c r="D377" s="19" t="str">
        <f t="shared" si="27"/>
        <v>TX</v>
      </c>
      <c r="E377" s="19" t="str">
        <f t="shared" si="28"/>
        <v>N</v>
      </c>
      <c r="F377" s="19" t="str">
        <f t="shared" si="29"/>
        <v>IFG_09_TX_N&lt;3&gt;</v>
      </c>
      <c r="G377" s="19">
        <v>21548.39891</v>
      </c>
      <c r="H377" s="19"/>
    </row>
    <row r="378" spans="1:8" x14ac:dyDescent="0.25">
      <c r="A378" s="19" t="s">
        <v>1651</v>
      </c>
      <c r="B378" s="19" t="str">
        <f t="shared" si="25"/>
        <v>09</v>
      </c>
      <c r="C378" s="19">
        <f t="shared" si="26"/>
        <v>3</v>
      </c>
      <c r="D378" s="19" t="str">
        <f t="shared" si="27"/>
        <v>TX</v>
      </c>
      <c r="E378" s="19" t="str">
        <f t="shared" si="28"/>
        <v>P</v>
      </c>
      <c r="F378" s="19" t="str">
        <f t="shared" si="29"/>
        <v>IFG_09_TX_P&lt;3&gt;</v>
      </c>
      <c r="G378" s="19">
        <v>21549.66202</v>
      </c>
      <c r="H378" s="19"/>
    </row>
    <row r="379" spans="1:8" x14ac:dyDescent="0.25">
      <c r="A379" s="19" t="s">
        <v>1656</v>
      </c>
      <c r="B379" s="19" t="str">
        <f t="shared" si="25"/>
        <v>09</v>
      </c>
      <c r="C379" s="19">
        <f t="shared" si="26"/>
        <v>4</v>
      </c>
      <c r="D379" s="19" t="str">
        <f t="shared" si="27"/>
        <v>TX</v>
      </c>
      <c r="E379" s="19" t="str">
        <f t="shared" si="28"/>
        <v>N</v>
      </c>
      <c r="F379" s="19" t="str">
        <f t="shared" si="29"/>
        <v>IFG_09_TX_N&lt;4&gt;</v>
      </c>
      <c r="G379" s="19">
        <v>19332.1695</v>
      </c>
      <c r="H379" s="19"/>
    </row>
    <row r="380" spans="1:8" x14ac:dyDescent="0.25">
      <c r="A380" s="19" t="s">
        <v>1655</v>
      </c>
      <c r="B380" s="19" t="str">
        <f t="shared" si="25"/>
        <v>09</v>
      </c>
      <c r="C380" s="19">
        <f t="shared" si="26"/>
        <v>4</v>
      </c>
      <c r="D380" s="19" t="str">
        <f t="shared" si="27"/>
        <v>TX</v>
      </c>
      <c r="E380" s="19" t="str">
        <f t="shared" si="28"/>
        <v>P</v>
      </c>
      <c r="F380" s="19" t="str">
        <f t="shared" si="29"/>
        <v>IFG_09_TX_P&lt;4&gt;</v>
      </c>
      <c r="G380" s="19">
        <v>19332.000179999999</v>
      </c>
      <c r="H380" s="19"/>
    </row>
    <row r="381" spans="1:8" x14ac:dyDescent="0.25">
      <c r="A381" s="19" t="s">
        <v>1660</v>
      </c>
      <c r="B381" s="19" t="str">
        <f t="shared" si="25"/>
        <v>09</v>
      </c>
      <c r="C381" s="19">
        <f t="shared" si="26"/>
        <v>5</v>
      </c>
      <c r="D381" s="19" t="str">
        <f t="shared" si="27"/>
        <v>TX</v>
      </c>
      <c r="E381" s="19" t="str">
        <f t="shared" si="28"/>
        <v>N</v>
      </c>
      <c r="F381" s="19" t="str">
        <f t="shared" si="29"/>
        <v>IFG_09_TX_N&lt;5&gt;</v>
      </c>
      <c r="G381" s="19">
        <v>23515.01</v>
      </c>
      <c r="H381" s="19"/>
    </row>
    <row r="382" spans="1:8" x14ac:dyDescent="0.25">
      <c r="A382" s="19" t="s">
        <v>1659</v>
      </c>
      <c r="B382" s="19" t="str">
        <f t="shared" si="25"/>
        <v>09</v>
      </c>
      <c r="C382" s="19">
        <f t="shared" si="26"/>
        <v>5</v>
      </c>
      <c r="D382" s="19" t="str">
        <f t="shared" si="27"/>
        <v>TX</v>
      </c>
      <c r="E382" s="19" t="str">
        <f t="shared" si="28"/>
        <v>P</v>
      </c>
      <c r="F382" s="19" t="str">
        <f t="shared" si="29"/>
        <v>IFG_09_TX_P&lt;5&gt;</v>
      </c>
      <c r="G382" s="19">
        <v>23515.857019999999</v>
      </c>
      <c r="H382" s="19"/>
    </row>
    <row r="383" spans="1:8" x14ac:dyDescent="0.25">
      <c r="A383" s="19" t="s">
        <v>1664</v>
      </c>
      <c r="B383" s="19" t="str">
        <f t="shared" si="25"/>
        <v>09</v>
      </c>
      <c r="C383" s="19">
        <f t="shared" si="26"/>
        <v>6</v>
      </c>
      <c r="D383" s="19" t="str">
        <f t="shared" si="27"/>
        <v>TX</v>
      </c>
      <c r="E383" s="19" t="str">
        <f t="shared" si="28"/>
        <v>N</v>
      </c>
      <c r="F383" s="19" t="str">
        <f t="shared" si="29"/>
        <v>IFG_09_TX_N&lt;6&gt;</v>
      </c>
      <c r="G383" s="19">
        <v>21763.9251</v>
      </c>
      <c r="H383" s="19"/>
    </row>
    <row r="384" spans="1:8" x14ac:dyDescent="0.25">
      <c r="A384" s="19" t="s">
        <v>1663</v>
      </c>
      <c r="B384" s="19" t="str">
        <f t="shared" si="25"/>
        <v>09</v>
      </c>
      <c r="C384" s="19">
        <f t="shared" si="26"/>
        <v>6</v>
      </c>
      <c r="D384" s="19" t="str">
        <f t="shared" si="27"/>
        <v>TX</v>
      </c>
      <c r="E384" s="19" t="str">
        <f t="shared" si="28"/>
        <v>P</v>
      </c>
      <c r="F384" s="19" t="str">
        <f t="shared" si="29"/>
        <v>IFG_09_TX_P&lt;6&gt;</v>
      </c>
      <c r="G384" s="19">
        <v>21763.319579999999</v>
      </c>
      <c r="H384" s="19"/>
    </row>
    <row r="385" spans="1:8" x14ac:dyDescent="0.25">
      <c r="A385" s="19" t="s">
        <v>1668</v>
      </c>
      <c r="B385" s="19" t="str">
        <f t="shared" si="25"/>
        <v>09</v>
      </c>
      <c r="C385" s="19">
        <f t="shared" si="26"/>
        <v>7</v>
      </c>
      <c r="D385" s="19" t="str">
        <f t="shared" si="27"/>
        <v>TX</v>
      </c>
      <c r="E385" s="19" t="str">
        <f t="shared" si="28"/>
        <v>N</v>
      </c>
      <c r="F385" s="19" t="str">
        <f t="shared" si="29"/>
        <v>IFG_09_TX_N&lt;7&gt;</v>
      </c>
      <c r="G385" s="19">
        <v>18050.230899999999</v>
      </c>
      <c r="H385" s="19"/>
    </row>
    <row r="386" spans="1:8" x14ac:dyDescent="0.25">
      <c r="A386" s="19" t="s">
        <v>1667</v>
      </c>
      <c r="B386" s="19" t="str">
        <f t="shared" si="25"/>
        <v>09</v>
      </c>
      <c r="C386" s="19">
        <f t="shared" si="26"/>
        <v>7</v>
      </c>
      <c r="D386" s="19" t="str">
        <f t="shared" si="27"/>
        <v>TX</v>
      </c>
      <c r="E386" s="19" t="str">
        <f t="shared" si="28"/>
        <v>P</v>
      </c>
      <c r="F386" s="19" t="str">
        <f t="shared" si="29"/>
        <v>IFG_09_TX_P&lt;7&gt;</v>
      </c>
      <c r="G386" s="19">
        <v>18051.030849999999</v>
      </c>
      <c r="H386" s="19"/>
    </row>
    <row r="387" spans="1:8" x14ac:dyDescent="0.25">
      <c r="A387" s="19" t="s">
        <v>1672</v>
      </c>
      <c r="B387" s="19" t="str">
        <f t="shared" si="25"/>
        <v>09</v>
      </c>
      <c r="C387" s="19">
        <f t="shared" si="26"/>
        <v>8</v>
      </c>
      <c r="D387" s="19" t="str">
        <f t="shared" si="27"/>
        <v>TX</v>
      </c>
      <c r="E387" s="19" t="str">
        <f t="shared" si="28"/>
        <v>N</v>
      </c>
      <c r="F387" s="19" t="str">
        <f t="shared" si="29"/>
        <v>IFG_09_TX_N&lt;8&gt;</v>
      </c>
      <c r="G387" s="19">
        <v>22738.432659999999</v>
      </c>
      <c r="H387" s="19"/>
    </row>
    <row r="388" spans="1:8" x14ac:dyDescent="0.25">
      <c r="A388" s="19" t="s">
        <v>1671</v>
      </c>
      <c r="B388" s="19" t="str">
        <f t="shared" ref="B388:B451" si="30">RIGHT(LEFT(A388,5),2)</f>
        <v>09</v>
      </c>
      <c r="C388" s="19">
        <f t="shared" ref="C388:C451" si="31">INT(MID(A388,FIND("_",A388)+1,2))</f>
        <v>8</v>
      </c>
      <c r="D388" s="19" t="str">
        <f t="shared" ref="D388:D451" si="32">MID(A388,FIND("_",A388)+4,2)</f>
        <v>TX</v>
      </c>
      <c r="E388" s="19" t="str">
        <f t="shared" ref="E388:E451" si="33">RIGHT(A388,1)</f>
        <v>P</v>
      </c>
      <c r="F388" s="19" t="str">
        <f t="shared" ref="F388:F451" si="34">CONCATENATE("IFG_",B388,"_",D388,"_",E388,"&lt;",C388,"&gt;")</f>
        <v>IFG_09_TX_P&lt;8&gt;</v>
      </c>
      <c r="G388" s="19">
        <v>22739.67726</v>
      </c>
      <c r="H388" s="19"/>
    </row>
    <row r="389" spans="1:8" x14ac:dyDescent="0.25">
      <c r="A389" s="19" t="s">
        <v>1676</v>
      </c>
      <c r="B389" s="19" t="str">
        <f t="shared" si="30"/>
        <v>09</v>
      </c>
      <c r="C389" s="19">
        <f t="shared" si="31"/>
        <v>9</v>
      </c>
      <c r="D389" s="19" t="str">
        <f t="shared" si="32"/>
        <v>TX</v>
      </c>
      <c r="E389" s="19" t="str">
        <f t="shared" si="33"/>
        <v>N</v>
      </c>
      <c r="F389" s="19" t="str">
        <f t="shared" si="34"/>
        <v>IFG_09_TX_N&lt;9&gt;</v>
      </c>
      <c r="G389" s="19">
        <v>20323.334920000001</v>
      </c>
      <c r="H389" s="19"/>
    </row>
    <row r="390" spans="1:8" x14ac:dyDescent="0.25">
      <c r="A390" s="19" t="s">
        <v>1675</v>
      </c>
      <c r="B390" s="19" t="str">
        <f t="shared" si="30"/>
        <v>09</v>
      </c>
      <c r="C390" s="19">
        <f t="shared" si="31"/>
        <v>9</v>
      </c>
      <c r="D390" s="19" t="str">
        <f t="shared" si="32"/>
        <v>TX</v>
      </c>
      <c r="E390" s="19" t="str">
        <f t="shared" si="33"/>
        <v>P</v>
      </c>
      <c r="F390" s="19" t="str">
        <f t="shared" si="34"/>
        <v>IFG_09_TX_P&lt;9&gt;</v>
      </c>
      <c r="G390" s="19">
        <v>20325.30069</v>
      </c>
      <c r="H390" s="19"/>
    </row>
    <row r="391" spans="1:8" x14ac:dyDescent="0.25">
      <c r="A391" s="19" t="s">
        <v>1680</v>
      </c>
      <c r="B391" s="19" t="str">
        <f t="shared" si="30"/>
        <v>09</v>
      </c>
      <c r="C391" s="19">
        <f t="shared" si="31"/>
        <v>10</v>
      </c>
      <c r="D391" s="19" t="str">
        <f t="shared" si="32"/>
        <v>TX</v>
      </c>
      <c r="E391" s="19" t="str">
        <f t="shared" si="33"/>
        <v>N</v>
      </c>
      <c r="F391" s="19" t="str">
        <f t="shared" si="34"/>
        <v>IFG_09_TX_N&lt;10&gt;</v>
      </c>
      <c r="G391" s="19">
        <v>19965.929929999998</v>
      </c>
      <c r="H391" s="19"/>
    </row>
    <row r="392" spans="1:8" x14ac:dyDescent="0.25">
      <c r="A392" s="19" t="s">
        <v>1679</v>
      </c>
      <c r="B392" s="19" t="str">
        <f t="shared" si="30"/>
        <v>09</v>
      </c>
      <c r="C392" s="19">
        <f t="shared" si="31"/>
        <v>10</v>
      </c>
      <c r="D392" s="19" t="str">
        <f t="shared" si="32"/>
        <v>TX</v>
      </c>
      <c r="E392" s="19" t="str">
        <f t="shared" si="33"/>
        <v>P</v>
      </c>
      <c r="F392" s="19" t="str">
        <f t="shared" si="34"/>
        <v>IFG_09_TX_P&lt;10&gt;</v>
      </c>
      <c r="G392" s="19">
        <v>19966.848050000001</v>
      </c>
      <c r="H392" s="19"/>
    </row>
    <row r="393" spans="1:8" x14ac:dyDescent="0.25">
      <c r="A393" s="19" t="s">
        <v>1684</v>
      </c>
      <c r="B393" s="19" t="str">
        <f t="shared" si="30"/>
        <v>09</v>
      </c>
      <c r="C393" s="19">
        <f t="shared" si="31"/>
        <v>11</v>
      </c>
      <c r="D393" s="19" t="str">
        <f t="shared" si="32"/>
        <v>TX</v>
      </c>
      <c r="E393" s="19" t="str">
        <f t="shared" si="33"/>
        <v>N</v>
      </c>
      <c r="F393" s="19" t="str">
        <f t="shared" si="34"/>
        <v>IFG_09_TX_N&lt;11&gt;</v>
      </c>
      <c r="G393" s="19">
        <v>22798.549190000002</v>
      </c>
      <c r="H393" s="19"/>
    </row>
    <row r="394" spans="1:8" x14ac:dyDescent="0.25">
      <c r="A394" s="19" t="s">
        <v>1683</v>
      </c>
      <c r="B394" s="19" t="str">
        <f t="shared" si="30"/>
        <v>09</v>
      </c>
      <c r="C394" s="19">
        <f t="shared" si="31"/>
        <v>11</v>
      </c>
      <c r="D394" s="19" t="str">
        <f t="shared" si="32"/>
        <v>TX</v>
      </c>
      <c r="E394" s="19" t="str">
        <f t="shared" si="33"/>
        <v>P</v>
      </c>
      <c r="F394" s="19" t="str">
        <f t="shared" si="34"/>
        <v>IFG_09_TX_P&lt;11&gt;</v>
      </c>
      <c r="G394" s="19">
        <v>22799.743009999998</v>
      </c>
      <c r="H394" s="19"/>
    </row>
    <row r="395" spans="1:8" x14ac:dyDescent="0.25">
      <c r="A395" s="19" t="s">
        <v>1688</v>
      </c>
      <c r="B395" s="19" t="str">
        <f t="shared" si="30"/>
        <v>09</v>
      </c>
      <c r="C395" s="19">
        <f t="shared" si="31"/>
        <v>12</v>
      </c>
      <c r="D395" s="19" t="str">
        <f t="shared" si="32"/>
        <v>TX</v>
      </c>
      <c r="E395" s="19" t="str">
        <f t="shared" si="33"/>
        <v>N</v>
      </c>
      <c r="F395" s="19" t="str">
        <f t="shared" si="34"/>
        <v>IFG_09_TX_N&lt;12&gt;</v>
      </c>
      <c r="G395" s="19">
        <v>20714.119930000001</v>
      </c>
      <c r="H395" s="19"/>
    </row>
    <row r="396" spans="1:8" x14ac:dyDescent="0.25">
      <c r="A396" s="19" t="s">
        <v>1687</v>
      </c>
      <c r="B396" s="19" t="str">
        <f t="shared" si="30"/>
        <v>09</v>
      </c>
      <c r="C396" s="19">
        <f t="shared" si="31"/>
        <v>12</v>
      </c>
      <c r="D396" s="19" t="str">
        <f t="shared" si="32"/>
        <v>TX</v>
      </c>
      <c r="E396" s="19" t="str">
        <f t="shared" si="33"/>
        <v>P</v>
      </c>
      <c r="F396" s="19" t="str">
        <f t="shared" si="34"/>
        <v>IFG_09_TX_P&lt;12&gt;</v>
      </c>
      <c r="G396" s="19">
        <v>20714.778750000001</v>
      </c>
      <c r="H396" s="19"/>
    </row>
    <row r="397" spans="1:8" x14ac:dyDescent="0.25">
      <c r="A397" s="19" t="s">
        <v>1692</v>
      </c>
      <c r="B397" s="19" t="str">
        <f t="shared" si="30"/>
        <v>09</v>
      </c>
      <c r="C397" s="19">
        <f t="shared" si="31"/>
        <v>13</v>
      </c>
      <c r="D397" s="19" t="str">
        <f t="shared" si="32"/>
        <v>TX</v>
      </c>
      <c r="E397" s="19" t="str">
        <f t="shared" si="33"/>
        <v>N</v>
      </c>
      <c r="F397" s="19" t="str">
        <f t="shared" si="34"/>
        <v>IFG_09_TX_N&lt;13&gt;</v>
      </c>
      <c r="G397" s="19">
        <v>19273.580539999999</v>
      </c>
      <c r="H397" s="19"/>
    </row>
    <row r="398" spans="1:8" x14ac:dyDescent="0.25">
      <c r="A398" s="19" t="s">
        <v>1691</v>
      </c>
      <c r="B398" s="19" t="str">
        <f t="shared" si="30"/>
        <v>09</v>
      </c>
      <c r="C398" s="19">
        <f t="shared" si="31"/>
        <v>13</v>
      </c>
      <c r="D398" s="19" t="str">
        <f t="shared" si="32"/>
        <v>TX</v>
      </c>
      <c r="E398" s="19" t="str">
        <f t="shared" si="33"/>
        <v>P</v>
      </c>
      <c r="F398" s="19" t="str">
        <f t="shared" si="34"/>
        <v>IFG_09_TX_P&lt;13&gt;</v>
      </c>
      <c r="G398" s="19">
        <v>19274.692599999998</v>
      </c>
      <c r="H398" s="19"/>
    </row>
    <row r="399" spans="1:8" x14ac:dyDescent="0.25">
      <c r="A399" s="19" t="s">
        <v>1696</v>
      </c>
      <c r="B399" s="19" t="str">
        <f t="shared" si="30"/>
        <v>09</v>
      </c>
      <c r="C399" s="19">
        <f t="shared" si="31"/>
        <v>14</v>
      </c>
      <c r="D399" s="19" t="str">
        <f t="shared" si="32"/>
        <v>TX</v>
      </c>
      <c r="E399" s="19" t="str">
        <f t="shared" si="33"/>
        <v>N</v>
      </c>
      <c r="F399" s="19" t="str">
        <f t="shared" si="34"/>
        <v>IFG_09_TX_N&lt;14&gt;</v>
      </c>
      <c r="G399" s="19">
        <v>23418.22421</v>
      </c>
      <c r="H399" s="19"/>
    </row>
    <row r="400" spans="1:8" x14ac:dyDescent="0.25">
      <c r="A400" s="19" t="s">
        <v>1695</v>
      </c>
      <c r="B400" s="19" t="str">
        <f t="shared" si="30"/>
        <v>09</v>
      </c>
      <c r="C400" s="19">
        <f t="shared" si="31"/>
        <v>14</v>
      </c>
      <c r="D400" s="19" t="str">
        <f t="shared" si="32"/>
        <v>TX</v>
      </c>
      <c r="E400" s="19" t="str">
        <f t="shared" si="33"/>
        <v>P</v>
      </c>
      <c r="F400" s="19" t="str">
        <f t="shared" si="34"/>
        <v>IFG_09_TX_P&lt;14&gt;</v>
      </c>
      <c r="G400" s="19">
        <v>23418.848839999999</v>
      </c>
      <c r="H400" s="19"/>
    </row>
    <row r="401" spans="1:8" x14ac:dyDescent="0.25">
      <c r="A401" s="19" t="s">
        <v>1700</v>
      </c>
      <c r="B401" s="19" t="str">
        <f t="shared" si="30"/>
        <v>09</v>
      </c>
      <c r="C401" s="19">
        <f t="shared" si="31"/>
        <v>15</v>
      </c>
      <c r="D401" s="19" t="str">
        <f t="shared" si="32"/>
        <v>TX</v>
      </c>
      <c r="E401" s="19" t="str">
        <f t="shared" si="33"/>
        <v>N</v>
      </c>
      <c r="F401" s="19" t="str">
        <f t="shared" si="34"/>
        <v>IFG_09_TX_N&lt;15&gt;</v>
      </c>
      <c r="G401" s="19">
        <v>20751.687529999999</v>
      </c>
      <c r="H401" s="19"/>
    </row>
    <row r="402" spans="1:8" x14ac:dyDescent="0.25">
      <c r="A402" s="19" t="s">
        <v>1699</v>
      </c>
      <c r="B402" s="19" t="str">
        <f t="shared" si="30"/>
        <v>09</v>
      </c>
      <c r="C402" s="19">
        <f t="shared" si="31"/>
        <v>15</v>
      </c>
      <c r="D402" s="19" t="str">
        <f t="shared" si="32"/>
        <v>TX</v>
      </c>
      <c r="E402" s="19" t="str">
        <f t="shared" si="33"/>
        <v>P</v>
      </c>
      <c r="F402" s="19" t="str">
        <f t="shared" si="34"/>
        <v>IFG_09_TX_P&lt;15&gt;</v>
      </c>
      <c r="G402" s="19">
        <v>20752.211950000001</v>
      </c>
      <c r="H402" s="19"/>
    </row>
    <row r="403" spans="1:8" x14ac:dyDescent="0.25">
      <c r="A403" s="19" t="s">
        <v>1704</v>
      </c>
      <c r="B403" s="19" t="str">
        <f t="shared" si="30"/>
        <v>09</v>
      </c>
      <c r="C403" s="19">
        <f t="shared" si="31"/>
        <v>16</v>
      </c>
      <c r="D403" s="19" t="str">
        <f t="shared" si="32"/>
        <v>TX</v>
      </c>
      <c r="E403" s="19" t="str">
        <f t="shared" si="33"/>
        <v>N</v>
      </c>
      <c r="F403" s="19" t="str">
        <f t="shared" si="34"/>
        <v>IFG_09_TX_N&lt;16&gt;</v>
      </c>
      <c r="G403" s="19">
        <v>19307.692950000001</v>
      </c>
      <c r="H403" s="19"/>
    </row>
    <row r="404" spans="1:8" x14ac:dyDescent="0.25">
      <c r="A404" s="19" t="s">
        <v>1703</v>
      </c>
      <c r="B404" s="19" t="str">
        <f t="shared" si="30"/>
        <v>09</v>
      </c>
      <c r="C404" s="19">
        <f t="shared" si="31"/>
        <v>16</v>
      </c>
      <c r="D404" s="19" t="str">
        <f t="shared" si="32"/>
        <v>TX</v>
      </c>
      <c r="E404" s="19" t="str">
        <f t="shared" si="33"/>
        <v>P</v>
      </c>
      <c r="F404" s="19" t="str">
        <f t="shared" si="34"/>
        <v>IFG_09_TX_P&lt;16&gt;</v>
      </c>
      <c r="G404" s="19">
        <v>19308.937549999999</v>
      </c>
      <c r="H404" s="19"/>
    </row>
    <row r="405" spans="1:8" x14ac:dyDescent="0.25">
      <c r="A405" s="19" t="s">
        <v>1708</v>
      </c>
      <c r="B405" s="19" t="str">
        <f t="shared" si="30"/>
        <v>09</v>
      </c>
      <c r="C405" s="19">
        <f t="shared" si="31"/>
        <v>17</v>
      </c>
      <c r="D405" s="19" t="str">
        <f t="shared" si="32"/>
        <v>TX</v>
      </c>
      <c r="E405" s="19" t="str">
        <f t="shared" si="33"/>
        <v>N</v>
      </c>
      <c r="F405" s="19" t="str">
        <f t="shared" si="34"/>
        <v>IFG_09_TX_N&lt;17&gt;</v>
      </c>
      <c r="G405" s="19">
        <v>23222.234830000001</v>
      </c>
      <c r="H405" s="19"/>
    </row>
    <row r="406" spans="1:8" x14ac:dyDescent="0.25">
      <c r="A406" s="19" t="s">
        <v>1707</v>
      </c>
      <c r="B406" s="19" t="str">
        <f t="shared" si="30"/>
        <v>09</v>
      </c>
      <c r="C406" s="19">
        <f t="shared" si="31"/>
        <v>17</v>
      </c>
      <c r="D406" s="19" t="str">
        <f t="shared" si="32"/>
        <v>TX</v>
      </c>
      <c r="E406" s="19" t="str">
        <f t="shared" si="33"/>
        <v>P</v>
      </c>
      <c r="F406" s="19" t="str">
        <f t="shared" si="34"/>
        <v>IFG_09_TX_P&lt;17&gt;</v>
      </c>
      <c r="G406" s="19">
        <v>23221.81077</v>
      </c>
      <c r="H406" s="19"/>
    </row>
    <row r="407" spans="1:8" x14ac:dyDescent="0.25">
      <c r="A407" s="19" t="s">
        <v>4216</v>
      </c>
      <c r="B407" s="19" t="str">
        <f t="shared" si="30"/>
        <v>09</v>
      </c>
      <c r="C407" s="19">
        <f t="shared" si="31"/>
        <v>18</v>
      </c>
      <c r="D407" s="19" t="str">
        <f t="shared" si="32"/>
        <v>TX</v>
      </c>
      <c r="E407" s="19" t="str">
        <f t="shared" si="33"/>
        <v>N</v>
      </c>
      <c r="F407" s="19" t="str">
        <f t="shared" si="34"/>
        <v>IFG_09_TX_N&lt;18&gt;</v>
      </c>
      <c r="G407" s="19">
        <v>21354.792799999999</v>
      </c>
      <c r="H407" s="19"/>
    </row>
    <row r="408" spans="1:8" x14ac:dyDescent="0.25">
      <c r="A408" s="19" t="s">
        <v>4217</v>
      </c>
      <c r="B408" s="19" t="str">
        <f t="shared" si="30"/>
        <v>09</v>
      </c>
      <c r="C408" s="19">
        <f t="shared" si="31"/>
        <v>18</v>
      </c>
      <c r="D408" s="19" t="str">
        <f t="shared" si="32"/>
        <v>TX</v>
      </c>
      <c r="E408" s="19" t="str">
        <f t="shared" si="33"/>
        <v>P</v>
      </c>
      <c r="F408" s="19" t="str">
        <f t="shared" si="34"/>
        <v>IFG_09_TX_P&lt;18&gt;</v>
      </c>
      <c r="G408" s="19">
        <v>21356.388589999999</v>
      </c>
      <c r="H408" s="19"/>
    </row>
    <row r="409" spans="1:8" x14ac:dyDescent="0.25">
      <c r="A409" s="19" t="s">
        <v>4218</v>
      </c>
      <c r="B409" s="19" t="str">
        <f t="shared" si="30"/>
        <v>09</v>
      </c>
      <c r="C409" s="19">
        <f t="shared" si="31"/>
        <v>19</v>
      </c>
      <c r="D409" s="19" t="str">
        <f t="shared" si="32"/>
        <v>TX</v>
      </c>
      <c r="E409" s="19" t="str">
        <f t="shared" si="33"/>
        <v>N</v>
      </c>
      <c r="F409" s="19" t="str">
        <f t="shared" si="34"/>
        <v>IFG_09_TX_N&lt;19&gt;</v>
      </c>
      <c r="G409" s="19">
        <v>19240.070009999999</v>
      </c>
      <c r="H409" s="19"/>
    </row>
    <row r="410" spans="1:8" x14ac:dyDescent="0.25">
      <c r="A410" s="19" t="s">
        <v>4219</v>
      </c>
      <c r="B410" s="19" t="str">
        <f t="shared" si="30"/>
        <v>09</v>
      </c>
      <c r="C410" s="19">
        <f t="shared" si="31"/>
        <v>19</v>
      </c>
      <c r="D410" s="19" t="str">
        <f t="shared" si="32"/>
        <v>TX</v>
      </c>
      <c r="E410" s="19" t="str">
        <f t="shared" si="33"/>
        <v>P</v>
      </c>
      <c r="F410" s="19" t="str">
        <f t="shared" si="34"/>
        <v>IFG_09_TX_P&lt;19&gt;</v>
      </c>
      <c r="G410" s="19">
        <v>19242.050569999999</v>
      </c>
      <c r="H410" s="19"/>
    </row>
    <row r="411" spans="1:8" x14ac:dyDescent="0.25">
      <c r="A411" s="19" t="s">
        <v>4220</v>
      </c>
      <c r="B411" s="19" t="str">
        <f t="shared" si="30"/>
        <v>09</v>
      </c>
      <c r="C411" s="19">
        <f t="shared" si="31"/>
        <v>20</v>
      </c>
      <c r="D411" s="19" t="str">
        <f t="shared" si="32"/>
        <v>TX</v>
      </c>
      <c r="E411" s="19" t="str">
        <f t="shared" si="33"/>
        <v>N</v>
      </c>
      <c r="F411" s="19" t="str">
        <f t="shared" si="34"/>
        <v>IFG_09_TX_N&lt;20&gt;</v>
      </c>
      <c r="G411" s="19">
        <v>22256.142619999999</v>
      </c>
      <c r="H411" s="19"/>
    </row>
    <row r="412" spans="1:8" x14ac:dyDescent="0.25">
      <c r="A412" s="19" t="s">
        <v>4221</v>
      </c>
      <c r="B412" s="19" t="str">
        <f t="shared" si="30"/>
        <v>09</v>
      </c>
      <c r="C412" s="19">
        <f t="shared" si="31"/>
        <v>20</v>
      </c>
      <c r="D412" s="19" t="str">
        <f t="shared" si="32"/>
        <v>TX</v>
      </c>
      <c r="E412" s="19" t="str">
        <f t="shared" si="33"/>
        <v>P</v>
      </c>
      <c r="F412" s="19" t="str">
        <f t="shared" si="34"/>
        <v>IFG_09_TX_P&lt;20&gt;</v>
      </c>
      <c r="G412" s="19">
        <v>22257.695459999999</v>
      </c>
      <c r="H412" s="19"/>
    </row>
    <row r="413" spans="1:8" x14ac:dyDescent="0.25">
      <c r="A413" s="19" t="s">
        <v>4222</v>
      </c>
      <c r="B413" s="19" t="str">
        <f t="shared" si="30"/>
        <v>09</v>
      </c>
      <c r="C413" s="19">
        <f t="shared" si="31"/>
        <v>21</v>
      </c>
      <c r="D413" s="19" t="str">
        <f t="shared" si="32"/>
        <v>TX</v>
      </c>
      <c r="E413" s="19" t="str">
        <f t="shared" si="33"/>
        <v>N</v>
      </c>
      <c r="F413" s="19" t="str">
        <f t="shared" si="34"/>
        <v>IFG_09_TX_N&lt;21&gt;</v>
      </c>
      <c r="G413" s="19">
        <v>20435.011200000001</v>
      </c>
      <c r="H413" s="19"/>
    </row>
    <row r="414" spans="1:8" x14ac:dyDescent="0.25">
      <c r="A414" s="19" t="s">
        <v>4223</v>
      </c>
      <c r="B414" s="19" t="str">
        <f t="shared" si="30"/>
        <v>09</v>
      </c>
      <c r="C414" s="19">
        <f t="shared" si="31"/>
        <v>21</v>
      </c>
      <c r="D414" s="19" t="str">
        <f t="shared" si="32"/>
        <v>TX</v>
      </c>
      <c r="E414" s="19" t="str">
        <f t="shared" si="33"/>
        <v>P</v>
      </c>
      <c r="F414" s="19" t="str">
        <f t="shared" si="34"/>
        <v>IFG_09_TX_P&lt;21&gt;</v>
      </c>
      <c r="G414" s="19">
        <v>20435.902969999999</v>
      </c>
      <c r="H414" s="19"/>
    </row>
    <row r="415" spans="1:8" x14ac:dyDescent="0.25">
      <c r="A415" s="19" t="s">
        <v>4224</v>
      </c>
      <c r="B415" s="19" t="str">
        <f t="shared" si="30"/>
        <v>09</v>
      </c>
      <c r="C415" s="19">
        <f t="shared" si="31"/>
        <v>22</v>
      </c>
      <c r="D415" s="19" t="str">
        <f t="shared" si="32"/>
        <v>TX</v>
      </c>
      <c r="E415" s="19" t="str">
        <f t="shared" si="33"/>
        <v>N</v>
      </c>
      <c r="F415" s="19" t="str">
        <f t="shared" si="34"/>
        <v>IFG_09_TX_N&lt;22&gt;</v>
      </c>
      <c r="G415" s="19">
        <v>18909.917600000001</v>
      </c>
      <c r="H415" s="19"/>
    </row>
    <row r="416" spans="1:8" x14ac:dyDescent="0.25">
      <c r="A416" s="19" t="s">
        <v>4225</v>
      </c>
      <c r="B416" s="19" t="str">
        <f t="shared" si="30"/>
        <v>09</v>
      </c>
      <c r="C416" s="19">
        <f t="shared" si="31"/>
        <v>22</v>
      </c>
      <c r="D416" s="19" t="str">
        <f t="shared" si="32"/>
        <v>TX</v>
      </c>
      <c r="E416" s="19" t="str">
        <f t="shared" si="33"/>
        <v>P</v>
      </c>
      <c r="F416" s="19" t="str">
        <f t="shared" si="34"/>
        <v>IFG_09_TX_P&lt;22&gt;</v>
      </c>
      <c r="G416" s="19">
        <v>18908.50892</v>
      </c>
      <c r="H416" s="19"/>
    </row>
    <row r="417" spans="1:8" x14ac:dyDescent="0.25">
      <c r="A417" s="19" t="s">
        <v>4226</v>
      </c>
      <c r="B417" s="19" t="str">
        <f t="shared" si="30"/>
        <v>09</v>
      </c>
      <c r="C417" s="19">
        <f t="shared" si="31"/>
        <v>23</v>
      </c>
      <c r="D417" s="19" t="str">
        <f t="shared" si="32"/>
        <v>TX</v>
      </c>
      <c r="E417" s="19" t="str">
        <f t="shared" si="33"/>
        <v>N</v>
      </c>
      <c r="F417" s="19" t="str">
        <f t="shared" si="34"/>
        <v>IFG_09_TX_N&lt;23&gt;</v>
      </c>
      <c r="G417" s="19">
        <v>23086.32561</v>
      </c>
      <c r="H417" s="19"/>
    </row>
    <row r="418" spans="1:8" x14ac:dyDescent="0.25">
      <c r="A418" s="19" t="s">
        <v>4227</v>
      </c>
      <c r="B418" s="19" t="str">
        <f t="shared" si="30"/>
        <v>09</v>
      </c>
      <c r="C418" s="19">
        <f t="shared" si="31"/>
        <v>23</v>
      </c>
      <c r="D418" s="19" t="str">
        <f t="shared" si="32"/>
        <v>TX</v>
      </c>
      <c r="E418" s="19" t="str">
        <f t="shared" si="33"/>
        <v>P</v>
      </c>
      <c r="F418" s="19" t="str">
        <f t="shared" si="34"/>
        <v>IFG_09_TX_P&lt;23&gt;</v>
      </c>
      <c r="G418" s="19">
        <v>23084.40638</v>
      </c>
      <c r="H418" s="19"/>
    </row>
    <row r="419" spans="1:8" x14ac:dyDescent="0.25">
      <c r="A419" s="19" t="s">
        <v>1712</v>
      </c>
      <c r="B419" s="19" t="str">
        <f t="shared" si="30"/>
        <v>10</v>
      </c>
      <c r="C419" s="19">
        <f t="shared" si="31"/>
        <v>0</v>
      </c>
      <c r="D419" s="19" t="str">
        <f t="shared" si="32"/>
        <v>TX</v>
      </c>
      <c r="E419" s="19" t="str">
        <f t="shared" si="33"/>
        <v>N</v>
      </c>
      <c r="F419" s="19" t="str">
        <f t="shared" si="34"/>
        <v>IFG_10_TX_N&lt;0&gt;</v>
      </c>
      <c r="G419" s="19">
        <v>28851.972389999999</v>
      </c>
      <c r="H419" s="19"/>
    </row>
    <row r="420" spans="1:8" x14ac:dyDescent="0.25">
      <c r="A420" s="19" t="s">
        <v>1711</v>
      </c>
      <c r="B420" s="19" t="str">
        <f t="shared" si="30"/>
        <v>10</v>
      </c>
      <c r="C420" s="19">
        <f t="shared" si="31"/>
        <v>0</v>
      </c>
      <c r="D420" s="19" t="str">
        <f t="shared" si="32"/>
        <v>TX</v>
      </c>
      <c r="E420" s="19" t="str">
        <f t="shared" si="33"/>
        <v>P</v>
      </c>
      <c r="F420" s="19" t="str">
        <f t="shared" si="34"/>
        <v>IFG_10_TX_P&lt;0&gt;</v>
      </c>
      <c r="G420" s="19">
        <v>28852.39358</v>
      </c>
      <c r="H420" s="19"/>
    </row>
    <row r="421" spans="1:8" x14ac:dyDescent="0.25">
      <c r="A421" s="19" t="s">
        <v>1716</v>
      </c>
      <c r="B421" s="19" t="str">
        <f t="shared" si="30"/>
        <v>10</v>
      </c>
      <c r="C421" s="19">
        <f t="shared" si="31"/>
        <v>1</v>
      </c>
      <c r="D421" s="19" t="str">
        <f t="shared" si="32"/>
        <v>TX</v>
      </c>
      <c r="E421" s="19" t="str">
        <f t="shared" si="33"/>
        <v>N</v>
      </c>
      <c r="F421" s="19" t="str">
        <f t="shared" si="34"/>
        <v>IFG_10_TX_N&lt;1&gt;</v>
      </c>
      <c r="G421" s="19">
        <v>24984.646580000001</v>
      </c>
      <c r="H421" s="19"/>
    </row>
    <row r="422" spans="1:8" x14ac:dyDescent="0.25">
      <c r="A422" s="19" t="s">
        <v>1715</v>
      </c>
      <c r="B422" s="19" t="str">
        <f t="shared" si="30"/>
        <v>10</v>
      </c>
      <c r="C422" s="19">
        <f t="shared" si="31"/>
        <v>1</v>
      </c>
      <c r="D422" s="19" t="str">
        <f t="shared" si="32"/>
        <v>TX</v>
      </c>
      <c r="E422" s="19" t="str">
        <f t="shared" si="33"/>
        <v>P</v>
      </c>
      <c r="F422" s="19" t="str">
        <f t="shared" si="34"/>
        <v>IFG_10_TX_P&lt;1&gt;</v>
      </c>
      <c r="G422" s="19">
        <v>24984.20073</v>
      </c>
      <c r="H422" s="19"/>
    </row>
    <row r="423" spans="1:8" x14ac:dyDescent="0.25">
      <c r="A423" s="19" t="s">
        <v>1720</v>
      </c>
      <c r="B423" s="19" t="str">
        <f t="shared" si="30"/>
        <v>10</v>
      </c>
      <c r="C423" s="19">
        <f t="shared" si="31"/>
        <v>2</v>
      </c>
      <c r="D423" s="19" t="str">
        <f t="shared" si="32"/>
        <v>TX</v>
      </c>
      <c r="E423" s="19" t="str">
        <f t="shared" si="33"/>
        <v>N</v>
      </c>
      <c r="F423" s="19" t="str">
        <f t="shared" si="34"/>
        <v>IFG_10_TX_N&lt;2&gt;</v>
      </c>
      <c r="G423" s="19">
        <v>28635.107169999999</v>
      </c>
      <c r="H423" s="19"/>
    </row>
    <row r="424" spans="1:8" x14ac:dyDescent="0.25">
      <c r="A424" s="19" t="s">
        <v>1719</v>
      </c>
      <c r="B424" s="19" t="str">
        <f t="shared" si="30"/>
        <v>10</v>
      </c>
      <c r="C424" s="19">
        <f t="shared" si="31"/>
        <v>2</v>
      </c>
      <c r="D424" s="19" t="str">
        <f t="shared" si="32"/>
        <v>TX</v>
      </c>
      <c r="E424" s="19" t="str">
        <f t="shared" si="33"/>
        <v>P</v>
      </c>
      <c r="F424" s="19" t="str">
        <f t="shared" si="34"/>
        <v>IFG_10_TX_P&lt;2&gt;</v>
      </c>
      <c r="G424" s="19">
        <v>28634.735960000002</v>
      </c>
      <c r="H424" s="19"/>
    </row>
    <row r="425" spans="1:8" x14ac:dyDescent="0.25">
      <c r="A425" s="19" t="s">
        <v>1724</v>
      </c>
      <c r="B425" s="19" t="str">
        <f t="shared" si="30"/>
        <v>10</v>
      </c>
      <c r="C425" s="19">
        <f t="shared" si="31"/>
        <v>3</v>
      </c>
      <c r="D425" s="19" t="str">
        <f t="shared" si="32"/>
        <v>TX</v>
      </c>
      <c r="E425" s="19" t="str">
        <f t="shared" si="33"/>
        <v>N</v>
      </c>
      <c r="F425" s="19" t="str">
        <f t="shared" si="34"/>
        <v>IFG_10_TX_N&lt;3&gt;</v>
      </c>
      <c r="G425" s="19">
        <v>26610.501029999999</v>
      </c>
      <c r="H425" s="19"/>
    </row>
    <row r="426" spans="1:8" x14ac:dyDescent="0.25">
      <c r="A426" s="19" t="s">
        <v>1723</v>
      </c>
      <c r="B426" s="19" t="str">
        <f t="shared" si="30"/>
        <v>10</v>
      </c>
      <c r="C426" s="19">
        <f t="shared" si="31"/>
        <v>3</v>
      </c>
      <c r="D426" s="19" t="str">
        <f t="shared" si="32"/>
        <v>TX</v>
      </c>
      <c r="E426" s="19" t="str">
        <f t="shared" si="33"/>
        <v>P</v>
      </c>
      <c r="F426" s="19" t="str">
        <f t="shared" si="34"/>
        <v>IFG_10_TX_P&lt;3&gt;</v>
      </c>
      <c r="G426" s="19">
        <v>26609.510740000002</v>
      </c>
      <c r="H426" s="19"/>
    </row>
    <row r="427" spans="1:8" x14ac:dyDescent="0.25">
      <c r="A427" s="19" t="s">
        <v>1728</v>
      </c>
      <c r="B427" s="19" t="str">
        <f t="shared" si="30"/>
        <v>10</v>
      </c>
      <c r="C427" s="19">
        <f t="shared" si="31"/>
        <v>4</v>
      </c>
      <c r="D427" s="19" t="str">
        <f t="shared" si="32"/>
        <v>TX</v>
      </c>
      <c r="E427" s="19" t="str">
        <f t="shared" si="33"/>
        <v>N</v>
      </c>
      <c r="F427" s="19" t="str">
        <f t="shared" si="34"/>
        <v>IFG_10_TX_N&lt;4&gt;</v>
      </c>
      <c r="G427" s="19">
        <v>24976.831839999999</v>
      </c>
      <c r="H427" s="19"/>
    </row>
    <row r="428" spans="1:8" x14ac:dyDescent="0.25">
      <c r="A428" s="19" t="s">
        <v>1727</v>
      </c>
      <c r="B428" s="19" t="str">
        <f t="shared" si="30"/>
        <v>10</v>
      </c>
      <c r="C428" s="19">
        <f t="shared" si="31"/>
        <v>4</v>
      </c>
      <c r="D428" s="19" t="str">
        <f t="shared" si="32"/>
        <v>TX</v>
      </c>
      <c r="E428" s="19" t="str">
        <f t="shared" si="33"/>
        <v>P</v>
      </c>
      <c r="F428" s="19" t="str">
        <f t="shared" si="34"/>
        <v>IFG_10_TX_P&lt;4&gt;</v>
      </c>
      <c r="G428" s="19">
        <v>24978.49509</v>
      </c>
      <c r="H428" s="19"/>
    </row>
    <row r="429" spans="1:8" x14ac:dyDescent="0.25">
      <c r="A429" s="19" t="s">
        <v>1732</v>
      </c>
      <c r="B429" s="19" t="str">
        <f t="shared" si="30"/>
        <v>10</v>
      </c>
      <c r="C429" s="19">
        <f t="shared" si="31"/>
        <v>5</v>
      </c>
      <c r="D429" s="19" t="str">
        <f t="shared" si="32"/>
        <v>TX</v>
      </c>
      <c r="E429" s="19" t="str">
        <f t="shared" si="33"/>
        <v>N</v>
      </c>
      <c r="F429" s="19" t="str">
        <f t="shared" si="34"/>
        <v>IFG_10_TX_N&lt;5&gt;</v>
      </c>
      <c r="G429" s="19">
        <v>28540.53947</v>
      </c>
      <c r="H429" s="19"/>
    </row>
    <row r="430" spans="1:8" x14ac:dyDescent="0.25">
      <c r="A430" s="19" t="s">
        <v>1731</v>
      </c>
      <c r="B430" s="19" t="str">
        <f t="shared" si="30"/>
        <v>10</v>
      </c>
      <c r="C430" s="19">
        <f t="shared" si="31"/>
        <v>5</v>
      </c>
      <c r="D430" s="19" t="str">
        <f t="shared" si="32"/>
        <v>TX</v>
      </c>
      <c r="E430" s="19" t="str">
        <f t="shared" si="33"/>
        <v>P</v>
      </c>
      <c r="F430" s="19" t="str">
        <f t="shared" si="34"/>
        <v>IFG_10_TX_P&lt;5&gt;</v>
      </c>
      <c r="G430" s="19">
        <v>28541.185140000001</v>
      </c>
      <c r="H430" s="19"/>
    </row>
    <row r="431" spans="1:8" x14ac:dyDescent="0.25">
      <c r="A431" s="19" t="s">
        <v>1736</v>
      </c>
      <c r="B431" s="19" t="str">
        <f t="shared" si="30"/>
        <v>10</v>
      </c>
      <c r="C431" s="19">
        <f t="shared" si="31"/>
        <v>6</v>
      </c>
      <c r="D431" s="19" t="str">
        <f t="shared" si="32"/>
        <v>TX</v>
      </c>
      <c r="E431" s="19" t="str">
        <f t="shared" si="33"/>
        <v>N</v>
      </c>
      <c r="F431" s="19" t="str">
        <f t="shared" si="34"/>
        <v>IFG_10_TX_N&lt;6&gt;</v>
      </c>
      <c r="G431" s="19">
        <v>25500.904340000001</v>
      </c>
      <c r="H431" s="19"/>
    </row>
    <row r="432" spans="1:8" x14ac:dyDescent="0.25">
      <c r="A432" s="19" t="s">
        <v>1735</v>
      </c>
      <c r="B432" s="19" t="str">
        <f t="shared" si="30"/>
        <v>10</v>
      </c>
      <c r="C432" s="19">
        <f t="shared" si="31"/>
        <v>6</v>
      </c>
      <c r="D432" s="19" t="str">
        <f t="shared" si="32"/>
        <v>TX</v>
      </c>
      <c r="E432" s="19" t="str">
        <f t="shared" si="33"/>
        <v>P</v>
      </c>
      <c r="F432" s="19" t="str">
        <f t="shared" si="34"/>
        <v>IFG_10_TX_P&lt;6&gt;</v>
      </c>
      <c r="G432" s="19">
        <v>25500.93751</v>
      </c>
      <c r="H432" s="19"/>
    </row>
    <row r="433" spans="1:8" x14ac:dyDescent="0.25">
      <c r="A433" s="19" t="s">
        <v>1740</v>
      </c>
      <c r="B433" s="19" t="str">
        <f t="shared" si="30"/>
        <v>10</v>
      </c>
      <c r="C433" s="19">
        <f t="shared" si="31"/>
        <v>7</v>
      </c>
      <c r="D433" s="19" t="str">
        <f t="shared" si="32"/>
        <v>TX</v>
      </c>
      <c r="E433" s="19" t="str">
        <f t="shared" si="33"/>
        <v>N</v>
      </c>
      <c r="F433" s="19" t="str">
        <f t="shared" si="34"/>
        <v>IFG_10_TX_N&lt;7&gt;</v>
      </c>
      <c r="G433" s="19">
        <v>26283.574949999998</v>
      </c>
      <c r="H433" s="19"/>
    </row>
    <row r="434" spans="1:8" x14ac:dyDescent="0.25">
      <c r="A434" s="19" t="s">
        <v>1739</v>
      </c>
      <c r="B434" s="19" t="str">
        <f t="shared" si="30"/>
        <v>10</v>
      </c>
      <c r="C434" s="19">
        <f t="shared" si="31"/>
        <v>7</v>
      </c>
      <c r="D434" s="19" t="str">
        <f t="shared" si="32"/>
        <v>TX</v>
      </c>
      <c r="E434" s="19" t="str">
        <f t="shared" si="33"/>
        <v>P</v>
      </c>
      <c r="F434" s="19" t="str">
        <f t="shared" si="34"/>
        <v>IFG_10_TX_P&lt;7&gt;</v>
      </c>
      <c r="G434" s="19">
        <v>26284.685150000001</v>
      </c>
      <c r="H434" s="19"/>
    </row>
    <row r="435" spans="1:8" x14ac:dyDescent="0.25">
      <c r="A435" s="19" t="s">
        <v>1744</v>
      </c>
      <c r="B435" s="19" t="str">
        <f t="shared" si="30"/>
        <v>10</v>
      </c>
      <c r="C435" s="19">
        <f t="shared" si="31"/>
        <v>8</v>
      </c>
      <c r="D435" s="19" t="str">
        <f t="shared" si="32"/>
        <v>TX</v>
      </c>
      <c r="E435" s="19" t="str">
        <f t="shared" si="33"/>
        <v>N</v>
      </c>
      <c r="F435" s="19" t="str">
        <f t="shared" si="34"/>
        <v>IFG_10_TX_N&lt;8&gt;</v>
      </c>
      <c r="G435" s="19">
        <v>28165.870169999998</v>
      </c>
      <c r="H435" s="19"/>
    </row>
    <row r="436" spans="1:8" x14ac:dyDescent="0.25">
      <c r="A436" s="19" t="s">
        <v>1743</v>
      </c>
      <c r="B436" s="19" t="str">
        <f t="shared" si="30"/>
        <v>10</v>
      </c>
      <c r="C436" s="19">
        <f t="shared" si="31"/>
        <v>8</v>
      </c>
      <c r="D436" s="19" t="str">
        <f t="shared" si="32"/>
        <v>TX</v>
      </c>
      <c r="E436" s="19" t="str">
        <f t="shared" si="33"/>
        <v>P</v>
      </c>
      <c r="F436" s="19" t="str">
        <f t="shared" si="34"/>
        <v>IFG_10_TX_P&lt;8&gt;</v>
      </c>
      <c r="G436" s="19">
        <v>28167.558389999998</v>
      </c>
      <c r="H436" s="19"/>
    </row>
    <row r="437" spans="1:8" x14ac:dyDescent="0.25">
      <c r="A437" s="19" t="s">
        <v>1748</v>
      </c>
      <c r="B437" s="19" t="str">
        <f t="shared" si="30"/>
        <v>10</v>
      </c>
      <c r="C437" s="19">
        <f t="shared" si="31"/>
        <v>9</v>
      </c>
      <c r="D437" s="19" t="str">
        <f t="shared" si="32"/>
        <v>TX</v>
      </c>
      <c r="E437" s="19" t="str">
        <f t="shared" si="33"/>
        <v>N</v>
      </c>
      <c r="F437" s="19" t="str">
        <f t="shared" si="34"/>
        <v>IFG_10_TX_N&lt;9&gt;</v>
      </c>
      <c r="G437" s="19">
        <v>25837.764749999998</v>
      </c>
      <c r="H437" s="19"/>
    </row>
    <row r="438" spans="1:8" x14ac:dyDescent="0.25">
      <c r="A438" s="19" t="s">
        <v>1747</v>
      </c>
      <c r="B438" s="19" t="str">
        <f t="shared" si="30"/>
        <v>10</v>
      </c>
      <c r="C438" s="19">
        <f t="shared" si="31"/>
        <v>9</v>
      </c>
      <c r="D438" s="19" t="str">
        <f t="shared" si="32"/>
        <v>TX</v>
      </c>
      <c r="E438" s="19" t="str">
        <f t="shared" si="33"/>
        <v>P</v>
      </c>
      <c r="F438" s="19" t="str">
        <f t="shared" si="34"/>
        <v>IFG_10_TX_P&lt;9&gt;</v>
      </c>
      <c r="G438" s="19">
        <v>25836.524079999999</v>
      </c>
      <c r="H438" s="19"/>
    </row>
    <row r="439" spans="1:8" x14ac:dyDescent="0.25">
      <c r="A439" s="19" t="s">
        <v>1752</v>
      </c>
      <c r="B439" s="19" t="str">
        <f t="shared" si="30"/>
        <v>10</v>
      </c>
      <c r="C439" s="19">
        <f t="shared" si="31"/>
        <v>10</v>
      </c>
      <c r="D439" s="19" t="str">
        <f t="shared" si="32"/>
        <v>TX</v>
      </c>
      <c r="E439" s="19" t="str">
        <f t="shared" si="33"/>
        <v>N</v>
      </c>
      <c r="F439" s="19" t="str">
        <f t="shared" si="34"/>
        <v>IFG_10_TX_N&lt;10&gt;</v>
      </c>
      <c r="G439" s="19">
        <v>24909.894639999999</v>
      </c>
      <c r="H439" s="19"/>
    </row>
    <row r="440" spans="1:8" x14ac:dyDescent="0.25">
      <c r="A440" s="19" t="s">
        <v>1751</v>
      </c>
      <c r="B440" s="19" t="str">
        <f t="shared" si="30"/>
        <v>10</v>
      </c>
      <c r="C440" s="19">
        <f t="shared" si="31"/>
        <v>10</v>
      </c>
      <c r="D440" s="19" t="str">
        <f t="shared" si="32"/>
        <v>TX</v>
      </c>
      <c r="E440" s="19" t="str">
        <f t="shared" si="33"/>
        <v>P</v>
      </c>
      <c r="F440" s="19" t="str">
        <f t="shared" si="34"/>
        <v>IFG_10_TX_P&lt;10&gt;</v>
      </c>
      <c r="G440" s="19">
        <v>24910.251649999998</v>
      </c>
      <c r="H440" s="19"/>
    </row>
    <row r="441" spans="1:8" x14ac:dyDescent="0.25">
      <c r="A441" s="19" t="s">
        <v>1756</v>
      </c>
      <c r="B441" s="19" t="str">
        <f t="shared" si="30"/>
        <v>10</v>
      </c>
      <c r="C441" s="19">
        <f t="shared" si="31"/>
        <v>11</v>
      </c>
      <c r="D441" s="19" t="str">
        <f t="shared" si="32"/>
        <v>TX</v>
      </c>
      <c r="E441" s="19" t="str">
        <f t="shared" si="33"/>
        <v>N</v>
      </c>
      <c r="F441" s="19" t="str">
        <f t="shared" si="34"/>
        <v>IFG_10_TX_N&lt;11&gt;</v>
      </c>
      <c r="G441" s="19">
        <v>28454.99596</v>
      </c>
      <c r="H441" s="19"/>
    </row>
    <row r="442" spans="1:8" x14ac:dyDescent="0.25">
      <c r="A442" s="19" t="s">
        <v>1755</v>
      </c>
      <c r="B442" s="19" t="str">
        <f t="shared" si="30"/>
        <v>10</v>
      </c>
      <c r="C442" s="19">
        <f t="shared" si="31"/>
        <v>11</v>
      </c>
      <c r="D442" s="19" t="str">
        <f t="shared" si="32"/>
        <v>TX</v>
      </c>
      <c r="E442" s="19" t="str">
        <f t="shared" si="33"/>
        <v>P</v>
      </c>
      <c r="F442" s="19" t="str">
        <f t="shared" si="34"/>
        <v>IFG_10_TX_P&lt;11&gt;</v>
      </c>
      <c r="G442" s="19">
        <v>28453.076730000001</v>
      </c>
      <c r="H442" s="19"/>
    </row>
    <row r="443" spans="1:8" x14ac:dyDescent="0.25">
      <c r="A443" s="19" t="s">
        <v>1760</v>
      </c>
      <c r="B443" s="19" t="str">
        <f t="shared" si="30"/>
        <v>10</v>
      </c>
      <c r="C443" s="19">
        <f t="shared" si="31"/>
        <v>12</v>
      </c>
      <c r="D443" s="19" t="str">
        <f t="shared" si="32"/>
        <v>TX</v>
      </c>
      <c r="E443" s="19" t="str">
        <f t="shared" si="33"/>
        <v>N</v>
      </c>
      <c r="F443" s="19" t="str">
        <f t="shared" si="34"/>
        <v>IFG_10_TX_N&lt;12&gt;</v>
      </c>
      <c r="G443" s="19">
        <v>25637.190040000001</v>
      </c>
      <c r="H443" s="19"/>
    </row>
    <row r="444" spans="1:8" x14ac:dyDescent="0.25">
      <c r="A444" s="19" t="s">
        <v>1759</v>
      </c>
      <c r="B444" s="19" t="str">
        <f t="shared" si="30"/>
        <v>10</v>
      </c>
      <c r="C444" s="19">
        <f t="shared" si="31"/>
        <v>12</v>
      </c>
      <c r="D444" s="19" t="str">
        <f t="shared" si="32"/>
        <v>TX</v>
      </c>
      <c r="E444" s="19" t="str">
        <f t="shared" si="33"/>
        <v>P</v>
      </c>
      <c r="F444" s="19" t="str">
        <f t="shared" si="34"/>
        <v>IFG_10_TX_P&lt;12&gt;</v>
      </c>
      <c r="G444" s="19">
        <v>25638.168000000001</v>
      </c>
      <c r="H444" s="19"/>
    </row>
    <row r="445" spans="1:8" x14ac:dyDescent="0.25">
      <c r="A445" s="19" t="s">
        <v>1764</v>
      </c>
      <c r="B445" s="19" t="str">
        <f t="shared" si="30"/>
        <v>10</v>
      </c>
      <c r="C445" s="19">
        <f t="shared" si="31"/>
        <v>13</v>
      </c>
      <c r="D445" s="19" t="str">
        <f t="shared" si="32"/>
        <v>TX</v>
      </c>
      <c r="E445" s="19" t="str">
        <f t="shared" si="33"/>
        <v>N</v>
      </c>
      <c r="F445" s="19" t="str">
        <f t="shared" si="34"/>
        <v>IFG_10_TX_N&lt;13&gt;</v>
      </c>
      <c r="G445" s="19">
        <v>21447.60108</v>
      </c>
      <c r="H445" s="19"/>
    </row>
    <row r="446" spans="1:8" x14ac:dyDescent="0.25">
      <c r="A446" s="19" t="s">
        <v>1763</v>
      </c>
      <c r="B446" s="19" t="str">
        <f t="shared" si="30"/>
        <v>10</v>
      </c>
      <c r="C446" s="19">
        <f t="shared" si="31"/>
        <v>13</v>
      </c>
      <c r="D446" s="19" t="str">
        <f t="shared" si="32"/>
        <v>TX</v>
      </c>
      <c r="E446" s="19" t="str">
        <f t="shared" si="33"/>
        <v>P</v>
      </c>
      <c r="F446" s="19" t="str">
        <f t="shared" si="34"/>
        <v>IFG_10_TX_P&lt;13&gt;</v>
      </c>
      <c r="G446" s="19">
        <v>21448.017250000001</v>
      </c>
      <c r="H446" s="19"/>
    </row>
    <row r="447" spans="1:8" x14ac:dyDescent="0.25">
      <c r="A447" s="19" t="s">
        <v>1768</v>
      </c>
      <c r="B447" s="19" t="str">
        <f t="shared" si="30"/>
        <v>10</v>
      </c>
      <c r="C447" s="19">
        <f t="shared" si="31"/>
        <v>14</v>
      </c>
      <c r="D447" s="19" t="str">
        <f t="shared" si="32"/>
        <v>TX</v>
      </c>
      <c r="E447" s="19" t="str">
        <f t="shared" si="33"/>
        <v>N</v>
      </c>
      <c r="F447" s="19" t="str">
        <f t="shared" si="34"/>
        <v>IFG_10_TX_N&lt;14&gt;</v>
      </c>
      <c r="G447" s="19">
        <v>27562.721860000001</v>
      </c>
      <c r="H447" s="19"/>
    </row>
    <row r="448" spans="1:8" x14ac:dyDescent="0.25">
      <c r="A448" s="19" t="s">
        <v>1767</v>
      </c>
      <c r="B448" s="19" t="str">
        <f t="shared" si="30"/>
        <v>10</v>
      </c>
      <c r="C448" s="19">
        <f t="shared" si="31"/>
        <v>14</v>
      </c>
      <c r="D448" s="19" t="str">
        <f t="shared" si="32"/>
        <v>TX</v>
      </c>
      <c r="E448" s="19" t="str">
        <f t="shared" si="33"/>
        <v>P</v>
      </c>
      <c r="F448" s="19" t="str">
        <f t="shared" si="34"/>
        <v>IFG_10_TX_P&lt;14&gt;</v>
      </c>
      <c r="G448" s="19">
        <v>27564.642660000001</v>
      </c>
      <c r="H448" s="19"/>
    </row>
    <row r="449" spans="1:8" x14ac:dyDescent="0.25">
      <c r="A449" s="19" t="s">
        <v>1772</v>
      </c>
      <c r="B449" s="19" t="str">
        <f t="shared" si="30"/>
        <v>10</v>
      </c>
      <c r="C449" s="19">
        <f t="shared" si="31"/>
        <v>15</v>
      </c>
      <c r="D449" s="19" t="str">
        <f t="shared" si="32"/>
        <v>TX</v>
      </c>
      <c r="E449" s="19" t="str">
        <f t="shared" si="33"/>
        <v>N</v>
      </c>
      <c r="F449" s="19" t="str">
        <f t="shared" si="34"/>
        <v>IFG_10_TX_N&lt;15&gt;</v>
      </c>
      <c r="G449" s="19">
        <v>25671.614519999999</v>
      </c>
      <c r="H449" s="19"/>
    </row>
    <row r="450" spans="1:8" x14ac:dyDescent="0.25">
      <c r="A450" s="19" t="s">
        <v>1771</v>
      </c>
      <c r="B450" s="19" t="str">
        <f t="shared" si="30"/>
        <v>10</v>
      </c>
      <c r="C450" s="19">
        <f t="shared" si="31"/>
        <v>15</v>
      </c>
      <c r="D450" s="19" t="str">
        <f t="shared" si="32"/>
        <v>TX</v>
      </c>
      <c r="E450" s="19" t="str">
        <f t="shared" si="33"/>
        <v>P</v>
      </c>
      <c r="F450" s="19" t="str">
        <f t="shared" si="34"/>
        <v>IFG_10_TX_P&lt;15&gt;</v>
      </c>
      <c r="G450" s="19">
        <v>25669.7958</v>
      </c>
      <c r="H450" s="19"/>
    </row>
    <row r="451" spans="1:8" x14ac:dyDescent="0.25">
      <c r="A451" s="19" t="s">
        <v>1776</v>
      </c>
      <c r="B451" s="19" t="str">
        <f t="shared" si="30"/>
        <v>10</v>
      </c>
      <c r="C451" s="19">
        <f t="shared" si="31"/>
        <v>16</v>
      </c>
      <c r="D451" s="19" t="str">
        <f t="shared" si="32"/>
        <v>TX</v>
      </c>
      <c r="E451" s="19" t="str">
        <f t="shared" si="33"/>
        <v>N</v>
      </c>
      <c r="F451" s="19" t="str">
        <f t="shared" si="34"/>
        <v>IFG_10_TX_N&lt;16&gt;</v>
      </c>
      <c r="G451" s="19">
        <v>20121.957299999998</v>
      </c>
      <c r="H451" s="19"/>
    </row>
    <row r="452" spans="1:8" x14ac:dyDescent="0.25">
      <c r="A452" s="19" t="s">
        <v>1775</v>
      </c>
      <c r="B452" s="19" t="str">
        <f t="shared" ref="B452:B515" si="35">RIGHT(LEFT(A452,5),2)</f>
        <v>10</v>
      </c>
      <c r="C452" s="19">
        <f t="shared" ref="C452:C515" si="36">INT(MID(A452,FIND("_",A452)+1,2))</f>
        <v>16</v>
      </c>
      <c r="D452" s="19" t="str">
        <f t="shared" ref="D452:D515" si="37">MID(A452,FIND("_",A452)+4,2)</f>
        <v>TX</v>
      </c>
      <c r="E452" s="19" t="str">
        <f t="shared" ref="E452:E515" si="38">RIGHT(A452,1)</f>
        <v>P</v>
      </c>
      <c r="F452" s="19" t="str">
        <f t="shared" ref="F452:F515" si="39">CONCATENATE("IFG_",B452,"_",D452,"_",E452,"&lt;",C452,"&gt;")</f>
        <v>IFG_10_TX_P&lt;16&gt;</v>
      </c>
      <c r="G452" s="19">
        <v>20123.270069999999</v>
      </c>
      <c r="H452" s="19"/>
    </row>
    <row r="453" spans="1:8" x14ac:dyDescent="0.25">
      <c r="A453" s="19" t="s">
        <v>1780</v>
      </c>
      <c r="B453" s="19" t="str">
        <f t="shared" si="35"/>
        <v>10</v>
      </c>
      <c r="C453" s="19">
        <f t="shared" si="36"/>
        <v>17</v>
      </c>
      <c r="D453" s="19" t="str">
        <f t="shared" si="37"/>
        <v>TX</v>
      </c>
      <c r="E453" s="19" t="str">
        <f t="shared" si="38"/>
        <v>N</v>
      </c>
      <c r="F453" s="19" t="str">
        <f t="shared" si="39"/>
        <v>IFG_10_TX_N&lt;17&gt;</v>
      </c>
      <c r="G453" s="19">
        <v>24895.522150000001</v>
      </c>
      <c r="H453" s="19"/>
    </row>
    <row r="454" spans="1:8" x14ac:dyDescent="0.25">
      <c r="A454" s="19" t="s">
        <v>1779</v>
      </c>
      <c r="B454" s="19" t="str">
        <f t="shared" si="35"/>
        <v>10</v>
      </c>
      <c r="C454" s="19">
        <f t="shared" si="36"/>
        <v>17</v>
      </c>
      <c r="D454" s="19" t="str">
        <f t="shared" si="37"/>
        <v>TX</v>
      </c>
      <c r="E454" s="19" t="str">
        <f t="shared" si="38"/>
        <v>P</v>
      </c>
      <c r="F454" s="19" t="str">
        <f t="shared" si="39"/>
        <v>IFG_10_TX_P&lt;17&gt;</v>
      </c>
      <c r="G454" s="19">
        <v>24895.988580000001</v>
      </c>
      <c r="H454" s="19"/>
    </row>
    <row r="455" spans="1:8" x14ac:dyDescent="0.25">
      <c r="A455" s="19" t="s">
        <v>4228</v>
      </c>
      <c r="B455" s="19" t="str">
        <f t="shared" si="35"/>
        <v>10</v>
      </c>
      <c r="C455" s="19">
        <f t="shared" si="36"/>
        <v>18</v>
      </c>
      <c r="D455" s="19" t="str">
        <f t="shared" si="37"/>
        <v>TX</v>
      </c>
      <c r="E455" s="19" t="str">
        <f t="shared" si="38"/>
        <v>N</v>
      </c>
      <c r="F455" s="19" t="str">
        <f t="shared" si="39"/>
        <v>IFG_10_TX_N&lt;18&gt;</v>
      </c>
      <c r="G455" s="19">
        <v>25637.024310000001</v>
      </c>
      <c r="H455" s="19"/>
    </row>
    <row r="456" spans="1:8" x14ac:dyDescent="0.25">
      <c r="A456" s="19" t="s">
        <v>4229</v>
      </c>
      <c r="B456" s="19" t="str">
        <f t="shared" si="35"/>
        <v>10</v>
      </c>
      <c r="C456" s="19">
        <f t="shared" si="36"/>
        <v>18</v>
      </c>
      <c r="D456" s="19" t="str">
        <f t="shared" si="37"/>
        <v>TX</v>
      </c>
      <c r="E456" s="19" t="str">
        <f t="shared" si="38"/>
        <v>P</v>
      </c>
      <c r="F456" s="19" t="str">
        <f t="shared" si="39"/>
        <v>IFG_10_TX_P&lt;18&gt;</v>
      </c>
      <c r="G456" s="19">
        <v>25638.78383</v>
      </c>
      <c r="H456" s="19"/>
    </row>
    <row r="457" spans="1:8" x14ac:dyDescent="0.25">
      <c r="A457" s="19" t="s">
        <v>4230</v>
      </c>
      <c r="B457" s="19" t="str">
        <f t="shared" si="35"/>
        <v>10</v>
      </c>
      <c r="C457" s="19">
        <f t="shared" si="36"/>
        <v>19</v>
      </c>
      <c r="D457" s="19" t="str">
        <f t="shared" si="37"/>
        <v>TX</v>
      </c>
      <c r="E457" s="19" t="str">
        <f t="shared" si="38"/>
        <v>N</v>
      </c>
      <c r="F457" s="19" t="str">
        <f t="shared" si="39"/>
        <v>IFG_10_TX_N&lt;19&gt;</v>
      </c>
      <c r="G457" s="19">
        <v>22222.345120000002</v>
      </c>
      <c r="H457" s="19"/>
    </row>
    <row r="458" spans="1:8" x14ac:dyDescent="0.25">
      <c r="A458" s="19" t="s">
        <v>4231</v>
      </c>
      <c r="B458" s="19" t="str">
        <f t="shared" si="35"/>
        <v>10</v>
      </c>
      <c r="C458" s="19">
        <f t="shared" si="36"/>
        <v>19</v>
      </c>
      <c r="D458" s="19" t="str">
        <f t="shared" si="37"/>
        <v>TX</v>
      </c>
      <c r="E458" s="19" t="str">
        <f t="shared" si="38"/>
        <v>P</v>
      </c>
      <c r="F458" s="19" t="str">
        <f t="shared" si="39"/>
        <v>IFG_10_TX_P&lt;19&gt;</v>
      </c>
      <c r="G458" s="19">
        <v>22221.499059999998</v>
      </c>
      <c r="H458" s="19"/>
    </row>
    <row r="459" spans="1:8" x14ac:dyDescent="0.25">
      <c r="A459" s="19" t="s">
        <v>4232</v>
      </c>
      <c r="B459" s="19" t="str">
        <f t="shared" si="35"/>
        <v>10</v>
      </c>
      <c r="C459" s="19">
        <f t="shared" si="36"/>
        <v>20</v>
      </c>
      <c r="D459" s="19" t="str">
        <f t="shared" si="37"/>
        <v>TX</v>
      </c>
      <c r="E459" s="19" t="str">
        <f t="shared" si="38"/>
        <v>N</v>
      </c>
      <c r="F459" s="19" t="str">
        <f t="shared" si="39"/>
        <v>IFG_10_TX_N&lt;20&gt;</v>
      </c>
      <c r="G459" s="19">
        <v>23810.67469</v>
      </c>
      <c r="H459" s="19"/>
    </row>
    <row r="460" spans="1:8" x14ac:dyDescent="0.25">
      <c r="A460" s="19" t="s">
        <v>4233</v>
      </c>
      <c r="B460" s="19" t="str">
        <f t="shared" si="35"/>
        <v>10</v>
      </c>
      <c r="C460" s="19">
        <f t="shared" si="36"/>
        <v>20</v>
      </c>
      <c r="D460" s="19" t="str">
        <f t="shared" si="37"/>
        <v>TX</v>
      </c>
      <c r="E460" s="19" t="str">
        <f t="shared" si="38"/>
        <v>P</v>
      </c>
      <c r="F460" s="19" t="str">
        <f t="shared" si="39"/>
        <v>IFG_10_TX_P&lt;20&gt;</v>
      </c>
      <c r="G460" s="19">
        <v>23808.91289</v>
      </c>
      <c r="H460" s="19"/>
    </row>
    <row r="461" spans="1:8" x14ac:dyDescent="0.25">
      <c r="A461" s="19" t="s">
        <v>4234</v>
      </c>
      <c r="B461" s="19" t="str">
        <f t="shared" si="35"/>
        <v>10</v>
      </c>
      <c r="C461" s="19">
        <f t="shared" si="36"/>
        <v>21</v>
      </c>
      <c r="D461" s="19" t="str">
        <f t="shared" si="37"/>
        <v>TX</v>
      </c>
      <c r="E461" s="19" t="str">
        <f t="shared" si="38"/>
        <v>N</v>
      </c>
      <c r="F461" s="19" t="str">
        <f t="shared" si="39"/>
        <v>IFG_10_TX_N&lt;21&gt;</v>
      </c>
      <c r="G461" s="19">
        <v>22657.026389999999</v>
      </c>
      <c r="H461" s="19"/>
    </row>
    <row r="462" spans="1:8" x14ac:dyDescent="0.25">
      <c r="A462" s="19" t="s">
        <v>4235</v>
      </c>
      <c r="B462" s="19" t="str">
        <f t="shared" si="35"/>
        <v>10</v>
      </c>
      <c r="C462" s="19">
        <f t="shared" si="36"/>
        <v>21</v>
      </c>
      <c r="D462" s="19" t="str">
        <f t="shared" si="37"/>
        <v>TX</v>
      </c>
      <c r="E462" s="19" t="str">
        <f t="shared" si="38"/>
        <v>P</v>
      </c>
      <c r="F462" s="19" t="str">
        <f t="shared" si="39"/>
        <v>IFG_10_TX_P&lt;21&gt;</v>
      </c>
      <c r="G462" s="19">
        <v>22656.472000000002</v>
      </c>
      <c r="H462" s="19"/>
    </row>
    <row r="463" spans="1:8" x14ac:dyDescent="0.25">
      <c r="A463" s="19" t="s">
        <v>4236</v>
      </c>
      <c r="B463" s="19" t="str">
        <f t="shared" si="35"/>
        <v>10</v>
      </c>
      <c r="C463" s="19">
        <f t="shared" si="36"/>
        <v>22</v>
      </c>
      <c r="D463" s="19" t="str">
        <f t="shared" si="37"/>
        <v>TX</v>
      </c>
      <c r="E463" s="19" t="str">
        <f t="shared" si="38"/>
        <v>N</v>
      </c>
      <c r="F463" s="19" t="str">
        <f t="shared" si="39"/>
        <v>IFG_10_TX_N&lt;22&gt;</v>
      </c>
      <c r="G463" s="19">
        <v>21813.964830000001</v>
      </c>
      <c r="H463" s="19"/>
    </row>
    <row r="464" spans="1:8" x14ac:dyDescent="0.25">
      <c r="A464" s="19" t="s">
        <v>4237</v>
      </c>
      <c r="B464" s="19" t="str">
        <f t="shared" si="35"/>
        <v>10</v>
      </c>
      <c r="C464" s="19">
        <f t="shared" si="36"/>
        <v>22</v>
      </c>
      <c r="D464" s="19" t="str">
        <f t="shared" si="37"/>
        <v>TX</v>
      </c>
      <c r="E464" s="19" t="str">
        <f t="shared" si="38"/>
        <v>P</v>
      </c>
      <c r="F464" s="19" t="str">
        <f t="shared" si="39"/>
        <v>IFG_10_TX_P&lt;22&gt;</v>
      </c>
      <c r="G464" s="19">
        <v>21815.660820000001</v>
      </c>
      <c r="H464" s="19"/>
    </row>
    <row r="465" spans="1:8" x14ac:dyDescent="0.25">
      <c r="A465" s="19" t="s">
        <v>4238</v>
      </c>
      <c r="B465" s="19" t="str">
        <f t="shared" si="35"/>
        <v>10</v>
      </c>
      <c r="C465" s="19">
        <f t="shared" si="36"/>
        <v>23</v>
      </c>
      <c r="D465" s="19" t="str">
        <f t="shared" si="37"/>
        <v>TX</v>
      </c>
      <c r="E465" s="19" t="str">
        <f t="shared" si="38"/>
        <v>N</v>
      </c>
      <c r="F465" s="19" t="str">
        <f t="shared" si="39"/>
        <v>IFG_10_TX_N&lt;23&gt;</v>
      </c>
      <c r="G465" s="19">
        <v>25172.800620000002</v>
      </c>
      <c r="H465" s="19"/>
    </row>
    <row r="466" spans="1:8" x14ac:dyDescent="0.25">
      <c r="A466" s="19" t="s">
        <v>4239</v>
      </c>
      <c r="B466" s="19" t="str">
        <f t="shared" si="35"/>
        <v>10</v>
      </c>
      <c r="C466" s="19">
        <f t="shared" si="36"/>
        <v>23</v>
      </c>
      <c r="D466" s="19" t="str">
        <f t="shared" si="37"/>
        <v>TX</v>
      </c>
      <c r="E466" s="19" t="str">
        <f t="shared" si="38"/>
        <v>P</v>
      </c>
      <c r="F466" s="19" t="str">
        <f t="shared" si="39"/>
        <v>IFG_10_TX_P&lt;23&gt;</v>
      </c>
      <c r="G466" s="19">
        <v>25172.01829</v>
      </c>
      <c r="H466" s="19"/>
    </row>
    <row r="467" spans="1:8" x14ac:dyDescent="0.25">
      <c r="A467" s="19" t="s">
        <v>1784</v>
      </c>
      <c r="B467" s="19" t="str">
        <f t="shared" si="35"/>
        <v>11</v>
      </c>
      <c r="C467" s="19">
        <f t="shared" si="36"/>
        <v>0</v>
      </c>
      <c r="D467" s="19" t="str">
        <f t="shared" si="37"/>
        <v>TX</v>
      </c>
      <c r="E467" s="19" t="str">
        <f t="shared" si="38"/>
        <v>N</v>
      </c>
      <c r="F467" s="19" t="str">
        <f t="shared" si="39"/>
        <v>IFG_11_TX_N&lt;0&gt;</v>
      </c>
      <c r="G467" s="19">
        <v>23339.400089999999</v>
      </c>
      <c r="H467" s="19"/>
    </row>
    <row r="468" spans="1:8" x14ac:dyDescent="0.25">
      <c r="A468" s="19" t="s">
        <v>1783</v>
      </c>
      <c r="B468" s="19" t="str">
        <f t="shared" si="35"/>
        <v>11</v>
      </c>
      <c r="C468" s="19">
        <f t="shared" si="36"/>
        <v>0</v>
      </c>
      <c r="D468" s="19" t="str">
        <f t="shared" si="37"/>
        <v>TX</v>
      </c>
      <c r="E468" s="19" t="str">
        <f t="shared" si="38"/>
        <v>P</v>
      </c>
      <c r="F468" s="19" t="str">
        <f t="shared" si="39"/>
        <v>IFG_11_TX_P&lt;0&gt;</v>
      </c>
      <c r="G468" s="19">
        <v>23339.018779999999</v>
      </c>
      <c r="H468" s="19"/>
    </row>
    <row r="469" spans="1:8" x14ac:dyDescent="0.25">
      <c r="A469" s="19" t="s">
        <v>1788</v>
      </c>
      <c r="B469" s="19" t="str">
        <f t="shared" si="35"/>
        <v>11</v>
      </c>
      <c r="C469" s="19">
        <f t="shared" si="36"/>
        <v>1</v>
      </c>
      <c r="D469" s="19" t="str">
        <f t="shared" si="37"/>
        <v>TX</v>
      </c>
      <c r="E469" s="19" t="str">
        <f t="shared" si="38"/>
        <v>N</v>
      </c>
      <c r="F469" s="19" t="str">
        <f t="shared" si="39"/>
        <v>IFG_11_TX_N&lt;1&gt;</v>
      </c>
      <c r="G469" s="19">
        <v>26102.891599999999</v>
      </c>
      <c r="H469" s="19"/>
    </row>
    <row r="470" spans="1:8" x14ac:dyDescent="0.25">
      <c r="A470" s="19" t="s">
        <v>1787</v>
      </c>
      <c r="B470" s="19" t="str">
        <f t="shared" si="35"/>
        <v>11</v>
      </c>
      <c r="C470" s="19">
        <f t="shared" si="36"/>
        <v>1</v>
      </c>
      <c r="D470" s="19" t="str">
        <f t="shared" si="37"/>
        <v>TX</v>
      </c>
      <c r="E470" s="19" t="str">
        <f t="shared" si="38"/>
        <v>P</v>
      </c>
      <c r="F470" s="19" t="str">
        <f t="shared" si="39"/>
        <v>IFG_11_TX_P&lt;1&gt;</v>
      </c>
      <c r="G470" s="19">
        <v>26103.659339999998</v>
      </c>
      <c r="H470" s="19"/>
    </row>
    <row r="471" spans="1:8" x14ac:dyDescent="0.25">
      <c r="A471" s="19" t="s">
        <v>1792</v>
      </c>
      <c r="B471" s="19" t="str">
        <f t="shared" si="35"/>
        <v>11</v>
      </c>
      <c r="C471" s="19">
        <f t="shared" si="36"/>
        <v>2</v>
      </c>
      <c r="D471" s="19" t="str">
        <f t="shared" si="37"/>
        <v>TX</v>
      </c>
      <c r="E471" s="19" t="str">
        <f t="shared" si="38"/>
        <v>N</v>
      </c>
      <c r="F471" s="19" t="str">
        <f t="shared" si="39"/>
        <v>IFG_11_TX_N&lt;2&gt;</v>
      </c>
      <c r="G471" s="19">
        <v>23143.44326</v>
      </c>
      <c r="H471" s="19"/>
    </row>
    <row r="472" spans="1:8" x14ac:dyDescent="0.25">
      <c r="A472" s="19" t="s">
        <v>1791</v>
      </c>
      <c r="B472" s="19" t="str">
        <f t="shared" si="35"/>
        <v>11</v>
      </c>
      <c r="C472" s="19">
        <f t="shared" si="36"/>
        <v>2</v>
      </c>
      <c r="D472" s="19" t="str">
        <f t="shared" si="37"/>
        <v>TX</v>
      </c>
      <c r="E472" s="19" t="str">
        <f t="shared" si="38"/>
        <v>P</v>
      </c>
      <c r="F472" s="19" t="str">
        <f t="shared" si="39"/>
        <v>IFG_11_TX_P&lt;2&gt;</v>
      </c>
      <c r="G472" s="19">
        <v>23142.048889999998</v>
      </c>
      <c r="H472" s="19"/>
    </row>
    <row r="473" spans="1:8" x14ac:dyDescent="0.25">
      <c r="A473" s="19" t="s">
        <v>1796</v>
      </c>
      <c r="B473" s="19" t="str">
        <f t="shared" si="35"/>
        <v>11</v>
      </c>
      <c r="C473" s="19">
        <f t="shared" si="36"/>
        <v>3</v>
      </c>
      <c r="D473" s="19" t="str">
        <f t="shared" si="37"/>
        <v>TX</v>
      </c>
      <c r="E473" s="19" t="str">
        <f t="shared" si="38"/>
        <v>N</v>
      </c>
      <c r="F473" s="19" t="str">
        <f t="shared" si="39"/>
        <v>IFG_11_TX_N&lt;3&gt;</v>
      </c>
      <c r="G473" s="19">
        <v>26556.231449999999</v>
      </c>
      <c r="H473" s="19"/>
    </row>
    <row r="474" spans="1:8" x14ac:dyDescent="0.25">
      <c r="A474" s="19" t="s">
        <v>1795</v>
      </c>
      <c r="B474" s="19" t="str">
        <f t="shared" si="35"/>
        <v>11</v>
      </c>
      <c r="C474" s="19">
        <f t="shared" si="36"/>
        <v>3</v>
      </c>
      <c r="D474" s="19" t="str">
        <f t="shared" si="37"/>
        <v>TX</v>
      </c>
      <c r="E474" s="19" t="str">
        <f t="shared" si="38"/>
        <v>P</v>
      </c>
      <c r="F474" s="19" t="str">
        <f t="shared" si="39"/>
        <v>IFG_11_TX_P&lt;3&gt;</v>
      </c>
      <c r="G474" s="19">
        <v>26557.946370000001</v>
      </c>
      <c r="H474" s="19"/>
    </row>
    <row r="475" spans="1:8" x14ac:dyDescent="0.25">
      <c r="A475" s="19" t="s">
        <v>1800</v>
      </c>
      <c r="B475" s="19" t="str">
        <f t="shared" si="35"/>
        <v>11</v>
      </c>
      <c r="C475" s="19">
        <f t="shared" si="36"/>
        <v>4</v>
      </c>
      <c r="D475" s="19" t="str">
        <f t="shared" si="37"/>
        <v>TX</v>
      </c>
      <c r="E475" s="19" t="str">
        <f t="shared" si="38"/>
        <v>N</v>
      </c>
      <c r="F475" s="19" t="str">
        <f t="shared" si="39"/>
        <v>IFG_11_TX_N&lt;4&gt;</v>
      </c>
      <c r="G475" s="19">
        <v>25815.971819999999</v>
      </c>
      <c r="H475" s="19"/>
    </row>
    <row r="476" spans="1:8" x14ac:dyDescent="0.25">
      <c r="A476" s="19" t="s">
        <v>1799</v>
      </c>
      <c r="B476" s="19" t="str">
        <f t="shared" si="35"/>
        <v>11</v>
      </c>
      <c r="C476" s="19">
        <f t="shared" si="36"/>
        <v>4</v>
      </c>
      <c r="D476" s="19" t="str">
        <f t="shared" si="37"/>
        <v>TX</v>
      </c>
      <c r="E476" s="19" t="str">
        <f t="shared" si="38"/>
        <v>P</v>
      </c>
      <c r="F476" s="19" t="str">
        <f t="shared" si="39"/>
        <v>IFG_11_TX_P&lt;4&gt;</v>
      </c>
      <c r="G476" s="19">
        <v>25815.155040000001</v>
      </c>
      <c r="H476" s="19"/>
    </row>
    <row r="477" spans="1:8" x14ac:dyDescent="0.25">
      <c r="A477" s="19" t="s">
        <v>1804</v>
      </c>
      <c r="B477" s="19" t="str">
        <f t="shared" si="35"/>
        <v>11</v>
      </c>
      <c r="C477" s="19">
        <f t="shared" si="36"/>
        <v>5</v>
      </c>
      <c r="D477" s="19" t="str">
        <f t="shared" si="37"/>
        <v>TX</v>
      </c>
      <c r="E477" s="19" t="str">
        <f t="shared" si="38"/>
        <v>N</v>
      </c>
      <c r="F477" s="19" t="str">
        <f t="shared" si="39"/>
        <v>IFG_11_TX_N&lt;5&gt;</v>
      </c>
      <c r="G477" s="19">
        <v>29001.93953</v>
      </c>
      <c r="H477" s="19"/>
    </row>
    <row r="478" spans="1:8" x14ac:dyDescent="0.25">
      <c r="A478" s="19" t="s">
        <v>1803</v>
      </c>
      <c r="B478" s="19" t="str">
        <f t="shared" si="35"/>
        <v>11</v>
      </c>
      <c r="C478" s="19">
        <f t="shared" si="36"/>
        <v>5</v>
      </c>
      <c r="D478" s="19" t="str">
        <f t="shared" si="37"/>
        <v>TX</v>
      </c>
      <c r="E478" s="19" t="str">
        <f t="shared" si="38"/>
        <v>P</v>
      </c>
      <c r="F478" s="19" t="str">
        <f t="shared" si="39"/>
        <v>IFG_11_TX_P&lt;5&gt;</v>
      </c>
      <c r="G478" s="19">
        <v>29001.785390000001</v>
      </c>
      <c r="H478" s="19"/>
    </row>
    <row r="479" spans="1:8" x14ac:dyDescent="0.25">
      <c r="A479" s="19" t="s">
        <v>1808</v>
      </c>
      <c r="B479" s="19" t="str">
        <f t="shared" si="35"/>
        <v>11</v>
      </c>
      <c r="C479" s="19">
        <f t="shared" si="36"/>
        <v>6</v>
      </c>
      <c r="D479" s="19" t="str">
        <f t="shared" si="37"/>
        <v>TX</v>
      </c>
      <c r="E479" s="19" t="str">
        <f t="shared" si="38"/>
        <v>N</v>
      </c>
      <c r="F479" s="19" t="str">
        <f t="shared" si="39"/>
        <v>IFG_11_TX_N&lt;6&gt;</v>
      </c>
      <c r="G479" s="19">
        <v>25226.27101</v>
      </c>
      <c r="H479" s="19"/>
    </row>
    <row r="480" spans="1:8" x14ac:dyDescent="0.25">
      <c r="A480" s="19" t="s">
        <v>1807</v>
      </c>
      <c r="B480" s="19" t="str">
        <f t="shared" si="35"/>
        <v>11</v>
      </c>
      <c r="C480" s="19">
        <f t="shared" si="36"/>
        <v>6</v>
      </c>
      <c r="D480" s="19" t="str">
        <f t="shared" si="37"/>
        <v>TX</v>
      </c>
      <c r="E480" s="19" t="str">
        <f t="shared" si="38"/>
        <v>P</v>
      </c>
      <c r="F480" s="19" t="str">
        <f t="shared" si="39"/>
        <v>IFG_11_TX_P&lt;6&gt;</v>
      </c>
      <c r="G480" s="19">
        <v>25227.87933</v>
      </c>
      <c r="H480" s="19"/>
    </row>
    <row r="481" spans="1:8" x14ac:dyDescent="0.25">
      <c r="A481" s="19" t="s">
        <v>1812</v>
      </c>
      <c r="B481" s="19" t="str">
        <f t="shared" si="35"/>
        <v>11</v>
      </c>
      <c r="C481" s="19">
        <f t="shared" si="36"/>
        <v>7</v>
      </c>
      <c r="D481" s="19" t="str">
        <f t="shared" si="37"/>
        <v>TX</v>
      </c>
      <c r="E481" s="19" t="str">
        <f t="shared" si="38"/>
        <v>N</v>
      </c>
      <c r="F481" s="19" t="str">
        <f t="shared" si="39"/>
        <v>IFG_11_TX_N&lt;7&gt;</v>
      </c>
      <c r="G481" s="19">
        <v>27154.349989999999</v>
      </c>
      <c r="H481" s="19"/>
    </row>
    <row r="482" spans="1:8" x14ac:dyDescent="0.25">
      <c r="A482" s="19" t="s">
        <v>1811</v>
      </c>
      <c r="B482" s="19" t="str">
        <f t="shared" si="35"/>
        <v>11</v>
      </c>
      <c r="C482" s="19">
        <f t="shared" si="36"/>
        <v>7</v>
      </c>
      <c r="D482" s="19" t="str">
        <f t="shared" si="37"/>
        <v>TX</v>
      </c>
      <c r="E482" s="19" t="str">
        <f t="shared" si="38"/>
        <v>P</v>
      </c>
      <c r="F482" s="19" t="str">
        <f t="shared" si="39"/>
        <v>IFG_11_TX_P&lt;7&gt;</v>
      </c>
      <c r="G482" s="19">
        <v>27154.483950000002</v>
      </c>
      <c r="H482" s="19"/>
    </row>
    <row r="483" spans="1:8" x14ac:dyDescent="0.25">
      <c r="A483" s="19" t="s">
        <v>1816</v>
      </c>
      <c r="B483" s="19" t="str">
        <f t="shared" si="35"/>
        <v>11</v>
      </c>
      <c r="C483" s="19">
        <f t="shared" si="36"/>
        <v>8</v>
      </c>
      <c r="D483" s="19" t="str">
        <f t="shared" si="37"/>
        <v>TX</v>
      </c>
      <c r="E483" s="19" t="str">
        <f t="shared" si="38"/>
        <v>N</v>
      </c>
      <c r="F483" s="19" t="str">
        <f t="shared" si="39"/>
        <v>IFG_11_TX_N&lt;8&gt;</v>
      </c>
      <c r="G483" s="19">
        <v>27817.92152</v>
      </c>
      <c r="H483" s="19"/>
    </row>
    <row r="484" spans="1:8" x14ac:dyDescent="0.25">
      <c r="A484" s="19" t="s">
        <v>1815</v>
      </c>
      <c r="B484" s="19" t="str">
        <f t="shared" si="35"/>
        <v>11</v>
      </c>
      <c r="C484" s="19">
        <f t="shared" si="36"/>
        <v>8</v>
      </c>
      <c r="D484" s="19" t="str">
        <f t="shared" si="37"/>
        <v>TX</v>
      </c>
      <c r="E484" s="19" t="str">
        <f t="shared" si="38"/>
        <v>P</v>
      </c>
      <c r="F484" s="19" t="str">
        <f t="shared" si="39"/>
        <v>IFG_11_TX_P&lt;8&gt;</v>
      </c>
      <c r="G484" s="19">
        <v>27818.333859999999</v>
      </c>
      <c r="H484" s="19"/>
    </row>
    <row r="485" spans="1:8" x14ac:dyDescent="0.25">
      <c r="A485" s="19" t="s">
        <v>1820</v>
      </c>
      <c r="B485" s="19" t="str">
        <f t="shared" si="35"/>
        <v>11</v>
      </c>
      <c r="C485" s="19">
        <f t="shared" si="36"/>
        <v>9</v>
      </c>
      <c r="D485" s="19" t="str">
        <f t="shared" si="37"/>
        <v>TX</v>
      </c>
      <c r="E485" s="19" t="str">
        <f t="shared" si="38"/>
        <v>N</v>
      </c>
      <c r="F485" s="19" t="str">
        <f t="shared" si="39"/>
        <v>IFG_11_TX_N&lt;9&gt;</v>
      </c>
      <c r="G485" s="19">
        <v>29728.499810000001</v>
      </c>
      <c r="H485" s="19"/>
    </row>
    <row r="486" spans="1:8" x14ac:dyDescent="0.25">
      <c r="A486" s="19" t="s">
        <v>1819</v>
      </c>
      <c r="B486" s="19" t="str">
        <f t="shared" si="35"/>
        <v>11</v>
      </c>
      <c r="C486" s="19">
        <f t="shared" si="36"/>
        <v>9</v>
      </c>
      <c r="D486" s="19" t="str">
        <f t="shared" si="37"/>
        <v>TX</v>
      </c>
      <c r="E486" s="19" t="str">
        <f t="shared" si="38"/>
        <v>P</v>
      </c>
      <c r="F486" s="19" t="str">
        <f t="shared" si="39"/>
        <v>IFG_11_TX_P&lt;9&gt;</v>
      </c>
      <c r="G486" s="19">
        <v>29728.1096</v>
      </c>
      <c r="H486" s="19"/>
    </row>
    <row r="487" spans="1:8" x14ac:dyDescent="0.25">
      <c r="A487" s="19" t="s">
        <v>1824</v>
      </c>
      <c r="B487" s="19" t="str">
        <f t="shared" si="35"/>
        <v>11</v>
      </c>
      <c r="C487" s="19">
        <f t="shared" si="36"/>
        <v>10</v>
      </c>
      <c r="D487" s="19" t="str">
        <f t="shared" si="37"/>
        <v>TX</v>
      </c>
      <c r="E487" s="19" t="str">
        <f t="shared" si="38"/>
        <v>N</v>
      </c>
      <c r="F487" s="19" t="str">
        <f t="shared" si="39"/>
        <v>IFG_11_TX_N&lt;10&gt;</v>
      </c>
      <c r="G487" s="19">
        <v>29333.103480000002</v>
      </c>
      <c r="H487" s="19"/>
    </row>
    <row r="488" spans="1:8" x14ac:dyDescent="0.25">
      <c r="A488" s="19" t="s">
        <v>1823</v>
      </c>
      <c r="B488" s="19" t="str">
        <f t="shared" si="35"/>
        <v>11</v>
      </c>
      <c r="C488" s="19">
        <f t="shared" si="36"/>
        <v>10</v>
      </c>
      <c r="D488" s="19" t="str">
        <f t="shared" si="37"/>
        <v>TX</v>
      </c>
      <c r="E488" s="19" t="str">
        <f t="shared" si="38"/>
        <v>P</v>
      </c>
      <c r="F488" s="19" t="str">
        <f t="shared" si="39"/>
        <v>IFG_11_TX_P&lt;10&gt;</v>
      </c>
      <c r="G488" s="19">
        <v>29334.589650000002</v>
      </c>
      <c r="H488" s="19"/>
    </row>
    <row r="489" spans="1:8" x14ac:dyDescent="0.25">
      <c r="A489" s="19" t="s">
        <v>1828</v>
      </c>
      <c r="B489" s="19" t="str">
        <f t="shared" si="35"/>
        <v>11</v>
      </c>
      <c r="C489" s="19">
        <f t="shared" si="36"/>
        <v>11</v>
      </c>
      <c r="D489" s="19" t="str">
        <f t="shared" si="37"/>
        <v>TX</v>
      </c>
      <c r="E489" s="19" t="str">
        <f t="shared" si="38"/>
        <v>N</v>
      </c>
      <c r="F489" s="19" t="str">
        <f t="shared" si="39"/>
        <v>IFG_11_TX_N&lt;11&gt;</v>
      </c>
      <c r="G489" s="19">
        <v>30893.367040000001</v>
      </c>
      <c r="H489" s="19"/>
    </row>
    <row r="490" spans="1:8" x14ac:dyDescent="0.25">
      <c r="A490" s="19" t="s">
        <v>1827</v>
      </c>
      <c r="B490" s="19" t="str">
        <f t="shared" si="35"/>
        <v>11</v>
      </c>
      <c r="C490" s="19">
        <f t="shared" si="36"/>
        <v>11</v>
      </c>
      <c r="D490" s="19" t="str">
        <f t="shared" si="37"/>
        <v>TX</v>
      </c>
      <c r="E490" s="19" t="str">
        <f t="shared" si="38"/>
        <v>P</v>
      </c>
      <c r="F490" s="19" t="str">
        <f t="shared" si="39"/>
        <v>IFG_11_TX_P&lt;11&gt;</v>
      </c>
      <c r="G490" s="19">
        <v>30893.202290000001</v>
      </c>
      <c r="H490" s="19"/>
    </row>
    <row r="491" spans="1:8" x14ac:dyDescent="0.25">
      <c r="A491" s="19" t="s">
        <v>1832</v>
      </c>
      <c r="B491" s="19" t="str">
        <f t="shared" si="35"/>
        <v>11</v>
      </c>
      <c r="C491" s="19">
        <f t="shared" si="36"/>
        <v>12</v>
      </c>
      <c r="D491" s="19" t="str">
        <f t="shared" si="37"/>
        <v>TX</v>
      </c>
      <c r="E491" s="19" t="str">
        <f t="shared" si="38"/>
        <v>N</v>
      </c>
      <c r="F491" s="19" t="str">
        <f t="shared" si="39"/>
        <v>IFG_11_TX_N&lt;12&gt;</v>
      </c>
      <c r="G491" s="19">
        <v>31766.339680000001</v>
      </c>
      <c r="H491" s="19"/>
    </row>
    <row r="492" spans="1:8" x14ac:dyDescent="0.25">
      <c r="A492" s="19" t="s">
        <v>1831</v>
      </c>
      <c r="B492" s="19" t="str">
        <f t="shared" si="35"/>
        <v>11</v>
      </c>
      <c r="C492" s="19">
        <f t="shared" si="36"/>
        <v>12</v>
      </c>
      <c r="D492" s="19" t="str">
        <f t="shared" si="37"/>
        <v>TX</v>
      </c>
      <c r="E492" s="19" t="str">
        <f t="shared" si="38"/>
        <v>P</v>
      </c>
      <c r="F492" s="19" t="str">
        <f t="shared" si="39"/>
        <v>IFG_11_TX_P&lt;12&gt;</v>
      </c>
      <c r="G492" s="19">
        <v>31767.67887</v>
      </c>
      <c r="H492" s="19"/>
    </row>
    <row r="493" spans="1:8" x14ac:dyDescent="0.25">
      <c r="A493" s="19" t="s">
        <v>1836</v>
      </c>
      <c r="B493" s="19" t="str">
        <f t="shared" si="35"/>
        <v>11</v>
      </c>
      <c r="C493" s="19">
        <f t="shared" si="36"/>
        <v>13</v>
      </c>
      <c r="D493" s="19" t="str">
        <f t="shared" si="37"/>
        <v>TX</v>
      </c>
      <c r="E493" s="19" t="str">
        <f t="shared" si="38"/>
        <v>N</v>
      </c>
      <c r="F493" s="19" t="str">
        <f t="shared" si="39"/>
        <v>IFG_11_TX_N&lt;13&gt;</v>
      </c>
      <c r="G493" s="19">
        <v>30275.30946</v>
      </c>
      <c r="H493" s="19"/>
    </row>
    <row r="494" spans="1:8" x14ac:dyDescent="0.25">
      <c r="A494" s="19" t="s">
        <v>1835</v>
      </c>
      <c r="B494" s="19" t="str">
        <f t="shared" si="35"/>
        <v>11</v>
      </c>
      <c r="C494" s="19">
        <f t="shared" si="36"/>
        <v>13</v>
      </c>
      <c r="D494" s="19" t="str">
        <f t="shared" si="37"/>
        <v>TX</v>
      </c>
      <c r="E494" s="19" t="str">
        <f t="shared" si="38"/>
        <v>P</v>
      </c>
      <c r="F494" s="19" t="str">
        <f t="shared" si="39"/>
        <v>IFG_11_TX_P&lt;13&gt;</v>
      </c>
      <c r="G494" s="19">
        <v>30277.038339999999</v>
      </c>
      <c r="H494" s="19"/>
    </row>
    <row r="495" spans="1:8" x14ac:dyDescent="0.25">
      <c r="A495" s="19" t="s">
        <v>1840</v>
      </c>
      <c r="B495" s="19" t="str">
        <f t="shared" si="35"/>
        <v>11</v>
      </c>
      <c r="C495" s="19">
        <f t="shared" si="36"/>
        <v>14</v>
      </c>
      <c r="D495" s="19" t="str">
        <f t="shared" si="37"/>
        <v>TX</v>
      </c>
      <c r="E495" s="19" t="str">
        <f t="shared" si="38"/>
        <v>N</v>
      </c>
      <c r="F495" s="19" t="str">
        <f t="shared" si="39"/>
        <v>IFG_11_TX_N&lt;14&gt;</v>
      </c>
      <c r="G495" s="19">
        <v>33073.294139999998</v>
      </c>
      <c r="H495" s="19"/>
    </row>
    <row r="496" spans="1:8" x14ac:dyDescent="0.25">
      <c r="A496" s="19" t="s">
        <v>1839</v>
      </c>
      <c r="B496" s="19" t="str">
        <f t="shared" si="35"/>
        <v>11</v>
      </c>
      <c r="C496" s="19">
        <f t="shared" si="36"/>
        <v>14</v>
      </c>
      <c r="D496" s="19" t="str">
        <f t="shared" si="37"/>
        <v>TX</v>
      </c>
      <c r="E496" s="19" t="str">
        <f t="shared" si="38"/>
        <v>P</v>
      </c>
      <c r="F496" s="19" t="str">
        <f t="shared" si="39"/>
        <v>IFG_11_TX_P&lt;14&gt;</v>
      </c>
      <c r="G496" s="19">
        <v>33075.031759999998</v>
      </c>
      <c r="H496" s="19"/>
    </row>
    <row r="497" spans="1:8" x14ac:dyDescent="0.25">
      <c r="A497" s="19" t="s">
        <v>1844</v>
      </c>
      <c r="B497" s="19" t="str">
        <f t="shared" si="35"/>
        <v>11</v>
      </c>
      <c r="C497" s="19">
        <f t="shared" si="36"/>
        <v>15</v>
      </c>
      <c r="D497" s="19" t="str">
        <f t="shared" si="37"/>
        <v>TX</v>
      </c>
      <c r="E497" s="19" t="str">
        <f t="shared" si="38"/>
        <v>N</v>
      </c>
      <c r="F497" s="19" t="str">
        <f t="shared" si="39"/>
        <v>IFG_11_TX_N&lt;15&gt;</v>
      </c>
      <c r="G497" s="19">
        <v>31256.389709999999</v>
      </c>
      <c r="H497" s="19"/>
    </row>
    <row r="498" spans="1:8" x14ac:dyDescent="0.25">
      <c r="A498" s="19" t="s">
        <v>1843</v>
      </c>
      <c r="B498" s="19" t="str">
        <f t="shared" si="35"/>
        <v>11</v>
      </c>
      <c r="C498" s="19">
        <f t="shared" si="36"/>
        <v>15</v>
      </c>
      <c r="D498" s="19" t="str">
        <f t="shared" si="37"/>
        <v>TX</v>
      </c>
      <c r="E498" s="19" t="str">
        <f t="shared" si="38"/>
        <v>P</v>
      </c>
      <c r="F498" s="19" t="str">
        <f t="shared" si="39"/>
        <v>IFG_11_TX_P&lt;15&gt;</v>
      </c>
      <c r="G498" s="19">
        <v>31256.167969999999</v>
      </c>
      <c r="H498" s="19"/>
    </row>
    <row r="499" spans="1:8" x14ac:dyDescent="0.25">
      <c r="A499" s="19" t="s">
        <v>1848</v>
      </c>
      <c r="B499" s="19" t="str">
        <f t="shared" si="35"/>
        <v>11</v>
      </c>
      <c r="C499" s="19">
        <f t="shared" si="36"/>
        <v>16</v>
      </c>
      <c r="D499" s="19" t="str">
        <f t="shared" si="37"/>
        <v>TX</v>
      </c>
      <c r="E499" s="19" t="str">
        <f t="shared" si="38"/>
        <v>N</v>
      </c>
      <c r="F499" s="19" t="str">
        <f t="shared" si="39"/>
        <v>IFG_11_TX_N&lt;16&gt;</v>
      </c>
      <c r="G499" s="19">
        <v>28386.840629999999</v>
      </c>
      <c r="H499" s="19"/>
    </row>
    <row r="500" spans="1:8" x14ac:dyDescent="0.25">
      <c r="A500" s="19" t="s">
        <v>1847</v>
      </c>
      <c r="B500" s="19" t="str">
        <f t="shared" si="35"/>
        <v>11</v>
      </c>
      <c r="C500" s="19">
        <f t="shared" si="36"/>
        <v>16</v>
      </c>
      <c r="D500" s="19" t="str">
        <f t="shared" si="37"/>
        <v>TX</v>
      </c>
      <c r="E500" s="19" t="str">
        <f t="shared" si="38"/>
        <v>P</v>
      </c>
      <c r="F500" s="19" t="str">
        <f t="shared" si="39"/>
        <v>IFG_11_TX_P&lt;16&gt;</v>
      </c>
      <c r="G500" s="19">
        <v>28387.178739999999</v>
      </c>
      <c r="H500" s="19"/>
    </row>
    <row r="501" spans="1:8" x14ac:dyDescent="0.25">
      <c r="A501" s="19" t="s">
        <v>1852</v>
      </c>
      <c r="B501" s="19" t="str">
        <f t="shared" si="35"/>
        <v>11</v>
      </c>
      <c r="C501" s="19">
        <f t="shared" si="36"/>
        <v>17</v>
      </c>
      <c r="D501" s="19" t="str">
        <f t="shared" si="37"/>
        <v>TX</v>
      </c>
      <c r="E501" s="19" t="str">
        <f t="shared" si="38"/>
        <v>N</v>
      </c>
      <c r="F501" s="19" t="str">
        <f t="shared" si="39"/>
        <v>IFG_11_TX_N&lt;17&gt;</v>
      </c>
      <c r="G501" s="19">
        <v>34102.584900000002</v>
      </c>
      <c r="H501" s="19"/>
    </row>
    <row r="502" spans="1:8" x14ac:dyDescent="0.25">
      <c r="A502" s="19" t="s">
        <v>1851</v>
      </c>
      <c r="B502" s="19" t="str">
        <f t="shared" si="35"/>
        <v>11</v>
      </c>
      <c r="C502" s="19">
        <f t="shared" si="36"/>
        <v>17</v>
      </c>
      <c r="D502" s="19" t="str">
        <f t="shared" si="37"/>
        <v>TX</v>
      </c>
      <c r="E502" s="19" t="str">
        <f t="shared" si="38"/>
        <v>P</v>
      </c>
      <c r="F502" s="19" t="str">
        <f t="shared" si="39"/>
        <v>IFG_11_TX_P&lt;17&gt;</v>
      </c>
      <c r="G502" s="19">
        <v>34103.486360000003</v>
      </c>
      <c r="H502" s="19"/>
    </row>
    <row r="503" spans="1:8" x14ac:dyDescent="0.25">
      <c r="A503" s="19" t="s">
        <v>4240</v>
      </c>
      <c r="B503" s="19" t="str">
        <f t="shared" si="35"/>
        <v>11</v>
      </c>
      <c r="C503" s="19">
        <f t="shared" si="36"/>
        <v>18</v>
      </c>
      <c r="D503" s="19" t="str">
        <f t="shared" si="37"/>
        <v>TX</v>
      </c>
      <c r="E503" s="19" t="str">
        <f t="shared" si="38"/>
        <v>N</v>
      </c>
      <c r="F503" s="19" t="str">
        <f t="shared" si="39"/>
        <v>IFG_11_TX_N&lt;18&gt;</v>
      </c>
      <c r="G503" s="19">
        <v>29838.94342</v>
      </c>
      <c r="H503" s="19"/>
    </row>
    <row r="504" spans="1:8" x14ac:dyDescent="0.25">
      <c r="A504" s="19" t="s">
        <v>4241</v>
      </c>
      <c r="B504" s="19" t="str">
        <f t="shared" si="35"/>
        <v>11</v>
      </c>
      <c r="C504" s="19">
        <f t="shared" si="36"/>
        <v>18</v>
      </c>
      <c r="D504" s="19" t="str">
        <f t="shared" si="37"/>
        <v>TX</v>
      </c>
      <c r="E504" s="19" t="str">
        <f t="shared" si="38"/>
        <v>P</v>
      </c>
      <c r="F504" s="19" t="str">
        <f t="shared" si="39"/>
        <v>IFG_11_TX_P&lt;18&gt;</v>
      </c>
      <c r="G504" s="19">
        <v>29838.196349999998</v>
      </c>
      <c r="H504" s="19"/>
    </row>
    <row r="505" spans="1:8" x14ac:dyDescent="0.25">
      <c r="A505" s="19" t="s">
        <v>4242</v>
      </c>
      <c r="B505" s="19" t="str">
        <f t="shared" si="35"/>
        <v>11</v>
      </c>
      <c r="C505" s="19">
        <f t="shared" si="36"/>
        <v>19</v>
      </c>
      <c r="D505" s="19" t="str">
        <f t="shared" si="37"/>
        <v>TX</v>
      </c>
      <c r="E505" s="19" t="str">
        <f t="shared" si="38"/>
        <v>N</v>
      </c>
      <c r="F505" s="19" t="str">
        <f t="shared" si="39"/>
        <v>IFG_11_TX_N&lt;19&gt;</v>
      </c>
      <c r="G505" s="19">
        <v>27828.968229999999</v>
      </c>
      <c r="H505" s="19"/>
    </row>
    <row r="506" spans="1:8" x14ac:dyDescent="0.25">
      <c r="A506" s="19" t="s">
        <v>4243</v>
      </c>
      <c r="B506" s="19" t="str">
        <f t="shared" si="35"/>
        <v>11</v>
      </c>
      <c r="C506" s="19">
        <f t="shared" si="36"/>
        <v>19</v>
      </c>
      <c r="D506" s="19" t="str">
        <f t="shared" si="37"/>
        <v>TX</v>
      </c>
      <c r="E506" s="19" t="str">
        <f t="shared" si="38"/>
        <v>P</v>
      </c>
      <c r="F506" s="19" t="str">
        <f t="shared" si="39"/>
        <v>IFG_11_TX_P&lt;19&gt;</v>
      </c>
      <c r="G506" s="19">
        <v>27827.166450000001</v>
      </c>
      <c r="H506" s="19"/>
    </row>
    <row r="507" spans="1:8" x14ac:dyDescent="0.25">
      <c r="A507" s="19" t="s">
        <v>4244</v>
      </c>
      <c r="B507" s="19" t="str">
        <f t="shared" si="35"/>
        <v>11</v>
      </c>
      <c r="C507" s="19">
        <f t="shared" si="36"/>
        <v>20</v>
      </c>
      <c r="D507" s="19" t="str">
        <f t="shared" si="37"/>
        <v>TX</v>
      </c>
      <c r="E507" s="19" t="str">
        <f t="shared" si="38"/>
        <v>N</v>
      </c>
      <c r="F507" s="19" t="str">
        <f t="shared" si="39"/>
        <v>IFG_11_TX_N&lt;20&gt;</v>
      </c>
      <c r="G507" s="19">
        <v>34059.10931</v>
      </c>
      <c r="H507" s="19"/>
    </row>
    <row r="508" spans="1:8" x14ac:dyDescent="0.25">
      <c r="A508" s="19" t="s">
        <v>4245</v>
      </c>
      <c r="B508" s="19" t="str">
        <f t="shared" si="35"/>
        <v>11</v>
      </c>
      <c r="C508" s="19">
        <f t="shared" si="36"/>
        <v>20</v>
      </c>
      <c r="D508" s="19" t="str">
        <f t="shared" si="37"/>
        <v>TX</v>
      </c>
      <c r="E508" s="19" t="str">
        <f t="shared" si="38"/>
        <v>P</v>
      </c>
      <c r="F508" s="19" t="str">
        <f t="shared" si="39"/>
        <v>IFG_11_TX_P&lt;20&gt;</v>
      </c>
      <c r="G508" s="19">
        <v>34058.460330000002</v>
      </c>
      <c r="H508" s="19"/>
    </row>
    <row r="509" spans="1:8" x14ac:dyDescent="0.25">
      <c r="A509" s="19" t="s">
        <v>4246</v>
      </c>
      <c r="B509" s="19" t="str">
        <f t="shared" si="35"/>
        <v>11</v>
      </c>
      <c r="C509" s="19">
        <f t="shared" si="36"/>
        <v>21</v>
      </c>
      <c r="D509" s="19" t="str">
        <f t="shared" si="37"/>
        <v>TX</v>
      </c>
      <c r="E509" s="19" t="str">
        <f t="shared" si="38"/>
        <v>N</v>
      </c>
      <c r="F509" s="19" t="str">
        <f t="shared" si="39"/>
        <v>IFG_11_TX_N&lt;21&gt;</v>
      </c>
      <c r="G509" s="19">
        <v>29016.408360000001</v>
      </c>
      <c r="H509" s="19"/>
    </row>
    <row r="510" spans="1:8" x14ac:dyDescent="0.25">
      <c r="A510" s="19" t="s">
        <v>4247</v>
      </c>
      <c r="B510" s="19" t="str">
        <f t="shared" si="35"/>
        <v>11</v>
      </c>
      <c r="C510" s="19">
        <f t="shared" si="36"/>
        <v>21</v>
      </c>
      <c r="D510" s="19" t="str">
        <f t="shared" si="37"/>
        <v>TX</v>
      </c>
      <c r="E510" s="19" t="str">
        <f t="shared" si="38"/>
        <v>P</v>
      </c>
      <c r="F510" s="19" t="str">
        <f t="shared" si="39"/>
        <v>IFG_11_TX_P&lt;21&gt;</v>
      </c>
      <c r="G510" s="19">
        <v>29017.38535</v>
      </c>
      <c r="H510" s="19"/>
    </row>
    <row r="511" spans="1:8" x14ac:dyDescent="0.25">
      <c r="A511" s="19" t="s">
        <v>4248</v>
      </c>
      <c r="B511" s="19" t="str">
        <f t="shared" si="35"/>
        <v>11</v>
      </c>
      <c r="C511" s="19">
        <f t="shared" si="36"/>
        <v>22</v>
      </c>
      <c r="D511" s="19" t="str">
        <f t="shared" si="37"/>
        <v>TX</v>
      </c>
      <c r="E511" s="19" t="str">
        <f t="shared" si="38"/>
        <v>N</v>
      </c>
      <c r="F511" s="19" t="str">
        <f t="shared" si="39"/>
        <v>IFG_11_TX_N&lt;22&gt;</v>
      </c>
      <c r="G511" s="19">
        <v>26136.26398</v>
      </c>
      <c r="H511" s="19"/>
    </row>
    <row r="512" spans="1:8" x14ac:dyDescent="0.25">
      <c r="A512" s="19" t="s">
        <v>4249</v>
      </c>
      <c r="B512" s="19" t="str">
        <f t="shared" si="35"/>
        <v>11</v>
      </c>
      <c r="C512" s="19">
        <f t="shared" si="36"/>
        <v>22</v>
      </c>
      <c r="D512" s="19" t="str">
        <f t="shared" si="37"/>
        <v>TX</v>
      </c>
      <c r="E512" s="19" t="str">
        <f t="shared" si="38"/>
        <v>P</v>
      </c>
      <c r="F512" s="19" t="str">
        <f t="shared" si="39"/>
        <v>IFG_11_TX_P&lt;22&gt;</v>
      </c>
      <c r="G512" s="19">
        <v>26137.800599999999</v>
      </c>
      <c r="H512" s="19"/>
    </row>
    <row r="513" spans="1:8" x14ac:dyDescent="0.25">
      <c r="A513" s="19" t="s">
        <v>4250</v>
      </c>
      <c r="B513" s="19" t="str">
        <f t="shared" si="35"/>
        <v>11</v>
      </c>
      <c r="C513" s="19">
        <f t="shared" si="36"/>
        <v>23</v>
      </c>
      <c r="D513" s="19" t="str">
        <f t="shared" si="37"/>
        <v>TX</v>
      </c>
      <c r="E513" s="19" t="str">
        <f t="shared" si="38"/>
        <v>N</v>
      </c>
      <c r="F513" s="19" t="str">
        <f t="shared" si="39"/>
        <v>IFG_11_TX_N&lt;23&gt;</v>
      </c>
      <c r="G513" s="19">
        <v>29922.185310000001</v>
      </c>
      <c r="H513" s="19"/>
    </row>
    <row r="514" spans="1:8" x14ac:dyDescent="0.25">
      <c r="A514" s="19" t="s">
        <v>4251</v>
      </c>
      <c r="B514" s="19" t="str">
        <f t="shared" si="35"/>
        <v>11</v>
      </c>
      <c r="C514" s="19">
        <f t="shared" si="36"/>
        <v>23</v>
      </c>
      <c r="D514" s="19" t="str">
        <f t="shared" si="37"/>
        <v>TX</v>
      </c>
      <c r="E514" s="19" t="str">
        <f t="shared" si="38"/>
        <v>P</v>
      </c>
      <c r="F514" s="19" t="str">
        <f t="shared" si="39"/>
        <v>IFG_11_TX_P&lt;23&gt;</v>
      </c>
      <c r="G514" s="19">
        <v>29920.550350000001</v>
      </c>
      <c r="H514" s="19"/>
    </row>
    <row r="515" spans="1:8" x14ac:dyDescent="0.25">
      <c r="A515" s="19" t="s">
        <v>1022</v>
      </c>
      <c r="B515" s="19" t="str">
        <f t="shared" si="35"/>
        <v>00</v>
      </c>
      <c r="C515" s="19">
        <f t="shared" si="36"/>
        <v>0</v>
      </c>
      <c r="D515" s="19" t="str">
        <f t="shared" si="37"/>
        <v>RX</v>
      </c>
      <c r="E515" s="19" t="str">
        <f t="shared" si="38"/>
        <v>N</v>
      </c>
      <c r="F515" s="19" t="str">
        <f t="shared" si="39"/>
        <v>IFG_00_RX_N&lt;0&gt;</v>
      </c>
      <c r="G515" s="19">
        <v>16563.460459999998</v>
      </c>
      <c r="H515" s="19"/>
    </row>
    <row r="516" spans="1:8" x14ac:dyDescent="0.25">
      <c r="A516" s="19" t="s">
        <v>1021</v>
      </c>
      <c r="B516" s="19" t="str">
        <f t="shared" ref="B516:B579" si="40">RIGHT(LEFT(A516,5),2)</f>
        <v>00</v>
      </c>
      <c r="C516" s="19">
        <f t="shared" ref="C516:C579" si="41">INT(MID(A516,FIND("_",A516)+1,2))</f>
        <v>0</v>
      </c>
      <c r="D516" s="19" t="str">
        <f t="shared" ref="D516:D579" si="42">MID(A516,FIND("_",A516)+4,2)</f>
        <v>RX</v>
      </c>
      <c r="E516" s="19" t="str">
        <f t="shared" ref="E516:E579" si="43">RIGHT(A516,1)</f>
        <v>P</v>
      </c>
      <c r="F516" s="19" t="str">
        <f t="shared" ref="F516:F579" si="44">CONCATENATE("IFG_",B516,"_",D516,"_",E516,"&lt;",C516,"&gt;")</f>
        <v>IFG_00_RX_P&lt;0&gt;</v>
      </c>
      <c r="G516" s="19">
        <v>16564.391439999999</v>
      </c>
      <c r="H516" s="19"/>
    </row>
    <row r="517" spans="1:8" x14ac:dyDescent="0.25">
      <c r="A517" s="19" t="s">
        <v>1026</v>
      </c>
      <c r="B517" s="19" t="str">
        <f t="shared" si="40"/>
        <v>00</v>
      </c>
      <c r="C517" s="19">
        <f t="shared" si="41"/>
        <v>1</v>
      </c>
      <c r="D517" s="19" t="str">
        <f t="shared" si="42"/>
        <v>RX</v>
      </c>
      <c r="E517" s="19" t="str">
        <f t="shared" si="43"/>
        <v>N</v>
      </c>
      <c r="F517" s="19" t="str">
        <f t="shared" si="44"/>
        <v>IFG_00_RX_N&lt;1&gt;</v>
      </c>
      <c r="G517" s="19">
        <v>23444.240280000002</v>
      </c>
      <c r="H517" s="19"/>
    </row>
    <row r="518" spans="1:8" x14ac:dyDescent="0.25">
      <c r="A518" s="19" t="s">
        <v>1025</v>
      </c>
      <c r="B518" s="19" t="str">
        <f t="shared" si="40"/>
        <v>00</v>
      </c>
      <c r="C518" s="19">
        <f t="shared" si="41"/>
        <v>1</v>
      </c>
      <c r="D518" s="19" t="str">
        <f t="shared" si="42"/>
        <v>RX</v>
      </c>
      <c r="E518" s="19" t="str">
        <f t="shared" si="43"/>
        <v>P</v>
      </c>
      <c r="F518" s="19" t="str">
        <f t="shared" si="44"/>
        <v>IFG_00_RX_P&lt;1&gt;</v>
      </c>
      <c r="G518" s="19">
        <v>23445.41792</v>
      </c>
      <c r="H518" s="19"/>
    </row>
    <row r="519" spans="1:8" x14ac:dyDescent="0.25">
      <c r="A519" s="19" t="s">
        <v>1030</v>
      </c>
      <c r="B519" s="19" t="str">
        <f t="shared" si="40"/>
        <v>00</v>
      </c>
      <c r="C519" s="19">
        <f t="shared" si="41"/>
        <v>2</v>
      </c>
      <c r="D519" s="19" t="str">
        <f t="shared" si="42"/>
        <v>RX</v>
      </c>
      <c r="E519" s="19" t="str">
        <f t="shared" si="43"/>
        <v>N</v>
      </c>
      <c r="F519" s="19" t="str">
        <f t="shared" si="44"/>
        <v>IFG_00_RX_N&lt;2&gt;</v>
      </c>
      <c r="G519" s="19">
        <v>18915.111779999999</v>
      </c>
      <c r="H519" s="19"/>
    </row>
    <row r="520" spans="1:8" x14ac:dyDescent="0.25">
      <c r="A520" s="19" t="s">
        <v>1029</v>
      </c>
      <c r="B520" s="19" t="str">
        <f t="shared" si="40"/>
        <v>00</v>
      </c>
      <c r="C520" s="19">
        <f t="shared" si="41"/>
        <v>2</v>
      </c>
      <c r="D520" s="19" t="str">
        <f t="shared" si="42"/>
        <v>RX</v>
      </c>
      <c r="E520" s="19" t="str">
        <f t="shared" si="43"/>
        <v>P</v>
      </c>
      <c r="F520" s="19" t="str">
        <f t="shared" si="44"/>
        <v>IFG_00_RX_P&lt;2&gt;</v>
      </c>
      <c r="G520" s="19">
        <v>18914.75621</v>
      </c>
      <c r="H520" s="19"/>
    </row>
    <row r="521" spans="1:8" x14ac:dyDescent="0.25">
      <c r="A521" s="19" t="s">
        <v>1034</v>
      </c>
      <c r="B521" s="19" t="str">
        <f t="shared" si="40"/>
        <v>00</v>
      </c>
      <c r="C521" s="19">
        <f t="shared" si="41"/>
        <v>3</v>
      </c>
      <c r="D521" s="19" t="str">
        <f t="shared" si="42"/>
        <v>RX</v>
      </c>
      <c r="E521" s="19" t="str">
        <f t="shared" si="43"/>
        <v>N</v>
      </c>
      <c r="F521" s="19" t="str">
        <f t="shared" si="44"/>
        <v>IFG_00_RX_N&lt;3&gt;</v>
      </c>
      <c r="G521" s="19">
        <v>17076.098160000001</v>
      </c>
      <c r="H521" s="19"/>
    </row>
    <row r="522" spans="1:8" x14ac:dyDescent="0.25">
      <c r="A522" s="19" t="s">
        <v>1033</v>
      </c>
      <c r="B522" s="19" t="str">
        <f t="shared" si="40"/>
        <v>00</v>
      </c>
      <c r="C522" s="19">
        <f t="shared" si="41"/>
        <v>3</v>
      </c>
      <c r="D522" s="19" t="str">
        <f t="shared" si="42"/>
        <v>RX</v>
      </c>
      <c r="E522" s="19" t="str">
        <f t="shared" si="43"/>
        <v>P</v>
      </c>
      <c r="F522" s="19" t="str">
        <f t="shared" si="44"/>
        <v>IFG_00_RX_P&lt;3&gt;</v>
      </c>
      <c r="G522" s="19">
        <v>17074.906289999999</v>
      </c>
      <c r="H522" s="19"/>
    </row>
    <row r="523" spans="1:8" x14ac:dyDescent="0.25">
      <c r="A523" s="19" t="s">
        <v>1038</v>
      </c>
      <c r="B523" s="19" t="str">
        <f t="shared" si="40"/>
        <v>00</v>
      </c>
      <c r="C523" s="19">
        <f t="shared" si="41"/>
        <v>4</v>
      </c>
      <c r="D523" s="19" t="str">
        <f t="shared" si="42"/>
        <v>RX</v>
      </c>
      <c r="E523" s="19" t="str">
        <f t="shared" si="43"/>
        <v>N</v>
      </c>
      <c r="F523" s="19" t="str">
        <f t="shared" si="44"/>
        <v>IFG_00_RX_N&lt;4&gt;</v>
      </c>
      <c r="G523" s="19">
        <v>27030.269660000002</v>
      </c>
      <c r="H523" s="19"/>
    </row>
    <row r="524" spans="1:8" x14ac:dyDescent="0.25">
      <c r="A524" s="19" t="s">
        <v>1037</v>
      </c>
      <c r="B524" s="19" t="str">
        <f t="shared" si="40"/>
        <v>00</v>
      </c>
      <c r="C524" s="19">
        <f t="shared" si="41"/>
        <v>4</v>
      </c>
      <c r="D524" s="19" t="str">
        <f t="shared" si="42"/>
        <v>RX</v>
      </c>
      <c r="E524" s="19" t="str">
        <f t="shared" si="43"/>
        <v>P</v>
      </c>
      <c r="F524" s="19" t="str">
        <f t="shared" si="44"/>
        <v>IFG_00_RX_P&lt;4&gt;</v>
      </c>
      <c r="G524" s="19">
        <v>27030.645659999998</v>
      </c>
      <c r="H524" s="19"/>
    </row>
    <row r="525" spans="1:8" x14ac:dyDescent="0.25">
      <c r="A525" s="19" t="s">
        <v>1042</v>
      </c>
      <c r="B525" s="19" t="str">
        <f t="shared" si="40"/>
        <v>00</v>
      </c>
      <c r="C525" s="19">
        <f t="shared" si="41"/>
        <v>5</v>
      </c>
      <c r="D525" s="19" t="str">
        <f t="shared" si="42"/>
        <v>RX</v>
      </c>
      <c r="E525" s="19" t="str">
        <f t="shared" si="43"/>
        <v>N</v>
      </c>
      <c r="F525" s="19" t="str">
        <f t="shared" si="44"/>
        <v>IFG_00_RX_N&lt;5&gt;</v>
      </c>
      <c r="G525" s="19">
        <v>20044.908479999998</v>
      </c>
      <c r="H525" s="19"/>
    </row>
    <row r="526" spans="1:8" x14ac:dyDescent="0.25">
      <c r="A526" s="19" t="s">
        <v>1041</v>
      </c>
      <c r="B526" s="19" t="str">
        <f t="shared" si="40"/>
        <v>00</v>
      </c>
      <c r="C526" s="19">
        <f t="shared" si="41"/>
        <v>5</v>
      </c>
      <c r="D526" s="19" t="str">
        <f t="shared" si="42"/>
        <v>RX</v>
      </c>
      <c r="E526" s="19" t="str">
        <f t="shared" si="43"/>
        <v>P</v>
      </c>
      <c r="F526" s="19" t="str">
        <f t="shared" si="44"/>
        <v>IFG_00_RX_P&lt;5&gt;</v>
      </c>
      <c r="G526" s="19">
        <v>20046.187290000002</v>
      </c>
      <c r="H526" s="19"/>
    </row>
    <row r="527" spans="1:8" x14ac:dyDescent="0.25">
      <c r="A527" s="19" t="s">
        <v>1046</v>
      </c>
      <c r="B527" s="19" t="str">
        <f t="shared" si="40"/>
        <v>00</v>
      </c>
      <c r="C527" s="19">
        <f t="shared" si="41"/>
        <v>6</v>
      </c>
      <c r="D527" s="19" t="str">
        <f t="shared" si="42"/>
        <v>RX</v>
      </c>
      <c r="E527" s="19" t="str">
        <f t="shared" si="43"/>
        <v>N</v>
      </c>
      <c r="F527" s="19" t="str">
        <f t="shared" si="44"/>
        <v>IFG_00_RX_N&lt;6&gt;</v>
      </c>
      <c r="G527" s="19">
        <v>16029.09988</v>
      </c>
      <c r="H527" s="19"/>
    </row>
    <row r="528" spans="1:8" x14ac:dyDescent="0.25">
      <c r="A528" s="19" t="s">
        <v>1045</v>
      </c>
      <c r="B528" s="19" t="str">
        <f t="shared" si="40"/>
        <v>00</v>
      </c>
      <c r="C528" s="19">
        <f t="shared" si="41"/>
        <v>6</v>
      </c>
      <c r="D528" s="19" t="str">
        <f t="shared" si="42"/>
        <v>RX</v>
      </c>
      <c r="E528" s="19" t="str">
        <f t="shared" si="43"/>
        <v>P</v>
      </c>
      <c r="F528" s="19" t="str">
        <f t="shared" si="44"/>
        <v>IFG_00_RX_P&lt;6&gt;</v>
      </c>
      <c r="G528" s="19">
        <v>16030.09489</v>
      </c>
      <c r="H528" s="19"/>
    </row>
    <row r="529" spans="1:8" x14ac:dyDescent="0.25">
      <c r="A529" s="19" t="s">
        <v>1050</v>
      </c>
      <c r="B529" s="19" t="str">
        <f t="shared" si="40"/>
        <v>00</v>
      </c>
      <c r="C529" s="19">
        <f t="shared" si="41"/>
        <v>7</v>
      </c>
      <c r="D529" s="19" t="str">
        <f t="shared" si="42"/>
        <v>RX</v>
      </c>
      <c r="E529" s="19" t="str">
        <f t="shared" si="43"/>
        <v>N</v>
      </c>
      <c r="F529" s="19" t="str">
        <f t="shared" si="44"/>
        <v>IFG_00_RX_N&lt;7&gt;</v>
      </c>
      <c r="G529" s="19">
        <v>15900.51074</v>
      </c>
      <c r="H529" s="19"/>
    </row>
    <row r="530" spans="1:8" x14ac:dyDescent="0.25">
      <c r="A530" s="19" t="s">
        <v>1049</v>
      </c>
      <c r="B530" s="19" t="str">
        <f t="shared" si="40"/>
        <v>00</v>
      </c>
      <c r="C530" s="19">
        <f t="shared" si="41"/>
        <v>7</v>
      </c>
      <c r="D530" s="19" t="str">
        <f t="shared" si="42"/>
        <v>RX</v>
      </c>
      <c r="E530" s="19" t="str">
        <f t="shared" si="43"/>
        <v>P</v>
      </c>
      <c r="F530" s="19" t="str">
        <f t="shared" si="44"/>
        <v>IFG_00_RX_P&lt;7&gt;</v>
      </c>
      <c r="G530" s="19">
        <v>15900.838180000001</v>
      </c>
      <c r="H530" s="19"/>
    </row>
    <row r="531" spans="1:8" x14ac:dyDescent="0.25">
      <c r="A531" s="19" t="s">
        <v>1054</v>
      </c>
      <c r="B531" s="19" t="str">
        <f t="shared" si="40"/>
        <v>00</v>
      </c>
      <c r="C531" s="19">
        <f t="shared" si="41"/>
        <v>8</v>
      </c>
      <c r="D531" s="19" t="str">
        <f t="shared" si="42"/>
        <v>RX</v>
      </c>
      <c r="E531" s="19" t="str">
        <f t="shared" si="43"/>
        <v>N</v>
      </c>
      <c r="F531" s="19" t="str">
        <f t="shared" si="44"/>
        <v>IFG_00_RX_N&lt;8&gt;</v>
      </c>
      <c r="G531" s="19">
        <v>21719.900969999999</v>
      </c>
      <c r="H531" s="19"/>
    </row>
    <row r="532" spans="1:8" x14ac:dyDescent="0.25">
      <c r="A532" s="19" t="s">
        <v>1053</v>
      </c>
      <c r="B532" s="19" t="str">
        <f t="shared" si="40"/>
        <v>00</v>
      </c>
      <c r="C532" s="19">
        <f t="shared" si="41"/>
        <v>8</v>
      </c>
      <c r="D532" s="19" t="str">
        <f t="shared" si="42"/>
        <v>RX</v>
      </c>
      <c r="E532" s="19" t="str">
        <f t="shared" si="43"/>
        <v>P</v>
      </c>
      <c r="F532" s="19" t="str">
        <f t="shared" si="44"/>
        <v>IFG_00_RX_P&lt;8&gt;</v>
      </c>
      <c r="G532" s="19">
        <v>21720.857599999999</v>
      </c>
      <c r="H532" s="19"/>
    </row>
    <row r="533" spans="1:8" x14ac:dyDescent="0.25">
      <c r="A533" s="19" t="s">
        <v>1058</v>
      </c>
      <c r="B533" s="19" t="str">
        <f t="shared" si="40"/>
        <v>00</v>
      </c>
      <c r="C533" s="19">
        <f t="shared" si="41"/>
        <v>9</v>
      </c>
      <c r="D533" s="19" t="str">
        <f t="shared" si="42"/>
        <v>RX</v>
      </c>
      <c r="E533" s="19" t="str">
        <f t="shared" si="43"/>
        <v>N</v>
      </c>
      <c r="F533" s="19" t="str">
        <f t="shared" si="44"/>
        <v>IFG_00_RX_N&lt;9&gt;</v>
      </c>
      <c r="G533" s="19">
        <v>19484.44571</v>
      </c>
      <c r="H533" s="19"/>
    </row>
    <row r="534" spans="1:8" x14ac:dyDescent="0.25">
      <c r="A534" s="19" t="s">
        <v>1057</v>
      </c>
      <c r="B534" s="19" t="str">
        <f t="shared" si="40"/>
        <v>00</v>
      </c>
      <c r="C534" s="19">
        <f t="shared" si="41"/>
        <v>9</v>
      </c>
      <c r="D534" s="19" t="str">
        <f t="shared" si="42"/>
        <v>RX</v>
      </c>
      <c r="E534" s="19" t="str">
        <f t="shared" si="43"/>
        <v>P</v>
      </c>
      <c r="F534" s="19" t="str">
        <f t="shared" si="44"/>
        <v>IFG_00_RX_P&lt;9&gt;</v>
      </c>
      <c r="G534" s="19">
        <v>19485.930039999999</v>
      </c>
      <c r="H534" s="19"/>
    </row>
    <row r="535" spans="1:8" x14ac:dyDescent="0.25">
      <c r="A535" s="19" t="s">
        <v>1062</v>
      </c>
      <c r="B535" s="19" t="str">
        <f t="shared" si="40"/>
        <v>00</v>
      </c>
      <c r="C535" s="19">
        <f t="shared" si="41"/>
        <v>10</v>
      </c>
      <c r="D535" s="19" t="str">
        <f t="shared" si="42"/>
        <v>RX</v>
      </c>
      <c r="E535" s="19" t="str">
        <f t="shared" si="43"/>
        <v>N</v>
      </c>
      <c r="F535" s="19" t="str">
        <f t="shared" si="44"/>
        <v>IFG_00_RX_N&lt;10&gt;</v>
      </c>
      <c r="G535" s="19">
        <v>18522.308929999999</v>
      </c>
      <c r="H535" s="19"/>
    </row>
    <row r="536" spans="1:8" x14ac:dyDescent="0.25">
      <c r="A536" s="19" t="s">
        <v>1061</v>
      </c>
      <c r="B536" s="19" t="str">
        <f t="shared" si="40"/>
        <v>00</v>
      </c>
      <c r="C536" s="19">
        <f t="shared" si="41"/>
        <v>10</v>
      </c>
      <c r="D536" s="19" t="str">
        <f t="shared" si="42"/>
        <v>RX</v>
      </c>
      <c r="E536" s="19" t="str">
        <f t="shared" si="43"/>
        <v>P</v>
      </c>
      <c r="F536" s="19" t="str">
        <f t="shared" si="44"/>
        <v>IFG_00_RX_P&lt;10&gt;</v>
      </c>
      <c r="G536" s="19">
        <v>18523.300480000002</v>
      </c>
      <c r="H536" s="19"/>
    </row>
    <row r="537" spans="1:8" x14ac:dyDescent="0.25">
      <c r="A537" s="19" t="s">
        <v>1066</v>
      </c>
      <c r="B537" s="19" t="str">
        <f t="shared" si="40"/>
        <v>00</v>
      </c>
      <c r="C537" s="19">
        <f t="shared" si="41"/>
        <v>11</v>
      </c>
      <c r="D537" s="19" t="str">
        <f t="shared" si="42"/>
        <v>RX</v>
      </c>
      <c r="E537" s="19" t="str">
        <f t="shared" si="43"/>
        <v>N</v>
      </c>
      <c r="F537" s="19" t="str">
        <f t="shared" si="44"/>
        <v>IFG_00_RX_N&lt;11&gt;</v>
      </c>
      <c r="G537" s="19">
        <v>18163.922480000001</v>
      </c>
      <c r="H537" s="19"/>
    </row>
    <row r="538" spans="1:8" x14ac:dyDescent="0.25">
      <c r="A538" s="19" t="s">
        <v>1065</v>
      </c>
      <c r="B538" s="19" t="str">
        <f t="shared" si="40"/>
        <v>00</v>
      </c>
      <c r="C538" s="19">
        <f t="shared" si="41"/>
        <v>11</v>
      </c>
      <c r="D538" s="19" t="str">
        <f t="shared" si="42"/>
        <v>RX</v>
      </c>
      <c r="E538" s="19" t="str">
        <f t="shared" si="43"/>
        <v>P</v>
      </c>
      <c r="F538" s="19" t="str">
        <f t="shared" si="44"/>
        <v>IFG_00_RX_P&lt;11&gt;</v>
      </c>
      <c r="G538" s="19">
        <v>18162.888360000001</v>
      </c>
      <c r="H538" s="19"/>
    </row>
    <row r="539" spans="1:8" x14ac:dyDescent="0.25">
      <c r="A539" s="19" t="s">
        <v>1070</v>
      </c>
      <c r="B539" s="19" t="str">
        <f t="shared" si="40"/>
        <v>00</v>
      </c>
      <c r="C539" s="19">
        <f t="shared" si="41"/>
        <v>12</v>
      </c>
      <c r="D539" s="19" t="str">
        <f t="shared" si="42"/>
        <v>RX</v>
      </c>
      <c r="E539" s="19" t="str">
        <f t="shared" si="43"/>
        <v>N</v>
      </c>
      <c r="F539" s="19" t="str">
        <f t="shared" si="44"/>
        <v>IFG_00_RX_N&lt;12&gt;</v>
      </c>
      <c r="G539" s="19">
        <v>20808.514330000002</v>
      </c>
      <c r="H539" s="19"/>
    </row>
    <row r="540" spans="1:8" x14ac:dyDescent="0.25">
      <c r="A540" s="19" t="s">
        <v>1069</v>
      </c>
      <c r="B540" s="19" t="str">
        <f t="shared" si="40"/>
        <v>00</v>
      </c>
      <c r="C540" s="19">
        <f t="shared" si="41"/>
        <v>12</v>
      </c>
      <c r="D540" s="19" t="str">
        <f t="shared" si="42"/>
        <v>RX</v>
      </c>
      <c r="E540" s="19" t="str">
        <f t="shared" si="43"/>
        <v>P</v>
      </c>
      <c r="F540" s="19" t="str">
        <f t="shared" si="44"/>
        <v>IFG_00_RX_P&lt;12&gt;</v>
      </c>
      <c r="G540" s="19">
        <v>20810.060249999999</v>
      </c>
      <c r="H540" s="19"/>
    </row>
    <row r="541" spans="1:8" x14ac:dyDescent="0.25">
      <c r="A541" s="19" t="s">
        <v>1074</v>
      </c>
      <c r="B541" s="19" t="str">
        <f t="shared" si="40"/>
        <v>00</v>
      </c>
      <c r="C541" s="19">
        <f t="shared" si="41"/>
        <v>13</v>
      </c>
      <c r="D541" s="19" t="str">
        <f t="shared" si="42"/>
        <v>RX</v>
      </c>
      <c r="E541" s="19" t="str">
        <f t="shared" si="43"/>
        <v>N</v>
      </c>
      <c r="F541" s="19" t="str">
        <f t="shared" si="44"/>
        <v>IFG_00_RX_N&lt;13&gt;</v>
      </c>
      <c r="G541" s="19">
        <v>19477.297879999998</v>
      </c>
      <c r="H541" s="19"/>
    </row>
    <row r="542" spans="1:8" x14ac:dyDescent="0.25">
      <c r="A542" s="19" t="s">
        <v>1073</v>
      </c>
      <c r="B542" s="19" t="str">
        <f t="shared" si="40"/>
        <v>00</v>
      </c>
      <c r="C542" s="19">
        <f t="shared" si="41"/>
        <v>13</v>
      </c>
      <c r="D542" s="19" t="str">
        <f t="shared" si="42"/>
        <v>RX</v>
      </c>
      <c r="E542" s="19" t="str">
        <f t="shared" si="43"/>
        <v>P</v>
      </c>
      <c r="F542" s="19" t="str">
        <f t="shared" si="44"/>
        <v>IFG_00_RX_P&lt;13&gt;</v>
      </c>
      <c r="G542" s="19">
        <v>19478.539570000001</v>
      </c>
      <c r="H542" s="19"/>
    </row>
    <row r="543" spans="1:8" x14ac:dyDescent="0.25">
      <c r="A543" s="19" t="s">
        <v>1078</v>
      </c>
      <c r="B543" s="19" t="str">
        <f t="shared" si="40"/>
        <v>00</v>
      </c>
      <c r="C543" s="19">
        <f t="shared" si="41"/>
        <v>14</v>
      </c>
      <c r="D543" s="19" t="str">
        <f t="shared" si="42"/>
        <v>RX</v>
      </c>
      <c r="E543" s="19" t="str">
        <f t="shared" si="43"/>
        <v>N</v>
      </c>
      <c r="F543" s="19" t="str">
        <f t="shared" si="44"/>
        <v>IFG_00_RX_N&lt;14&gt;</v>
      </c>
      <c r="G543" s="19">
        <v>18955.799709999999</v>
      </c>
      <c r="H543" s="19"/>
    </row>
    <row r="544" spans="1:8" x14ac:dyDescent="0.25">
      <c r="A544" s="19" t="s">
        <v>1077</v>
      </c>
      <c r="B544" s="19" t="str">
        <f t="shared" si="40"/>
        <v>00</v>
      </c>
      <c r="C544" s="19">
        <f t="shared" si="41"/>
        <v>14</v>
      </c>
      <c r="D544" s="19" t="str">
        <f t="shared" si="42"/>
        <v>RX</v>
      </c>
      <c r="E544" s="19" t="str">
        <f t="shared" si="43"/>
        <v>P</v>
      </c>
      <c r="F544" s="19" t="str">
        <f t="shared" si="44"/>
        <v>IFG_00_RX_P&lt;14&gt;</v>
      </c>
      <c r="G544" s="19">
        <v>18956.087680000001</v>
      </c>
      <c r="H544" s="19"/>
    </row>
    <row r="545" spans="1:8" x14ac:dyDescent="0.25">
      <c r="A545" s="19" t="s">
        <v>1082</v>
      </c>
      <c r="B545" s="19" t="str">
        <f t="shared" si="40"/>
        <v>00</v>
      </c>
      <c r="C545" s="19">
        <f t="shared" si="41"/>
        <v>15</v>
      </c>
      <c r="D545" s="19" t="str">
        <f t="shared" si="42"/>
        <v>RX</v>
      </c>
      <c r="E545" s="19" t="str">
        <f t="shared" si="43"/>
        <v>N</v>
      </c>
      <c r="F545" s="19" t="str">
        <f t="shared" si="44"/>
        <v>IFG_00_RX_N&lt;15&gt;</v>
      </c>
      <c r="G545" s="19">
        <v>24269.235710000001</v>
      </c>
      <c r="H545" s="19"/>
    </row>
    <row r="546" spans="1:8" x14ac:dyDescent="0.25">
      <c r="A546" s="19" t="s">
        <v>1081</v>
      </c>
      <c r="B546" s="19" t="str">
        <f t="shared" si="40"/>
        <v>00</v>
      </c>
      <c r="C546" s="19">
        <f t="shared" si="41"/>
        <v>15</v>
      </c>
      <c r="D546" s="19" t="str">
        <f t="shared" si="42"/>
        <v>RX</v>
      </c>
      <c r="E546" s="19" t="str">
        <f t="shared" si="43"/>
        <v>P</v>
      </c>
      <c r="F546" s="19" t="str">
        <f t="shared" si="44"/>
        <v>IFG_00_RX_P&lt;15&gt;</v>
      </c>
      <c r="G546" s="19">
        <v>24271.103139999999</v>
      </c>
      <c r="H546" s="19"/>
    </row>
    <row r="547" spans="1:8" x14ac:dyDescent="0.25">
      <c r="A547" s="19" t="s">
        <v>1086</v>
      </c>
      <c r="B547" s="19" t="str">
        <f t="shared" si="40"/>
        <v>00</v>
      </c>
      <c r="C547" s="19">
        <f t="shared" si="41"/>
        <v>16</v>
      </c>
      <c r="D547" s="19" t="str">
        <f t="shared" si="42"/>
        <v>RX</v>
      </c>
      <c r="E547" s="19" t="str">
        <f t="shared" si="43"/>
        <v>N</v>
      </c>
      <c r="F547" s="19" t="str">
        <f t="shared" si="44"/>
        <v>IFG_00_RX_N&lt;16&gt;</v>
      </c>
      <c r="G547" s="19">
        <v>21139.738420000001</v>
      </c>
      <c r="H547" s="19"/>
    </row>
    <row r="548" spans="1:8" x14ac:dyDescent="0.25">
      <c r="A548" s="19" t="s">
        <v>1085</v>
      </c>
      <c r="B548" s="19" t="str">
        <f t="shared" si="40"/>
        <v>00</v>
      </c>
      <c r="C548" s="19">
        <f t="shared" si="41"/>
        <v>16</v>
      </c>
      <c r="D548" s="19" t="str">
        <f t="shared" si="42"/>
        <v>RX</v>
      </c>
      <c r="E548" s="19" t="str">
        <f t="shared" si="43"/>
        <v>P</v>
      </c>
      <c r="F548" s="19" t="str">
        <f t="shared" si="44"/>
        <v>IFG_00_RX_P&lt;16&gt;</v>
      </c>
      <c r="G548" s="19">
        <v>21139.97265</v>
      </c>
      <c r="H548" s="19"/>
    </row>
    <row r="549" spans="1:8" x14ac:dyDescent="0.25">
      <c r="A549" s="19" t="s">
        <v>1090</v>
      </c>
      <c r="B549" s="19" t="str">
        <f t="shared" si="40"/>
        <v>00</v>
      </c>
      <c r="C549" s="19">
        <f t="shared" si="41"/>
        <v>17</v>
      </c>
      <c r="D549" s="19" t="str">
        <f t="shared" si="42"/>
        <v>RX</v>
      </c>
      <c r="E549" s="19" t="str">
        <f t="shared" si="43"/>
        <v>N</v>
      </c>
      <c r="F549" s="19" t="str">
        <f t="shared" si="44"/>
        <v>IFG_00_RX_N&lt;17&gt;</v>
      </c>
      <c r="G549" s="19">
        <v>19951.652610000001</v>
      </c>
      <c r="H549" s="19"/>
    </row>
    <row r="550" spans="1:8" x14ac:dyDescent="0.25">
      <c r="A550" s="19" t="s">
        <v>1089</v>
      </c>
      <c r="B550" s="19" t="str">
        <f t="shared" si="40"/>
        <v>00</v>
      </c>
      <c r="C550" s="19">
        <f t="shared" si="41"/>
        <v>17</v>
      </c>
      <c r="D550" s="19" t="str">
        <f t="shared" si="42"/>
        <v>RX</v>
      </c>
      <c r="E550" s="19" t="str">
        <f t="shared" si="43"/>
        <v>P</v>
      </c>
      <c r="F550" s="19" t="str">
        <f t="shared" si="44"/>
        <v>IFG_00_RX_P&lt;17&gt;</v>
      </c>
      <c r="G550" s="19">
        <v>19952.905429999999</v>
      </c>
      <c r="H550" s="19"/>
    </row>
    <row r="551" spans="1:8" x14ac:dyDescent="0.25">
      <c r="A551" s="19" t="s">
        <v>4252</v>
      </c>
      <c r="B551" s="19" t="str">
        <f t="shared" si="40"/>
        <v>00</v>
      </c>
      <c r="C551" s="19">
        <f t="shared" si="41"/>
        <v>18</v>
      </c>
      <c r="D551" s="19" t="str">
        <f t="shared" si="42"/>
        <v>RX</v>
      </c>
      <c r="E551" s="19" t="str">
        <f t="shared" si="43"/>
        <v>N</v>
      </c>
      <c r="F551" s="19" t="str">
        <f t="shared" si="44"/>
        <v>IFG_00_RX_N&lt;18&gt;</v>
      </c>
      <c r="G551" s="19">
        <v>26023.528630000001</v>
      </c>
      <c r="H551" s="19"/>
    </row>
    <row r="552" spans="1:8" x14ac:dyDescent="0.25">
      <c r="A552" s="19" t="s">
        <v>4253</v>
      </c>
      <c r="B552" s="19" t="str">
        <f t="shared" si="40"/>
        <v>00</v>
      </c>
      <c r="C552" s="19">
        <f t="shared" si="41"/>
        <v>18</v>
      </c>
      <c r="D552" s="19" t="str">
        <f t="shared" si="42"/>
        <v>RX</v>
      </c>
      <c r="E552" s="19" t="str">
        <f t="shared" si="43"/>
        <v>P</v>
      </c>
      <c r="F552" s="19" t="str">
        <f t="shared" si="44"/>
        <v>IFG_00_RX_P&lt;18&gt;</v>
      </c>
      <c r="G552" s="19">
        <v>26024.153780000001</v>
      </c>
      <c r="H552" s="19"/>
    </row>
    <row r="553" spans="1:8" x14ac:dyDescent="0.25">
      <c r="A553" s="19" t="s">
        <v>4254</v>
      </c>
      <c r="B553" s="19" t="str">
        <f t="shared" si="40"/>
        <v>00</v>
      </c>
      <c r="C553" s="19">
        <f t="shared" si="41"/>
        <v>19</v>
      </c>
      <c r="D553" s="19" t="str">
        <f t="shared" si="42"/>
        <v>RX</v>
      </c>
      <c r="E553" s="19" t="str">
        <f t="shared" si="43"/>
        <v>N</v>
      </c>
      <c r="F553" s="19" t="str">
        <f t="shared" si="44"/>
        <v>IFG_00_RX_N&lt;19&gt;</v>
      </c>
      <c r="G553" s="19">
        <v>24139.584750000002</v>
      </c>
      <c r="H553" s="19"/>
    </row>
    <row r="554" spans="1:8" x14ac:dyDescent="0.25">
      <c r="A554" s="19" t="s">
        <v>4255</v>
      </c>
      <c r="B554" s="19" t="str">
        <f t="shared" si="40"/>
        <v>00</v>
      </c>
      <c r="C554" s="19">
        <f t="shared" si="41"/>
        <v>19</v>
      </c>
      <c r="D554" s="19" t="str">
        <f t="shared" si="42"/>
        <v>RX</v>
      </c>
      <c r="E554" s="19" t="str">
        <f t="shared" si="43"/>
        <v>P</v>
      </c>
      <c r="F554" s="19" t="str">
        <f t="shared" si="44"/>
        <v>IFG_00_RX_P&lt;19&gt;</v>
      </c>
      <c r="G554" s="19">
        <v>24137.898929999999</v>
      </c>
      <c r="H554" s="19"/>
    </row>
    <row r="555" spans="1:8" x14ac:dyDescent="0.25">
      <c r="A555" s="19" t="s">
        <v>4256</v>
      </c>
      <c r="B555" s="19" t="str">
        <f t="shared" si="40"/>
        <v>00</v>
      </c>
      <c r="C555" s="19">
        <f t="shared" si="41"/>
        <v>20</v>
      </c>
      <c r="D555" s="19" t="str">
        <f t="shared" si="42"/>
        <v>RX</v>
      </c>
      <c r="E555" s="19" t="str">
        <f t="shared" si="43"/>
        <v>N</v>
      </c>
      <c r="F555" s="19" t="str">
        <f t="shared" si="44"/>
        <v>IFG_00_RX_N&lt;20&gt;</v>
      </c>
      <c r="G555" s="19">
        <v>22151.698659999998</v>
      </c>
      <c r="H555" s="19"/>
    </row>
    <row r="556" spans="1:8" x14ac:dyDescent="0.25">
      <c r="A556" s="19" t="s">
        <v>4257</v>
      </c>
      <c r="B556" s="19" t="str">
        <f t="shared" si="40"/>
        <v>00</v>
      </c>
      <c r="C556" s="19">
        <f t="shared" si="41"/>
        <v>20</v>
      </c>
      <c r="D556" s="19" t="str">
        <f t="shared" si="42"/>
        <v>RX</v>
      </c>
      <c r="E556" s="19" t="str">
        <f t="shared" si="43"/>
        <v>P</v>
      </c>
      <c r="F556" s="19" t="str">
        <f t="shared" si="44"/>
        <v>IFG_00_RX_P&lt;20&gt;</v>
      </c>
      <c r="G556" s="19">
        <v>22153.471989999998</v>
      </c>
      <c r="H556" s="19"/>
    </row>
    <row r="557" spans="1:8" x14ac:dyDescent="0.25">
      <c r="A557" s="19" t="s">
        <v>4258</v>
      </c>
      <c r="B557" s="19" t="str">
        <f t="shared" si="40"/>
        <v>00</v>
      </c>
      <c r="C557" s="19">
        <f t="shared" si="41"/>
        <v>21</v>
      </c>
      <c r="D557" s="19" t="str">
        <f t="shared" si="42"/>
        <v>RX</v>
      </c>
      <c r="E557" s="19" t="str">
        <f t="shared" si="43"/>
        <v>N</v>
      </c>
      <c r="F557" s="19" t="str">
        <f t="shared" si="44"/>
        <v>IFG_00_RX_N&lt;21&gt;</v>
      </c>
      <c r="G557" s="19">
        <v>26816.65077</v>
      </c>
      <c r="H557" s="19"/>
    </row>
    <row r="558" spans="1:8" x14ac:dyDescent="0.25">
      <c r="A558" s="19" t="s">
        <v>4259</v>
      </c>
      <c r="B558" s="19" t="str">
        <f t="shared" si="40"/>
        <v>00</v>
      </c>
      <c r="C558" s="19">
        <f t="shared" si="41"/>
        <v>21</v>
      </c>
      <c r="D558" s="19" t="str">
        <f t="shared" si="42"/>
        <v>RX</v>
      </c>
      <c r="E558" s="19" t="str">
        <f t="shared" si="43"/>
        <v>P</v>
      </c>
      <c r="F558" s="19" t="str">
        <f t="shared" si="44"/>
        <v>IFG_00_RX_P&lt;21&gt;</v>
      </c>
      <c r="G558" s="19">
        <v>26815.548439999999</v>
      </c>
      <c r="H558" s="19"/>
    </row>
    <row r="559" spans="1:8" x14ac:dyDescent="0.25">
      <c r="A559" s="19" t="s">
        <v>4260</v>
      </c>
      <c r="B559" s="19" t="str">
        <f t="shared" si="40"/>
        <v>00</v>
      </c>
      <c r="C559" s="19">
        <f t="shared" si="41"/>
        <v>22</v>
      </c>
      <c r="D559" s="19" t="str">
        <f t="shared" si="42"/>
        <v>RX</v>
      </c>
      <c r="E559" s="19" t="str">
        <f t="shared" si="43"/>
        <v>N</v>
      </c>
      <c r="F559" s="19" t="str">
        <f t="shared" si="44"/>
        <v>IFG_00_RX_N&lt;22&gt;</v>
      </c>
      <c r="G559" s="19">
        <v>29959.411220000002</v>
      </c>
      <c r="H559" s="19"/>
    </row>
    <row r="560" spans="1:8" x14ac:dyDescent="0.25">
      <c r="A560" s="19" t="s">
        <v>4261</v>
      </c>
      <c r="B560" s="19" t="str">
        <f t="shared" si="40"/>
        <v>00</v>
      </c>
      <c r="C560" s="19">
        <f t="shared" si="41"/>
        <v>22</v>
      </c>
      <c r="D560" s="19" t="str">
        <f t="shared" si="42"/>
        <v>RX</v>
      </c>
      <c r="E560" s="19" t="str">
        <f t="shared" si="43"/>
        <v>P</v>
      </c>
      <c r="F560" s="19" t="str">
        <f t="shared" si="44"/>
        <v>IFG_00_RX_P&lt;22&gt;</v>
      </c>
      <c r="G560" s="19">
        <v>29960.179220000002</v>
      </c>
      <c r="H560" s="19"/>
    </row>
    <row r="561" spans="1:8" x14ac:dyDescent="0.25">
      <c r="A561" s="19" t="s">
        <v>4262</v>
      </c>
      <c r="B561" s="19" t="str">
        <f t="shared" si="40"/>
        <v>00</v>
      </c>
      <c r="C561" s="19">
        <f t="shared" si="41"/>
        <v>23</v>
      </c>
      <c r="D561" s="19" t="str">
        <f t="shared" si="42"/>
        <v>RX</v>
      </c>
      <c r="E561" s="19" t="str">
        <f t="shared" si="43"/>
        <v>N</v>
      </c>
      <c r="F561" s="19" t="str">
        <f t="shared" si="44"/>
        <v>IFG_00_RX_N&lt;23&gt;</v>
      </c>
      <c r="G561" s="19">
        <v>24814.458839999999</v>
      </c>
      <c r="H561" s="19"/>
    </row>
    <row r="562" spans="1:8" x14ac:dyDescent="0.25">
      <c r="A562" s="19" t="s">
        <v>4263</v>
      </c>
      <c r="B562" s="19" t="str">
        <f t="shared" si="40"/>
        <v>00</v>
      </c>
      <c r="C562" s="19">
        <f t="shared" si="41"/>
        <v>23</v>
      </c>
      <c r="D562" s="19" t="str">
        <f t="shared" si="42"/>
        <v>RX</v>
      </c>
      <c r="E562" s="19" t="str">
        <f t="shared" si="43"/>
        <v>P</v>
      </c>
      <c r="F562" s="19" t="str">
        <f t="shared" si="44"/>
        <v>IFG_00_RX_P&lt;23&gt;</v>
      </c>
      <c r="G562" s="19">
        <v>24812.87673</v>
      </c>
      <c r="H562" s="19"/>
    </row>
    <row r="563" spans="1:8" x14ac:dyDescent="0.25">
      <c r="A563" s="19" t="s">
        <v>1094</v>
      </c>
      <c r="B563" s="19" t="str">
        <f t="shared" si="40"/>
        <v>01</v>
      </c>
      <c r="C563" s="19">
        <f t="shared" si="41"/>
        <v>0</v>
      </c>
      <c r="D563" s="19" t="str">
        <f t="shared" si="42"/>
        <v>RX</v>
      </c>
      <c r="E563" s="19" t="str">
        <f t="shared" si="43"/>
        <v>N</v>
      </c>
      <c r="F563" s="19" t="str">
        <f t="shared" si="44"/>
        <v>IFG_01_RX_N&lt;0&gt;</v>
      </c>
      <c r="G563" s="19">
        <v>17990.753929999999</v>
      </c>
      <c r="H563" s="19"/>
    </row>
    <row r="564" spans="1:8" x14ac:dyDescent="0.25">
      <c r="A564" s="19" t="s">
        <v>1093</v>
      </c>
      <c r="B564" s="19" t="str">
        <f t="shared" si="40"/>
        <v>01</v>
      </c>
      <c r="C564" s="19">
        <f t="shared" si="41"/>
        <v>0</v>
      </c>
      <c r="D564" s="19" t="str">
        <f t="shared" si="42"/>
        <v>RX</v>
      </c>
      <c r="E564" s="19" t="str">
        <f t="shared" si="43"/>
        <v>P</v>
      </c>
      <c r="F564" s="19" t="str">
        <f t="shared" si="44"/>
        <v>IFG_01_RX_P&lt;0&gt;</v>
      </c>
      <c r="G564" s="19">
        <v>17992.056929999999</v>
      </c>
      <c r="H564" s="19"/>
    </row>
    <row r="565" spans="1:8" x14ac:dyDescent="0.25">
      <c r="A565" s="19" t="s">
        <v>1098</v>
      </c>
      <c r="B565" s="19" t="str">
        <f t="shared" si="40"/>
        <v>01</v>
      </c>
      <c r="C565" s="19">
        <f t="shared" si="41"/>
        <v>1</v>
      </c>
      <c r="D565" s="19" t="str">
        <f t="shared" si="42"/>
        <v>RX</v>
      </c>
      <c r="E565" s="19" t="str">
        <f t="shared" si="43"/>
        <v>N</v>
      </c>
      <c r="F565" s="19" t="str">
        <f t="shared" si="44"/>
        <v>IFG_01_RX_N&lt;1&gt;</v>
      </c>
      <c r="G565" s="19">
        <v>16509.26786</v>
      </c>
      <c r="H565" s="19"/>
    </row>
    <row r="566" spans="1:8" x14ac:dyDescent="0.25">
      <c r="A566" s="19" t="s">
        <v>1097</v>
      </c>
      <c r="B566" s="19" t="str">
        <f t="shared" si="40"/>
        <v>01</v>
      </c>
      <c r="C566" s="19">
        <f t="shared" si="41"/>
        <v>1</v>
      </c>
      <c r="D566" s="19" t="str">
        <f t="shared" si="42"/>
        <v>RX</v>
      </c>
      <c r="E566" s="19" t="str">
        <f t="shared" si="43"/>
        <v>P</v>
      </c>
      <c r="F566" s="19" t="str">
        <f t="shared" si="44"/>
        <v>IFG_01_RX_P&lt;1&gt;</v>
      </c>
      <c r="G566" s="19">
        <v>16509.699720000001</v>
      </c>
      <c r="H566" s="19"/>
    </row>
    <row r="567" spans="1:8" x14ac:dyDescent="0.25">
      <c r="A567" s="19" t="s">
        <v>1102</v>
      </c>
      <c r="B567" s="19" t="str">
        <f t="shared" si="40"/>
        <v>01</v>
      </c>
      <c r="C567" s="19">
        <f t="shared" si="41"/>
        <v>2</v>
      </c>
      <c r="D567" s="19" t="str">
        <f t="shared" si="42"/>
        <v>RX</v>
      </c>
      <c r="E567" s="19" t="str">
        <f t="shared" si="43"/>
        <v>N</v>
      </c>
      <c r="F567" s="19" t="str">
        <f t="shared" si="44"/>
        <v>IFG_01_RX_N&lt;2&gt;</v>
      </c>
      <c r="G567" s="19">
        <v>20175.01699</v>
      </c>
      <c r="H567" s="19"/>
    </row>
    <row r="568" spans="1:8" x14ac:dyDescent="0.25">
      <c r="A568" s="19" t="s">
        <v>1101</v>
      </c>
      <c r="B568" s="19" t="str">
        <f t="shared" si="40"/>
        <v>01</v>
      </c>
      <c r="C568" s="19">
        <f t="shared" si="41"/>
        <v>2</v>
      </c>
      <c r="D568" s="19" t="str">
        <f t="shared" si="42"/>
        <v>RX</v>
      </c>
      <c r="E568" s="19" t="str">
        <f t="shared" si="43"/>
        <v>P</v>
      </c>
      <c r="F568" s="19" t="str">
        <f t="shared" si="44"/>
        <v>IFG_01_RX_P&lt;2&gt;</v>
      </c>
      <c r="G568" s="19">
        <v>20176.35341</v>
      </c>
      <c r="H568" s="19"/>
    </row>
    <row r="569" spans="1:8" x14ac:dyDescent="0.25">
      <c r="A569" s="19" t="s">
        <v>1106</v>
      </c>
      <c r="B569" s="19" t="str">
        <f t="shared" si="40"/>
        <v>01</v>
      </c>
      <c r="C569" s="19">
        <f t="shared" si="41"/>
        <v>3</v>
      </c>
      <c r="D569" s="19" t="str">
        <f t="shared" si="42"/>
        <v>RX</v>
      </c>
      <c r="E569" s="19" t="str">
        <f t="shared" si="43"/>
        <v>N</v>
      </c>
      <c r="F569" s="19" t="str">
        <f t="shared" si="44"/>
        <v>IFG_01_RX_N&lt;3&gt;</v>
      </c>
      <c r="G569" s="19">
        <v>22265.880089999999</v>
      </c>
      <c r="H569" s="19"/>
    </row>
    <row r="570" spans="1:8" x14ac:dyDescent="0.25">
      <c r="A570" s="19" t="s">
        <v>1105</v>
      </c>
      <c r="B570" s="19" t="str">
        <f t="shared" si="40"/>
        <v>01</v>
      </c>
      <c r="C570" s="19">
        <f t="shared" si="41"/>
        <v>3</v>
      </c>
      <c r="D570" s="19" t="str">
        <f t="shared" si="42"/>
        <v>RX</v>
      </c>
      <c r="E570" s="19" t="str">
        <f t="shared" si="43"/>
        <v>P</v>
      </c>
      <c r="F570" s="19" t="str">
        <f t="shared" si="44"/>
        <v>IFG_01_RX_P&lt;3&gt;</v>
      </c>
      <c r="G570" s="19">
        <v>22264.938269999999</v>
      </c>
      <c r="H570" s="19"/>
    </row>
    <row r="571" spans="1:8" x14ac:dyDescent="0.25">
      <c r="A571" s="19" t="s">
        <v>1110</v>
      </c>
      <c r="B571" s="19" t="str">
        <f t="shared" si="40"/>
        <v>01</v>
      </c>
      <c r="C571" s="19">
        <f t="shared" si="41"/>
        <v>4</v>
      </c>
      <c r="D571" s="19" t="str">
        <f t="shared" si="42"/>
        <v>RX</v>
      </c>
      <c r="E571" s="19" t="str">
        <f t="shared" si="43"/>
        <v>N</v>
      </c>
      <c r="F571" s="19" t="str">
        <f t="shared" si="44"/>
        <v>IFG_01_RX_N&lt;4&gt;</v>
      </c>
      <c r="G571" s="19">
        <v>18886.170450000001</v>
      </c>
      <c r="H571" s="19"/>
    </row>
    <row r="572" spans="1:8" x14ac:dyDescent="0.25">
      <c r="A572" s="19" t="s">
        <v>1109</v>
      </c>
      <c r="B572" s="19" t="str">
        <f t="shared" si="40"/>
        <v>01</v>
      </c>
      <c r="C572" s="19">
        <f t="shared" si="41"/>
        <v>4</v>
      </c>
      <c r="D572" s="19" t="str">
        <f t="shared" si="42"/>
        <v>RX</v>
      </c>
      <c r="E572" s="19" t="str">
        <f t="shared" si="43"/>
        <v>P</v>
      </c>
      <c r="F572" s="19" t="str">
        <f t="shared" si="44"/>
        <v>IFG_01_RX_P&lt;4&gt;</v>
      </c>
      <c r="G572" s="19">
        <v>18885.922689999999</v>
      </c>
      <c r="H572" s="19"/>
    </row>
    <row r="573" spans="1:8" x14ac:dyDescent="0.25">
      <c r="A573" s="19" t="s">
        <v>1114</v>
      </c>
      <c r="B573" s="19" t="str">
        <f t="shared" si="40"/>
        <v>01</v>
      </c>
      <c r="C573" s="19">
        <f t="shared" si="41"/>
        <v>5</v>
      </c>
      <c r="D573" s="19" t="str">
        <f t="shared" si="42"/>
        <v>RX</v>
      </c>
      <c r="E573" s="19" t="str">
        <f t="shared" si="43"/>
        <v>N</v>
      </c>
      <c r="F573" s="19" t="str">
        <f t="shared" si="44"/>
        <v>IFG_01_RX_N&lt;5&gt;</v>
      </c>
      <c r="G573" s="19">
        <v>16475.824519999998</v>
      </c>
      <c r="H573" s="19"/>
    </row>
    <row r="574" spans="1:8" x14ac:dyDescent="0.25">
      <c r="A574" s="19" t="s">
        <v>1113</v>
      </c>
      <c r="B574" s="19" t="str">
        <f t="shared" si="40"/>
        <v>01</v>
      </c>
      <c r="C574" s="19">
        <f t="shared" si="41"/>
        <v>5</v>
      </c>
      <c r="D574" s="19" t="str">
        <f t="shared" si="42"/>
        <v>RX</v>
      </c>
      <c r="E574" s="19" t="str">
        <f t="shared" si="43"/>
        <v>P</v>
      </c>
      <c r="F574" s="19" t="str">
        <f t="shared" si="44"/>
        <v>IFG_01_RX_P&lt;5&gt;</v>
      </c>
      <c r="G574" s="19">
        <v>16475.719099999998</v>
      </c>
      <c r="H574" s="19"/>
    </row>
    <row r="575" spans="1:8" x14ac:dyDescent="0.25">
      <c r="A575" s="19" t="s">
        <v>1118</v>
      </c>
      <c r="B575" s="19" t="str">
        <f t="shared" si="40"/>
        <v>01</v>
      </c>
      <c r="C575" s="19">
        <f t="shared" si="41"/>
        <v>6</v>
      </c>
      <c r="D575" s="19" t="str">
        <f t="shared" si="42"/>
        <v>RX</v>
      </c>
      <c r="E575" s="19" t="str">
        <f t="shared" si="43"/>
        <v>N</v>
      </c>
      <c r="F575" s="19" t="str">
        <f t="shared" si="44"/>
        <v>IFG_01_RX_N&lt;6&gt;</v>
      </c>
      <c r="G575" s="19">
        <v>18632.6839</v>
      </c>
      <c r="H575" s="19"/>
    </row>
    <row r="576" spans="1:8" x14ac:dyDescent="0.25">
      <c r="A576" s="19" t="s">
        <v>1117</v>
      </c>
      <c r="B576" s="19" t="str">
        <f t="shared" si="40"/>
        <v>01</v>
      </c>
      <c r="C576" s="19">
        <f t="shared" si="41"/>
        <v>6</v>
      </c>
      <c r="D576" s="19" t="str">
        <f t="shared" si="42"/>
        <v>RX</v>
      </c>
      <c r="E576" s="19" t="str">
        <f t="shared" si="43"/>
        <v>P</v>
      </c>
      <c r="F576" s="19" t="str">
        <f t="shared" si="44"/>
        <v>IFG_01_RX_P&lt;6&gt;</v>
      </c>
      <c r="G576" s="19">
        <v>18632.26325</v>
      </c>
      <c r="H576" s="19"/>
    </row>
    <row r="577" spans="1:8" x14ac:dyDescent="0.25">
      <c r="A577" s="19" t="s">
        <v>1122</v>
      </c>
      <c r="B577" s="19" t="str">
        <f t="shared" si="40"/>
        <v>01</v>
      </c>
      <c r="C577" s="19">
        <f t="shared" si="41"/>
        <v>7</v>
      </c>
      <c r="D577" s="19" t="str">
        <f t="shared" si="42"/>
        <v>RX</v>
      </c>
      <c r="E577" s="19" t="str">
        <f t="shared" si="43"/>
        <v>N</v>
      </c>
      <c r="F577" s="19" t="str">
        <f t="shared" si="44"/>
        <v>IFG_01_RX_N&lt;7&gt;</v>
      </c>
      <c r="G577" s="19">
        <v>21563.292860000001</v>
      </c>
      <c r="H577" s="19"/>
    </row>
    <row r="578" spans="1:8" x14ac:dyDescent="0.25">
      <c r="A578" s="19" t="s">
        <v>1121</v>
      </c>
      <c r="B578" s="19" t="str">
        <f t="shared" si="40"/>
        <v>01</v>
      </c>
      <c r="C578" s="19">
        <f t="shared" si="41"/>
        <v>7</v>
      </c>
      <c r="D578" s="19" t="str">
        <f t="shared" si="42"/>
        <v>RX</v>
      </c>
      <c r="E578" s="19" t="str">
        <f t="shared" si="43"/>
        <v>P</v>
      </c>
      <c r="F578" s="19" t="str">
        <f t="shared" si="44"/>
        <v>IFG_01_RX_P&lt;7&gt;</v>
      </c>
      <c r="G578" s="19">
        <v>21562.05082</v>
      </c>
      <c r="H578" s="19"/>
    </row>
    <row r="579" spans="1:8" x14ac:dyDescent="0.25">
      <c r="A579" s="19" t="s">
        <v>1126</v>
      </c>
      <c r="B579" s="19" t="str">
        <f t="shared" si="40"/>
        <v>01</v>
      </c>
      <c r="C579" s="19">
        <f t="shared" si="41"/>
        <v>8</v>
      </c>
      <c r="D579" s="19" t="str">
        <f t="shared" si="42"/>
        <v>RX</v>
      </c>
      <c r="E579" s="19" t="str">
        <f t="shared" si="43"/>
        <v>N</v>
      </c>
      <c r="F579" s="19" t="str">
        <f t="shared" si="44"/>
        <v>IFG_01_RX_N&lt;8&gt;</v>
      </c>
      <c r="G579" s="19">
        <v>19339.893110000001</v>
      </c>
      <c r="H579" s="19"/>
    </row>
    <row r="580" spans="1:8" x14ac:dyDescent="0.25">
      <c r="A580" s="19" t="s">
        <v>1125</v>
      </c>
      <c r="B580" s="19" t="str">
        <f t="shared" ref="B580:B643" si="45">RIGHT(LEFT(A580,5),2)</f>
        <v>01</v>
      </c>
      <c r="C580" s="19">
        <f t="shared" ref="C580:C643" si="46">INT(MID(A580,FIND("_",A580)+1,2))</f>
        <v>8</v>
      </c>
      <c r="D580" s="19" t="str">
        <f t="shared" ref="D580:D643" si="47">MID(A580,FIND("_",A580)+4,2)</f>
        <v>RX</v>
      </c>
      <c r="E580" s="19" t="str">
        <f t="shared" ref="E580:E643" si="48">RIGHT(A580,1)</f>
        <v>P</v>
      </c>
      <c r="F580" s="19" t="str">
        <f t="shared" ref="F580:F643" si="49">CONCATENATE("IFG_",B580,"_",D580,"_",E580,"&lt;",C580,"&gt;")</f>
        <v>IFG_01_RX_P&lt;8&gt;</v>
      </c>
      <c r="G580" s="19">
        <v>19340.857639999998</v>
      </c>
      <c r="H580" s="19"/>
    </row>
    <row r="581" spans="1:8" x14ac:dyDescent="0.25">
      <c r="A581" s="19" t="s">
        <v>1130</v>
      </c>
      <c r="B581" s="19" t="str">
        <f t="shared" si="45"/>
        <v>01</v>
      </c>
      <c r="C581" s="19">
        <f t="shared" si="46"/>
        <v>9</v>
      </c>
      <c r="D581" s="19" t="str">
        <f t="shared" si="47"/>
        <v>RX</v>
      </c>
      <c r="E581" s="19" t="str">
        <f t="shared" si="48"/>
        <v>N</v>
      </c>
      <c r="F581" s="19" t="str">
        <f t="shared" si="49"/>
        <v>IFG_01_RX_N&lt;9&gt;</v>
      </c>
      <c r="G581" s="19">
        <v>22960.813709999999</v>
      </c>
      <c r="H581" s="19"/>
    </row>
    <row r="582" spans="1:8" x14ac:dyDescent="0.25">
      <c r="A582" s="19" t="s">
        <v>1129</v>
      </c>
      <c r="B582" s="19" t="str">
        <f t="shared" si="45"/>
        <v>01</v>
      </c>
      <c r="C582" s="19">
        <f t="shared" si="46"/>
        <v>9</v>
      </c>
      <c r="D582" s="19" t="str">
        <f t="shared" si="47"/>
        <v>RX</v>
      </c>
      <c r="E582" s="19" t="str">
        <f t="shared" si="48"/>
        <v>P</v>
      </c>
      <c r="F582" s="19" t="str">
        <f t="shared" si="49"/>
        <v>IFG_01_RX_P&lt;9&gt;</v>
      </c>
      <c r="G582" s="19">
        <v>22961.901969999999</v>
      </c>
      <c r="H582" s="19"/>
    </row>
    <row r="583" spans="1:8" x14ac:dyDescent="0.25">
      <c r="A583" s="19" t="s">
        <v>1134</v>
      </c>
      <c r="B583" s="19" t="str">
        <f t="shared" si="45"/>
        <v>01</v>
      </c>
      <c r="C583" s="19">
        <f t="shared" si="46"/>
        <v>10</v>
      </c>
      <c r="D583" s="19" t="str">
        <f t="shared" si="47"/>
        <v>RX</v>
      </c>
      <c r="E583" s="19" t="str">
        <f t="shared" si="48"/>
        <v>N</v>
      </c>
      <c r="F583" s="19" t="str">
        <f t="shared" si="49"/>
        <v>IFG_01_RX_N&lt;10&gt;</v>
      </c>
      <c r="G583" s="19">
        <v>16672.00649</v>
      </c>
      <c r="H583" s="19"/>
    </row>
    <row r="584" spans="1:8" x14ac:dyDescent="0.25">
      <c r="A584" s="19" t="s">
        <v>1133</v>
      </c>
      <c r="B584" s="19" t="str">
        <f t="shared" si="45"/>
        <v>01</v>
      </c>
      <c r="C584" s="19">
        <f t="shared" si="46"/>
        <v>10</v>
      </c>
      <c r="D584" s="19" t="str">
        <f t="shared" si="47"/>
        <v>RX</v>
      </c>
      <c r="E584" s="19" t="str">
        <f t="shared" si="48"/>
        <v>P</v>
      </c>
      <c r="F584" s="19" t="str">
        <f t="shared" si="49"/>
        <v>IFG_01_RX_P&lt;10&gt;</v>
      </c>
      <c r="G584" s="19">
        <v>16673.82848</v>
      </c>
      <c r="H584" s="19"/>
    </row>
    <row r="585" spans="1:8" x14ac:dyDescent="0.25">
      <c r="A585" s="19" t="s">
        <v>1138</v>
      </c>
      <c r="B585" s="19" t="str">
        <f t="shared" si="45"/>
        <v>01</v>
      </c>
      <c r="C585" s="19">
        <f t="shared" si="46"/>
        <v>11</v>
      </c>
      <c r="D585" s="19" t="str">
        <f t="shared" si="47"/>
        <v>RX</v>
      </c>
      <c r="E585" s="19" t="str">
        <f t="shared" si="48"/>
        <v>N</v>
      </c>
      <c r="F585" s="19" t="str">
        <f t="shared" si="49"/>
        <v>IFG_01_RX_N&lt;11&gt;</v>
      </c>
      <c r="G585" s="19">
        <v>21357.984799999998</v>
      </c>
      <c r="H585" s="19"/>
    </row>
    <row r="586" spans="1:8" x14ac:dyDescent="0.25">
      <c r="A586" s="19" t="s">
        <v>1137</v>
      </c>
      <c r="B586" s="19" t="str">
        <f t="shared" si="45"/>
        <v>01</v>
      </c>
      <c r="C586" s="19">
        <f t="shared" si="46"/>
        <v>11</v>
      </c>
      <c r="D586" s="19" t="str">
        <f t="shared" si="47"/>
        <v>RX</v>
      </c>
      <c r="E586" s="19" t="str">
        <f t="shared" si="48"/>
        <v>P</v>
      </c>
      <c r="F586" s="19" t="str">
        <f t="shared" si="49"/>
        <v>IFG_01_RX_P&lt;11&gt;</v>
      </c>
      <c r="G586" s="19">
        <v>21357.286619999999</v>
      </c>
      <c r="H586" s="19"/>
    </row>
    <row r="587" spans="1:8" x14ac:dyDescent="0.25">
      <c r="A587" s="19" t="s">
        <v>1142</v>
      </c>
      <c r="B587" s="19" t="str">
        <f t="shared" si="45"/>
        <v>01</v>
      </c>
      <c r="C587" s="19">
        <f t="shared" si="46"/>
        <v>12</v>
      </c>
      <c r="D587" s="19" t="str">
        <f t="shared" si="47"/>
        <v>RX</v>
      </c>
      <c r="E587" s="19" t="str">
        <f t="shared" si="48"/>
        <v>N</v>
      </c>
      <c r="F587" s="19" t="str">
        <f t="shared" si="49"/>
        <v>IFG_01_RX_N&lt;12&gt;</v>
      </c>
      <c r="G587" s="19">
        <v>25906.702819999999</v>
      </c>
      <c r="H587" s="19"/>
    </row>
    <row r="588" spans="1:8" x14ac:dyDescent="0.25">
      <c r="A588" s="19" t="s">
        <v>1141</v>
      </c>
      <c r="B588" s="19" t="str">
        <f t="shared" si="45"/>
        <v>01</v>
      </c>
      <c r="C588" s="19">
        <f t="shared" si="46"/>
        <v>12</v>
      </c>
      <c r="D588" s="19" t="str">
        <f t="shared" si="47"/>
        <v>RX</v>
      </c>
      <c r="E588" s="19" t="str">
        <f t="shared" si="48"/>
        <v>P</v>
      </c>
      <c r="F588" s="19" t="str">
        <f t="shared" si="49"/>
        <v>IFG_01_RX_P&lt;12&gt;</v>
      </c>
      <c r="G588" s="19">
        <v>25908.07402</v>
      </c>
      <c r="H588" s="19"/>
    </row>
    <row r="589" spans="1:8" x14ac:dyDescent="0.25">
      <c r="A589" s="19" t="s">
        <v>1146</v>
      </c>
      <c r="B589" s="19" t="str">
        <f t="shared" si="45"/>
        <v>01</v>
      </c>
      <c r="C589" s="19">
        <f t="shared" si="46"/>
        <v>13</v>
      </c>
      <c r="D589" s="19" t="str">
        <f t="shared" si="47"/>
        <v>RX</v>
      </c>
      <c r="E589" s="19" t="str">
        <f t="shared" si="48"/>
        <v>N</v>
      </c>
      <c r="F589" s="19" t="str">
        <f t="shared" si="49"/>
        <v>IFG_01_RX_N&lt;13&gt;</v>
      </c>
      <c r="G589" s="19">
        <v>22132.406050000001</v>
      </c>
      <c r="H589" s="19"/>
    </row>
    <row r="590" spans="1:8" x14ac:dyDescent="0.25">
      <c r="A590" s="19" t="s">
        <v>1145</v>
      </c>
      <c r="B590" s="19" t="str">
        <f t="shared" si="45"/>
        <v>01</v>
      </c>
      <c r="C590" s="19">
        <f t="shared" si="46"/>
        <v>13</v>
      </c>
      <c r="D590" s="19" t="str">
        <f t="shared" si="47"/>
        <v>RX</v>
      </c>
      <c r="E590" s="19" t="str">
        <f t="shared" si="48"/>
        <v>P</v>
      </c>
      <c r="F590" s="19" t="str">
        <f t="shared" si="49"/>
        <v>IFG_01_RX_P&lt;13&gt;</v>
      </c>
      <c r="G590" s="19">
        <v>22134.127189999999</v>
      </c>
      <c r="H590" s="19"/>
    </row>
    <row r="591" spans="1:8" x14ac:dyDescent="0.25">
      <c r="A591" s="19" t="s">
        <v>1150</v>
      </c>
      <c r="B591" s="19" t="str">
        <f t="shared" si="45"/>
        <v>01</v>
      </c>
      <c r="C591" s="19">
        <f t="shared" si="46"/>
        <v>14</v>
      </c>
      <c r="D591" s="19" t="str">
        <f t="shared" si="47"/>
        <v>RX</v>
      </c>
      <c r="E591" s="19" t="str">
        <f t="shared" si="48"/>
        <v>N</v>
      </c>
      <c r="F591" s="19" t="str">
        <f t="shared" si="49"/>
        <v>IFG_01_RX_N&lt;14&gt;</v>
      </c>
      <c r="G591" s="19">
        <v>17318.49223</v>
      </c>
      <c r="H591" s="19"/>
    </row>
    <row r="592" spans="1:8" x14ac:dyDescent="0.25">
      <c r="A592" s="19" t="s">
        <v>1149</v>
      </c>
      <c r="B592" s="19" t="str">
        <f t="shared" si="45"/>
        <v>01</v>
      </c>
      <c r="C592" s="19">
        <f t="shared" si="46"/>
        <v>14</v>
      </c>
      <c r="D592" s="19" t="str">
        <f t="shared" si="47"/>
        <v>RX</v>
      </c>
      <c r="E592" s="19" t="str">
        <f t="shared" si="48"/>
        <v>P</v>
      </c>
      <c r="F592" s="19" t="str">
        <f t="shared" si="49"/>
        <v>IFG_01_RX_P&lt;14&gt;</v>
      </c>
      <c r="G592" s="19">
        <v>17320.02188</v>
      </c>
      <c r="H592" s="19"/>
    </row>
    <row r="593" spans="1:8" x14ac:dyDescent="0.25">
      <c r="A593" s="19" t="s">
        <v>1154</v>
      </c>
      <c r="B593" s="19" t="str">
        <f t="shared" si="45"/>
        <v>01</v>
      </c>
      <c r="C593" s="19">
        <f t="shared" si="46"/>
        <v>15</v>
      </c>
      <c r="D593" s="19" t="str">
        <f t="shared" si="47"/>
        <v>RX</v>
      </c>
      <c r="E593" s="19" t="str">
        <f t="shared" si="48"/>
        <v>N</v>
      </c>
      <c r="F593" s="19" t="str">
        <f t="shared" si="49"/>
        <v>IFG_01_RX_N&lt;15&gt;</v>
      </c>
      <c r="G593" s="19">
        <v>19010.250100000001</v>
      </c>
      <c r="H593" s="19"/>
    </row>
    <row r="594" spans="1:8" x14ac:dyDescent="0.25">
      <c r="A594" s="19" t="s">
        <v>1153</v>
      </c>
      <c r="B594" s="19" t="str">
        <f t="shared" si="45"/>
        <v>01</v>
      </c>
      <c r="C594" s="19">
        <f t="shared" si="46"/>
        <v>15</v>
      </c>
      <c r="D594" s="19" t="str">
        <f t="shared" si="47"/>
        <v>RX</v>
      </c>
      <c r="E594" s="19" t="str">
        <f t="shared" si="48"/>
        <v>P</v>
      </c>
      <c r="F594" s="19" t="str">
        <f t="shared" si="49"/>
        <v>IFG_01_RX_P&lt;15&gt;</v>
      </c>
      <c r="G594" s="19">
        <v>19008.782370000001</v>
      </c>
      <c r="H594" s="19"/>
    </row>
    <row r="595" spans="1:8" x14ac:dyDescent="0.25">
      <c r="A595" s="19" t="s">
        <v>1158</v>
      </c>
      <c r="B595" s="19" t="str">
        <f t="shared" si="45"/>
        <v>01</v>
      </c>
      <c r="C595" s="19">
        <f t="shared" si="46"/>
        <v>16</v>
      </c>
      <c r="D595" s="19" t="str">
        <f t="shared" si="47"/>
        <v>RX</v>
      </c>
      <c r="E595" s="19" t="str">
        <f t="shared" si="48"/>
        <v>N</v>
      </c>
      <c r="F595" s="19" t="str">
        <f t="shared" si="49"/>
        <v>IFG_01_RX_N&lt;16&gt;</v>
      </c>
      <c r="G595" s="19">
        <v>27948.295959999999</v>
      </c>
      <c r="H595" s="19"/>
    </row>
    <row r="596" spans="1:8" x14ac:dyDescent="0.25">
      <c r="A596" s="19" t="s">
        <v>1157</v>
      </c>
      <c r="B596" s="19" t="str">
        <f t="shared" si="45"/>
        <v>01</v>
      </c>
      <c r="C596" s="19">
        <f t="shared" si="46"/>
        <v>16</v>
      </c>
      <c r="D596" s="19" t="str">
        <f t="shared" si="47"/>
        <v>RX</v>
      </c>
      <c r="E596" s="19" t="str">
        <f t="shared" si="48"/>
        <v>P</v>
      </c>
      <c r="F596" s="19" t="str">
        <f t="shared" si="49"/>
        <v>IFG_01_RX_P&lt;16&gt;</v>
      </c>
      <c r="G596" s="19">
        <v>27947.381880000001</v>
      </c>
      <c r="H596" s="19"/>
    </row>
    <row r="597" spans="1:8" x14ac:dyDescent="0.25">
      <c r="A597" s="19" t="s">
        <v>1162</v>
      </c>
      <c r="B597" s="19" t="str">
        <f t="shared" si="45"/>
        <v>01</v>
      </c>
      <c r="C597" s="19">
        <f t="shared" si="46"/>
        <v>17</v>
      </c>
      <c r="D597" s="19" t="str">
        <f t="shared" si="47"/>
        <v>RX</v>
      </c>
      <c r="E597" s="19" t="str">
        <f t="shared" si="48"/>
        <v>N</v>
      </c>
      <c r="F597" s="19" t="str">
        <f t="shared" si="49"/>
        <v>IFG_01_RX_N&lt;17&gt;</v>
      </c>
      <c r="G597" s="19">
        <v>21609.14201</v>
      </c>
      <c r="H597" s="19"/>
    </row>
    <row r="598" spans="1:8" x14ac:dyDescent="0.25">
      <c r="A598" s="19" t="s">
        <v>1161</v>
      </c>
      <c r="B598" s="19" t="str">
        <f t="shared" si="45"/>
        <v>01</v>
      </c>
      <c r="C598" s="19">
        <f t="shared" si="46"/>
        <v>17</v>
      </c>
      <c r="D598" s="19" t="str">
        <f t="shared" si="47"/>
        <v>RX</v>
      </c>
      <c r="E598" s="19" t="str">
        <f t="shared" si="48"/>
        <v>P</v>
      </c>
      <c r="F598" s="19" t="str">
        <f t="shared" si="49"/>
        <v>IFG_01_RX_P&lt;17&gt;</v>
      </c>
      <c r="G598" s="19">
        <v>21609.523539999998</v>
      </c>
      <c r="H598" s="19"/>
    </row>
    <row r="599" spans="1:8" x14ac:dyDescent="0.25">
      <c r="A599" s="19" t="s">
        <v>4264</v>
      </c>
      <c r="B599" s="19" t="str">
        <f t="shared" si="45"/>
        <v>01</v>
      </c>
      <c r="C599" s="19">
        <f t="shared" si="46"/>
        <v>18</v>
      </c>
      <c r="D599" s="19" t="str">
        <f t="shared" si="47"/>
        <v>RX</v>
      </c>
      <c r="E599" s="19" t="str">
        <f t="shared" si="48"/>
        <v>N</v>
      </c>
      <c r="F599" s="19" t="str">
        <f t="shared" si="49"/>
        <v>IFG_01_RX_N&lt;18&gt;</v>
      </c>
      <c r="G599" s="19">
        <v>17344.383460000001</v>
      </c>
      <c r="H599" s="19"/>
    </row>
    <row r="600" spans="1:8" x14ac:dyDescent="0.25">
      <c r="A600" s="19" t="s">
        <v>4265</v>
      </c>
      <c r="B600" s="19" t="str">
        <f t="shared" si="45"/>
        <v>01</v>
      </c>
      <c r="C600" s="19">
        <f t="shared" si="46"/>
        <v>18</v>
      </c>
      <c r="D600" s="19" t="str">
        <f t="shared" si="47"/>
        <v>RX</v>
      </c>
      <c r="E600" s="19" t="str">
        <f t="shared" si="48"/>
        <v>P</v>
      </c>
      <c r="F600" s="19" t="str">
        <f t="shared" si="49"/>
        <v>IFG_01_RX_P&lt;18&gt;</v>
      </c>
      <c r="G600" s="19">
        <v>17343.195960000001</v>
      </c>
      <c r="H600" s="19"/>
    </row>
    <row r="601" spans="1:8" x14ac:dyDescent="0.25">
      <c r="A601" s="19" t="s">
        <v>4266</v>
      </c>
      <c r="B601" s="19" t="str">
        <f t="shared" si="45"/>
        <v>01</v>
      </c>
      <c r="C601" s="19">
        <f t="shared" si="46"/>
        <v>19</v>
      </c>
      <c r="D601" s="19" t="str">
        <f t="shared" si="47"/>
        <v>RX</v>
      </c>
      <c r="E601" s="19" t="str">
        <f t="shared" si="48"/>
        <v>N</v>
      </c>
      <c r="F601" s="19" t="str">
        <f t="shared" si="49"/>
        <v>IFG_01_RX_N&lt;19&gt;</v>
      </c>
      <c r="G601" s="19">
        <v>18897.265950000001</v>
      </c>
      <c r="H601" s="19"/>
    </row>
    <row r="602" spans="1:8" x14ac:dyDescent="0.25">
      <c r="A602" s="19" t="s">
        <v>4267</v>
      </c>
      <c r="B602" s="19" t="str">
        <f t="shared" si="45"/>
        <v>01</v>
      </c>
      <c r="C602" s="19">
        <f t="shared" si="46"/>
        <v>19</v>
      </c>
      <c r="D602" s="19" t="str">
        <f t="shared" si="47"/>
        <v>RX</v>
      </c>
      <c r="E602" s="19" t="str">
        <f t="shared" si="48"/>
        <v>P</v>
      </c>
      <c r="F602" s="19" t="str">
        <f t="shared" si="49"/>
        <v>IFG_01_RX_P&lt;19&gt;</v>
      </c>
      <c r="G602" s="19">
        <v>18898.425630000002</v>
      </c>
      <c r="H602" s="19"/>
    </row>
    <row r="603" spans="1:8" x14ac:dyDescent="0.25">
      <c r="A603" s="19" t="s">
        <v>4268</v>
      </c>
      <c r="B603" s="19" t="str">
        <f t="shared" si="45"/>
        <v>01</v>
      </c>
      <c r="C603" s="19">
        <f t="shared" si="46"/>
        <v>20</v>
      </c>
      <c r="D603" s="19" t="str">
        <f t="shared" si="47"/>
        <v>RX</v>
      </c>
      <c r="E603" s="19" t="str">
        <f t="shared" si="48"/>
        <v>N</v>
      </c>
      <c r="F603" s="19" t="str">
        <f t="shared" si="49"/>
        <v>IFG_01_RX_N&lt;20&gt;</v>
      </c>
      <c r="G603" s="19">
        <v>23596.146229999998</v>
      </c>
      <c r="H603" s="19"/>
    </row>
    <row r="604" spans="1:8" x14ac:dyDescent="0.25">
      <c r="A604" s="19" t="s">
        <v>4269</v>
      </c>
      <c r="B604" s="19" t="str">
        <f t="shared" si="45"/>
        <v>01</v>
      </c>
      <c r="C604" s="19">
        <f t="shared" si="46"/>
        <v>20</v>
      </c>
      <c r="D604" s="19" t="str">
        <f t="shared" si="47"/>
        <v>RX</v>
      </c>
      <c r="E604" s="19" t="str">
        <f t="shared" si="48"/>
        <v>P</v>
      </c>
      <c r="F604" s="19" t="str">
        <f t="shared" si="49"/>
        <v>IFG_01_RX_P&lt;20&gt;</v>
      </c>
      <c r="G604" s="19">
        <v>23596.433799999999</v>
      </c>
      <c r="H604" s="19"/>
    </row>
    <row r="605" spans="1:8" x14ac:dyDescent="0.25">
      <c r="A605" s="19" t="s">
        <v>4270</v>
      </c>
      <c r="B605" s="19" t="str">
        <f t="shared" si="45"/>
        <v>01</v>
      </c>
      <c r="C605" s="19">
        <f t="shared" si="46"/>
        <v>21</v>
      </c>
      <c r="D605" s="19" t="str">
        <f t="shared" si="47"/>
        <v>RX</v>
      </c>
      <c r="E605" s="19" t="str">
        <f t="shared" si="48"/>
        <v>N</v>
      </c>
      <c r="F605" s="19" t="str">
        <f t="shared" si="49"/>
        <v>IFG_01_RX_N&lt;21&gt;</v>
      </c>
      <c r="G605" s="19">
        <v>22792.55603</v>
      </c>
      <c r="H605" s="19"/>
    </row>
    <row r="606" spans="1:8" x14ac:dyDescent="0.25">
      <c r="A606" s="19" t="s">
        <v>4271</v>
      </c>
      <c r="B606" s="19" t="str">
        <f t="shared" si="45"/>
        <v>01</v>
      </c>
      <c r="C606" s="19">
        <f t="shared" si="46"/>
        <v>21</v>
      </c>
      <c r="D606" s="19" t="str">
        <f t="shared" si="47"/>
        <v>RX</v>
      </c>
      <c r="E606" s="19" t="str">
        <f t="shared" si="48"/>
        <v>P</v>
      </c>
      <c r="F606" s="19" t="str">
        <f t="shared" si="49"/>
        <v>IFG_01_RX_P&lt;21&gt;</v>
      </c>
      <c r="G606" s="19">
        <v>22793.383269999998</v>
      </c>
      <c r="H606" s="19"/>
    </row>
    <row r="607" spans="1:8" x14ac:dyDescent="0.25">
      <c r="A607" s="19" t="s">
        <v>4272</v>
      </c>
      <c r="B607" s="19" t="str">
        <f t="shared" si="45"/>
        <v>01</v>
      </c>
      <c r="C607" s="19">
        <f t="shared" si="46"/>
        <v>22</v>
      </c>
      <c r="D607" s="19" t="str">
        <f t="shared" si="47"/>
        <v>RX</v>
      </c>
      <c r="E607" s="19" t="str">
        <f t="shared" si="48"/>
        <v>N</v>
      </c>
      <c r="F607" s="19" t="str">
        <f t="shared" si="49"/>
        <v>IFG_01_RX_N&lt;22&gt;</v>
      </c>
      <c r="G607" s="19">
        <v>17030.376370000002</v>
      </c>
      <c r="H607" s="19"/>
    </row>
    <row r="608" spans="1:8" x14ac:dyDescent="0.25">
      <c r="A608" s="19" t="s">
        <v>4273</v>
      </c>
      <c r="B608" s="19" t="str">
        <f t="shared" si="45"/>
        <v>01</v>
      </c>
      <c r="C608" s="19">
        <f t="shared" si="46"/>
        <v>22</v>
      </c>
      <c r="D608" s="19" t="str">
        <f t="shared" si="47"/>
        <v>RX</v>
      </c>
      <c r="E608" s="19" t="str">
        <f t="shared" si="48"/>
        <v>P</v>
      </c>
      <c r="F608" s="19" t="str">
        <f t="shared" si="49"/>
        <v>IFG_01_RX_P&lt;22&gt;</v>
      </c>
      <c r="G608" s="19">
        <v>17031.303879999999</v>
      </c>
      <c r="H608" s="19"/>
    </row>
    <row r="609" spans="1:8" x14ac:dyDescent="0.25">
      <c r="A609" s="19" t="s">
        <v>4274</v>
      </c>
      <c r="B609" s="19" t="str">
        <f t="shared" si="45"/>
        <v>01</v>
      </c>
      <c r="C609" s="19">
        <f t="shared" si="46"/>
        <v>23</v>
      </c>
      <c r="D609" s="19" t="str">
        <f t="shared" si="47"/>
        <v>RX</v>
      </c>
      <c r="E609" s="19" t="str">
        <f t="shared" si="48"/>
        <v>N</v>
      </c>
      <c r="F609" s="19" t="str">
        <f t="shared" si="49"/>
        <v>IFG_01_RX_N&lt;23&gt;</v>
      </c>
      <c r="G609" s="19">
        <v>19424.59187</v>
      </c>
      <c r="H609" s="19"/>
    </row>
    <row r="610" spans="1:8" x14ac:dyDescent="0.25">
      <c r="A610" s="19" t="s">
        <v>4275</v>
      </c>
      <c r="B610" s="19" t="str">
        <f t="shared" si="45"/>
        <v>01</v>
      </c>
      <c r="C610" s="19">
        <f t="shared" si="46"/>
        <v>23</v>
      </c>
      <c r="D610" s="19" t="str">
        <f t="shared" si="47"/>
        <v>RX</v>
      </c>
      <c r="E610" s="19" t="str">
        <f t="shared" si="48"/>
        <v>P</v>
      </c>
      <c r="F610" s="19" t="str">
        <f t="shared" si="49"/>
        <v>IFG_01_RX_P&lt;23&gt;</v>
      </c>
      <c r="G610" s="19">
        <v>19423.175670000001</v>
      </c>
      <c r="H610" s="19"/>
    </row>
    <row r="611" spans="1:8" x14ac:dyDescent="0.25">
      <c r="A611" s="19" t="s">
        <v>1166</v>
      </c>
      <c r="B611" s="19" t="str">
        <f t="shared" si="45"/>
        <v>02</v>
      </c>
      <c r="C611" s="19">
        <f t="shared" si="46"/>
        <v>0</v>
      </c>
      <c r="D611" s="19" t="str">
        <f t="shared" si="47"/>
        <v>RX</v>
      </c>
      <c r="E611" s="19" t="str">
        <f t="shared" si="48"/>
        <v>N</v>
      </c>
      <c r="F611" s="19" t="str">
        <f t="shared" si="49"/>
        <v>IFG_02_RX_N&lt;0&gt;</v>
      </c>
      <c r="G611" s="19">
        <v>22501.67956</v>
      </c>
      <c r="H611" s="19"/>
    </row>
    <row r="612" spans="1:8" x14ac:dyDescent="0.25">
      <c r="A612" s="19" t="s">
        <v>1165</v>
      </c>
      <c r="B612" s="19" t="str">
        <f t="shared" si="45"/>
        <v>02</v>
      </c>
      <c r="C612" s="19">
        <f t="shared" si="46"/>
        <v>0</v>
      </c>
      <c r="D612" s="19" t="str">
        <f t="shared" si="47"/>
        <v>RX</v>
      </c>
      <c r="E612" s="19" t="str">
        <f t="shared" si="48"/>
        <v>P</v>
      </c>
      <c r="F612" s="19" t="str">
        <f t="shared" si="49"/>
        <v>IFG_02_RX_P&lt;0&gt;</v>
      </c>
      <c r="G612" s="19">
        <v>22501.625260000001</v>
      </c>
      <c r="H612" s="19"/>
    </row>
    <row r="613" spans="1:8" x14ac:dyDescent="0.25">
      <c r="A613" s="19" t="s">
        <v>1170</v>
      </c>
      <c r="B613" s="19" t="str">
        <f t="shared" si="45"/>
        <v>02</v>
      </c>
      <c r="C613" s="19">
        <f t="shared" si="46"/>
        <v>1</v>
      </c>
      <c r="D613" s="19" t="str">
        <f t="shared" si="47"/>
        <v>RX</v>
      </c>
      <c r="E613" s="19" t="str">
        <f t="shared" si="48"/>
        <v>N</v>
      </c>
      <c r="F613" s="19" t="str">
        <f t="shared" si="49"/>
        <v>IFG_02_RX_N&lt;1&gt;</v>
      </c>
      <c r="G613" s="19">
        <v>19731.809130000001</v>
      </c>
      <c r="H613" s="19"/>
    </row>
    <row r="614" spans="1:8" x14ac:dyDescent="0.25">
      <c r="A614" s="19" t="s">
        <v>1169</v>
      </c>
      <c r="B614" s="19" t="str">
        <f t="shared" si="45"/>
        <v>02</v>
      </c>
      <c r="C614" s="19">
        <f t="shared" si="46"/>
        <v>1</v>
      </c>
      <c r="D614" s="19" t="str">
        <f t="shared" si="47"/>
        <v>RX</v>
      </c>
      <c r="E614" s="19" t="str">
        <f t="shared" si="48"/>
        <v>P</v>
      </c>
      <c r="F614" s="19" t="str">
        <f t="shared" si="49"/>
        <v>IFG_02_RX_P&lt;1&gt;</v>
      </c>
      <c r="G614" s="19">
        <v>19732.776470000001</v>
      </c>
      <c r="H614" s="19"/>
    </row>
    <row r="615" spans="1:8" x14ac:dyDescent="0.25">
      <c r="A615" s="19" t="s">
        <v>1174</v>
      </c>
      <c r="B615" s="19" t="str">
        <f t="shared" si="45"/>
        <v>02</v>
      </c>
      <c r="C615" s="19">
        <f t="shared" si="46"/>
        <v>2</v>
      </c>
      <c r="D615" s="19" t="str">
        <f t="shared" si="47"/>
        <v>RX</v>
      </c>
      <c r="E615" s="19" t="str">
        <f t="shared" si="48"/>
        <v>N</v>
      </c>
      <c r="F615" s="19" t="str">
        <f t="shared" si="49"/>
        <v>IFG_02_RX_N&lt;2&gt;</v>
      </c>
      <c r="G615" s="19">
        <v>19231.844249999998</v>
      </c>
      <c r="H615" s="19"/>
    </row>
    <row r="616" spans="1:8" x14ac:dyDescent="0.25">
      <c r="A616" s="19" t="s">
        <v>1173</v>
      </c>
      <c r="B616" s="19" t="str">
        <f t="shared" si="45"/>
        <v>02</v>
      </c>
      <c r="C616" s="19">
        <f t="shared" si="46"/>
        <v>2</v>
      </c>
      <c r="D616" s="19" t="str">
        <f t="shared" si="47"/>
        <v>RX</v>
      </c>
      <c r="E616" s="19" t="str">
        <f t="shared" si="48"/>
        <v>P</v>
      </c>
      <c r="F616" s="19" t="str">
        <f t="shared" si="49"/>
        <v>IFG_02_RX_P&lt;2&gt;</v>
      </c>
      <c r="G616" s="19">
        <v>19231.097679999999</v>
      </c>
      <c r="H616" s="19"/>
    </row>
    <row r="617" spans="1:8" x14ac:dyDescent="0.25">
      <c r="A617" s="19" t="s">
        <v>1178</v>
      </c>
      <c r="B617" s="19" t="str">
        <f t="shared" si="45"/>
        <v>02</v>
      </c>
      <c r="C617" s="19">
        <f t="shared" si="46"/>
        <v>3</v>
      </c>
      <c r="D617" s="19" t="str">
        <f t="shared" si="47"/>
        <v>RX</v>
      </c>
      <c r="E617" s="19" t="str">
        <f t="shared" si="48"/>
        <v>N</v>
      </c>
      <c r="F617" s="19" t="str">
        <f t="shared" si="49"/>
        <v>IFG_02_RX_N&lt;3&gt;</v>
      </c>
      <c r="G617" s="19">
        <v>17478.188760000001</v>
      </c>
      <c r="H617" s="19"/>
    </row>
    <row r="618" spans="1:8" x14ac:dyDescent="0.25">
      <c r="A618" s="19" t="s">
        <v>1177</v>
      </c>
      <c r="B618" s="19" t="str">
        <f t="shared" si="45"/>
        <v>02</v>
      </c>
      <c r="C618" s="19">
        <f t="shared" si="46"/>
        <v>3</v>
      </c>
      <c r="D618" s="19" t="str">
        <f t="shared" si="47"/>
        <v>RX</v>
      </c>
      <c r="E618" s="19" t="str">
        <f t="shared" si="48"/>
        <v>P</v>
      </c>
      <c r="F618" s="19" t="str">
        <f t="shared" si="49"/>
        <v>IFG_02_RX_P&lt;3&gt;</v>
      </c>
      <c r="G618" s="19">
        <v>17478.71399</v>
      </c>
      <c r="H618" s="19"/>
    </row>
    <row r="619" spans="1:8" x14ac:dyDescent="0.25">
      <c r="A619" s="19" t="s">
        <v>1182</v>
      </c>
      <c r="B619" s="19" t="str">
        <f t="shared" si="45"/>
        <v>02</v>
      </c>
      <c r="C619" s="19">
        <f t="shared" si="46"/>
        <v>4</v>
      </c>
      <c r="D619" s="19" t="str">
        <f t="shared" si="47"/>
        <v>RX</v>
      </c>
      <c r="E619" s="19" t="str">
        <f t="shared" si="48"/>
        <v>N</v>
      </c>
      <c r="F619" s="19" t="str">
        <f t="shared" si="49"/>
        <v>IFG_02_RX_N&lt;4&gt;</v>
      </c>
      <c r="G619" s="19">
        <v>23505.836459999999</v>
      </c>
      <c r="H619" s="19"/>
    </row>
    <row r="620" spans="1:8" x14ac:dyDescent="0.25">
      <c r="A620" s="19" t="s">
        <v>1181</v>
      </c>
      <c r="B620" s="19" t="str">
        <f t="shared" si="45"/>
        <v>02</v>
      </c>
      <c r="C620" s="19">
        <f t="shared" si="46"/>
        <v>4</v>
      </c>
      <c r="D620" s="19" t="str">
        <f t="shared" si="47"/>
        <v>RX</v>
      </c>
      <c r="E620" s="19" t="str">
        <f t="shared" si="48"/>
        <v>P</v>
      </c>
      <c r="F620" s="19" t="str">
        <f t="shared" si="49"/>
        <v>IFG_02_RX_P&lt;4&gt;</v>
      </c>
      <c r="G620" s="19">
        <v>23506.30688</v>
      </c>
      <c r="H620" s="19"/>
    </row>
    <row r="621" spans="1:8" x14ac:dyDescent="0.25">
      <c r="A621" s="19" t="s">
        <v>1186</v>
      </c>
      <c r="B621" s="19" t="str">
        <f t="shared" si="45"/>
        <v>02</v>
      </c>
      <c r="C621" s="19">
        <f t="shared" si="46"/>
        <v>5</v>
      </c>
      <c r="D621" s="19" t="str">
        <f t="shared" si="47"/>
        <v>RX</v>
      </c>
      <c r="E621" s="19" t="str">
        <f t="shared" si="48"/>
        <v>N</v>
      </c>
      <c r="F621" s="19" t="str">
        <f t="shared" si="49"/>
        <v>IFG_02_RX_N&lt;5&gt;</v>
      </c>
      <c r="G621" s="19">
        <v>18200.919709999998</v>
      </c>
      <c r="H621" s="19"/>
    </row>
    <row r="622" spans="1:8" x14ac:dyDescent="0.25">
      <c r="A622" s="19" t="s">
        <v>1185</v>
      </c>
      <c r="B622" s="19" t="str">
        <f t="shared" si="45"/>
        <v>02</v>
      </c>
      <c r="C622" s="19">
        <f t="shared" si="46"/>
        <v>5</v>
      </c>
      <c r="D622" s="19" t="str">
        <f t="shared" si="47"/>
        <v>RX</v>
      </c>
      <c r="E622" s="19" t="str">
        <f t="shared" si="48"/>
        <v>P</v>
      </c>
      <c r="F622" s="19" t="str">
        <f t="shared" si="49"/>
        <v>IFG_02_RX_P&lt;5&gt;</v>
      </c>
      <c r="G622" s="19">
        <v>18202.288619999999</v>
      </c>
      <c r="H622" s="19"/>
    </row>
    <row r="623" spans="1:8" x14ac:dyDescent="0.25">
      <c r="A623" s="19" t="s">
        <v>1190</v>
      </c>
      <c r="B623" s="19" t="str">
        <f t="shared" si="45"/>
        <v>02</v>
      </c>
      <c r="C623" s="19">
        <f t="shared" si="46"/>
        <v>6</v>
      </c>
      <c r="D623" s="19" t="str">
        <f t="shared" si="47"/>
        <v>RX</v>
      </c>
      <c r="E623" s="19" t="str">
        <f t="shared" si="48"/>
        <v>N</v>
      </c>
      <c r="F623" s="19" t="str">
        <f t="shared" si="49"/>
        <v>IFG_02_RX_N&lt;6&gt;</v>
      </c>
      <c r="G623" s="19">
        <v>17760.509829999999</v>
      </c>
      <c r="H623" s="19"/>
    </row>
    <row r="624" spans="1:8" x14ac:dyDescent="0.25">
      <c r="A624" s="19" t="s">
        <v>1189</v>
      </c>
      <c r="B624" s="19" t="str">
        <f t="shared" si="45"/>
        <v>02</v>
      </c>
      <c r="C624" s="19">
        <f t="shared" si="46"/>
        <v>6</v>
      </c>
      <c r="D624" s="19" t="str">
        <f t="shared" si="47"/>
        <v>RX</v>
      </c>
      <c r="E624" s="19" t="str">
        <f t="shared" si="48"/>
        <v>P</v>
      </c>
      <c r="F624" s="19" t="str">
        <f t="shared" si="49"/>
        <v>IFG_02_RX_P&lt;6&gt;</v>
      </c>
      <c r="G624" s="19">
        <v>17761.04695</v>
      </c>
      <c r="H624" s="19"/>
    </row>
    <row r="625" spans="1:8" x14ac:dyDescent="0.25">
      <c r="A625" s="19" t="s">
        <v>1194</v>
      </c>
      <c r="B625" s="19" t="str">
        <f t="shared" si="45"/>
        <v>02</v>
      </c>
      <c r="C625" s="19">
        <f t="shared" si="46"/>
        <v>7</v>
      </c>
      <c r="D625" s="19" t="str">
        <f t="shared" si="47"/>
        <v>RX</v>
      </c>
      <c r="E625" s="19" t="str">
        <f t="shared" si="48"/>
        <v>N</v>
      </c>
      <c r="F625" s="19" t="str">
        <f t="shared" si="49"/>
        <v>IFG_02_RX_N&lt;7&gt;</v>
      </c>
      <c r="G625" s="19">
        <v>16323.12091</v>
      </c>
      <c r="H625" s="19"/>
    </row>
    <row r="626" spans="1:8" x14ac:dyDescent="0.25">
      <c r="A626" s="19" t="s">
        <v>1193</v>
      </c>
      <c r="B626" s="19" t="str">
        <f t="shared" si="45"/>
        <v>02</v>
      </c>
      <c r="C626" s="19">
        <f t="shared" si="46"/>
        <v>7</v>
      </c>
      <c r="D626" s="19" t="str">
        <f t="shared" si="47"/>
        <v>RX</v>
      </c>
      <c r="E626" s="19" t="str">
        <f t="shared" si="48"/>
        <v>P</v>
      </c>
      <c r="F626" s="19" t="str">
        <f t="shared" si="49"/>
        <v>IFG_02_RX_P&lt;7&gt;</v>
      </c>
      <c r="G626" s="19">
        <v>16323.95451</v>
      </c>
      <c r="H626" s="19"/>
    </row>
    <row r="627" spans="1:8" x14ac:dyDescent="0.25">
      <c r="A627" s="19" t="s">
        <v>1198</v>
      </c>
      <c r="B627" s="19" t="str">
        <f t="shared" si="45"/>
        <v>02</v>
      </c>
      <c r="C627" s="19">
        <f t="shared" si="46"/>
        <v>8</v>
      </c>
      <c r="D627" s="19" t="str">
        <f t="shared" si="47"/>
        <v>RX</v>
      </c>
      <c r="E627" s="19" t="str">
        <f t="shared" si="48"/>
        <v>N</v>
      </c>
      <c r="F627" s="19" t="str">
        <f t="shared" si="49"/>
        <v>IFG_02_RX_N&lt;8&gt;</v>
      </c>
      <c r="G627" s="19">
        <v>21497.473330000001</v>
      </c>
      <c r="H627" s="19"/>
    </row>
    <row r="628" spans="1:8" x14ac:dyDescent="0.25">
      <c r="A628" s="19" t="s">
        <v>1197</v>
      </c>
      <c r="B628" s="19" t="str">
        <f t="shared" si="45"/>
        <v>02</v>
      </c>
      <c r="C628" s="19">
        <f t="shared" si="46"/>
        <v>8</v>
      </c>
      <c r="D628" s="19" t="str">
        <f t="shared" si="47"/>
        <v>RX</v>
      </c>
      <c r="E628" s="19" t="str">
        <f t="shared" si="48"/>
        <v>P</v>
      </c>
      <c r="F628" s="19" t="str">
        <f t="shared" si="49"/>
        <v>IFG_02_RX_P&lt;8&gt;</v>
      </c>
      <c r="G628" s="19">
        <v>21495.916509999999</v>
      </c>
      <c r="H628" s="19"/>
    </row>
    <row r="629" spans="1:8" x14ac:dyDescent="0.25">
      <c r="A629" s="19" t="s">
        <v>1202</v>
      </c>
      <c r="B629" s="19" t="str">
        <f t="shared" si="45"/>
        <v>02</v>
      </c>
      <c r="C629" s="19">
        <f t="shared" si="46"/>
        <v>9</v>
      </c>
      <c r="D629" s="19" t="str">
        <f t="shared" si="47"/>
        <v>RX</v>
      </c>
      <c r="E629" s="19" t="str">
        <f t="shared" si="48"/>
        <v>N</v>
      </c>
      <c r="F629" s="19" t="str">
        <f t="shared" si="49"/>
        <v>IFG_02_RX_N&lt;9&gt;</v>
      </c>
      <c r="G629" s="19">
        <v>17600.517309999999</v>
      </c>
      <c r="H629" s="19"/>
    </row>
    <row r="630" spans="1:8" x14ac:dyDescent="0.25">
      <c r="A630" s="19" t="s">
        <v>1201</v>
      </c>
      <c r="B630" s="19" t="str">
        <f t="shared" si="45"/>
        <v>02</v>
      </c>
      <c r="C630" s="19">
        <f t="shared" si="46"/>
        <v>9</v>
      </c>
      <c r="D630" s="19" t="str">
        <f t="shared" si="47"/>
        <v>RX</v>
      </c>
      <c r="E630" s="19" t="str">
        <f t="shared" si="48"/>
        <v>P</v>
      </c>
      <c r="F630" s="19" t="str">
        <f t="shared" si="49"/>
        <v>IFG_02_RX_P&lt;9&gt;</v>
      </c>
      <c r="G630" s="19">
        <v>17601.12239</v>
      </c>
      <c r="H630" s="19"/>
    </row>
    <row r="631" spans="1:8" x14ac:dyDescent="0.25">
      <c r="A631" s="19" t="s">
        <v>1206</v>
      </c>
      <c r="B631" s="19" t="str">
        <f t="shared" si="45"/>
        <v>02</v>
      </c>
      <c r="C631" s="19">
        <f t="shared" si="46"/>
        <v>10</v>
      </c>
      <c r="D631" s="19" t="str">
        <f t="shared" si="47"/>
        <v>RX</v>
      </c>
      <c r="E631" s="19" t="str">
        <f t="shared" si="48"/>
        <v>N</v>
      </c>
      <c r="F631" s="19" t="str">
        <f t="shared" si="49"/>
        <v>IFG_02_RX_N&lt;10&gt;</v>
      </c>
      <c r="G631" s="19">
        <v>17674.586210000001</v>
      </c>
      <c r="H631" s="19"/>
    </row>
    <row r="632" spans="1:8" x14ac:dyDescent="0.25">
      <c r="A632" s="19" t="s">
        <v>1205</v>
      </c>
      <c r="B632" s="19" t="str">
        <f t="shared" si="45"/>
        <v>02</v>
      </c>
      <c r="C632" s="19">
        <f t="shared" si="46"/>
        <v>10</v>
      </c>
      <c r="D632" s="19" t="str">
        <f t="shared" si="47"/>
        <v>RX</v>
      </c>
      <c r="E632" s="19" t="str">
        <f t="shared" si="48"/>
        <v>P</v>
      </c>
      <c r="F632" s="19" t="str">
        <f t="shared" si="49"/>
        <v>IFG_02_RX_P&lt;10&gt;</v>
      </c>
      <c r="G632" s="19">
        <v>17674.157660000001</v>
      </c>
      <c r="H632" s="19"/>
    </row>
    <row r="633" spans="1:8" x14ac:dyDescent="0.25">
      <c r="A633" s="19" t="s">
        <v>1210</v>
      </c>
      <c r="B633" s="19" t="str">
        <f t="shared" si="45"/>
        <v>02</v>
      </c>
      <c r="C633" s="19">
        <f t="shared" si="46"/>
        <v>11</v>
      </c>
      <c r="D633" s="19" t="str">
        <f t="shared" si="47"/>
        <v>RX</v>
      </c>
      <c r="E633" s="19" t="str">
        <f t="shared" si="48"/>
        <v>N</v>
      </c>
      <c r="F633" s="19" t="str">
        <f t="shared" si="49"/>
        <v>IFG_02_RX_N&lt;11&gt;</v>
      </c>
      <c r="G633" s="19">
        <v>16010.388220000001</v>
      </c>
      <c r="H633" s="19"/>
    </row>
    <row r="634" spans="1:8" x14ac:dyDescent="0.25">
      <c r="A634" s="19" t="s">
        <v>1209</v>
      </c>
      <c r="B634" s="19" t="str">
        <f t="shared" si="45"/>
        <v>02</v>
      </c>
      <c r="C634" s="19">
        <f t="shared" si="46"/>
        <v>11</v>
      </c>
      <c r="D634" s="19" t="str">
        <f t="shared" si="47"/>
        <v>RX</v>
      </c>
      <c r="E634" s="19" t="str">
        <f t="shared" si="48"/>
        <v>P</v>
      </c>
      <c r="F634" s="19" t="str">
        <f t="shared" si="49"/>
        <v>IFG_02_RX_P&lt;11&gt;</v>
      </c>
      <c r="G634" s="19">
        <v>16009.82343</v>
      </c>
      <c r="H634" s="19"/>
    </row>
    <row r="635" spans="1:8" x14ac:dyDescent="0.25">
      <c r="A635" s="19" t="s">
        <v>1214</v>
      </c>
      <c r="B635" s="19" t="str">
        <f t="shared" si="45"/>
        <v>02</v>
      </c>
      <c r="C635" s="19">
        <f t="shared" si="46"/>
        <v>12</v>
      </c>
      <c r="D635" s="19" t="str">
        <f t="shared" si="47"/>
        <v>RX</v>
      </c>
      <c r="E635" s="19" t="str">
        <f t="shared" si="48"/>
        <v>N</v>
      </c>
      <c r="F635" s="19" t="str">
        <f t="shared" si="49"/>
        <v>IFG_02_RX_N&lt;12&gt;</v>
      </c>
      <c r="G635" s="19">
        <v>15650.769270000001</v>
      </c>
      <c r="H635" s="19"/>
    </row>
    <row r="636" spans="1:8" x14ac:dyDescent="0.25">
      <c r="A636" s="19" t="s">
        <v>1213</v>
      </c>
      <c r="B636" s="19" t="str">
        <f t="shared" si="45"/>
        <v>02</v>
      </c>
      <c r="C636" s="19">
        <f t="shared" si="46"/>
        <v>12</v>
      </c>
      <c r="D636" s="19" t="str">
        <f t="shared" si="47"/>
        <v>RX</v>
      </c>
      <c r="E636" s="19" t="str">
        <f t="shared" si="48"/>
        <v>P</v>
      </c>
      <c r="F636" s="19" t="str">
        <f t="shared" si="49"/>
        <v>IFG_02_RX_P&lt;12&gt;</v>
      </c>
      <c r="G636" s="19">
        <v>15649.702740000001</v>
      </c>
      <c r="H636" s="19"/>
    </row>
    <row r="637" spans="1:8" x14ac:dyDescent="0.25">
      <c r="A637" s="19" t="s">
        <v>1218</v>
      </c>
      <c r="B637" s="19" t="str">
        <f t="shared" si="45"/>
        <v>02</v>
      </c>
      <c r="C637" s="19">
        <f t="shared" si="46"/>
        <v>13</v>
      </c>
      <c r="D637" s="19" t="str">
        <f t="shared" si="47"/>
        <v>RX</v>
      </c>
      <c r="E637" s="19" t="str">
        <f t="shared" si="48"/>
        <v>N</v>
      </c>
      <c r="F637" s="19" t="str">
        <f t="shared" si="49"/>
        <v>IFG_02_RX_N&lt;13&gt;</v>
      </c>
      <c r="G637" s="19">
        <v>10102.839180000001</v>
      </c>
      <c r="H637" s="19"/>
    </row>
    <row r="638" spans="1:8" x14ac:dyDescent="0.25">
      <c r="A638" s="19" t="s">
        <v>1217</v>
      </c>
      <c r="B638" s="19" t="str">
        <f t="shared" si="45"/>
        <v>02</v>
      </c>
      <c r="C638" s="19">
        <f t="shared" si="46"/>
        <v>13</v>
      </c>
      <c r="D638" s="19" t="str">
        <f t="shared" si="47"/>
        <v>RX</v>
      </c>
      <c r="E638" s="19" t="str">
        <f t="shared" si="48"/>
        <v>P</v>
      </c>
      <c r="F638" s="19" t="str">
        <f t="shared" si="49"/>
        <v>IFG_02_RX_P&lt;13&gt;</v>
      </c>
      <c r="G638" s="19">
        <v>10103.96141</v>
      </c>
      <c r="H638" s="19"/>
    </row>
    <row r="639" spans="1:8" x14ac:dyDescent="0.25">
      <c r="A639" s="19" t="s">
        <v>1222</v>
      </c>
      <c r="B639" s="19" t="str">
        <f t="shared" si="45"/>
        <v>02</v>
      </c>
      <c r="C639" s="19">
        <f t="shared" si="46"/>
        <v>14</v>
      </c>
      <c r="D639" s="19" t="str">
        <f t="shared" si="47"/>
        <v>RX</v>
      </c>
      <c r="E639" s="19" t="str">
        <f t="shared" si="48"/>
        <v>N</v>
      </c>
      <c r="F639" s="19" t="str">
        <f t="shared" si="49"/>
        <v>IFG_02_RX_N&lt;14&gt;</v>
      </c>
      <c r="G639" s="19">
        <v>14940.4851</v>
      </c>
      <c r="H639" s="19"/>
    </row>
    <row r="640" spans="1:8" x14ac:dyDescent="0.25">
      <c r="A640" s="19" t="s">
        <v>1221</v>
      </c>
      <c r="B640" s="19" t="str">
        <f t="shared" si="45"/>
        <v>02</v>
      </c>
      <c r="C640" s="19">
        <f t="shared" si="46"/>
        <v>14</v>
      </c>
      <c r="D640" s="19" t="str">
        <f t="shared" si="47"/>
        <v>RX</v>
      </c>
      <c r="E640" s="19" t="str">
        <f t="shared" si="48"/>
        <v>P</v>
      </c>
      <c r="F640" s="19" t="str">
        <f t="shared" si="49"/>
        <v>IFG_02_RX_P&lt;14&gt;</v>
      </c>
      <c r="G640" s="19">
        <v>14941.980589999999</v>
      </c>
      <c r="H640" s="19"/>
    </row>
    <row r="641" spans="1:8" x14ac:dyDescent="0.25">
      <c r="A641" s="19" t="s">
        <v>1226</v>
      </c>
      <c r="B641" s="19" t="str">
        <f t="shared" si="45"/>
        <v>02</v>
      </c>
      <c r="C641" s="19">
        <f t="shared" si="46"/>
        <v>15</v>
      </c>
      <c r="D641" s="19" t="str">
        <f t="shared" si="47"/>
        <v>RX</v>
      </c>
      <c r="E641" s="19" t="str">
        <f t="shared" si="48"/>
        <v>N</v>
      </c>
      <c r="F641" s="19" t="str">
        <f t="shared" si="49"/>
        <v>IFG_02_RX_N&lt;15&gt;</v>
      </c>
      <c r="G641" s="19">
        <v>15635.18734</v>
      </c>
      <c r="H641" s="19"/>
    </row>
    <row r="642" spans="1:8" x14ac:dyDescent="0.25">
      <c r="A642" s="19" t="s">
        <v>1225</v>
      </c>
      <c r="B642" s="19" t="str">
        <f t="shared" si="45"/>
        <v>02</v>
      </c>
      <c r="C642" s="19">
        <f t="shared" si="46"/>
        <v>15</v>
      </c>
      <c r="D642" s="19" t="str">
        <f t="shared" si="47"/>
        <v>RX</v>
      </c>
      <c r="E642" s="19" t="str">
        <f t="shared" si="48"/>
        <v>P</v>
      </c>
      <c r="F642" s="19" t="str">
        <f t="shared" si="49"/>
        <v>IFG_02_RX_P&lt;15&gt;</v>
      </c>
      <c r="G642" s="19">
        <v>15635.435729999999</v>
      </c>
      <c r="H642" s="19"/>
    </row>
    <row r="643" spans="1:8" x14ac:dyDescent="0.25">
      <c r="A643" s="19" t="s">
        <v>1230</v>
      </c>
      <c r="B643" s="19" t="str">
        <f t="shared" si="45"/>
        <v>02</v>
      </c>
      <c r="C643" s="19">
        <f t="shared" si="46"/>
        <v>16</v>
      </c>
      <c r="D643" s="19" t="str">
        <f t="shared" si="47"/>
        <v>RX</v>
      </c>
      <c r="E643" s="19" t="str">
        <f t="shared" si="48"/>
        <v>N</v>
      </c>
      <c r="F643" s="19" t="str">
        <f t="shared" si="49"/>
        <v>IFG_02_RX_N&lt;16&gt;</v>
      </c>
      <c r="G643" s="19">
        <v>20176.71358</v>
      </c>
      <c r="H643" s="19"/>
    </row>
    <row r="644" spans="1:8" x14ac:dyDescent="0.25">
      <c r="A644" s="19" t="s">
        <v>1229</v>
      </c>
      <c r="B644" s="19" t="str">
        <f t="shared" ref="B644:B707" si="50">RIGHT(LEFT(A644,5),2)</f>
        <v>02</v>
      </c>
      <c r="C644" s="19">
        <f t="shared" ref="C644:C707" si="51">INT(MID(A644,FIND("_",A644)+1,2))</f>
        <v>16</v>
      </c>
      <c r="D644" s="19" t="str">
        <f t="shared" ref="D644:D707" si="52">MID(A644,FIND("_",A644)+4,2)</f>
        <v>RX</v>
      </c>
      <c r="E644" s="19" t="str">
        <f t="shared" ref="E644:E707" si="53">RIGHT(A644,1)</f>
        <v>P</v>
      </c>
      <c r="F644" s="19" t="str">
        <f t="shared" ref="F644:F707" si="54">CONCATENATE("IFG_",B644,"_",D644,"_",E644,"&lt;",C644,"&gt;")</f>
        <v>IFG_02_RX_P&lt;16&gt;</v>
      </c>
      <c r="G644" s="19">
        <v>20176.026979999999</v>
      </c>
      <c r="H644" s="19"/>
    </row>
    <row r="645" spans="1:8" x14ac:dyDescent="0.25">
      <c r="A645" s="19" t="s">
        <v>1234</v>
      </c>
      <c r="B645" s="19" t="str">
        <f t="shared" si="50"/>
        <v>02</v>
      </c>
      <c r="C645" s="19">
        <f t="shared" si="51"/>
        <v>17</v>
      </c>
      <c r="D645" s="19" t="str">
        <f t="shared" si="52"/>
        <v>RX</v>
      </c>
      <c r="E645" s="19" t="str">
        <f t="shared" si="53"/>
        <v>N</v>
      </c>
      <c r="F645" s="19" t="str">
        <f t="shared" si="54"/>
        <v>IFG_02_RX_N&lt;17&gt;</v>
      </c>
      <c r="G645" s="19">
        <v>8008.8361299999997</v>
      </c>
      <c r="H645" s="19"/>
    </row>
    <row r="646" spans="1:8" x14ac:dyDescent="0.25">
      <c r="A646" s="19" t="s">
        <v>1233</v>
      </c>
      <c r="B646" s="19" t="str">
        <f t="shared" si="50"/>
        <v>02</v>
      </c>
      <c r="C646" s="19">
        <f t="shared" si="51"/>
        <v>17</v>
      </c>
      <c r="D646" s="19" t="str">
        <f t="shared" si="52"/>
        <v>RX</v>
      </c>
      <c r="E646" s="19" t="str">
        <f t="shared" si="53"/>
        <v>P</v>
      </c>
      <c r="F646" s="19" t="str">
        <f t="shared" si="54"/>
        <v>IFG_02_RX_P&lt;17&gt;</v>
      </c>
      <c r="G646" s="19">
        <v>8007.4740899999997</v>
      </c>
      <c r="H646" s="19"/>
    </row>
    <row r="647" spans="1:8" x14ac:dyDescent="0.25">
      <c r="A647" s="19" t="s">
        <v>4276</v>
      </c>
      <c r="B647" s="19" t="str">
        <f t="shared" si="50"/>
        <v>02</v>
      </c>
      <c r="C647" s="19">
        <f t="shared" si="51"/>
        <v>18</v>
      </c>
      <c r="D647" s="19" t="str">
        <f t="shared" si="52"/>
        <v>RX</v>
      </c>
      <c r="E647" s="19" t="str">
        <f t="shared" si="53"/>
        <v>N</v>
      </c>
      <c r="F647" s="19" t="str">
        <f t="shared" si="54"/>
        <v>IFG_02_RX_N&lt;18&gt;</v>
      </c>
      <c r="G647" s="19">
        <v>18050.003840000001</v>
      </c>
      <c r="H647" s="19"/>
    </row>
    <row r="648" spans="1:8" x14ac:dyDescent="0.25">
      <c r="A648" s="19" t="s">
        <v>4277</v>
      </c>
      <c r="B648" s="19" t="str">
        <f t="shared" si="50"/>
        <v>02</v>
      </c>
      <c r="C648" s="19">
        <f t="shared" si="51"/>
        <v>18</v>
      </c>
      <c r="D648" s="19" t="str">
        <f t="shared" si="52"/>
        <v>RX</v>
      </c>
      <c r="E648" s="19" t="str">
        <f t="shared" si="53"/>
        <v>P</v>
      </c>
      <c r="F648" s="19" t="str">
        <f t="shared" si="54"/>
        <v>IFG_02_RX_P&lt;18&gt;</v>
      </c>
      <c r="G648" s="19">
        <v>18050.46358</v>
      </c>
      <c r="H648" s="19"/>
    </row>
    <row r="649" spans="1:8" x14ac:dyDescent="0.25">
      <c r="A649" s="19" t="s">
        <v>4278</v>
      </c>
      <c r="B649" s="19" t="str">
        <f t="shared" si="50"/>
        <v>02</v>
      </c>
      <c r="C649" s="19">
        <f t="shared" si="51"/>
        <v>19</v>
      </c>
      <c r="D649" s="19" t="str">
        <f t="shared" si="52"/>
        <v>RX</v>
      </c>
      <c r="E649" s="19" t="str">
        <f t="shared" si="53"/>
        <v>N</v>
      </c>
      <c r="F649" s="19" t="str">
        <f t="shared" si="54"/>
        <v>IFG_02_RX_N&lt;19&gt;</v>
      </c>
      <c r="G649" s="19">
        <v>15483.340200000001</v>
      </c>
      <c r="H649" s="19"/>
    </row>
    <row r="650" spans="1:8" x14ac:dyDescent="0.25">
      <c r="A650" s="19" t="s">
        <v>4279</v>
      </c>
      <c r="B650" s="19" t="str">
        <f t="shared" si="50"/>
        <v>02</v>
      </c>
      <c r="C650" s="19">
        <f t="shared" si="51"/>
        <v>19</v>
      </c>
      <c r="D650" s="19" t="str">
        <f t="shared" si="52"/>
        <v>RX</v>
      </c>
      <c r="E650" s="19" t="str">
        <f t="shared" si="53"/>
        <v>P</v>
      </c>
      <c r="F650" s="19" t="str">
        <f t="shared" si="54"/>
        <v>IFG_02_RX_P&lt;19&gt;</v>
      </c>
      <c r="G650" s="19">
        <v>15485.22206</v>
      </c>
      <c r="H650" s="19"/>
    </row>
    <row r="651" spans="1:8" x14ac:dyDescent="0.25">
      <c r="A651" s="19" t="s">
        <v>4280</v>
      </c>
      <c r="B651" s="19" t="str">
        <f t="shared" si="50"/>
        <v>02</v>
      </c>
      <c r="C651" s="19">
        <f t="shared" si="51"/>
        <v>20</v>
      </c>
      <c r="D651" s="19" t="str">
        <f t="shared" si="52"/>
        <v>RX</v>
      </c>
      <c r="E651" s="19" t="str">
        <f t="shared" si="53"/>
        <v>N</v>
      </c>
      <c r="F651" s="19" t="str">
        <f t="shared" si="54"/>
        <v>IFG_02_RX_N&lt;20&gt;</v>
      </c>
      <c r="G651" s="19">
        <v>19476.380140000001</v>
      </c>
      <c r="H651" s="19"/>
    </row>
    <row r="652" spans="1:8" x14ac:dyDescent="0.25">
      <c r="A652" s="19" t="s">
        <v>4281</v>
      </c>
      <c r="B652" s="19" t="str">
        <f t="shared" si="50"/>
        <v>02</v>
      </c>
      <c r="C652" s="19">
        <f t="shared" si="51"/>
        <v>20</v>
      </c>
      <c r="D652" s="19" t="str">
        <f t="shared" si="52"/>
        <v>RX</v>
      </c>
      <c r="E652" s="19" t="str">
        <f t="shared" si="53"/>
        <v>P</v>
      </c>
      <c r="F652" s="19" t="str">
        <f t="shared" si="54"/>
        <v>IFG_02_RX_P&lt;20&gt;</v>
      </c>
      <c r="G652" s="19">
        <v>19477.88406</v>
      </c>
      <c r="H652" s="19"/>
    </row>
    <row r="653" spans="1:8" x14ac:dyDescent="0.25">
      <c r="A653" s="19" t="s">
        <v>4282</v>
      </c>
      <c r="B653" s="19" t="str">
        <f t="shared" si="50"/>
        <v>02</v>
      </c>
      <c r="C653" s="19">
        <f t="shared" si="51"/>
        <v>21</v>
      </c>
      <c r="D653" s="19" t="str">
        <f t="shared" si="52"/>
        <v>RX</v>
      </c>
      <c r="E653" s="19" t="str">
        <f t="shared" si="53"/>
        <v>N</v>
      </c>
      <c r="F653" s="19" t="str">
        <f t="shared" si="54"/>
        <v>IFG_02_RX_N&lt;21&gt;</v>
      </c>
      <c r="G653" s="19">
        <v>18697.536400000001</v>
      </c>
      <c r="H653" s="19"/>
    </row>
    <row r="654" spans="1:8" x14ac:dyDescent="0.25">
      <c r="A654" s="19" t="s">
        <v>4283</v>
      </c>
      <c r="B654" s="19" t="str">
        <f t="shared" si="50"/>
        <v>02</v>
      </c>
      <c r="C654" s="19">
        <f t="shared" si="51"/>
        <v>21</v>
      </c>
      <c r="D654" s="19" t="str">
        <f t="shared" si="52"/>
        <v>RX</v>
      </c>
      <c r="E654" s="19" t="str">
        <f t="shared" si="53"/>
        <v>P</v>
      </c>
      <c r="F654" s="19" t="str">
        <f t="shared" si="54"/>
        <v>IFG_02_RX_P&lt;21&gt;</v>
      </c>
      <c r="G654" s="19">
        <v>18695.859919999999</v>
      </c>
      <c r="H654" s="19"/>
    </row>
    <row r="655" spans="1:8" x14ac:dyDescent="0.25">
      <c r="A655" s="19" t="s">
        <v>4284</v>
      </c>
      <c r="B655" s="19" t="str">
        <f t="shared" si="50"/>
        <v>02</v>
      </c>
      <c r="C655" s="19">
        <f t="shared" si="51"/>
        <v>22</v>
      </c>
      <c r="D655" s="19" t="str">
        <f t="shared" si="52"/>
        <v>RX</v>
      </c>
      <c r="E655" s="19" t="str">
        <f t="shared" si="53"/>
        <v>N</v>
      </c>
      <c r="F655" s="19" t="str">
        <f t="shared" si="54"/>
        <v>IFG_02_RX_N&lt;22&gt;</v>
      </c>
      <c r="G655" s="19">
        <v>16201.55485</v>
      </c>
      <c r="H655" s="19"/>
    </row>
    <row r="656" spans="1:8" x14ac:dyDescent="0.25">
      <c r="A656" s="19" t="s">
        <v>4285</v>
      </c>
      <c r="B656" s="19" t="str">
        <f t="shared" si="50"/>
        <v>02</v>
      </c>
      <c r="C656" s="19">
        <f t="shared" si="51"/>
        <v>22</v>
      </c>
      <c r="D656" s="19" t="str">
        <f t="shared" si="52"/>
        <v>RX</v>
      </c>
      <c r="E656" s="19" t="str">
        <f t="shared" si="53"/>
        <v>P</v>
      </c>
      <c r="F656" s="19" t="str">
        <f t="shared" si="54"/>
        <v>IFG_02_RX_P&lt;22&gt;</v>
      </c>
      <c r="G656" s="19">
        <v>16203.546130000001</v>
      </c>
      <c r="H656" s="19"/>
    </row>
    <row r="657" spans="1:8" x14ac:dyDescent="0.25">
      <c r="A657" s="19" t="s">
        <v>4286</v>
      </c>
      <c r="B657" s="19" t="str">
        <f t="shared" si="50"/>
        <v>02</v>
      </c>
      <c r="C657" s="19">
        <f t="shared" si="51"/>
        <v>23</v>
      </c>
      <c r="D657" s="19" t="str">
        <f t="shared" si="52"/>
        <v>RX</v>
      </c>
      <c r="E657" s="19" t="str">
        <f t="shared" si="53"/>
        <v>N</v>
      </c>
      <c r="F657" s="19" t="str">
        <f t="shared" si="54"/>
        <v>IFG_02_RX_N&lt;23&gt;</v>
      </c>
      <c r="G657" s="19">
        <v>15120.35729</v>
      </c>
      <c r="H657" s="19"/>
    </row>
    <row r="658" spans="1:8" x14ac:dyDescent="0.25">
      <c r="A658" s="19" t="s">
        <v>4287</v>
      </c>
      <c r="B658" s="19" t="str">
        <f t="shared" si="50"/>
        <v>02</v>
      </c>
      <c r="C658" s="19">
        <f t="shared" si="51"/>
        <v>23</v>
      </c>
      <c r="D658" s="19" t="str">
        <f t="shared" si="52"/>
        <v>RX</v>
      </c>
      <c r="E658" s="19" t="str">
        <f t="shared" si="53"/>
        <v>P</v>
      </c>
      <c r="F658" s="19" t="str">
        <f t="shared" si="54"/>
        <v>IFG_02_RX_P&lt;23&gt;</v>
      </c>
      <c r="G658" s="19">
        <v>15121.85822</v>
      </c>
      <c r="H658" s="19"/>
    </row>
    <row r="659" spans="1:8" x14ac:dyDescent="0.25">
      <c r="A659" s="19" t="s">
        <v>1238</v>
      </c>
      <c r="B659" s="19" t="str">
        <f t="shared" si="50"/>
        <v>03</v>
      </c>
      <c r="C659" s="19">
        <f t="shared" si="51"/>
        <v>0</v>
      </c>
      <c r="D659" s="19" t="str">
        <f t="shared" si="52"/>
        <v>RX</v>
      </c>
      <c r="E659" s="19" t="str">
        <f t="shared" si="53"/>
        <v>N</v>
      </c>
      <c r="F659" s="19" t="str">
        <f t="shared" si="54"/>
        <v>IFG_03_RX_N&lt;0&gt;</v>
      </c>
      <c r="G659" s="19">
        <v>4796.3406999999997</v>
      </c>
      <c r="H659" s="19"/>
    </row>
    <row r="660" spans="1:8" x14ac:dyDescent="0.25">
      <c r="A660" s="19" t="s">
        <v>1237</v>
      </c>
      <c r="B660" s="19" t="str">
        <f t="shared" si="50"/>
        <v>03</v>
      </c>
      <c r="C660" s="19">
        <f t="shared" si="51"/>
        <v>0</v>
      </c>
      <c r="D660" s="19" t="str">
        <f t="shared" si="52"/>
        <v>RX</v>
      </c>
      <c r="E660" s="19" t="str">
        <f t="shared" si="53"/>
        <v>P</v>
      </c>
      <c r="F660" s="19" t="str">
        <f t="shared" si="54"/>
        <v>IFG_03_RX_P&lt;0&gt;</v>
      </c>
      <c r="G660" s="19">
        <v>4796.0536599999996</v>
      </c>
      <c r="H660" s="19"/>
    </row>
    <row r="661" spans="1:8" x14ac:dyDescent="0.25">
      <c r="A661" s="19" t="s">
        <v>1242</v>
      </c>
      <c r="B661" s="19" t="str">
        <f t="shared" si="50"/>
        <v>03</v>
      </c>
      <c r="C661" s="19">
        <f t="shared" si="51"/>
        <v>1</v>
      </c>
      <c r="D661" s="19" t="str">
        <f t="shared" si="52"/>
        <v>RX</v>
      </c>
      <c r="E661" s="19" t="str">
        <f t="shared" si="53"/>
        <v>N</v>
      </c>
      <c r="F661" s="19" t="str">
        <f t="shared" si="54"/>
        <v>IFG_03_RX_N&lt;1&gt;</v>
      </c>
      <c r="G661" s="19">
        <v>8072.22199</v>
      </c>
      <c r="H661" s="19"/>
    </row>
    <row r="662" spans="1:8" x14ac:dyDescent="0.25">
      <c r="A662" s="19" t="s">
        <v>1241</v>
      </c>
      <c r="B662" s="19" t="str">
        <f t="shared" si="50"/>
        <v>03</v>
      </c>
      <c r="C662" s="19">
        <f t="shared" si="51"/>
        <v>1</v>
      </c>
      <c r="D662" s="19" t="str">
        <f t="shared" si="52"/>
        <v>RX</v>
      </c>
      <c r="E662" s="19" t="str">
        <f t="shared" si="53"/>
        <v>P</v>
      </c>
      <c r="F662" s="19" t="str">
        <f t="shared" si="54"/>
        <v>IFG_03_RX_P&lt;1&gt;</v>
      </c>
      <c r="G662" s="19">
        <v>8071.1556600000004</v>
      </c>
      <c r="H662" s="19"/>
    </row>
    <row r="663" spans="1:8" x14ac:dyDescent="0.25">
      <c r="A663" s="19" t="s">
        <v>1246</v>
      </c>
      <c r="B663" s="19" t="str">
        <f t="shared" si="50"/>
        <v>03</v>
      </c>
      <c r="C663" s="19">
        <f t="shared" si="51"/>
        <v>2</v>
      </c>
      <c r="D663" s="19" t="str">
        <f t="shared" si="52"/>
        <v>RX</v>
      </c>
      <c r="E663" s="19" t="str">
        <f t="shared" si="53"/>
        <v>N</v>
      </c>
      <c r="F663" s="19" t="str">
        <f t="shared" si="54"/>
        <v>IFG_03_RX_N&lt;2&gt;</v>
      </c>
      <c r="G663" s="19">
        <v>11818.47192</v>
      </c>
      <c r="H663" s="19"/>
    </row>
    <row r="664" spans="1:8" x14ac:dyDescent="0.25">
      <c r="A664" s="19" t="s">
        <v>1245</v>
      </c>
      <c r="B664" s="19" t="str">
        <f t="shared" si="50"/>
        <v>03</v>
      </c>
      <c r="C664" s="19">
        <f t="shared" si="51"/>
        <v>2</v>
      </c>
      <c r="D664" s="19" t="str">
        <f t="shared" si="52"/>
        <v>RX</v>
      </c>
      <c r="E664" s="19" t="str">
        <f t="shared" si="53"/>
        <v>P</v>
      </c>
      <c r="F664" s="19" t="str">
        <f t="shared" si="54"/>
        <v>IFG_03_RX_P&lt;2&gt;</v>
      </c>
      <c r="G664" s="19">
        <v>11819.52231</v>
      </c>
      <c r="H664" s="19"/>
    </row>
    <row r="665" spans="1:8" x14ac:dyDescent="0.25">
      <c r="A665" s="19" t="s">
        <v>1250</v>
      </c>
      <c r="B665" s="19" t="str">
        <f t="shared" si="50"/>
        <v>03</v>
      </c>
      <c r="C665" s="19">
        <f t="shared" si="51"/>
        <v>3</v>
      </c>
      <c r="D665" s="19" t="str">
        <f t="shared" si="52"/>
        <v>RX</v>
      </c>
      <c r="E665" s="19" t="str">
        <f t="shared" si="53"/>
        <v>N</v>
      </c>
      <c r="F665" s="19" t="str">
        <f t="shared" si="54"/>
        <v>IFG_03_RX_N&lt;3&gt;</v>
      </c>
      <c r="G665" s="19">
        <v>15181.938840000001</v>
      </c>
      <c r="H665" s="19"/>
    </row>
    <row r="666" spans="1:8" x14ac:dyDescent="0.25">
      <c r="A666" s="19" t="s">
        <v>1249</v>
      </c>
      <c r="B666" s="19" t="str">
        <f t="shared" si="50"/>
        <v>03</v>
      </c>
      <c r="C666" s="19">
        <f t="shared" si="51"/>
        <v>3</v>
      </c>
      <c r="D666" s="19" t="str">
        <f t="shared" si="52"/>
        <v>RX</v>
      </c>
      <c r="E666" s="19" t="str">
        <f t="shared" si="53"/>
        <v>P</v>
      </c>
      <c r="F666" s="19" t="str">
        <f t="shared" si="54"/>
        <v>IFG_03_RX_P&lt;3&gt;</v>
      </c>
      <c r="G666" s="19">
        <v>15180.751130000001</v>
      </c>
      <c r="H666" s="19"/>
    </row>
    <row r="667" spans="1:8" x14ac:dyDescent="0.25">
      <c r="A667" s="19" t="s">
        <v>1254</v>
      </c>
      <c r="B667" s="19" t="str">
        <f t="shared" si="50"/>
        <v>03</v>
      </c>
      <c r="C667" s="19">
        <f t="shared" si="51"/>
        <v>4</v>
      </c>
      <c r="D667" s="19" t="str">
        <f t="shared" si="52"/>
        <v>RX</v>
      </c>
      <c r="E667" s="19" t="str">
        <f t="shared" si="53"/>
        <v>N</v>
      </c>
      <c r="F667" s="19" t="str">
        <f t="shared" si="54"/>
        <v>IFG_03_RX_N&lt;4&gt;</v>
      </c>
      <c r="G667" s="19">
        <v>5912.63076</v>
      </c>
      <c r="H667" s="19"/>
    </row>
    <row r="668" spans="1:8" x14ac:dyDescent="0.25">
      <c r="A668" s="19" t="s">
        <v>1253</v>
      </c>
      <c r="B668" s="19" t="str">
        <f t="shared" si="50"/>
        <v>03</v>
      </c>
      <c r="C668" s="19">
        <f t="shared" si="51"/>
        <v>4</v>
      </c>
      <c r="D668" s="19" t="str">
        <f t="shared" si="52"/>
        <v>RX</v>
      </c>
      <c r="E668" s="19" t="str">
        <f t="shared" si="53"/>
        <v>P</v>
      </c>
      <c r="F668" s="19" t="str">
        <f t="shared" si="54"/>
        <v>IFG_03_RX_P&lt;4&gt;</v>
      </c>
      <c r="G668" s="19">
        <v>5912.9624100000001</v>
      </c>
      <c r="H668" s="19"/>
    </row>
    <row r="669" spans="1:8" x14ac:dyDescent="0.25">
      <c r="A669" s="19" t="s">
        <v>1258</v>
      </c>
      <c r="B669" s="19" t="str">
        <f t="shared" si="50"/>
        <v>03</v>
      </c>
      <c r="C669" s="19">
        <f t="shared" si="51"/>
        <v>5</v>
      </c>
      <c r="D669" s="19" t="str">
        <f t="shared" si="52"/>
        <v>RX</v>
      </c>
      <c r="E669" s="19" t="str">
        <f t="shared" si="53"/>
        <v>N</v>
      </c>
      <c r="F669" s="19" t="str">
        <f t="shared" si="54"/>
        <v>IFG_03_RX_N&lt;5&gt;</v>
      </c>
      <c r="G669" s="19">
        <v>8399.9535699999997</v>
      </c>
      <c r="H669" s="19"/>
    </row>
    <row r="670" spans="1:8" x14ac:dyDescent="0.25">
      <c r="A670" s="19" t="s">
        <v>1257</v>
      </c>
      <c r="B670" s="19" t="str">
        <f t="shared" si="50"/>
        <v>03</v>
      </c>
      <c r="C670" s="19">
        <f t="shared" si="51"/>
        <v>5</v>
      </c>
      <c r="D670" s="19" t="str">
        <f t="shared" si="52"/>
        <v>RX</v>
      </c>
      <c r="E670" s="19" t="str">
        <f t="shared" si="53"/>
        <v>P</v>
      </c>
      <c r="F670" s="19" t="str">
        <f t="shared" si="54"/>
        <v>IFG_03_RX_P&lt;5&gt;</v>
      </c>
      <c r="G670" s="19">
        <v>8398.4685900000004</v>
      </c>
      <c r="H670" s="19"/>
    </row>
    <row r="671" spans="1:8" x14ac:dyDescent="0.25">
      <c r="A671" s="19" t="s">
        <v>1262</v>
      </c>
      <c r="B671" s="19" t="str">
        <f t="shared" si="50"/>
        <v>03</v>
      </c>
      <c r="C671" s="19">
        <f t="shared" si="51"/>
        <v>6</v>
      </c>
      <c r="D671" s="19" t="str">
        <f t="shared" si="52"/>
        <v>RX</v>
      </c>
      <c r="E671" s="19" t="str">
        <f t="shared" si="53"/>
        <v>N</v>
      </c>
      <c r="F671" s="19" t="str">
        <f t="shared" si="54"/>
        <v>IFG_03_RX_N&lt;6&gt;</v>
      </c>
      <c r="G671" s="19">
        <v>29920.585520000001</v>
      </c>
      <c r="H671" s="19"/>
    </row>
    <row r="672" spans="1:8" x14ac:dyDescent="0.25">
      <c r="A672" s="19" t="s">
        <v>1261</v>
      </c>
      <c r="B672" s="19" t="str">
        <f t="shared" si="50"/>
        <v>03</v>
      </c>
      <c r="C672" s="19">
        <f t="shared" si="51"/>
        <v>6</v>
      </c>
      <c r="D672" s="19" t="str">
        <f t="shared" si="52"/>
        <v>RX</v>
      </c>
      <c r="E672" s="19" t="str">
        <f t="shared" si="53"/>
        <v>P</v>
      </c>
      <c r="F672" s="19" t="str">
        <f t="shared" si="54"/>
        <v>IFG_03_RX_P&lt;6&gt;</v>
      </c>
      <c r="G672" s="19">
        <v>29918.743569999999</v>
      </c>
      <c r="H672" s="19"/>
    </row>
    <row r="673" spans="1:8" x14ac:dyDescent="0.25">
      <c r="A673" s="19" t="s">
        <v>1266</v>
      </c>
      <c r="B673" s="19" t="str">
        <f t="shared" si="50"/>
        <v>03</v>
      </c>
      <c r="C673" s="19">
        <f t="shared" si="51"/>
        <v>7</v>
      </c>
      <c r="D673" s="19" t="str">
        <f t="shared" si="52"/>
        <v>RX</v>
      </c>
      <c r="E673" s="19" t="str">
        <f t="shared" si="53"/>
        <v>N</v>
      </c>
      <c r="F673" s="19" t="str">
        <f t="shared" si="54"/>
        <v>IFG_03_RX_N&lt;7&gt;</v>
      </c>
      <c r="G673" s="19">
        <v>25827.528549999999</v>
      </c>
      <c r="H673" s="19"/>
    </row>
    <row r="674" spans="1:8" x14ac:dyDescent="0.25">
      <c r="A674" s="19" t="s">
        <v>1265</v>
      </c>
      <c r="B674" s="19" t="str">
        <f t="shared" si="50"/>
        <v>03</v>
      </c>
      <c r="C674" s="19">
        <f t="shared" si="51"/>
        <v>7</v>
      </c>
      <c r="D674" s="19" t="str">
        <f t="shared" si="52"/>
        <v>RX</v>
      </c>
      <c r="E674" s="19" t="str">
        <f t="shared" si="53"/>
        <v>P</v>
      </c>
      <c r="F674" s="19" t="str">
        <f t="shared" si="54"/>
        <v>IFG_03_RX_P&lt;7&gt;</v>
      </c>
      <c r="G674" s="19">
        <v>25826.569019999999</v>
      </c>
      <c r="H674" s="19"/>
    </row>
    <row r="675" spans="1:8" x14ac:dyDescent="0.25">
      <c r="A675" s="19" t="s">
        <v>1270</v>
      </c>
      <c r="B675" s="19" t="str">
        <f t="shared" si="50"/>
        <v>03</v>
      </c>
      <c r="C675" s="19">
        <f t="shared" si="51"/>
        <v>8</v>
      </c>
      <c r="D675" s="19" t="str">
        <f t="shared" si="52"/>
        <v>RX</v>
      </c>
      <c r="E675" s="19" t="str">
        <f t="shared" si="53"/>
        <v>N</v>
      </c>
      <c r="F675" s="19" t="str">
        <f t="shared" si="54"/>
        <v>IFG_03_RX_N&lt;8&gt;</v>
      </c>
      <c r="G675" s="19">
        <v>6278.9075499999999</v>
      </c>
      <c r="H675" s="19"/>
    </row>
    <row r="676" spans="1:8" x14ac:dyDescent="0.25">
      <c r="A676" s="19" t="s">
        <v>1269</v>
      </c>
      <c r="B676" s="19" t="str">
        <f t="shared" si="50"/>
        <v>03</v>
      </c>
      <c r="C676" s="19">
        <f t="shared" si="51"/>
        <v>8</v>
      </c>
      <c r="D676" s="19" t="str">
        <f t="shared" si="52"/>
        <v>RX</v>
      </c>
      <c r="E676" s="19" t="str">
        <f t="shared" si="53"/>
        <v>P</v>
      </c>
      <c r="F676" s="19" t="str">
        <f t="shared" si="54"/>
        <v>IFG_03_RX_P&lt;8&gt;</v>
      </c>
      <c r="G676" s="19">
        <v>6277.5168599999997</v>
      </c>
      <c r="H676" s="19"/>
    </row>
    <row r="677" spans="1:8" x14ac:dyDescent="0.25">
      <c r="A677" s="19" t="s">
        <v>1274</v>
      </c>
      <c r="B677" s="19" t="str">
        <f t="shared" si="50"/>
        <v>03</v>
      </c>
      <c r="C677" s="19">
        <f t="shared" si="51"/>
        <v>9</v>
      </c>
      <c r="D677" s="19" t="str">
        <f t="shared" si="52"/>
        <v>RX</v>
      </c>
      <c r="E677" s="19" t="str">
        <f t="shared" si="53"/>
        <v>N</v>
      </c>
      <c r="F677" s="19" t="str">
        <f t="shared" si="54"/>
        <v>IFG_03_RX_N&lt;9&gt;</v>
      </c>
      <c r="G677" s="19">
        <v>6938.8334000000004</v>
      </c>
      <c r="H677" s="19"/>
    </row>
    <row r="678" spans="1:8" x14ac:dyDescent="0.25">
      <c r="A678" s="19" t="s">
        <v>1273</v>
      </c>
      <c r="B678" s="19" t="str">
        <f t="shared" si="50"/>
        <v>03</v>
      </c>
      <c r="C678" s="19">
        <f t="shared" si="51"/>
        <v>9</v>
      </c>
      <c r="D678" s="19" t="str">
        <f t="shared" si="52"/>
        <v>RX</v>
      </c>
      <c r="E678" s="19" t="str">
        <f t="shared" si="53"/>
        <v>P</v>
      </c>
      <c r="F678" s="19" t="str">
        <f t="shared" si="54"/>
        <v>IFG_03_RX_P&lt;9&gt;</v>
      </c>
      <c r="G678" s="19">
        <v>6939.7055799999998</v>
      </c>
      <c r="H678" s="19"/>
    </row>
    <row r="679" spans="1:8" x14ac:dyDescent="0.25">
      <c r="A679" s="19" t="s">
        <v>1278</v>
      </c>
      <c r="B679" s="19" t="str">
        <f t="shared" si="50"/>
        <v>03</v>
      </c>
      <c r="C679" s="19">
        <f t="shared" si="51"/>
        <v>10</v>
      </c>
      <c r="D679" s="19" t="str">
        <f t="shared" si="52"/>
        <v>RX</v>
      </c>
      <c r="E679" s="19" t="str">
        <f t="shared" si="53"/>
        <v>N</v>
      </c>
      <c r="F679" s="19" t="str">
        <f t="shared" si="54"/>
        <v>IFG_03_RX_N&lt;10&gt;</v>
      </c>
      <c r="G679" s="19">
        <v>11777.42561</v>
      </c>
      <c r="H679" s="19"/>
    </row>
    <row r="680" spans="1:8" x14ac:dyDescent="0.25">
      <c r="A680" s="19" t="s">
        <v>1277</v>
      </c>
      <c r="B680" s="19" t="str">
        <f t="shared" si="50"/>
        <v>03</v>
      </c>
      <c r="C680" s="19">
        <f t="shared" si="51"/>
        <v>10</v>
      </c>
      <c r="D680" s="19" t="str">
        <f t="shared" si="52"/>
        <v>RX</v>
      </c>
      <c r="E680" s="19" t="str">
        <f t="shared" si="53"/>
        <v>P</v>
      </c>
      <c r="F680" s="19" t="str">
        <f t="shared" si="54"/>
        <v>IFG_03_RX_P&lt;10&gt;</v>
      </c>
      <c r="G680" s="19">
        <v>11777.97552</v>
      </c>
      <c r="H680" s="19"/>
    </row>
    <row r="681" spans="1:8" x14ac:dyDescent="0.25">
      <c r="A681" s="19" t="s">
        <v>1282</v>
      </c>
      <c r="B681" s="19" t="str">
        <f t="shared" si="50"/>
        <v>03</v>
      </c>
      <c r="C681" s="19">
        <f t="shared" si="51"/>
        <v>11</v>
      </c>
      <c r="D681" s="19" t="str">
        <f t="shared" si="52"/>
        <v>RX</v>
      </c>
      <c r="E681" s="19" t="str">
        <f t="shared" si="53"/>
        <v>N</v>
      </c>
      <c r="F681" s="19" t="str">
        <f t="shared" si="54"/>
        <v>IFG_03_RX_N&lt;11&gt;</v>
      </c>
      <c r="G681" s="19">
        <v>14900.885480000001</v>
      </c>
      <c r="H681" s="19"/>
    </row>
    <row r="682" spans="1:8" x14ac:dyDescent="0.25">
      <c r="A682" s="19" t="s">
        <v>1281</v>
      </c>
      <c r="B682" s="19" t="str">
        <f t="shared" si="50"/>
        <v>03</v>
      </c>
      <c r="C682" s="19">
        <f t="shared" si="51"/>
        <v>11</v>
      </c>
      <c r="D682" s="19" t="str">
        <f t="shared" si="52"/>
        <v>RX</v>
      </c>
      <c r="E682" s="19" t="str">
        <f t="shared" si="53"/>
        <v>P</v>
      </c>
      <c r="F682" s="19" t="str">
        <f t="shared" si="54"/>
        <v>IFG_03_RX_P&lt;11&gt;</v>
      </c>
      <c r="G682" s="19">
        <v>14899.298709999999</v>
      </c>
      <c r="H682" s="19"/>
    </row>
    <row r="683" spans="1:8" x14ac:dyDescent="0.25">
      <c r="A683" s="19" t="s">
        <v>1286</v>
      </c>
      <c r="B683" s="19" t="str">
        <f t="shared" si="50"/>
        <v>03</v>
      </c>
      <c r="C683" s="19">
        <f t="shared" si="51"/>
        <v>12</v>
      </c>
      <c r="D683" s="19" t="str">
        <f t="shared" si="52"/>
        <v>RX</v>
      </c>
      <c r="E683" s="19" t="str">
        <f t="shared" si="53"/>
        <v>N</v>
      </c>
      <c r="F683" s="19" t="str">
        <f t="shared" si="54"/>
        <v>IFG_03_RX_N&lt;12&gt;</v>
      </c>
      <c r="G683" s="19">
        <v>7330.2964199999997</v>
      </c>
      <c r="H683" s="19"/>
    </row>
    <row r="684" spans="1:8" x14ac:dyDescent="0.25">
      <c r="A684" s="19" t="s">
        <v>1285</v>
      </c>
      <c r="B684" s="19" t="str">
        <f t="shared" si="50"/>
        <v>03</v>
      </c>
      <c r="C684" s="19">
        <f t="shared" si="51"/>
        <v>12</v>
      </c>
      <c r="D684" s="19" t="str">
        <f t="shared" si="52"/>
        <v>RX</v>
      </c>
      <c r="E684" s="19" t="str">
        <f t="shared" si="53"/>
        <v>P</v>
      </c>
      <c r="F684" s="19" t="str">
        <f t="shared" si="54"/>
        <v>IFG_03_RX_P&lt;12&gt;</v>
      </c>
      <c r="G684" s="19">
        <v>7332.0037899999998</v>
      </c>
      <c r="H684" s="19"/>
    </row>
    <row r="685" spans="1:8" x14ac:dyDescent="0.25">
      <c r="A685" s="19" t="s">
        <v>1290</v>
      </c>
      <c r="B685" s="19" t="str">
        <f t="shared" si="50"/>
        <v>03</v>
      </c>
      <c r="C685" s="19">
        <f t="shared" si="51"/>
        <v>13</v>
      </c>
      <c r="D685" s="19" t="str">
        <f t="shared" si="52"/>
        <v>RX</v>
      </c>
      <c r="E685" s="19" t="str">
        <f t="shared" si="53"/>
        <v>N</v>
      </c>
      <c r="F685" s="19" t="str">
        <f t="shared" si="54"/>
        <v>IFG_03_RX_N&lt;13&gt;</v>
      </c>
      <c r="G685" s="19">
        <v>7261.2686299999996</v>
      </c>
      <c r="H685" s="19"/>
    </row>
    <row r="686" spans="1:8" x14ac:dyDescent="0.25">
      <c r="A686" s="19" t="s">
        <v>1289</v>
      </c>
      <c r="B686" s="19" t="str">
        <f t="shared" si="50"/>
        <v>03</v>
      </c>
      <c r="C686" s="19">
        <f t="shared" si="51"/>
        <v>13</v>
      </c>
      <c r="D686" s="19" t="str">
        <f t="shared" si="52"/>
        <v>RX</v>
      </c>
      <c r="E686" s="19" t="str">
        <f t="shared" si="53"/>
        <v>P</v>
      </c>
      <c r="F686" s="19" t="str">
        <f t="shared" si="54"/>
        <v>IFG_03_RX_P&lt;13&gt;</v>
      </c>
      <c r="G686" s="19">
        <v>7263.2092400000001</v>
      </c>
      <c r="H686" s="19"/>
    </row>
    <row r="687" spans="1:8" x14ac:dyDescent="0.25">
      <c r="A687" s="19" t="s">
        <v>1294</v>
      </c>
      <c r="B687" s="19" t="str">
        <f t="shared" si="50"/>
        <v>03</v>
      </c>
      <c r="C687" s="19">
        <f t="shared" si="51"/>
        <v>14</v>
      </c>
      <c r="D687" s="19" t="str">
        <f t="shared" si="52"/>
        <v>RX</v>
      </c>
      <c r="E687" s="19" t="str">
        <f t="shared" si="53"/>
        <v>N</v>
      </c>
      <c r="F687" s="19" t="str">
        <f t="shared" si="54"/>
        <v>IFG_03_RX_N&lt;14&gt;</v>
      </c>
      <c r="G687" s="19">
        <v>12600.0173</v>
      </c>
      <c r="H687" s="19"/>
    </row>
    <row r="688" spans="1:8" x14ac:dyDescent="0.25">
      <c r="A688" s="19" t="s">
        <v>1293</v>
      </c>
      <c r="B688" s="19" t="str">
        <f t="shared" si="50"/>
        <v>03</v>
      </c>
      <c r="C688" s="19">
        <f t="shared" si="51"/>
        <v>14</v>
      </c>
      <c r="D688" s="19" t="str">
        <f t="shared" si="52"/>
        <v>RX</v>
      </c>
      <c r="E688" s="19" t="str">
        <f t="shared" si="53"/>
        <v>P</v>
      </c>
      <c r="F688" s="19" t="str">
        <f t="shared" si="54"/>
        <v>IFG_03_RX_P&lt;14&gt;</v>
      </c>
      <c r="G688" s="19">
        <v>12600.691699999999</v>
      </c>
      <c r="H688" s="19"/>
    </row>
    <row r="689" spans="1:8" x14ac:dyDescent="0.25">
      <c r="A689" s="19" t="s">
        <v>1298</v>
      </c>
      <c r="B689" s="19" t="str">
        <f t="shared" si="50"/>
        <v>03</v>
      </c>
      <c r="C689" s="19">
        <f t="shared" si="51"/>
        <v>15</v>
      </c>
      <c r="D689" s="19" t="str">
        <f t="shared" si="52"/>
        <v>RX</v>
      </c>
      <c r="E689" s="19" t="str">
        <f t="shared" si="53"/>
        <v>N</v>
      </c>
      <c r="F689" s="19" t="str">
        <f t="shared" si="54"/>
        <v>IFG_03_RX_N&lt;15&gt;</v>
      </c>
      <c r="G689" s="19">
        <v>15061.8487</v>
      </c>
      <c r="H689" s="19"/>
    </row>
    <row r="690" spans="1:8" x14ac:dyDescent="0.25">
      <c r="A690" s="19" t="s">
        <v>1297</v>
      </c>
      <c r="B690" s="19" t="str">
        <f t="shared" si="50"/>
        <v>03</v>
      </c>
      <c r="C690" s="19">
        <f t="shared" si="51"/>
        <v>15</v>
      </c>
      <c r="D690" s="19" t="str">
        <f t="shared" si="52"/>
        <v>RX</v>
      </c>
      <c r="E690" s="19" t="str">
        <f t="shared" si="53"/>
        <v>P</v>
      </c>
      <c r="F690" s="19" t="str">
        <f t="shared" si="54"/>
        <v>IFG_03_RX_P&lt;15&gt;</v>
      </c>
      <c r="G690" s="19">
        <v>15063.101549999999</v>
      </c>
      <c r="H690" s="19"/>
    </row>
    <row r="691" spans="1:8" x14ac:dyDescent="0.25">
      <c r="A691" s="19" t="s">
        <v>1302</v>
      </c>
      <c r="B691" s="19" t="str">
        <f t="shared" si="50"/>
        <v>04</v>
      </c>
      <c r="C691" s="19">
        <f t="shared" si="51"/>
        <v>0</v>
      </c>
      <c r="D691" s="19" t="str">
        <f t="shared" si="52"/>
        <v>RX</v>
      </c>
      <c r="E691" s="19" t="str">
        <f t="shared" si="53"/>
        <v>N</v>
      </c>
      <c r="F691" s="19" t="str">
        <f t="shared" si="54"/>
        <v>IFG_04_RX_N&lt;0&gt;</v>
      </c>
      <c r="G691" s="19">
        <v>8561.0175600000002</v>
      </c>
      <c r="H691" s="19"/>
    </row>
    <row r="692" spans="1:8" x14ac:dyDescent="0.25">
      <c r="A692" s="19" t="s">
        <v>1301</v>
      </c>
      <c r="B692" s="19" t="str">
        <f t="shared" si="50"/>
        <v>04</v>
      </c>
      <c r="C692" s="19">
        <f t="shared" si="51"/>
        <v>0</v>
      </c>
      <c r="D692" s="19" t="str">
        <f t="shared" si="52"/>
        <v>RX</v>
      </c>
      <c r="E692" s="19" t="str">
        <f t="shared" si="53"/>
        <v>P</v>
      </c>
      <c r="F692" s="19" t="str">
        <f t="shared" si="54"/>
        <v>IFG_04_RX_P&lt;0&gt;</v>
      </c>
      <c r="G692" s="19">
        <v>8559.68685</v>
      </c>
      <c r="H692" s="19"/>
    </row>
    <row r="693" spans="1:8" x14ac:dyDescent="0.25">
      <c r="A693" s="19" t="s">
        <v>1306</v>
      </c>
      <c r="B693" s="19" t="str">
        <f t="shared" si="50"/>
        <v>04</v>
      </c>
      <c r="C693" s="19">
        <f t="shared" si="51"/>
        <v>1</v>
      </c>
      <c r="D693" s="19" t="str">
        <f t="shared" si="52"/>
        <v>RX</v>
      </c>
      <c r="E693" s="19" t="str">
        <f t="shared" si="53"/>
        <v>N</v>
      </c>
      <c r="F693" s="19" t="str">
        <f t="shared" si="54"/>
        <v>IFG_04_RX_N&lt;1&gt;</v>
      </c>
      <c r="G693" s="19">
        <v>12732.956819999999</v>
      </c>
      <c r="H693" s="19"/>
    </row>
    <row r="694" spans="1:8" x14ac:dyDescent="0.25">
      <c r="A694" s="19" t="s">
        <v>1305</v>
      </c>
      <c r="B694" s="19" t="str">
        <f t="shared" si="50"/>
        <v>04</v>
      </c>
      <c r="C694" s="19">
        <f t="shared" si="51"/>
        <v>1</v>
      </c>
      <c r="D694" s="19" t="str">
        <f t="shared" si="52"/>
        <v>RX</v>
      </c>
      <c r="E694" s="19" t="str">
        <f t="shared" si="53"/>
        <v>P</v>
      </c>
      <c r="F694" s="19" t="str">
        <f t="shared" si="54"/>
        <v>IFG_04_RX_P&lt;1&gt;</v>
      </c>
      <c r="G694" s="19">
        <v>12734.80904</v>
      </c>
      <c r="H694" s="19"/>
    </row>
    <row r="695" spans="1:8" x14ac:dyDescent="0.25">
      <c r="A695" s="19" t="s">
        <v>1310</v>
      </c>
      <c r="B695" s="19" t="str">
        <f t="shared" si="50"/>
        <v>04</v>
      </c>
      <c r="C695" s="19">
        <f t="shared" si="51"/>
        <v>2</v>
      </c>
      <c r="D695" s="19" t="str">
        <f t="shared" si="52"/>
        <v>RX</v>
      </c>
      <c r="E695" s="19" t="str">
        <f t="shared" si="53"/>
        <v>N</v>
      </c>
      <c r="F695" s="19" t="str">
        <f t="shared" si="54"/>
        <v>IFG_04_RX_N&lt;2&gt;</v>
      </c>
      <c r="G695" s="19">
        <v>17445.102459999998</v>
      </c>
      <c r="H695" s="19"/>
    </row>
    <row r="696" spans="1:8" x14ac:dyDescent="0.25">
      <c r="A696" s="19" t="s">
        <v>1309</v>
      </c>
      <c r="B696" s="19" t="str">
        <f t="shared" si="50"/>
        <v>04</v>
      </c>
      <c r="C696" s="19">
        <f t="shared" si="51"/>
        <v>2</v>
      </c>
      <c r="D696" s="19" t="str">
        <f t="shared" si="52"/>
        <v>RX</v>
      </c>
      <c r="E696" s="19" t="str">
        <f t="shared" si="53"/>
        <v>P</v>
      </c>
      <c r="F696" s="19" t="str">
        <f t="shared" si="54"/>
        <v>IFG_04_RX_P&lt;2&gt;</v>
      </c>
      <c r="G696" s="19">
        <v>17446.294279999998</v>
      </c>
      <c r="H696" s="19"/>
    </row>
    <row r="697" spans="1:8" x14ac:dyDescent="0.25">
      <c r="A697" s="19" t="s">
        <v>1314</v>
      </c>
      <c r="B697" s="19" t="str">
        <f t="shared" si="50"/>
        <v>04</v>
      </c>
      <c r="C697" s="19">
        <f t="shared" si="51"/>
        <v>3</v>
      </c>
      <c r="D697" s="19" t="str">
        <f t="shared" si="52"/>
        <v>RX</v>
      </c>
      <c r="E697" s="19" t="str">
        <f t="shared" si="53"/>
        <v>N</v>
      </c>
      <c r="F697" s="19" t="str">
        <f t="shared" si="54"/>
        <v>IFG_04_RX_N&lt;3&gt;</v>
      </c>
      <c r="G697" s="19">
        <v>20070.764360000001</v>
      </c>
      <c r="H697" s="19"/>
    </row>
    <row r="698" spans="1:8" x14ac:dyDescent="0.25">
      <c r="A698" s="19" t="s">
        <v>1313</v>
      </c>
      <c r="B698" s="19" t="str">
        <f t="shared" si="50"/>
        <v>04</v>
      </c>
      <c r="C698" s="19">
        <f t="shared" si="51"/>
        <v>3</v>
      </c>
      <c r="D698" s="19" t="str">
        <f t="shared" si="52"/>
        <v>RX</v>
      </c>
      <c r="E698" s="19" t="str">
        <f t="shared" si="53"/>
        <v>P</v>
      </c>
      <c r="F698" s="19" t="str">
        <f t="shared" si="54"/>
        <v>IFG_04_RX_P&lt;3&gt;</v>
      </c>
      <c r="G698" s="19">
        <v>20069.990379999999</v>
      </c>
      <c r="H698" s="19"/>
    </row>
    <row r="699" spans="1:8" x14ac:dyDescent="0.25">
      <c r="A699" s="19" t="s">
        <v>1318</v>
      </c>
      <c r="B699" s="19" t="str">
        <f t="shared" si="50"/>
        <v>04</v>
      </c>
      <c r="C699" s="19">
        <f t="shared" si="51"/>
        <v>4</v>
      </c>
      <c r="D699" s="19" t="str">
        <f t="shared" si="52"/>
        <v>RX</v>
      </c>
      <c r="E699" s="19" t="str">
        <f t="shared" si="53"/>
        <v>N</v>
      </c>
      <c r="F699" s="19" t="str">
        <f t="shared" si="54"/>
        <v>IFG_04_RX_N&lt;4&gt;</v>
      </c>
      <c r="G699" s="19">
        <v>10708.546120000001</v>
      </c>
      <c r="H699" s="19"/>
    </row>
    <row r="700" spans="1:8" x14ac:dyDescent="0.25">
      <c r="A700" s="19" t="s">
        <v>1317</v>
      </c>
      <c r="B700" s="19" t="str">
        <f t="shared" si="50"/>
        <v>04</v>
      </c>
      <c r="C700" s="19">
        <f t="shared" si="51"/>
        <v>4</v>
      </c>
      <c r="D700" s="19" t="str">
        <f t="shared" si="52"/>
        <v>RX</v>
      </c>
      <c r="E700" s="19" t="str">
        <f t="shared" si="53"/>
        <v>P</v>
      </c>
      <c r="F700" s="19" t="str">
        <f t="shared" si="54"/>
        <v>IFG_04_RX_P&lt;4&gt;</v>
      </c>
      <c r="G700" s="19">
        <v>10709.144700000001</v>
      </c>
      <c r="H700" s="19"/>
    </row>
    <row r="701" spans="1:8" x14ac:dyDescent="0.25">
      <c r="A701" s="19" t="s">
        <v>1322</v>
      </c>
      <c r="B701" s="19" t="str">
        <f t="shared" si="50"/>
        <v>04</v>
      </c>
      <c r="C701" s="19">
        <f t="shared" si="51"/>
        <v>5</v>
      </c>
      <c r="D701" s="19" t="str">
        <f t="shared" si="52"/>
        <v>RX</v>
      </c>
      <c r="E701" s="19" t="str">
        <f t="shared" si="53"/>
        <v>N</v>
      </c>
      <c r="F701" s="19" t="str">
        <f t="shared" si="54"/>
        <v>IFG_04_RX_N&lt;5&gt;</v>
      </c>
      <c r="G701" s="19">
        <v>15063.84929</v>
      </c>
      <c r="H701" s="19"/>
    </row>
    <row r="702" spans="1:8" x14ac:dyDescent="0.25">
      <c r="A702" s="19" t="s">
        <v>1321</v>
      </c>
      <c r="B702" s="19" t="str">
        <f t="shared" si="50"/>
        <v>04</v>
      </c>
      <c r="C702" s="19">
        <f t="shared" si="51"/>
        <v>5</v>
      </c>
      <c r="D702" s="19" t="str">
        <f t="shared" si="52"/>
        <v>RX</v>
      </c>
      <c r="E702" s="19" t="str">
        <f t="shared" si="53"/>
        <v>P</v>
      </c>
      <c r="F702" s="19" t="str">
        <f t="shared" si="54"/>
        <v>IFG_04_RX_P&lt;5&gt;</v>
      </c>
      <c r="G702" s="19">
        <v>15063.90252</v>
      </c>
      <c r="H702" s="19"/>
    </row>
    <row r="703" spans="1:8" x14ac:dyDescent="0.25">
      <c r="A703" s="19" t="s">
        <v>1326</v>
      </c>
      <c r="B703" s="19" t="str">
        <f t="shared" si="50"/>
        <v>04</v>
      </c>
      <c r="C703" s="19">
        <f t="shared" si="51"/>
        <v>6</v>
      </c>
      <c r="D703" s="19" t="str">
        <f t="shared" si="52"/>
        <v>RX</v>
      </c>
      <c r="E703" s="19" t="str">
        <f t="shared" si="53"/>
        <v>N</v>
      </c>
      <c r="F703" s="19" t="str">
        <f t="shared" si="54"/>
        <v>IFG_04_RX_N&lt;6&gt;</v>
      </c>
      <c r="G703" s="19">
        <v>18117.840230000002</v>
      </c>
      <c r="H703" s="19"/>
    </row>
    <row r="704" spans="1:8" x14ac:dyDescent="0.25">
      <c r="A704" s="19" t="s">
        <v>1325</v>
      </c>
      <c r="B704" s="19" t="str">
        <f t="shared" si="50"/>
        <v>04</v>
      </c>
      <c r="C704" s="19">
        <f t="shared" si="51"/>
        <v>6</v>
      </c>
      <c r="D704" s="19" t="str">
        <f t="shared" si="52"/>
        <v>RX</v>
      </c>
      <c r="E704" s="19" t="str">
        <f t="shared" si="53"/>
        <v>P</v>
      </c>
      <c r="F704" s="19" t="str">
        <f t="shared" si="54"/>
        <v>IFG_04_RX_P&lt;6&gt;</v>
      </c>
      <c r="G704" s="19">
        <v>18116.2065</v>
      </c>
      <c r="H704" s="19"/>
    </row>
    <row r="705" spans="1:8" x14ac:dyDescent="0.25">
      <c r="A705" s="19" t="s">
        <v>1330</v>
      </c>
      <c r="B705" s="19" t="str">
        <f t="shared" si="50"/>
        <v>04</v>
      </c>
      <c r="C705" s="19">
        <f t="shared" si="51"/>
        <v>7</v>
      </c>
      <c r="D705" s="19" t="str">
        <f t="shared" si="52"/>
        <v>RX</v>
      </c>
      <c r="E705" s="19" t="str">
        <f t="shared" si="53"/>
        <v>N</v>
      </c>
      <c r="F705" s="19" t="str">
        <f t="shared" si="54"/>
        <v>IFG_04_RX_N&lt;7&gt;</v>
      </c>
      <c r="G705" s="19">
        <v>24003.82057</v>
      </c>
      <c r="H705" s="19"/>
    </row>
    <row r="706" spans="1:8" x14ac:dyDescent="0.25">
      <c r="A706" s="19" t="s">
        <v>1329</v>
      </c>
      <c r="B706" s="19" t="str">
        <f t="shared" si="50"/>
        <v>04</v>
      </c>
      <c r="C706" s="19">
        <f t="shared" si="51"/>
        <v>7</v>
      </c>
      <c r="D706" s="19" t="str">
        <f t="shared" si="52"/>
        <v>RX</v>
      </c>
      <c r="E706" s="19" t="str">
        <f t="shared" si="53"/>
        <v>P</v>
      </c>
      <c r="F706" s="19" t="str">
        <f t="shared" si="54"/>
        <v>IFG_04_RX_P&lt;7&gt;</v>
      </c>
      <c r="G706" s="19">
        <v>24003.714889999999</v>
      </c>
      <c r="H706" s="19"/>
    </row>
    <row r="707" spans="1:8" x14ac:dyDescent="0.25">
      <c r="A707" s="19" t="s">
        <v>1334</v>
      </c>
      <c r="B707" s="19" t="str">
        <f t="shared" si="50"/>
        <v>04</v>
      </c>
      <c r="C707" s="19">
        <f t="shared" si="51"/>
        <v>8</v>
      </c>
      <c r="D707" s="19" t="str">
        <f t="shared" si="52"/>
        <v>RX</v>
      </c>
      <c r="E707" s="19" t="str">
        <f t="shared" si="53"/>
        <v>N</v>
      </c>
      <c r="F707" s="19" t="str">
        <f t="shared" si="54"/>
        <v>IFG_04_RX_N&lt;8&gt;</v>
      </c>
      <c r="G707" s="19">
        <v>16919.866770000001</v>
      </c>
      <c r="H707" s="19"/>
    </row>
    <row r="708" spans="1:8" x14ac:dyDescent="0.25">
      <c r="A708" s="19" t="s">
        <v>1333</v>
      </c>
      <c r="B708" s="19" t="str">
        <f t="shared" ref="B708:B771" si="55">RIGHT(LEFT(A708,5),2)</f>
        <v>04</v>
      </c>
      <c r="C708" s="19">
        <f t="shared" ref="C708:C771" si="56">INT(MID(A708,FIND("_",A708)+1,2))</f>
        <v>8</v>
      </c>
      <c r="D708" s="19" t="str">
        <f t="shared" ref="D708:D771" si="57">MID(A708,FIND("_",A708)+4,2)</f>
        <v>RX</v>
      </c>
      <c r="E708" s="19" t="str">
        <f t="shared" ref="E708:E771" si="58">RIGHT(A708,1)</f>
        <v>P</v>
      </c>
      <c r="F708" s="19" t="str">
        <f t="shared" ref="F708:F771" si="59">CONCATENATE("IFG_",B708,"_",D708,"_",E708,"&lt;",C708,"&gt;")</f>
        <v>IFG_04_RX_P&lt;8&gt;</v>
      </c>
      <c r="G708" s="19">
        <v>16920.467069999999</v>
      </c>
      <c r="H708" s="19"/>
    </row>
    <row r="709" spans="1:8" x14ac:dyDescent="0.25">
      <c r="A709" s="19" t="s">
        <v>1338</v>
      </c>
      <c r="B709" s="19" t="str">
        <f t="shared" si="55"/>
        <v>04</v>
      </c>
      <c r="C709" s="19">
        <f t="shared" si="56"/>
        <v>9</v>
      </c>
      <c r="D709" s="19" t="str">
        <f t="shared" si="57"/>
        <v>RX</v>
      </c>
      <c r="E709" s="19" t="str">
        <f t="shared" si="58"/>
        <v>N</v>
      </c>
      <c r="F709" s="19" t="str">
        <f t="shared" si="59"/>
        <v>IFG_04_RX_N&lt;9&gt;</v>
      </c>
      <c r="G709" s="19">
        <v>15311.385480000001</v>
      </c>
      <c r="H709" s="19"/>
    </row>
    <row r="710" spans="1:8" x14ac:dyDescent="0.25">
      <c r="A710" s="19" t="s">
        <v>1337</v>
      </c>
      <c r="B710" s="19" t="str">
        <f t="shared" si="55"/>
        <v>04</v>
      </c>
      <c r="C710" s="19">
        <f t="shared" si="56"/>
        <v>9</v>
      </c>
      <c r="D710" s="19" t="str">
        <f t="shared" si="57"/>
        <v>RX</v>
      </c>
      <c r="E710" s="19" t="str">
        <f t="shared" si="58"/>
        <v>P</v>
      </c>
      <c r="F710" s="19" t="str">
        <f t="shared" si="59"/>
        <v>IFG_04_RX_P&lt;9&gt;</v>
      </c>
      <c r="G710" s="19">
        <v>15310.960290000001</v>
      </c>
      <c r="H710" s="19"/>
    </row>
    <row r="711" spans="1:8" x14ac:dyDescent="0.25">
      <c r="A711" s="19" t="s">
        <v>1342</v>
      </c>
      <c r="B711" s="19" t="str">
        <f t="shared" si="55"/>
        <v>04</v>
      </c>
      <c r="C711" s="19">
        <f t="shared" si="56"/>
        <v>10</v>
      </c>
      <c r="D711" s="19" t="str">
        <f t="shared" si="57"/>
        <v>RX</v>
      </c>
      <c r="E711" s="19" t="str">
        <f t="shared" si="58"/>
        <v>N</v>
      </c>
      <c r="F711" s="19" t="str">
        <f t="shared" si="59"/>
        <v>IFG_04_RX_N&lt;10&gt;</v>
      </c>
      <c r="G711" s="19">
        <v>18853.2575</v>
      </c>
      <c r="H711" s="19"/>
    </row>
    <row r="712" spans="1:8" x14ac:dyDescent="0.25">
      <c r="A712" s="19" t="s">
        <v>1341</v>
      </c>
      <c r="B712" s="19" t="str">
        <f t="shared" si="55"/>
        <v>04</v>
      </c>
      <c r="C712" s="19">
        <f t="shared" si="56"/>
        <v>10</v>
      </c>
      <c r="D712" s="19" t="str">
        <f t="shared" si="57"/>
        <v>RX</v>
      </c>
      <c r="E712" s="19" t="str">
        <f t="shared" si="58"/>
        <v>P</v>
      </c>
      <c r="F712" s="19" t="str">
        <f t="shared" si="59"/>
        <v>IFG_04_RX_P&lt;10&gt;</v>
      </c>
      <c r="G712" s="19">
        <v>18852.793239999999</v>
      </c>
      <c r="H712" s="19"/>
    </row>
    <row r="713" spans="1:8" x14ac:dyDescent="0.25">
      <c r="A713" s="19" t="s">
        <v>1346</v>
      </c>
      <c r="B713" s="19" t="str">
        <f t="shared" si="55"/>
        <v>04</v>
      </c>
      <c r="C713" s="19">
        <f t="shared" si="56"/>
        <v>11</v>
      </c>
      <c r="D713" s="19" t="str">
        <f t="shared" si="57"/>
        <v>RX</v>
      </c>
      <c r="E713" s="19" t="str">
        <f t="shared" si="58"/>
        <v>N</v>
      </c>
      <c r="F713" s="19" t="str">
        <f t="shared" si="59"/>
        <v>IFG_04_RX_N&lt;11&gt;</v>
      </c>
      <c r="G713" s="19">
        <v>23310.394530000001</v>
      </c>
      <c r="H713" s="19"/>
    </row>
    <row r="714" spans="1:8" x14ac:dyDescent="0.25">
      <c r="A714" s="19" t="s">
        <v>1345</v>
      </c>
      <c r="B714" s="19" t="str">
        <f t="shared" si="55"/>
        <v>04</v>
      </c>
      <c r="C714" s="19">
        <f t="shared" si="56"/>
        <v>11</v>
      </c>
      <c r="D714" s="19" t="str">
        <f t="shared" si="57"/>
        <v>RX</v>
      </c>
      <c r="E714" s="19" t="str">
        <f t="shared" si="58"/>
        <v>P</v>
      </c>
      <c r="F714" s="19" t="str">
        <f t="shared" si="59"/>
        <v>IFG_04_RX_P&lt;11&gt;</v>
      </c>
      <c r="G714" s="19">
        <v>23309.956849999999</v>
      </c>
      <c r="H714" s="19"/>
    </row>
    <row r="715" spans="1:8" x14ac:dyDescent="0.25">
      <c r="A715" s="19" t="s">
        <v>1350</v>
      </c>
      <c r="B715" s="19" t="str">
        <f t="shared" si="55"/>
        <v>04</v>
      </c>
      <c r="C715" s="19">
        <f t="shared" si="56"/>
        <v>12</v>
      </c>
      <c r="D715" s="19" t="str">
        <f t="shared" si="57"/>
        <v>RX</v>
      </c>
      <c r="E715" s="19" t="str">
        <f t="shared" si="58"/>
        <v>N</v>
      </c>
      <c r="F715" s="19" t="str">
        <f t="shared" si="59"/>
        <v>IFG_04_RX_N&lt;12&gt;</v>
      </c>
      <c r="G715" s="19">
        <v>18667.467120000001</v>
      </c>
      <c r="H715" s="19"/>
    </row>
    <row r="716" spans="1:8" x14ac:dyDescent="0.25">
      <c r="A716" s="19" t="s">
        <v>1349</v>
      </c>
      <c r="B716" s="19" t="str">
        <f t="shared" si="55"/>
        <v>04</v>
      </c>
      <c r="C716" s="19">
        <f t="shared" si="56"/>
        <v>12</v>
      </c>
      <c r="D716" s="19" t="str">
        <f t="shared" si="57"/>
        <v>RX</v>
      </c>
      <c r="E716" s="19" t="str">
        <f t="shared" si="58"/>
        <v>P</v>
      </c>
      <c r="F716" s="19" t="str">
        <f t="shared" si="59"/>
        <v>IFG_04_RX_P&lt;12&gt;</v>
      </c>
      <c r="G716" s="19">
        <v>18667.494030000002</v>
      </c>
      <c r="H716" s="19"/>
    </row>
    <row r="717" spans="1:8" x14ac:dyDescent="0.25">
      <c r="A717" s="19" t="s">
        <v>1354</v>
      </c>
      <c r="B717" s="19" t="str">
        <f t="shared" si="55"/>
        <v>04</v>
      </c>
      <c r="C717" s="19">
        <f t="shared" si="56"/>
        <v>13</v>
      </c>
      <c r="D717" s="19" t="str">
        <f t="shared" si="57"/>
        <v>RX</v>
      </c>
      <c r="E717" s="19" t="str">
        <f t="shared" si="58"/>
        <v>N</v>
      </c>
      <c r="F717" s="19" t="str">
        <f t="shared" si="59"/>
        <v>IFG_04_RX_N&lt;13&gt;</v>
      </c>
      <c r="G717" s="19">
        <v>23347.43333</v>
      </c>
      <c r="H717" s="19"/>
    </row>
    <row r="718" spans="1:8" x14ac:dyDescent="0.25">
      <c r="A718" s="19" t="s">
        <v>1353</v>
      </c>
      <c r="B718" s="19" t="str">
        <f t="shared" si="55"/>
        <v>04</v>
      </c>
      <c r="C718" s="19">
        <f t="shared" si="56"/>
        <v>13</v>
      </c>
      <c r="D718" s="19" t="str">
        <f t="shared" si="57"/>
        <v>RX</v>
      </c>
      <c r="E718" s="19" t="str">
        <f t="shared" si="58"/>
        <v>P</v>
      </c>
      <c r="F718" s="19" t="str">
        <f t="shared" si="59"/>
        <v>IFG_04_RX_P&lt;13&gt;</v>
      </c>
      <c r="G718" s="19">
        <v>23348.504229999999</v>
      </c>
      <c r="H718" s="19"/>
    </row>
    <row r="719" spans="1:8" x14ac:dyDescent="0.25">
      <c r="A719" s="19" t="s">
        <v>1358</v>
      </c>
      <c r="B719" s="19" t="str">
        <f t="shared" si="55"/>
        <v>04</v>
      </c>
      <c r="C719" s="19">
        <f t="shared" si="56"/>
        <v>14</v>
      </c>
      <c r="D719" s="19" t="str">
        <f t="shared" si="57"/>
        <v>RX</v>
      </c>
      <c r="E719" s="19" t="str">
        <f t="shared" si="58"/>
        <v>N</v>
      </c>
      <c r="F719" s="19" t="str">
        <f t="shared" si="59"/>
        <v>IFG_04_RX_N&lt;14&gt;</v>
      </c>
      <c r="G719" s="19">
        <v>24517.992399999999</v>
      </c>
      <c r="H719" s="19"/>
    </row>
    <row r="720" spans="1:8" x14ac:dyDescent="0.25">
      <c r="A720" s="19" t="s">
        <v>1357</v>
      </c>
      <c r="B720" s="19" t="str">
        <f t="shared" si="55"/>
        <v>04</v>
      </c>
      <c r="C720" s="19">
        <f t="shared" si="56"/>
        <v>14</v>
      </c>
      <c r="D720" s="19" t="str">
        <f t="shared" si="57"/>
        <v>RX</v>
      </c>
      <c r="E720" s="19" t="str">
        <f t="shared" si="58"/>
        <v>P</v>
      </c>
      <c r="F720" s="19" t="str">
        <f t="shared" si="59"/>
        <v>IFG_04_RX_P&lt;14&gt;</v>
      </c>
      <c r="G720" s="19">
        <v>24516.715039999999</v>
      </c>
      <c r="H720" s="19"/>
    </row>
    <row r="721" spans="1:8" x14ac:dyDescent="0.25">
      <c r="A721" s="19" t="s">
        <v>1362</v>
      </c>
      <c r="B721" s="19" t="str">
        <f t="shared" si="55"/>
        <v>04</v>
      </c>
      <c r="C721" s="19">
        <f t="shared" si="56"/>
        <v>15</v>
      </c>
      <c r="D721" s="19" t="str">
        <f t="shared" si="57"/>
        <v>RX</v>
      </c>
      <c r="E721" s="19" t="str">
        <f t="shared" si="58"/>
        <v>N</v>
      </c>
      <c r="F721" s="19" t="str">
        <f t="shared" si="59"/>
        <v>IFG_04_RX_N&lt;15&gt;</v>
      </c>
      <c r="G721" s="19">
        <v>29719.9895</v>
      </c>
      <c r="H721" s="19"/>
    </row>
    <row r="722" spans="1:8" x14ac:dyDescent="0.25">
      <c r="A722" s="19" t="s">
        <v>1361</v>
      </c>
      <c r="B722" s="19" t="str">
        <f t="shared" si="55"/>
        <v>04</v>
      </c>
      <c r="C722" s="19">
        <f t="shared" si="56"/>
        <v>15</v>
      </c>
      <c r="D722" s="19" t="str">
        <f t="shared" si="57"/>
        <v>RX</v>
      </c>
      <c r="E722" s="19" t="str">
        <f t="shared" si="58"/>
        <v>P</v>
      </c>
      <c r="F722" s="19" t="str">
        <f t="shared" si="59"/>
        <v>IFG_04_RX_P&lt;15&gt;</v>
      </c>
      <c r="G722" s="19">
        <v>29719.14789</v>
      </c>
      <c r="H722" s="19"/>
    </row>
    <row r="723" spans="1:8" x14ac:dyDescent="0.25">
      <c r="A723" s="19" t="s">
        <v>1366</v>
      </c>
      <c r="B723" s="19" t="str">
        <f t="shared" si="55"/>
        <v>05</v>
      </c>
      <c r="C723" s="19">
        <f t="shared" si="56"/>
        <v>0</v>
      </c>
      <c r="D723" s="19" t="str">
        <f t="shared" si="57"/>
        <v>RX</v>
      </c>
      <c r="E723" s="19" t="str">
        <f t="shared" si="58"/>
        <v>N</v>
      </c>
      <c r="F723" s="19" t="str">
        <f t="shared" si="59"/>
        <v>IFG_05_RX_N&lt;0&gt;</v>
      </c>
      <c r="G723" s="19">
        <v>26146.663059999999</v>
      </c>
      <c r="H723" s="19"/>
    </row>
    <row r="724" spans="1:8" x14ac:dyDescent="0.25">
      <c r="A724" s="19" t="s">
        <v>1365</v>
      </c>
      <c r="B724" s="19" t="str">
        <f t="shared" si="55"/>
        <v>05</v>
      </c>
      <c r="C724" s="19">
        <f t="shared" si="56"/>
        <v>0</v>
      </c>
      <c r="D724" s="19" t="str">
        <f t="shared" si="57"/>
        <v>RX</v>
      </c>
      <c r="E724" s="19" t="str">
        <f t="shared" si="58"/>
        <v>P</v>
      </c>
      <c r="F724" s="19" t="str">
        <f t="shared" si="59"/>
        <v>IFG_05_RX_P&lt;0&gt;</v>
      </c>
      <c r="G724" s="19">
        <v>26147.092410000001</v>
      </c>
      <c r="H724" s="19"/>
    </row>
    <row r="725" spans="1:8" x14ac:dyDescent="0.25">
      <c r="A725" s="19" t="s">
        <v>1370</v>
      </c>
      <c r="B725" s="19" t="str">
        <f t="shared" si="55"/>
        <v>05</v>
      </c>
      <c r="C725" s="19">
        <f t="shared" si="56"/>
        <v>1</v>
      </c>
      <c r="D725" s="19" t="str">
        <f t="shared" si="57"/>
        <v>RX</v>
      </c>
      <c r="E725" s="19" t="str">
        <f t="shared" si="58"/>
        <v>N</v>
      </c>
      <c r="F725" s="19" t="str">
        <f t="shared" si="59"/>
        <v>IFG_05_RX_N&lt;1&gt;</v>
      </c>
      <c r="G725" s="19">
        <v>25145.26412</v>
      </c>
      <c r="H725" s="19"/>
    </row>
    <row r="726" spans="1:8" x14ac:dyDescent="0.25">
      <c r="A726" s="19" t="s">
        <v>1369</v>
      </c>
      <c r="B726" s="19" t="str">
        <f t="shared" si="55"/>
        <v>05</v>
      </c>
      <c r="C726" s="19">
        <f t="shared" si="56"/>
        <v>1</v>
      </c>
      <c r="D726" s="19" t="str">
        <f t="shared" si="57"/>
        <v>RX</v>
      </c>
      <c r="E726" s="19" t="str">
        <f t="shared" si="58"/>
        <v>P</v>
      </c>
      <c r="F726" s="19" t="str">
        <f t="shared" si="59"/>
        <v>IFG_05_RX_P&lt;1&gt;</v>
      </c>
      <c r="G726" s="19">
        <v>25144.610530000002</v>
      </c>
      <c r="H726" s="19"/>
    </row>
    <row r="727" spans="1:8" x14ac:dyDescent="0.25">
      <c r="A727" s="19" t="s">
        <v>1374</v>
      </c>
      <c r="B727" s="19" t="str">
        <f t="shared" si="55"/>
        <v>05</v>
      </c>
      <c r="C727" s="19">
        <f t="shared" si="56"/>
        <v>2</v>
      </c>
      <c r="D727" s="19" t="str">
        <f t="shared" si="57"/>
        <v>RX</v>
      </c>
      <c r="E727" s="19" t="str">
        <f t="shared" si="58"/>
        <v>N</v>
      </c>
      <c r="F727" s="19" t="str">
        <f t="shared" si="59"/>
        <v>IFG_05_RX_N&lt;2&gt;</v>
      </c>
      <c r="G727" s="19">
        <v>24293.10644</v>
      </c>
      <c r="H727" s="19"/>
    </row>
    <row r="728" spans="1:8" x14ac:dyDescent="0.25">
      <c r="A728" s="19" t="s">
        <v>1373</v>
      </c>
      <c r="B728" s="19" t="str">
        <f t="shared" si="55"/>
        <v>05</v>
      </c>
      <c r="C728" s="19">
        <f t="shared" si="56"/>
        <v>2</v>
      </c>
      <c r="D728" s="19" t="str">
        <f t="shared" si="57"/>
        <v>RX</v>
      </c>
      <c r="E728" s="19" t="str">
        <f t="shared" si="58"/>
        <v>P</v>
      </c>
      <c r="F728" s="19" t="str">
        <f t="shared" si="59"/>
        <v>IFG_05_RX_P&lt;2&gt;</v>
      </c>
      <c r="G728" s="19">
        <v>24294.967799999999</v>
      </c>
      <c r="H728" s="19"/>
    </row>
    <row r="729" spans="1:8" x14ac:dyDescent="0.25">
      <c r="A729" s="19" t="s">
        <v>1378</v>
      </c>
      <c r="B729" s="19" t="str">
        <f t="shared" si="55"/>
        <v>05</v>
      </c>
      <c r="C729" s="19">
        <f t="shared" si="56"/>
        <v>3</v>
      </c>
      <c r="D729" s="19" t="str">
        <f t="shared" si="57"/>
        <v>RX</v>
      </c>
      <c r="E729" s="19" t="str">
        <f t="shared" si="58"/>
        <v>N</v>
      </c>
      <c r="F729" s="19" t="str">
        <f t="shared" si="59"/>
        <v>IFG_05_RX_N&lt;3&gt;</v>
      </c>
      <c r="G729" s="19">
        <v>24455.281129999999</v>
      </c>
      <c r="H729" s="19"/>
    </row>
    <row r="730" spans="1:8" x14ac:dyDescent="0.25">
      <c r="A730" s="19" t="s">
        <v>1377</v>
      </c>
      <c r="B730" s="19" t="str">
        <f t="shared" si="55"/>
        <v>05</v>
      </c>
      <c r="C730" s="19">
        <f t="shared" si="56"/>
        <v>3</v>
      </c>
      <c r="D730" s="19" t="str">
        <f t="shared" si="57"/>
        <v>RX</v>
      </c>
      <c r="E730" s="19" t="str">
        <f t="shared" si="58"/>
        <v>P</v>
      </c>
      <c r="F730" s="19" t="str">
        <f t="shared" si="59"/>
        <v>IFG_05_RX_P&lt;3&gt;</v>
      </c>
      <c r="G730" s="19">
        <v>24454.478149999999</v>
      </c>
      <c r="H730" s="19"/>
    </row>
    <row r="731" spans="1:8" x14ac:dyDescent="0.25">
      <c r="A731" s="19" t="s">
        <v>1382</v>
      </c>
      <c r="B731" s="19" t="str">
        <f t="shared" si="55"/>
        <v>05</v>
      </c>
      <c r="C731" s="19">
        <f t="shared" si="56"/>
        <v>4</v>
      </c>
      <c r="D731" s="19" t="str">
        <f t="shared" si="57"/>
        <v>RX</v>
      </c>
      <c r="E731" s="19" t="str">
        <f t="shared" si="58"/>
        <v>N</v>
      </c>
      <c r="F731" s="19" t="str">
        <f t="shared" si="59"/>
        <v>IFG_05_RX_N&lt;4&gt;</v>
      </c>
      <c r="G731" s="19">
        <v>22331.537410000001</v>
      </c>
      <c r="H731" s="19"/>
    </row>
    <row r="732" spans="1:8" x14ac:dyDescent="0.25">
      <c r="A732" s="19" t="s">
        <v>1381</v>
      </c>
      <c r="B732" s="19" t="str">
        <f t="shared" si="55"/>
        <v>05</v>
      </c>
      <c r="C732" s="19">
        <f t="shared" si="56"/>
        <v>4</v>
      </c>
      <c r="D732" s="19" t="str">
        <f t="shared" si="57"/>
        <v>RX</v>
      </c>
      <c r="E732" s="19" t="str">
        <f t="shared" si="58"/>
        <v>P</v>
      </c>
      <c r="F732" s="19" t="str">
        <f t="shared" si="59"/>
        <v>IFG_05_RX_P&lt;4&gt;</v>
      </c>
      <c r="G732" s="19">
        <v>22332.83079</v>
      </c>
      <c r="H732" s="19"/>
    </row>
    <row r="733" spans="1:8" x14ac:dyDescent="0.25">
      <c r="A733" s="19" t="s">
        <v>1386</v>
      </c>
      <c r="B733" s="19" t="str">
        <f t="shared" si="55"/>
        <v>05</v>
      </c>
      <c r="C733" s="19">
        <f t="shared" si="56"/>
        <v>5</v>
      </c>
      <c r="D733" s="19" t="str">
        <f t="shared" si="57"/>
        <v>RX</v>
      </c>
      <c r="E733" s="19" t="str">
        <f t="shared" si="58"/>
        <v>N</v>
      </c>
      <c r="F733" s="19" t="str">
        <f t="shared" si="59"/>
        <v>IFG_05_RX_N&lt;5&gt;</v>
      </c>
      <c r="G733" s="19">
        <v>24361.382369999999</v>
      </c>
      <c r="H733" s="19"/>
    </row>
    <row r="734" spans="1:8" x14ac:dyDescent="0.25">
      <c r="A734" s="19" t="s">
        <v>1385</v>
      </c>
      <c r="B734" s="19" t="str">
        <f t="shared" si="55"/>
        <v>05</v>
      </c>
      <c r="C734" s="19">
        <f t="shared" si="56"/>
        <v>5</v>
      </c>
      <c r="D734" s="19" t="str">
        <f t="shared" si="57"/>
        <v>RX</v>
      </c>
      <c r="E734" s="19" t="str">
        <f t="shared" si="58"/>
        <v>P</v>
      </c>
      <c r="F734" s="19" t="str">
        <f t="shared" si="59"/>
        <v>IFG_05_RX_P&lt;5&gt;</v>
      </c>
      <c r="G734" s="19">
        <v>24360.00246</v>
      </c>
      <c r="H734" s="19"/>
    </row>
    <row r="735" spans="1:8" x14ac:dyDescent="0.25">
      <c r="A735" s="19" t="s">
        <v>1390</v>
      </c>
      <c r="B735" s="19" t="str">
        <f t="shared" si="55"/>
        <v>05</v>
      </c>
      <c r="C735" s="19">
        <f t="shared" si="56"/>
        <v>6</v>
      </c>
      <c r="D735" s="19" t="str">
        <f t="shared" si="57"/>
        <v>RX</v>
      </c>
      <c r="E735" s="19" t="str">
        <f t="shared" si="58"/>
        <v>N</v>
      </c>
      <c r="F735" s="19" t="str">
        <f t="shared" si="59"/>
        <v>IFG_05_RX_N&lt;6&gt;</v>
      </c>
      <c r="G735" s="19">
        <v>16530.39687</v>
      </c>
      <c r="H735" s="19"/>
    </row>
    <row r="736" spans="1:8" x14ac:dyDescent="0.25">
      <c r="A736" s="19" t="s">
        <v>1389</v>
      </c>
      <c r="B736" s="19" t="str">
        <f t="shared" si="55"/>
        <v>05</v>
      </c>
      <c r="C736" s="19">
        <f t="shared" si="56"/>
        <v>6</v>
      </c>
      <c r="D736" s="19" t="str">
        <f t="shared" si="57"/>
        <v>RX</v>
      </c>
      <c r="E736" s="19" t="str">
        <f t="shared" si="58"/>
        <v>P</v>
      </c>
      <c r="F736" s="19" t="str">
        <f t="shared" si="59"/>
        <v>IFG_05_RX_P&lt;6&gt;</v>
      </c>
      <c r="G736" s="19">
        <v>16531.414270000001</v>
      </c>
      <c r="H736" s="19"/>
    </row>
    <row r="737" spans="1:8" x14ac:dyDescent="0.25">
      <c r="A737" s="19" t="s">
        <v>1394</v>
      </c>
      <c r="B737" s="19" t="str">
        <f t="shared" si="55"/>
        <v>05</v>
      </c>
      <c r="C737" s="19">
        <f t="shared" si="56"/>
        <v>7</v>
      </c>
      <c r="D737" s="19" t="str">
        <f t="shared" si="57"/>
        <v>RX</v>
      </c>
      <c r="E737" s="19" t="str">
        <f t="shared" si="58"/>
        <v>N</v>
      </c>
      <c r="F737" s="19" t="str">
        <f t="shared" si="59"/>
        <v>IFG_05_RX_N&lt;7&gt;</v>
      </c>
      <c r="G737" s="19">
        <v>19633.478319999998</v>
      </c>
      <c r="H737" s="19"/>
    </row>
    <row r="738" spans="1:8" x14ac:dyDescent="0.25">
      <c r="A738" s="19" t="s">
        <v>1393</v>
      </c>
      <c r="B738" s="19" t="str">
        <f t="shared" si="55"/>
        <v>05</v>
      </c>
      <c r="C738" s="19">
        <f t="shared" si="56"/>
        <v>7</v>
      </c>
      <c r="D738" s="19" t="str">
        <f t="shared" si="57"/>
        <v>RX</v>
      </c>
      <c r="E738" s="19" t="str">
        <f t="shared" si="58"/>
        <v>P</v>
      </c>
      <c r="F738" s="19" t="str">
        <f t="shared" si="59"/>
        <v>IFG_05_RX_P&lt;7&gt;</v>
      </c>
      <c r="G738" s="19">
        <v>19632.181229999998</v>
      </c>
      <c r="H738" s="19"/>
    </row>
    <row r="739" spans="1:8" x14ac:dyDescent="0.25">
      <c r="A739" s="19" t="s">
        <v>1398</v>
      </c>
      <c r="B739" s="19" t="str">
        <f t="shared" si="55"/>
        <v>05</v>
      </c>
      <c r="C739" s="19">
        <f t="shared" si="56"/>
        <v>8</v>
      </c>
      <c r="D739" s="19" t="str">
        <f t="shared" si="57"/>
        <v>RX</v>
      </c>
      <c r="E739" s="19" t="str">
        <f t="shared" si="58"/>
        <v>N</v>
      </c>
      <c r="F739" s="19" t="str">
        <f t="shared" si="59"/>
        <v>IFG_05_RX_N&lt;8&gt;</v>
      </c>
      <c r="G739" s="19">
        <v>16042.11839</v>
      </c>
      <c r="H739" s="19"/>
    </row>
    <row r="740" spans="1:8" x14ac:dyDescent="0.25">
      <c r="A740" s="19" t="s">
        <v>1397</v>
      </c>
      <c r="B740" s="19" t="str">
        <f t="shared" si="55"/>
        <v>05</v>
      </c>
      <c r="C740" s="19">
        <f t="shared" si="56"/>
        <v>8</v>
      </c>
      <c r="D740" s="19" t="str">
        <f t="shared" si="57"/>
        <v>RX</v>
      </c>
      <c r="E740" s="19" t="str">
        <f t="shared" si="58"/>
        <v>P</v>
      </c>
      <c r="F740" s="19" t="str">
        <f t="shared" si="59"/>
        <v>IFG_05_RX_P&lt;8&gt;</v>
      </c>
      <c r="G740" s="19">
        <v>16042.582420000001</v>
      </c>
      <c r="H740" s="19"/>
    </row>
    <row r="741" spans="1:8" x14ac:dyDescent="0.25">
      <c r="A741" s="19" t="s">
        <v>1402</v>
      </c>
      <c r="B741" s="19" t="str">
        <f t="shared" si="55"/>
        <v>05</v>
      </c>
      <c r="C741" s="19">
        <f t="shared" si="56"/>
        <v>9</v>
      </c>
      <c r="D741" s="19" t="str">
        <f t="shared" si="57"/>
        <v>RX</v>
      </c>
      <c r="E741" s="19" t="str">
        <f t="shared" si="58"/>
        <v>N</v>
      </c>
      <c r="F741" s="19" t="str">
        <f t="shared" si="59"/>
        <v>IFG_05_RX_N&lt;9&gt;</v>
      </c>
      <c r="G741" s="19">
        <v>20215.330119999999</v>
      </c>
      <c r="H741" s="19"/>
    </row>
    <row r="742" spans="1:8" x14ac:dyDescent="0.25">
      <c r="A742" s="19" t="s">
        <v>1401</v>
      </c>
      <c r="B742" s="19" t="str">
        <f t="shared" si="55"/>
        <v>05</v>
      </c>
      <c r="C742" s="19">
        <f t="shared" si="56"/>
        <v>9</v>
      </c>
      <c r="D742" s="19" t="str">
        <f t="shared" si="57"/>
        <v>RX</v>
      </c>
      <c r="E742" s="19" t="str">
        <f t="shared" si="58"/>
        <v>P</v>
      </c>
      <c r="F742" s="19" t="str">
        <f t="shared" si="59"/>
        <v>IFG_05_RX_P&lt;9&gt;</v>
      </c>
      <c r="G742" s="19">
        <v>20215.078740000001</v>
      </c>
      <c r="H742" s="19"/>
    </row>
    <row r="743" spans="1:8" x14ac:dyDescent="0.25">
      <c r="A743" s="19" t="s">
        <v>1406</v>
      </c>
      <c r="B743" s="19" t="str">
        <f t="shared" si="55"/>
        <v>05</v>
      </c>
      <c r="C743" s="19">
        <f t="shared" si="56"/>
        <v>10</v>
      </c>
      <c r="D743" s="19" t="str">
        <f t="shared" si="57"/>
        <v>RX</v>
      </c>
      <c r="E743" s="19" t="str">
        <f t="shared" si="58"/>
        <v>N</v>
      </c>
      <c r="F743" s="19" t="str">
        <f t="shared" si="59"/>
        <v>IFG_05_RX_N&lt;10&gt;</v>
      </c>
      <c r="G743" s="19">
        <v>18025.753519999998</v>
      </c>
      <c r="H743" s="19"/>
    </row>
    <row r="744" spans="1:8" x14ac:dyDescent="0.25">
      <c r="A744" s="19" t="s">
        <v>1405</v>
      </c>
      <c r="B744" s="19" t="str">
        <f t="shared" si="55"/>
        <v>05</v>
      </c>
      <c r="C744" s="19">
        <f t="shared" si="56"/>
        <v>10</v>
      </c>
      <c r="D744" s="19" t="str">
        <f t="shared" si="57"/>
        <v>RX</v>
      </c>
      <c r="E744" s="19" t="str">
        <f t="shared" si="58"/>
        <v>P</v>
      </c>
      <c r="F744" s="19" t="str">
        <f t="shared" si="59"/>
        <v>IFG_05_RX_P&lt;10&gt;</v>
      </c>
      <c r="G744" s="19">
        <v>18026.458920000001</v>
      </c>
      <c r="H744" s="19"/>
    </row>
    <row r="745" spans="1:8" x14ac:dyDescent="0.25">
      <c r="A745" s="19" t="s">
        <v>1410</v>
      </c>
      <c r="B745" s="19" t="str">
        <f t="shared" si="55"/>
        <v>05</v>
      </c>
      <c r="C745" s="19">
        <f t="shared" si="56"/>
        <v>11</v>
      </c>
      <c r="D745" s="19" t="str">
        <f t="shared" si="57"/>
        <v>RX</v>
      </c>
      <c r="E745" s="19" t="str">
        <f t="shared" si="58"/>
        <v>N</v>
      </c>
      <c r="F745" s="19" t="str">
        <f t="shared" si="59"/>
        <v>IFG_05_RX_N&lt;11&gt;</v>
      </c>
      <c r="G745" s="19">
        <v>17990.139350000001</v>
      </c>
      <c r="H745" s="19"/>
    </row>
    <row r="746" spans="1:8" x14ac:dyDescent="0.25">
      <c r="A746" s="19" t="s">
        <v>1409</v>
      </c>
      <c r="B746" s="19" t="str">
        <f t="shared" si="55"/>
        <v>05</v>
      </c>
      <c r="C746" s="19">
        <f t="shared" si="56"/>
        <v>11</v>
      </c>
      <c r="D746" s="19" t="str">
        <f t="shared" si="57"/>
        <v>RX</v>
      </c>
      <c r="E746" s="19" t="str">
        <f t="shared" si="58"/>
        <v>P</v>
      </c>
      <c r="F746" s="19" t="str">
        <f t="shared" si="59"/>
        <v>IFG_05_RX_P&lt;11&gt;</v>
      </c>
      <c r="G746" s="19">
        <v>17989.012640000001</v>
      </c>
      <c r="H746" s="19"/>
    </row>
    <row r="747" spans="1:8" x14ac:dyDescent="0.25">
      <c r="A747" s="19" t="s">
        <v>1414</v>
      </c>
      <c r="B747" s="19" t="str">
        <f t="shared" si="55"/>
        <v>05</v>
      </c>
      <c r="C747" s="19">
        <f t="shared" si="56"/>
        <v>12</v>
      </c>
      <c r="D747" s="19" t="str">
        <f t="shared" si="57"/>
        <v>RX</v>
      </c>
      <c r="E747" s="19" t="str">
        <f t="shared" si="58"/>
        <v>N</v>
      </c>
      <c r="F747" s="19" t="str">
        <f t="shared" si="59"/>
        <v>IFG_05_RX_N&lt;12&gt;</v>
      </c>
      <c r="G747" s="19">
        <v>11824.935299999999</v>
      </c>
      <c r="H747" s="19"/>
    </row>
    <row r="748" spans="1:8" x14ac:dyDescent="0.25">
      <c r="A748" s="19" t="s">
        <v>1413</v>
      </c>
      <c r="B748" s="19" t="str">
        <f t="shared" si="55"/>
        <v>05</v>
      </c>
      <c r="C748" s="19">
        <f t="shared" si="56"/>
        <v>12</v>
      </c>
      <c r="D748" s="19" t="str">
        <f t="shared" si="57"/>
        <v>RX</v>
      </c>
      <c r="E748" s="19" t="str">
        <f t="shared" si="58"/>
        <v>P</v>
      </c>
      <c r="F748" s="19" t="str">
        <f t="shared" si="59"/>
        <v>IFG_05_RX_P&lt;12&gt;</v>
      </c>
      <c r="G748" s="19">
        <v>11826.76935</v>
      </c>
      <c r="H748" s="19"/>
    </row>
    <row r="749" spans="1:8" x14ac:dyDescent="0.25">
      <c r="A749" s="19" t="s">
        <v>1418</v>
      </c>
      <c r="B749" s="19" t="str">
        <f t="shared" si="55"/>
        <v>05</v>
      </c>
      <c r="C749" s="19">
        <f t="shared" si="56"/>
        <v>13</v>
      </c>
      <c r="D749" s="19" t="str">
        <f t="shared" si="57"/>
        <v>RX</v>
      </c>
      <c r="E749" s="19" t="str">
        <f t="shared" si="58"/>
        <v>N</v>
      </c>
      <c r="F749" s="19" t="str">
        <f t="shared" si="59"/>
        <v>IFG_05_RX_N&lt;13&gt;</v>
      </c>
      <c r="G749" s="19">
        <v>15774.88775</v>
      </c>
      <c r="H749" s="19"/>
    </row>
    <row r="750" spans="1:8" x14ac:dyDescent="0.25">
      <c r="A750" s="19" t="s">
        <v>1417</v>
      </c>
      <c r="B750" s="19" t="str">
        <f t="shared" si="55"/>
        <v>05</v>
      </c>
      <c r="C750" s="19">
        <f t="shared" si="56"/>
        <v>13</v>
      </c>
      <c r="D750" s="19" t="str">
        <f t="shared" si="57"/>
        <v>RX</v>
      </c>
      <c r="E750" s="19" t="str">
        <f t="shared" si="58"/>
        <v>P</v>
      </c>
      <c r="F750" s="19" t="str">
        <f t="shared" si="59"/>
        <v>IFG_05_RX_P&lt;13&gt;</v>
      </c>
      <c r="G750" s="19">
        <v>15774.802449999999</v>
      </c>
      <c r="H750" s="19"/>
    </row>
    <row r="751" spans="1:8" x14ac:dyDescent="0.25">
      <c r="A751" s="19" t="s">
        <v>1422</v>
      </c>
      <c r="B751" s="19" t="str">
        <f t="shared" si="55"/>
        <v>05</v>
      </c>
      <c r="C751" s="19">
        <f t="shared" si="56"/>
        <v>14</v>
      </c>
      <c r="D751" s="19" t="str">
        <f t="shared" si="57"/>
        <v>RX</v>
      </c>
      <c r="E751" s="19" t="str">
        <f t="shared" si="58"/>
        <v>N</v>
      </c>
      <c r="F751" s="19" t="str">
        <f t="shared" si="59"/>
        <v>IFG_05_RX_N&lt;14&gt;</v>
      </c>
      <c r="G751" s="19">
        <v>19763.16948</v>
      </c>
      <c r="H751" s="19"/>
    </row>
    <row r="752" spans="1:8" x14ac:dyDescent="0.25">
      <c r="A752" s="19" t="s">
        <v>1421</v>
      </c>
      <c r="B752" s="19" t="str">
        <f t="shared" si="55"/>
        <v>05</v>
      </c>
      <c r="C752" s="19">
        <f t="shared" si="56"/>
        <v>14</v>
      </c>
      <c r="D752" s="19" t="str">
        <f t="shared" si="57"/>
        <v>RX</v>
      </c>
      <c r="E752" s="19" t="str">
        <f t="shared" si="58"/>
        <v>P</v>
      </c>
      <c r="F752" s="19" t="str">
        <f t="shared" si="59"/>
        <v>IFG_05_RX_P&lt;14&gt;</v>
      </c>
      <c r="G752" s="19">
        <v>19764.838820000001</v>
      </c>
      <c r="H752" s="19"/>
    </row>
    <row r="753" spans="1:8" x14ac:dyDescent="0.25">
      <c r="A753" s="19" t="s">
        <v>1426</v>
      </c>
      <c r="B753" s="19" t="str">
        <f t="shared" si="55"/>
        <v>05</v>
      </c>
      <c r="C753" s="19">
        <f t="shared" si="56"/>
        <v>15</v>
      </c>
      <c r="D753" s="19" t="str">
        <f t="shared" si="57"/>
        <v>RX</v>
      </c>
      <c r="E753" s="19" t="str">
        <f t="shared" si="58"/>
        <v>N</v>
      </c>
      <c r="F753" s="19" t="str">
        <f t="shared" si="59"/>
        <v>IFG_05_RX_N&lt;15&gt;</v>
      </c>
      <c r="G753" s="19">
        <v>12988.781150000001</v>
      </c>
      <c r="H753" s="19"/>
    </row>
    <row r="754" spans="1:8" x14ac:dyDescent="0.25">
      <c r="A754" s="19" t="s">
        <v>1425</v>
      </c>
      <c r="B754" s="19" t="str">
        <f t="shared" si="55"/>
        <v>05</v>
      </c>
      <c r="C754" s="19">
        <f t="shared" si="56"/>
        <v>15</v>
      </c>
      <c r="D754" s="19" t="str">
        <f t="shared" si="57"/>
        <v>RX</v>
      </c>
      <c r="E754" s="19" t="str">
        <f t="shared" si="58"/>
        <v>P</v>
      </c>
      <c r="F754" s="19" t="str">
        <f t="shared" si="59"/>
        <v>IFG_05_RX_P&lt;15&gt;</v>
      </c>
      <c r="G754" s="19">
        <v>12988.334989999999</v>
      </c>
      <c r="H754" s="19"/>
    </row>
    <row r="755" spans="1:8" x14ac:dyDescent="0.25">
      <c r="A755" s="19" t="s">
        <v>1430</v>
      </c>
      <c r="B755" s="19" t="str">
        <f t="shared" si="55"/>
        <v>05</v>
      </c>
      <c r="C755" s="19">
        <f t="shared" si="56"/>
        <v>16</v>
      </c>
      <c r="D755" s="19" t="str">
        <f t="shared" si="57"/>
        <v>RX</v>
      </c>
      <c r="E755" s="19" t="str">
        <f t="shared" si="58"/>
        <v>N</v>
      </c>
      <c r="F755" s="19" t="str">
        <f t="shared" si="59"/>
        <v>IFG_05_RX_N&lt;16&gt;</v>
      </c>
      <c r="G755" s="19">
        <v>16323.574919999999</v>
      </c>
      <c r="H755" s="19"/>
    </row>
    <row r="756" spans="1:8" x14ac:dyDescent="0.25">
      <c r="A756" s="19" t="s">
        <v>1429</v>
      </c>
      <c r="B756" s="19" t="str">
        <f t="shared" si="55"/>
        <v>05</v>
      </c>
      <c r="C756" s="19">
        <f t="shared" si="56"/>
        <v>16</v>
      </c>
      <c r="D756" s="19" t="str">
        <f t="shared" si="57"/>
        <v>RX</v>
      </c>
      <c r="E756" s="19" t="str">
        <f t="shared" si="58"/>
        <v>P</v>
      </c>
      <c r="F756" s="19" t="str">
        <f t="shared" si="59"/>
        <v>IFG_05_RX_P&lt;16&gt;</v>
      </c>
      <c r="G756" s="19">
        <v>16324.790580000001</v>
      </c>
      <c r="H756" s="19"/>
    </row>
    <row r="757" spans="1:8" x14ac:dyDescent="0.25">
      <c r="A757" s="19" t="s">
        <v>1434</v>
      </c>
      <c r="B757" s="19" t="str">
        <f t="shared" si="55"/>
        <v>05</v>
      </c>
      <c r="C757" s="19">
        <f t="shared" si="56"/>
        <v>17</v>
      </c>
      <c r="D757" s="19" t="str">
        <f t="shared" si="57"/>
        <v>RX</v>
      </c>
      <c r="E757" s="19" t="str">
        <f t="shared" si="58"/>
        <v>N</v>
      </c>
      <c r="F757" s="19" t="str">
        <f t="shared" si="59"/>
        <v>IFG_05_RX_N&lt;17&gt;</v>
      </c>
      <c r="G757" s="19">
        <v>20215.445500000002</v>
      </c>
      <c r="H757" s="19"/>
    </row>
    <row r="758" spans="1:8" x14ac:dyDescent="0.25">
      <c r="A758" s="19" t="s">
        <v>1433</v>
      </c>
      <c r="B758" s="19" t="str">
        <f t="shared" si="55"/>
        <v>05</v>
      </c>
      <c r="C758" s="19">
        <f t="shared" si="56"/>
        <v>17</v>
      </c>
      <c r="D758" s="19" t="str">
        <f t="shared" si="57"/>
        <v>RX</v>
      </c>
      <c r="E758" s="19" t="str">
        <f t="shared" si="58"/>
        <v>P</v>
      </c>
      <c r="F758" s="19" t="str">
        <f t="shared" si="59"/>
        <v>IFG_05_RX_P&lt;17&gt;</v>
      </c>
      <c r="G758" s="19">
        <v>20215.432069999999</v>
      </c>
      <c r="H758" s="19"/>
    </row>
    <row r="759" spans="1:8" x14ac:dyDescent="0.25">
      <c r="A759" s="19" t="s">
        <v>4288</v>
      </c>
      <c r="B759" s="19" t="str">
        <f t="shared" si="55"/>
        <v>05</v>
      </c>
      <c r="C759" s="19">
        <f t="shared" si="56"/>
        <v>18</v>
      </c>
      <c r="D759" s="19" t="str">
        <f t="shared" si="57"/>
        <v>RX</v>
      </c>
      <c r="E759" s="19" t="str">
        <f t="shared" si="58"/>
        <v>N</v>
      </c>
      <c r="F759" s="19" t="str">
        <f t="shared" si="59"/>
        <v>IFG_05_RX_N&lt;18&gt;</v>
      </c>
      <c r="G759" s="19">
        <v>12907.291569999999</v>
      </c>
      <c r="H759" s="19"/>
    </row>
    <row r="760" spans="1:8" x14ac:dyDescent="0.25">
      <c r="A760" s="19" t="s">
        <v>4289</v>
      </c>
      <c r="B760" s="19" t="str">
        <f t="shared" si="55"/>
        <v>05</v>
      </c>
      <c r="C760" s="19">
        <f t="shared" si="56"/>
        <v>18</v>
      </c>
      <c r="D760" s="19" t="str">
        <f t="shared" si="57"/>
        <v>RX</v>
      </c>
      <c r="E760" s="19" t="str">
        <f t="shared" si="58"/>
        <v>P</v>
      </c>
      <c r="F760" s="19" t="str">
        <f t="shared" si="59"/>
        <v>IFG_05_RX_P&lt;18&gt;</v>
      </c>
      <c r="G760" s="19">
        <v>12908.181989999999</v>
      </c>
      <c r="H760" s="19"/>
    </row>
    <row r="761" spans="1:8" x14ac:dyDescent="0.25">
      <c r="A761" s="19" t="s">
        <v>4290</v>
      </c>
      <c r="B761" s="19" t="str">
        <f t="shared" si="55"/>
        <v>05</v>
      </c>
      <c r="C761" s="19">
        <f t="shared" si="56"/>
        <v>19</v>
      </c>
      <c r="D761" s="19" t="str">
        <f t="shared" si="57"/>
        <v>RX</v>
      </c>
      <c r="E761" s="19" t="str">
        <f t="shared" si="58"/>
        <v>N</v>
      </c>
      <c r="F761" s="19" t="str">
        <f t="shared" si="59"/>
        <v>IFG_05_RX_N&lt;19&gt;</v>
      </c>
      <c r="G761" s="19">
        <v>14686.939770000001</v>
      </c>
      <c r="H761" s="19"/>
    </row>
    <row r="762" spans="1:8" x14ac:dyDescent="0.25">
      <c r="A762" s="19" t="s">
        <v>4291</v>
      </c>
      <c r="B762" s="19" t="str">
        <f t="shared" si="55"/>
        <v>05</v>
      </c>
      <c r="C762" s="19">
        <f t="shared" si="56"/>
        <v>19</v>
      </c>
      <c r="D762" s="19" t="str">
        <f t="shared" si="57"/>
        <v>RX</v>
      </c>
      <c r="E762" s="19" t="str">
        <f t="shared" si="58"/>
        <v>P</v>
      </c>
      <c r="F762" s="19" t="str">
        <f t="shared" si="59"/>
        <v>IFG_05_RX_P&lt;19&gt;</v>
      </c>
      <c r="G762" s="19">
        <v>14685.27456</v>
      </c>
      <c r="H762" s="19"/>
    </row>
    <row r="763" spans="1:8" x14ac:dyDescent="0.25">
      <c r="A763" s="19" t="s">
        <v>4292</v>
      </c>
      <c r="B763" s="19" t="str">
        <f t="shared" si="55"/>
        <v>05</v>
      </c>
      <c r="C763" s="19">
        <f t="shared" si="56"/>
        <v>20</v>
      </c>
      <c r="D763" s="19" t="str">
        <f t="shared" si="57"/>
        <v>RX</v>
      </c>
      <c r="E763" s="19" t="str">
        <f t="shared" si="58"/>
        <v>N</v>
      </c>
      <c r="F763" s="19" t="str">
        <f t="shared" si="59"/>
        <v>IFG_05_RX_N&lt;20&gt;</v>
      </c>
      <c r="G763" s="19">
        <v>17916.27031</v>
      </c>
      <c r="H763" s="19"/>
    </row>
    <row r="764" spans="1:8" x14ac:dyDescent="0.25">
      <c r="A764" s="19" t="s">
        <v>4293</v>
      </c>
      <c r="B764" s="19" t="str">
        <f t="shared" si="55"/>
        <v>05</v>
      </c>
      <c r="C764" s="19">
        <f t="shared" si="56"/>
        <v>20</v>
      </c>
      <c r="D764" s="19" t="str">
        <f t="shared" si="57"/>
        <v>RX</v>
      </c>
      <c r="E764" s="19" t="str">
        <f t="shared" si="58"/>
        <v>P</v>
      </c>
      <c r="F764" s="19" t="str">
        <f t="shared" si="59"/>
        <v>IFG_05_RX_P&lt;20&gt;</v>
      </c>
      <c r="G764" s="19">
        <v>17917.06047</v>
      </c>
      <c r="H764" s="19"/>
    </row>
    <row r="765" spans="1:8" x14ac:dyDescent="0.25">
      <c r="A765" s="19" t="s">
        <v>4294</v>
      </c>
      <c r="B765" s="19" t="str">
        <f t="shared" si="55"/>
        <v>05</v>
      </c>
      <c r="C765" s="19">
        <f t="shared" si="56"/>
        <v>21</v>
      </c>
      <c r="D765" s="19" t="str">
        <f t="shared" si="57"/>
        <v>RX</v>
      </c>
      <c r="E765" s="19" t="str">
        <f t="shared" si="58"/>
        <v>N</v>
      </c>
      <c r="F765" s="19" t="str">
        <f t="shared" si="59"/>
        <v>IFG_05_RX_N&lt;21&gt;</v>
      </c>
      <c r="G765" s="19">
        <v>15353.684649999999</v>
      </c>
      <c r="H765" s="19"/>
    </row>
    <row r="766" spans="1:8" x14ac:dyDescent="0.25">
      <c r="A766" s="19" t="s">
        <v>4295</v>
      </c>
      <c r="B766" s="19" t="str">
        <f t="shared" si="55"/>
        <v>05</v>
      </c>
      <c r="C766" s="19">
        <f t="shared" si="56"/>
        <v>21</v>
      </c>
      <c r="D766" s="19" t="str">
        <f t="shared" si="57"/>
        <v>RX</v>
      </c>
      <c r="E766" s="19" t="str">
        <f t="shared" si="58"/>
        <v>P</v>
      </c>
      <c r="F766" s="19" t="str">
        <f t="shared" si="59"/>
        <v>IFG_05_RX_P&lt;21&gt;</v>
      </c>
      <c r="G766" s="19">
        <v>15354.76557</v>
      </c>
      <c r="H766" s="19"/>
    </row>
    <row r="767" spans="1:8" x14ac:dyDescent="0.25">
      <c r="A767" s="19" t="s">
        <v>4296</v>
      </c>
      <c r="B767" s="19" t="str">
        <f t="shared" si="55"/>
        <v>05</v>
      </c>
      <c r="C767" s="19">
        <f t="shared" si="56"/>
        <v>22</v>
      </c>
      <c r="D767" s="19" t="str">
        <f t="shared" si="57"/>
        <v>RX</v>
      </c>
      <c r="E767" s="19" t="str">
        <f t="shared" si="58"/>
        <v>N</v>
      </c>
      <c r="F767" s="19" t="str">
        <f t="shared" si="59"/>
        <v>IFG_05_RX_N&lt;22&gt;</v>
      </c>
      <c r="G767" s="19">
        <v>18863.68276</v>
      </c>
      <c r="H767" s="19"/>
    </row>
    <row r="768" spans="1:8" x14ac:dyDescent="0.25">
      <c r="A768" s="19" t="s">
        <v>4297</v>
      </c>
      <c r="B768" s="19" t="str">
        <f t="shared" si="55"/>
        <v>05</v>
      </c>
      <c r="C768" s="19">
        <f t="shared" si="56"/>
        <v>22</v>
      </c>
      <c r="D768" s="19" t="str">
        <f t="shared" si="57"/>
        <v>RX</v>
      </c>
      <c r="E768" s="19" t="str">
        <f t="shared" si="58"/>
        <v>P</v>
      </c>
      <c r="F768" s="19" t="str">
        <f t="shared" si="59"/>
        <v>IFG_05_RX_P&lt;22&gt;</v>
      </c>
      <c r="G768" s="19">
        <v>18864.999220000002</v>
      </c>
      <c r="H768" s="19"/>
    </row>
    <row r="769" spans="1:8" x14ac:dyDescent="0.25">
      <c r="A769" s="19" t="s">
        <v>4298</v>
      </c>
      <c r="B769" s="19" t="str">
        <f t="shared" si="55"/>
        <v>05</v>
      </c>
      <c r="C769" s="19">
        <f t="shared" si="56"/>
        <v>23</v>
      </c>
      <c r="D769" s="19" t="str">
        <f t="shared" si="57"/>
        <v>RX</v>
      </c>
      <c r="E769" s="19" t="str">
        <f t="shared" si="58"/>
        <v>N</v>
      </c>
      <c r="F769" s="19" t="str">
        <f t="shared" si="59"/>
        <v>IFG_05_RX_N&lt;23&gt;</v>
      </c>
      <c r="G769" s="19">
        <v>13123.267</v>
      </c>
      <c r="H769" s="19"/>
    </row>
    <row r="770" spans="1:8" x14ac:dyDescent="0.25">
      <c r="A770" s="19" t="s">
        <v>4299</v>
      </c>
      <c r="B770" s="19" t="str">
        <f t="shared" si="55"/>
        <v>05</v>
      </c>
      <c r="C770" s="19">
        <f t="shared" si="56"/>
        <v>23</v>
      </c>
      <c r="D770" s="19" t="str">
        <f t="shared" si="57"/>
        <v>RX</v>
      </c>
      <c r="E770" s="19" t="str">
        <f t="shared" si="58"/>
        <v>P</v>
      </c>
      <c r="F770" s="19" t="str">
        <f t="shared" si="59"/>
        <v>IFG_05_RX_P&lt;23&gt;</v>
      </c>
      <c r="G770" s="19">
        <v>13125.19887</v>
      </c>
      <c r="H770" s="19"/>
    </row>
    <row r="771" spans="1:8" x14ac:dyDescent="0.25">
      <c r="A771" s="19" t="s">
        <v>1438</v>
      </c>
      <c r="B771" s="19" t="str">
        <f t="shared" si="55"/>
        <v>06</v>
      </c>
      <c r="C771" s="19">
        <f t="shared" si="56"/>
        <v>0</v>
      </c>
      <c r="D771" s="19" t="str">
        <f t="shared" si="57"/>
        <v>RX</v>
      </c>
      <c r="E771" s="19" t="str">
        <f t="shared" si="58"/>
        <v>N</v>
      </c>
      <c r="F771" s="19" t="str">
        <f t="shared" si="59"/>
        <v>IFG_06_RX_N&lt;0&gt;</v>
      </c>
      <c r="G771" s="19">
        <v>26146.663059999999</v>
      </c>
      <c r="H771" s="19"/>
    </row>
    <row r="772" spans="1:8" x14ac:dyDescent="0.25">
      <c r="A772" s="19" t="s">
        <v>1437</v>
      </c>
      <c r="B772" s="19" t="str">
        <f t="shared" ref="B772:B835" si="60">RIGHT(LEFT(A772,5),2)</f>
        <v>06</v>
      </c>
      <c r="C772" s="19">
        <f t="shared" ref="C772:C835" si="61">INT(MID(A772,FIND("_",A772)+1,2))</f>
        <v>0</v>
      </c>
      <c r="D772" s="19" t="str">
        <f t="shared" ref="D772:D835" si="62">MID(A772,FIND("_",A772)+4,2)</f>
        <v>RX</v>
      </c>
      <c r="E772" s="19" t="str">
        <f t="shared" ref="E772:E835" si="63">RIGHT(A772,1)</f>
        <v>P</v>
      </c>
      <c r="F772" s="19" t="str">
        <f t="shared" ref="F772:F835" si="64">CONCATENATE("IFG_",B772,"_",D772,"_",E772,"&lt;",C772,"&gt;")</f>
        <v>IFG_06_RX_P&lt;0&gt;</v>
      </c>
      <c r="G772" s="19">
        <v>26147.092410000001</v>
      </c>
      <c r="H772" s="19"/>
    </row>
    <row r="773" spans="1:8" x14ac:dyDescent="0.25">
      <c r="A773" s="19" t="s">
        <v>1442</v>
      </c>
      <c r="B773" s="19" t="str">
        <f t="shared" si="60"/>
        <v>06</v>
      </c>
      <c r="C773" s="19">
        <f t="shared" si="61"/>
        <v>1</v>
      </c>
      <c r="D773" s="19" t="str">
        <f t="shared" si="62"/>
        <v>RX</v>
      </c>
      <c r="E773" s="19" t="str">
        <f t="shared" si="63"/>
        <v>N</v>
      </c>
      <c r="F773" s="19" t="str">
        <f t="shared" si="64"/>
        <v>IFG_06_RX_N&lt;1&gt;</v>
      </c>
      <c r="G773" s="19">
        <v>25145.26412</v>
      </c>
      <c r="H773" s="19"/>
    </row>
    <row r="774" spans="1:8" x14ac:dyDescent="0.25">
      <c r="A774" s="19" t="s">
        <v>1441</v>
      </c>
      <c r="B774" s="19" t="str">
        <f t="shared" si="60"/>
        <v>06</v>
      </c>
      <c r="C774" s="19">
        <f t="shared" si="61"/>
        <v>1</v>
      </c>
      <c r="D774" s="19" t="str">
        <f t="shared" si="62"/>
        <v>RX</v>
      </c>
      <c r="E774" s="19" t="str">
        <f t="shared" si="63"/>
        <v>P</v>
      </c>
      <c r="F774" s="19" t="str">
        <f t="shared" si="64"/>
        <v>IFG_06_RX_P&lt;1&gt;</v>
      </c>
      <c r="G774" s="19">
        <v>25144.610530000002</v>
      </c>
      <c r="H774" s="19"/>
    </row>
    <row r="775" spans="1:8" x14ac:dyDescent="0.25">
      <c r="A775" s="19" t="s">
        <v>1446</v>
      </c>
      <c r="B775" s="19" t="str">
        <f t="shared" si="60"/>
        <v>06</v>
      </c>
      <c r="C775" s="19">
        <f t="shared" si="61"/>
        <v>2</v>
      </c>
      <c r="D775" s="19" t="str">
        <f t="shared" si="62"/>
        <v>RX</v>
      </c>
      <c r="E775" s="19" t="str">
        <f t="shared" si="63"/>
        <v>N</v>
      </c>
      <c r="F775" s="19" t="str">
        <f t="shared" si="64"/>
        <v>IFG_06_RX_N&lt;2&gt;</v>
      </c>
      <c r="G775" s="19">
        <v>24293.08887</v>
      </c>
      <c r="H775" s="19"/>
    </row>
    <row r="776" spans="1:8" x14ac:dyDescent="0.25">
      <c r="A776" s="19" t="s">
        <v>1445</v>
      </c>
      <c r="B776" s="19" t="str">
        <f t="shared" si="60"/>
        <v>06</v>
      </c>
      <c r="C776" s="19">
        <f t="shared" si="61"/>
        <v>2</v>
      </c>
      <c r="D776" s="19" t="str">
        <f t="shared" si="62"/>
        <v>RX</v>
      </c>
      <c r="E776" s="19" t="str">
        <f t="shared" si="63"/>
        <v>P</v>
      </c>
      <c r="F776" s="19" t="str">
        <f t="shared" si="64"/>
        <v>IFG_06_RX_P&lt;2&gt;</v>
      </c>
      <c r="G776" s="19">
        <v>24294.949929999999</v>
      </c>
      <c r="H776" s="19"/>
    </row>
    <row r="777" spans="1:8" x14ac:dyDescent="0.25">
      <c r="A777" s="19" t="s">
        <v>1450</v>
      </c>
      <c r="B777" s="19" t="str">
        <f t="shared" si="60"/>
        <v>06</v>
      </c>
      <c r="C777" s="19">
        <f t="shared" si="61"/>
        <v>3</v>
      </c>
      <c r="D777" s="19" t="str">
        <f t="shared" si="62"/>
        <v>RX</v>
      </c>
      <c r="E777" s="19" t="str">
        <f t="shared" si="63"/>
        <v>N</v>
      </c>
      <c r="F777" s="19" t="str">
        <f t="shared" si="64"/>
        <v>IFG_06_RX_N&lt;3&gt;</v>
      </c>
      <c r="G777" s="19">
        <v>24455.281129999999</v>
      </c>
      <c r="H777" s="19"/>
    </row>
    <row r="778" spans="1:8" x14ac:dyDescent="0.25">
      <c r="A778" s="19" t="s">
        <v>1449</v>
      </c>
      <c r="B778" s="19" t="str">
        <f t="shared" si="60"/>
        <v>06</v>
      </c>
      <c r="C778" s="19">
        <f t="shared" si="61"/>
        <v>3</v>
      </c>
      <c r="D778" s="19" t="str">
        <f t="shared" si="62"/>
        <v>RX</v>
      </c>
      <c r="E778" s="19" t="str">
        <f t="shared" si="63"/>
        <v>P</v>
      </c>
      <c r="F778" s="19" t="str">
        <f t="shared" si="64"/>
        <v>IFG_06_RX_P&lt;3&gt;</v>
      </c>
      <c r="G778" s="19">
        <v>24454.478149999999</v>
      </c>
      <c r="H778" s="19"/>
    </row>
    <row r="779" spans="1:8" x14ac:dyDescent="0.25">
      <c r="A779" s="19" t="s">
        <v>1454</v>
      </c>
      <c r="B779" s="19" t="str">
        <f t="shared" si="60"/>
        <v>06</v>
      </c>
      <c r="C779" s="19">
        <f t="shared" si="61"/>
        <v>4</v>
      </c>
      <c r="D779" s="19" t="str">
        <f t="shared" si="62"/>
        <v>RX</v>
      </c>
      <c r="E779" s="19" t="str">
        <f t="shared" si="63"/>
        <v>N</v>
      </c>
      <c r="F779" s="19" t="str">
        <f t="shared" si="64"/>
        <v>IFG_06_RX_N&lt;4&gt;</v>
      </c>
      <c r="G779" s="19">
        <v>22324.91</v>
      </c>
      <c r="H779" s="19"/>
    </row>
    <row r="780" spans="1:8" x14ac:dyDescent="0.25">
      <c r="A780" s="19" t="s">
        <v>1453</v>
      </c>
      <c r="B780" s="19" t="str">
        <f t="shared" si="60"/>
        <v>06</v>
      </c>
      <c r="C780" s="19">
        <f t="shared" si="61"/>
        <v>4</v>
      </c>
      <c r="D780" s="19" t="str">
        <f t="shared" si="62"/>
        <v>RX</v>
      </c>
      <c r="E780" s="19" t="str">
        <f t="shared" si="63"/>
        <v>P</v>
      </c>
      <c r="F780" s="19" t="str">
        <f t="shared" si="64"/>
        <v>IFG_06_RX_P&lt;4&gt;</v>
      </c>
      <c r="G780" s="19">
        <v>22326.203369999999</v>
      </c>
      <c r="H780" s="19"/>
    </row>
    <row r="781" spans="1:8" x14ac:dyDescent="0.25">
      <c r="A781" s="19" t="s">
        <v>1458</v>
      </c>
      <c r="B781" s="19" t="str">
        <f t="shared" si="60"/>
        <v>06</v>
      </c>
      <c r="C781" s="19">
        <f t="shared" si="61"/>
        <v>5</v>
      </c>
      <c r="D781" s="19" t="str">
        <f t="shared" si="62"/>
        <v>RX</v>
      </c>
      <c r="E781" s="19" t="str">
        <f t="shared" si="63"/>
        <v>N</v>
      </c>
      <c r="F781" s="19" t="str">
        <f t="shared" si="64"/>
        <v>IFG_06_RX_N&lt;5&gt;</v>
      </c>
      <c r="G781" s="19">
        <v>24361.382369999999</v>
      </c>
      <c r="H781" s="19"/>
    </row>
    <row r="782" spans="1:8" x14ac:dyDescent="0.25">
      <c r="A782" s="19" t="s">
        <v>1457</v>
      </c>
      <c r="B782" s="19" t="str">
        <f t="shared" si="60"/>
        <v>06</v>
      </c>
      <c r="C782" s="19">
        <f t="shared" si="61"/>
        <v>5</v>
      </c>
      <c r="D782" s="19" t="str">
        <f t="shared" si="62"/>
        <v>RX</v>
      </c>
      <c r="E782" s="19" t="str">
        <f t="shared" si="63"/>
        <v>P</v>
      </c>
      <c r="F782" s="19" t="str">
        <f t="shared" si="64"/>
        <v>IFG_06_RX_P&lt;5&gt;</v>
      </c>
      <c r="G782" s="19">
        <v>24360.00246</v>
      </c>
      <c r="H782" s="19"/>
    </row>
    <row r="783" spans="1:8" x14ac:dyDescent="0.25">
      <c r="A783" s="19" t="s">
        <v>1462</v>
      </c>
      <c r="B783" s="19" t="str">
        <f t="shared" si="60"/>
        <v>06</v>
      </c>
      <c r="C783" s="19">
        <f t="shared" si="61"/>
        <v>6</v>
      </c>
      <c r="D783" s="19" t="str">
        <f t="shared" si="62"/>
        <v>RX</v>
      </c>
      <c r="E783" s="19" t="str">
        <f t="shared" si="63"/>
        <v>N</v>
      </c>
      <c r="F783" s="19" t="str">
        <f t="shared" si="64"/>
        <v>IFG_06_RX_N&lt;6&gt;</v>
      </c>
      <c r="G783" s="19">
        <v>16530.39687</v>
      </c>
      <c r="H783" s="19"/>
    </row>
    <row r="784" spans="1:8" x14ac:dyDescent="0.25">
      <c r="A784" s="19" t="s">
        <v>1461</v>
      </c>
      <c r="B784" s="19" t="str">
        <f t="shared" si="60"/>
        <v>06</v>
      </c>
      <c r="C784" s="19">
        <f t="shared" si="61"/>
        <v>6</v>
      </c>
      <c r="D784" s="19" t="str">
        <f t="shared" si="62"/>
        <v>RX</v>
      </c>
      <c r="E784" s="19" t="str">
        <f t="shared" si="63"/>
        <v>P</v>
      </c>
      <c r="F784" s="19" t="str">
        <f t="shared" si="64"/>
        <v>IFG_06_RX_P&lt;6&gt;</v>
      </c>
      <c r="G784" s="19">
        <v>16531.414270000001</v>
      </c>
      <c r="H784" s="19"/>
    </row>
    <row r="785" spans="1:8" x14ac:dyDescent="0.25">
      <c r="A785" s="19" t="s">
        <v>1466</v>
      </c>
      <c r="B785" s="19" t="str">
        <f t="shared" si="60"/>
        <v>06</v>
      </c>
      <c r="C785" s="19">
        <f t="shared" si="61"/>
        <v>7</v>
      </c>
      <c r="D785" s="19" t="str">
        <f t="shared" si="62"/>
        <v>RX</v>
      </c>
      <c r="E785" s="19" t="str">
        <f t="shared" si="63"/>
        <v>N</v>
      </c>
      <c r="F785" s="19" t="str">
        <f t="shared" si="64"/>
        <v>IFG_06_RX_N&lt;7&gt;</v>
      </c>
      <c r="G785" s="19">
        <v>19633.478319999998</v>
      </c>
      <c r="H785" s="19"/>
    </row>
    <row r="786" spans="1:8" x14ac:dyDescent="0.25">
      <c r="A786" s="19" t="s">
        <v>1465</v>
      </c>
      <c r="B786" s="19" t="str">
        <f t="shared" si="60"/>
        <v>06</v>
      </c>
      <c r="C786" s="19">
        <f t="shared" si="61"/>
        <v>7</v>
      </c>
      <c r="D786" s="19" t="str">
        <f t="shared" si="62"/>
        <v>RX</v>
      </c>
      <c r="E786" s="19" t="str">
        <f t="shared" si="63"/>
        <v>P</v>
      </c>
      <c r="F786" s="19" t="str">
        <f t="shared" si="64"/>
        <v>IFG_06_RX_P&lt;7&gt;</v>
      </c>
      <c r="G786" s="19">
        <v>19632.181229999998</v>
      </c>
      <c r="H786" s="19"/>
    </row>
    <row r="787" spans="1:8" x14ac:dyDescent="0.25">
      <c r="A787" s="19" t="s">
        <v>1470</v>
      </c>
      <c r="B787" s="19" t="str">
        <f t="shared" si="60"/>
        <v>06</v>
      </c>
      <c r="C787" s="19">
        <f t="shared" si="61"/>
        <v>8</v>
      </c>
      <c r="D787" s="19" t="str">
        <f t="shared" si="62"/>
        <v>RX</v>
      </c>
      <c r="E787" s="19" t="str">
        <f t="shared" si="63"/>
        <v>N</v>
      </c>
      <c r="F787" s="19" t="str">
        <f t="shared" si="64"/>
        <v>IFG_06_RX_N&lt;8&gt;</v>
      </c>
      <c r="G787" s="19">
        <v>16042.11839</v>
      </c>
      <c r="H787" s="19"/>
    </row>
    <row r="788" spans="1:8" x14ac:dyDescent="0.25">
      <c r="A788" s="19" t="s">
        <v>1469</v>
      </c>
      <c r="B788" s="19" t="str">
        <f t="shared" si="60"/>
        <v>06</v>
      </c>
      <c r="C788" s="19">
        <f t="shared" si="61"/>
        <v>8</v>
      </c>
      <c r="D788" s="19" t="str">
        <f t="shared" si="62"/>
        <v>RX</v>
      </c>
      <c r="E788" s="19" t="str">
        <f t="shared" si="63"/>
        <v>P</v>
      </c>
      <c r="F788" s="19" t="str">
        <f t="shared" si="64"/>
        <v>IFG_06_RX_P&lt;8&gt;</v>
      </c>
      <c r="G788" s="19">
        <v>16042.582420000001</v>
      </c>
      <c r="H788" s="19"/>
    </row>
    <row r="789" spans="1:8" x14ac:dyDescent="0.25">
      <c r="A789" s="19" t="s">
        <v>1474</v>
      </c>
      <c r="B789" s="19" t="str">
        <f t="shared" si="60"/>
        <v>06</v>
      </c>
      <c r="C789" s="19">
        <f t="shared" si="61"/>
        <v>9</v>
      </c>
      <c r="D789" s="19" t="str">
        <f t="shared" si="62"/>
        <v>RX</v>
      </c>
      <c r="E789" s="19" t="str">
        <f t="shared" si="63"/>
        <v>N</v>
      </c>
      <c r="F789" s="19" t="str">
        <f t="shared" si="64"/>
        <v>IFG_06_RX_N&lt;9&gt;</v>
      </c>
      <c r="G789" s="19">
        <v>20215.330119999999</v>
      </c>
      <c r="H789" s="19"/>
    </row>
    <row r="790" spans="1:8" x14ac:dyDescent="0.25">
      <c r="A790" s="19" t="s">
        <v>1473</v>
      </c>
      <c r="B790" s="19" t="str">
        <f t="shared" si="60"/>
        <v>06</v>
      </c>
      <c r="C790" s="19">
        <f t="shared" si="61"/>
        <v>9</v>
      </c>
      <c r="D790" s="19" t="str">
        <f t="shared" si="62"/>
        <v>RX</v>
      </c>
      <c r="E790" s="19" t="str">
        <f t="shared" si="63"/>
        <v>P</v>
      </c>
      <c r="F790" s="19" t="str">
        <f t="shared" si="64"/>
        <v>IFG_06_RX_P&lt;9&gt;</v>
      </c>
      <c r="G790" s="19">
        <v>20215.078740000001</v>
      </c>
      <c r="H790" s="19"/>
    </row>
    <row r="791" spans="1:8" x14ac:dyDescent="0.25">
      <c r="A791" s="19" t="s">
        <v>1478</v>
      </c>
      <c r="B791" s="19" t="str">
        <f t="shared" si="60"/>
        <v>06</v>
      </c>
      <c r="C791" s="19">
        <f t="shared" si="61"/>
        <v>10</v>
      </c>
      <c r="D791" s="19" t="str">
        <f t="shared" si="62"/>
        <v>RX</v>
      </c>
      <c r="E791" s="19" t="str">
        <f t="shared" si="63"/>
        <v>N</v>
      </c>
      <c r="F791" s="19" t="str">
        <f t="shared" si="64"/>
        <v>IFG_06_RX_N&lt;10&gt;</v>
      </c>
      <c r="G791" s="19">
        <v>18016.702120000002</v>
      </c>
      <c r="H791" s="19"/>
    </row>
    <row r="792" spans="1:8" x14ac:dyDescent="0.25">
      <c r="A792" s="19" t="s">
        <v>1477</v>
      </c>
      <c r="B792" s="19" t="str">
        <f t="shared" si="60"/>
        <v>06</v>
      </c>
      <c r="C792" s="19">
        <f t="shared" si="61"/>
        <v>10</v>
      </c>
      <c r="D792" s="19" t="str">
        <f t="shared" si="62"/>
        <v>RX</v>
      </c>
      <c r="E792" s="19" t="str">
        <f t="shared" si="63"/>
        <v>P</v>
      </c>
      <c r="F792" s="19" t="str">
        <f t="shared" si="64"/>
        <v>IFG_06_RX_P&lt;10&gt;</v>
      </c>
      <c r="G792" s="19">
        <v>18017.407520000001</v>
      </c>
      <c r="H792" s="19"/>
    </row>
    <row r="793" spans="1:8" x14ac:dyDescent="0.25">
      <c r="A793" s="19" t="s">
        <v>1482</v>
      </c>
      <c r="B793" s="19" t="str">
        <f t="shared" si="60"/>
        <v>06</v>
      </c>
      <c r="C793" s="19">
        <f t="shared" si="61"/>
        <v>11</v>
      </c>
      <c r="D793" s="19" t="str">
        <f t="shared" si="62"/>
        <v>RX</v>
      </c>
      <c r="E793" s="19" t="str">
        <f t="shared" si="63"/>
        <v>N</v>
      </c>
      <c r="F793" s="19" t="str">
        <f t="shared" si="64"/>
        <v>IFG_06_RX_N&lt;11&gt;</v>
      </c>
      <c r="G793" s="19">
        <v>17990.139350000001</v>
      </c>
      <c r="H793" s="19"/>
    </row>
    <row r="794" spans="1:8" x14ac:dyDescent="0.25">
      <c r="A794" s="19" t="s">
        <v>1481</v>
      </c>
      <c r="B794" s="19" t="str">
        <f t="shared" si="60"/>
        <v>06</v>
      </c>
      <c r="C794" s="19">
        <f t="shared" si="61"/>
        <v>11</v>
      </c>
      <c r="D794" s="19" t="str">
        <f t="shared" si="62"/>
        <v>RX</v>
      </c>
      <c r="E794" s="19" t="str">
        <f t="shared" si="63"/>
        <v>P</v>
      </c>
      <c r="F794" s="19" t="str">
        <f t="shared" si="64"/>
        <v>IFG_06_RX_P&lt;11&gt;</v>
      </c>
      <c r="G794" s="19">
        <v>17989.012640000001</v>
      </c>
      <c r="H794" s="19"/>
    </row>
    <row r="795" spans="1:8" x14ac:dyDescent="0.25">
      <c r="A795" s="19" t="s">
        <v>1486</v>
      </c>
      <c r="B795" s="19" t="str">
        <f t="shared" si="60"/>
        <v>06</v>
      </c>
      <c r="C795" s="19">
        <f t="shared" si="61"/>
        <v>12</v>
      </c>
      <c r="D795" s="19" t="str">
        <f t="shared" si="62"/>
        <v>RX</v>
      </c>
      <c r="E795" s="19" t="str">
        <f t="shared" si="63"/>
        <v>N</v>
      </c>
      <c r="F795" s="19" t="str">
        <f t="shared" si="64"/>
        <v>IFG_06_RX_N&lt;12&gt;</v>
      </c>
      <c r="G795" s="19">
        <v>11824.935299999999</v>
      </c>
      <c r="H795" s="19"/>
    </row>
    <row r="796" spans="1:8" x14ac:dyDescent="0.25">
      <c r="A796" s="19" t="s">
        <v>1485</v>
      </c>
      <c r="B796" s="19" t="str">
        <f t="shared" si="60"/>
        <v>06</v>
      </c>
      <c r="C796" s="19">
        <f t="shared" si="61"/>
        <v>12</v>
      </c>
      <c r="D796" s="19" t="str">
        <f t="shared" si="62"/>
        <v>RX</v>
      </c>
      <c r="E796" s="19" t="str">
        <f t="shared" si="63"/>
        <v>P</v>
      </c>
      <c r="F796" s="19" t="str">
        <f t="shared" si="64"/>
        <v>IFG_06_RX_P&lt;12&gt;</v>
      </c>
      <c r="G796" s="19">
        <v>11826.76935</v>
      </c>
      <c r="H796" s="19"/>
    </row>
    <row r="797" spans="1:8" x14ac:dyDescent="0.25">
      <c r="A797" s="19" t="s">
        <v>1490</v>
      </c>
      <c r="B797" s="19" t="str">
        <f t="shared" si="60"/>
        <v>06</v>
      </c>
      <c r="C797" s="19">
        <f t="shared" si="61"/>
        <v>13</v>
      </c>
      <c r="D797" s="19" t="str">
        <f t="shared" si="62"/>
        <v>RX</v>
      </c>
      <c r="E797" s="19" t="str">
        <f t="shared" si="63"/>
        <v>N</v>
      </c>
      <c r="F797" s="19" t="str">
        <f t="shared" si="64"/>
        <v>IFG_06_RX_N&lt;13&gt;</v>
      </c>
      <c r="G797" s="19">
        <v>15774.88775</v>
      </c>
      <c r="H797" s="19"/>
    </row>
    <row r="798" spans="1:8" x14ac:dyDescent="0.25">
      <c r="A798" s="19" t="s">
        <v>1489</v>
      </c>
      <c r="B798" s="19" t="str">
        <f t="shared" si="60"/>
        <v>06</v>
      </c>
      <c r="C798" s="19">
        <f t="shared" si="61"/>
        <v>13</v>
      </c>
      <c r="D798" s="19" t="str">
        <f t="shared" si="62"/>
        <v>RX</v>
      </c>
      <c r="E798" s="19" t="str">
        <f t="shared" si="63"/>
        <v>P</v>
      </c>
      <c r="F798" s="19" t="str">
        <f t="shared" si="64"/>
        <v>IFG_06_RX_P&lt;13&gt;</v>
      </c>
      <c r="G798" s="19">
        <v>15774.802449999999</v>
      </c>
      <c r="H798" s="19"/>
    </row>
    <row r="799" spans="1:8" x14ac:dyDescent="0.25">
      <c r="A799" s="19" t="s">
        <v>1494</v>
      </c>
      <c r="B799" s="19" t="str">
        <f t="shared" si="60"/>
        <v>06</v>
      </c>
      <c r="C799" s="19">
        <f t="shared" si="61"/>
        <v>14</v>
      </c>
      <c r="D799" s="19" t="str">
        <f t="shared" si="62"/>
        <v>RX</v>
      </c>
      <c r="E799" s="19" t="str">
        <f t="shared" si="63"/>
        <v>N</v>
      </c>
      <c r="F799" s="19" t="str">
        <f t="shared" si="64"/>
        <v>IFG_06_RX_N&lt;14&gt;</v>
      </c>
      <c r="G799" s="19">
        <v>19763.16948</v>
      </c>
      <c r="H799" s="19"/>
    </row>
    <row r="800" spans="1:8" x14ac:dyDescent="0.25">
      <c r="A800" s="19" t="s">
        <v>1493</v>
      </c>
      <c r="B800" s="19" t="str">
        <f t="shared" si="60"/>
        <v>06</v>
      </c>
      <c r="C800" s="19">
        <f t="shared" si="61"/>
        <v>14</v>
      </c>
      <c r="D800" s="19" t="str">
        <f t="shared" si="62"/>
        <v>RX</v>
      </c>
      <c r="E800" s="19" t="str">
        <f t="shared" si="63"/>
        <v>P</v>
      </c>
      <c r="F800" s="19" t="str">
        <f t="shared" si="64"/>
        <v>IFG_06_RX_P&lt;14&gt;</v>
      </c>
      <c r="G800" s="19">
        <v>19764.838820000001</v>
      </c>
      <c r="H800" s="19"/>
    </row>
    <row r="801" spans="1:8" x14ac:dyDescent="0.25">
      <c r="A801" s="19" t="s">
        <v>1498</v>
      </c>
      <c r="B801" s="19" t="str">
        <f t="shared" si="60"/>
        <v>06</v>
      </c>
      <c r="C801" s="19">
        <f t="shared" si="61"/>
        <v>15</v>
      </c>
      <c r="D801" s="19" t="str">
        <f t="shared" si="62"/>
        <v>RX</v>
      </c>
      <c r="E801" s="19" t="str">
        <f t="shared" si="63"/>
        <v>N</v>
      </c>
      <c r="F801" s="19" t="str">
        <f t="shared" si="64"/>
        <v>IFG_06_RX_N&lt;15&gt;</v>
      </c>
      <c r="G801" s="19">
        <v>12988.781150000001</v>
      </c>
      <c r="H801" s="19"/>
    </row>
    <row r="802" spans="1:8" x14ac:dyDescent="0.25">
      <c r="A802" s="19" t="s">
        <v>1497</v>
      </c>
      <c r="B802" s="19" t="str">
        <f t="shared" si="60"/>
        <v>06</v>
      </c>
      <c r="C802" s="19">
        <f t="shared" si="61"/>
        <v>15</v>
      </c>
      <c r="D802" s="19" t="str">
        <f t="shared" si="62"/>
        <v>RX</v>
      </c>
      <c r="E802" s="19" t="str">
        <f t="shared" si="63"/>
        <v>P</v>
      </c>
      <c r="F802" s="19" t="str">
        <f t="shared" si="64"/>
        <v>IFG_06_RX_P&lt;15&gt;</v>
      </c>
      <c r="G802" s="19">
        <v>12988.334989999999</v>
      </c>
      <c r="H802" s="19"/>
    </row>
    <row r="803" spans="1:8" x14ac:dyDescent="0.25">
      <c r="A803" s="19" t="s">
        <v>1502</v>
      </c>
      <c r="B803" s="19" t="str">
        <f t="shared" si="60"/>
        <v>06</v>
      </c>
      <c r="C803" s="19">
        <f t="shared" si="61"/>
        <v>16</v>
      </c>
      <c r="D803" s="19" t="str">
        <f t="shared" si="62"/>
        <v>RX</v>
      </c>
      <c r="E803" s="19" t="str">
        <f t="shared" si="63"/>
        <v>N</v>
      </c>
      <c r="F803" s="19" t="str">
        <f t="shared" si="64"/>
        <v>IFG_06_RX_N&lt;16&gt;</v>
      </c>
      <c r="G803" s="19">
        <v>16326.888629999999</v>
      </c>
      <c r="H803" s="19"/>
    </row>
    <row r="804" spans="1:8" x14ac:dyDescent="0.25">
      <c r="A804" s="19" t="s">
        <v>1501</v>
      </c>
      <c r="B804" s="19" t="str">
        <f t="shared" si="60"/>
        <v>06</v>
      </c>
      <c r="C804" s="19">
        <f t="shared" si="61"/>
        <v>16</v>
      </c>
      <c r="D804" s="19" t="str">
        <f t="shared" si="62"/>
        <v>RX</v>
      </c>
      <c r="E804" s="19" t="str">
        <f t="shared" si="63"/>
        <v>P</v>
      </c>
      <c r="F804" s="19" t="str">
        <f t="shared" si="64"/>
        <v>IFG_06_RX_P&lt;16&gt;</v>
      </c>
      <c r="G804" s="19">
        <v>16328.10428</v>
      </c>
      <c r="H804" s="19"/>
    </row>
    <row r="805" spans="1:8" x14ac:dyDescent="0.25">
      <c r="A805" s="19" t="s">
        <v>1506</v>
      </c>
      <c r="B805" s="19" t="str">
        <f t="shared" si="60"/>
        <v>06</v>
      </c>
      <c r="C805" s="19">
        <f t="shared" si="61"/>
        <v>17</v>
      </c>
      <c r="D805" s="19" t="str">
        <f t="shared" si="62"/>
        <v>RX</v>
      </c>
      <c r="E805" s="19" t="str">
        <f t="shared" si="63"/>
        <v>N</v>
      </c>
      <c r="F805" s="19" t="str">
        <f t="shared" si="64"/>
        <v>IFG_06_RX_N&lt;17&gt;</v>
      </c>
      <c r="G805" s="19">
        <v>20215.445500000002</v>
      </c>
      <c r="H805" s="19"/>
    </row>
    <row r="806" spans="1:8" x14ac:dyDescent="0.25">
      <c r="A806" s="19" t="s">
        <v>1505</v>
      </c>
      <c r="B806" s="19" t="str">
        <f t="shared" si="60"/>
        <v>06</v>
      </c>
      <c r="C806" s="19">
        <f t="shared" si="61"/>
        <v>17</v>
      </c>
      <c r="D806" s="19" t="str">
        <f t="shared" si="62"/>
        <v>RX</v>
      </c>
      <c r="E806" s="19" t="str">
        <f t="shared" si="63"/>
        <v>P</v>
      </c>
      <c r="F806" s="19" t="str">
        <f t="shared" si="64"/>
        <v>IFG_06_RX_P&lt;17&gt;</v>
      </c>
      <c r="G806" s="19">
        <v>20215.432069999999</v>
      </c>
      <c r="H806" s="19"/>
    </row>
    <row r="807" spans="1:8" x14ac:dyDescent="0.25">
      <c r="A807" s="19" t="s">
        <v>4300</v>
      </c>
      <c r="B807" s="19" t="str">
        <f t="shared" si="60"/>
        <v>06</v>
      </c>
      <c r="C807" s="19">
        <f t="shared" si="61"/>
        <v>18</v>
      </c>
      <c r="D807" s="19" t="str">
        <f t="shared" si="62"/>
        <v>RX</v>
      </c>
      <c r="E807" s="19" t="str">
        <f t="shared" si="63"/>
        <v>N</v>
      </c>
      <c r="F807" s="19" t="str">
        <f t="shared" si="64"/>
        <v>IFG_06_RX_N&lt;18&gt;</v>
      </c>
      <c r="G807" s="19">
        <v>12907.291569999999</v>
      </c>
      <c r="H807" s="19"/>
    </row>
    <row r="808" spans="1:8" x14ac:dyDescent="0.25">
      <c r="A808" s="19" t="s">
        <v>4301</v>
      </c>
      <c r="B808" s="19" t="str">
        <f t="shared" si="60"/>
        <v>06</v>
      </c>
      <c r="C808" s="19">
        <f t="shared" si="61"/>
        <v>18</v>
      </c>
      <c r="D808" s="19" t="str">
        <f t="shared" si="62"/>
        <v>RX</v>
      </c>
      <c r="E808" s="19" t="str">
        <f t="shared" si="63"/>
        <v>P</v>
      </c>
      <c r="F808" s="19" t="str">
        <f t="shared" si="64"/>
        <v>IFG_06_RX_P&lt;18&gt;</v>
      </c>
      <c r="G808" s="19">
        <v>12908.181989999999</v>
      </c>
      <c r="H808" s="19"/>
    </row>
    <row r="809" spans="1:8" x14ac:dyDescent="0.25">
      <c r="A809" s="19" t="s">
        <v>4302</v>
      </c>
      <c r="B809" s="19" t="str">
        <f t="shared" si="60"/>
        <v>06</v>
      </c>
      <c r="C809" s="19">
        <f t="shared" si="61"/>
        <v>19</v>
      </c>
      <c r="D809" s="19" t="str">
        <f t="shared" si="62"/>
        <v>RX</v>
      </c>
      <c r="E809" s="19" t="str">
        <f t="shared" si="63"/>
        <v>N</v>
      </c>
      <c r="F809" s="19" t="str">
        <f t="shared" si="64"/>
        <v>IFG_06_RX_N&lt;19&gt;</v>
      </c>
      <c r="G809" s="19">
        <v>14686.939770000001</v>
      </c>
      <c r="H809" s="19"/>
    </row>
    <row r="810" spans="1:8" x14ac:dyDescent="0.25">
      <c r="A810" s="19" t="s">
        <v>4303</v>
      </c>
      <c r="B810" s="19" t="str">
        <f t="shared" si="60"/>
        <v>06</v>
      </c>
      <c r="C810" s="19">
        <f t="shared" si="61"/>
        <v>19</v>
      </c>
      <c r="D810" s="19" t="str">
        <f t="shared" si="62"/>
        <v>RX</v>
      </c>
      <c r="E810" s="19" t="str">
        <f t="shared" si="63"/>
        <v>P</v>
      </c>
      <c r="F810" s="19" t="str">
        <f t="shared" si="64"/>
        <v>IFG_06_RX_P&lt;19&gt;</v>
      </c>
      <c r="G810" s="19">
        <v>14685.27456</v>
      </c>
      <c r="H810" s="19"/>
    </row>
    <row r="811" spans="1:8" x14ac:dyDescent="0.25">
      <c r="A811" s="19" t="s">
        <v>4304</v>
      </c>
      <c r="B811" s="19" t="str">
        <f t="shared" si="60"/>
        <v>06</v>
      </c>
      <c r="C811" s="19">
        <f t="shared" si="61"/>
        <v>20</v>
      </c>
      <c r="D811" s="19" t="str">
        <f t="shared" si="62"/>
        <v>RX</v>
      </c>
      <c r="E811" s="19" t="str">
        <f t="shared" si="63"/>
        <v>N</v>
      </c>
      <c r="F811" s="19" t="str">
        <f t="shared" si="64"/>
        <v>IFG_06_RX_N&lt;20&gt;</v>
      </c>
      <c r="G811" s="19">
        <v>17916.353149999999</v>
      </c>
      <c r="H811" s="19"/>
    </row>
    <row r="812" spans="1:8" x14ac:dyDescent="0.25">
      <c r="A812" s="19" t="s">
        <v>4305</v>
      </c>
      <c r="B812" s="19" t="str">
        <f t="shared" si="60"/>
        <v>06</v>
      </c>
      <c r="C812" s="19">
        <f t="shared" si="61"/>
        <v>20</v>
      </c>
      <c r="D812" s="19" t="str">
        <f t="shared" si="62"/>
        <v>RX</v>
      </c>
      <c r="E812" s="19" t="str">
        <f t="shared" si="63"/>
        <v>P</v>
      </c>
      <c r="F812" s="19" t="str">
        <f t="shared" si="64"/>
        <v>IFG_06_RX_P&lt;20&gt;</v>
      </c>
      <c r="G812" s="19">
        <v>17917.143309999999</v>
      </c>
      <c r="H812" s="19"/>
    </row>
    <row r="813" spans="1:8" x14ac:dyDescent="0.25">
      <c r="A813" s="19" t="s">
        <v>4306</v>
      </c>
      <c r="B813" s="19" t="str">
        <f t="shared" si="60"/>
        <v>06</v>
      </c>
      <c r="C813" s="19">
        <f t="shared" si="61"/>
        <v>21</v>
      </c>
      <c r="D813" s="19" t="str">
        <f t="shared" si="62"/>
        <v>RX</v>
      </c>
      <c r="E813" s="19" t="str">
        <f t="shared" si="63"/>
        <v>N</v>
      </c>
      <c r="F813" s="19" t="str">
        <f t="shared" si="64"/>
        <v>IFG_06_RX_N&lt;21&gt;</v>
      </c>
      <c r="G813" s="19">
        <v>15353.76749</v>
      </c>
      <c r="H813" s="19"/>
    </row>
    <row r="814" spans="1:8" x14ac:dyDescent="0.25">
      <c r="A814" s="19" t="s">
        <v>4307</v>
      </c>
      <c r="B814" s="19" t="str">
        <f t="shared" si="60"/>
        <v>06</v>
      </c>
      <c r="C814" s="19">
        <f t="shared" si="61"/>
        <v>21</v>
      </c>
      <c r="D814" s="19" t="str">
        <f t="shared" si="62"/>
        <v>RX</v>
      </c>
      <c r="E814" s="19" t="str">
        <f t="shared" si="63"/>
        <v>P</v>
      </c>
      <c r="F814" s="19" t="str">
        <f t="shared" si="64"/>
        <v>IFG_06_RX_P&lt;21&gt;</v>
      </c>
      <c r="G814" s="19">
        <v>15354.848410000001</v>
      </c>
      <c r="H814" s="19"/>
    </row>
    <row r="815" spans="1:8" x14ac:dyDescent="0.25">
      <c r="A815" s="19" t="s">
        <v>4308</v>
      </c>
      <c r="B815" s="19" t="str">
        <f t="shared" si="60"/>
        <v>06</v>
      </c>
      <c r="C815" s="19">
        <f t="shared" si="61"/>
        <v>22</v>
      </c>
      <c r="D815" s="19" t="str">
        <f t="shared" si="62"/>
        <v>RX</v>
      </c>
      <c r="E815" s="19" t="str">
        <f t="shared" si="63"/>
        <v>N</v>
      </c>
      <c r="F815" s="19" t="str">
        <f t="shared" si="64"/>
        <v>IFG_06_RX_N&lt;22&gt;</v>
      </c>
      <c r="G815" s="19">
        <v>18864.267629999998</v>
      </c>
      <c r="H815" s="19"/>
    </row>
    <row r="816" spans="1:8" x14ac:dyDescent="0.25">
      <c r="A816" s="19" t="s">
        <v>4309</v>
      </c>
      <c r="B816" s="19" t="str">
        <f t="shared" si="60"/>
        <v>06</v>
      </c>
      <c r="C816" s="19">
        <f t="shared" si="61"/>
        <v>22</v>
      </c>
      <c r="D816" s="19" t="str">
        <f t="shared" si="62"/>
        <v>RX</v>
      </c>
      <c r="E816" s="19" t="str">
        <f t="shared" si="63"/>
        <v>P</v>
      </c>
      <c r="F816" s="19" t="str">
        <f t="shared" si="64"/>
        <v>IFG_06_RX_P&lt;22&gt;</v>
      </c>
      <c r="G816" s="19">
        <v>18865.58409</v>
      </c>
      <c r="H816" s="19"/>
    </row>
    <row r="817" spans="1:8" x14ac:dyDescent="0.25">
      <c r="A817" s="19" t="s">
        <v>4310</v>
      </c>
      <c r="B817" s="19" t="str">
        <f t="shared" si="60"/>
        <v>06</v>
      </c>
      <c r="C817" s="19">
        <f t="shared" si="61"/>
        <v>23</v>
      </c>
      <c r="D817" s="19" t="str">
        <f t="shared" si="62"/>
        <v>RX</v>
      </c>
      <c r="E817" s="19" t="str">
        <f t="shared" si="63"/>
        <v>N</v>
      </c>
      <c r="F817" s="19" t="str">
        <f t="shared" si="64"/>
        <v>IFG_06_RX_N&lt;23&gt;</v>
      </c>
      <c r="G817" s="19">
        <v>13123.349840000001</v>
      </c>
      <c r="H817" s="19"/>
    </row>
    <row r="818" spans="1:8" x14ac:dyDescent="0.25">
      <c r="A818" s="19" t="s">
        <v>4311</v>
      </c>
      <c r="B818" s="19" t="str">
        <f t="shared" si="60"/>
        <v>06</v>
      </c>
      <c r="C818" s="19">
        <f t="shared" si="61"/>
        <v>23</v>
      </c>
      <c r="D818" s="19" t="str">
        <f t="shared" si="62"/>
        <v>RX</v>
      </c>
      <c r="E818" s="19" t="str">
        <f t="shared" si="63"/>
        <v>P</v>
      </c>
      <c r="F818" s="19" t="str">
        <f t="shared" si="64"/>
        <v>IFG_06_RX_P&lt;23&gt;</v>
      </c>
      <c r="G818" s="19">
        <v>13125.281709999999</v>
      </c>
      <c r="H818" s="19"/>
    </row>
    <row r="819" spans="1:8" x14ac:dyDescent="0.25">
      <c r="A819" s="19" t="s">
        <v>1510</v>
      </c>
      <c r="B819" s="19" t="str">
        <f t="shared" si="60"/>
        <v>07</v>
      </c>
      <c r="C819" s="19">
        <f t="shared" si="61"/>
        <v>0</v>
      </c>
      <c r="D819" s="19" t="str">
        <f t="shared" si="62"/>
        <v>RX</v>
      </c>
      <c r="E819" s="19" t="str">
        <f t="shared" si="63"/>
        <v>N</v>
      </c>
      <c r="F819" s="19" t="str">
        <f t="shared" si="64"/>
        <v>IFG_07_RX_N&lt;0&gt;</v>
      </c>
      <c r="G819" s="19">
        <v>8561.0175600000002</v>
      </c>
      <c r="H819" s="19"/>
    </row>
    <row r="820" spans="1:8" x14ac:dyDescent="0.25">
      <c r="A820" s="19" t="s">
        <v>1509</v>
      </c>
      <c r="B820" s="19" t="str">
        <f t="shared" si="60"/>
        <v>07</v>
      </c>
      <c r="C820" s="19">
        <f t="shared" si="61"/>
        <v>0</v>
      </c>
      <c r="D820" s="19" t="str">
        <f t="shared" si="62"/>
        <v>RX</v>
      </c>
      <c r="E820" s="19" t="str">
        <f t="shared" si="63"/>
        <v>P</v>
      </c>
      <c r="F820" s="19" t="str">
        <f t="shared" si="64"/>
        <v>IFG_07_RX_P&lt;0&gt;</v>
      </c>
      <c r="G820" s="19">
        <v>8559.68685</v>
      </c>
      <c r="H820" s="19"/>
    </row>
    <row r="821" spans="1:8" x14ac:dyDescent="0.25">
      <c r="A821" s="19" t="s">
        <v>1514</v>
      </c>
      <c r="B821" s="19" t="str">
        <f t="shared" si="60"/>
        <v>07</v>
      </c>
      <c r="C821" s="19">
        <f t="shared" si="61"/>
        <v>1</v>
      </c>
      <c r="D821" s="19" t="str">
        <f t="shared" si="62"/>
        <v>RX</v>
      </c>
      <c r="E821" s="19" t="str">
        <f t="shared" si="63"/>
        <v>N</v>
      </c>
      <c r="F821" s="19" t="str">
        <f t="shared" si="64"/>
        <v>IFG_07_RX_N&lt;1&gt;</v>
      </c>
      <c r="G821" s="19">
        <v>12732.956819999999</v>
      </c>
      <c r="H821" s="19"/>
    </row>
    <row r="822" spans="1:8" x14ac:dyDescent="0.25">
      <c r="A822" s="19" t="s">
        <v>1513</v>
      </c>
      <c r="B822" s="19" t="str">
        <f t="shared" si="60"/>
        <v>07</v>
      </c>
      <c r="C822" s="19">
        <f t="shared" si="61"/>
        <v>1</v>
      </c>
      <c r="D822" s="19" t="str">
        <f t="shared" si="62"/>
        <v>RX</v>
      </c>
      <c r="E822" s="19" t="str">
        <f t="shared" si="63"/>
        <v>P</v>
      </c>
      <c r="F822" s="19" t="str">
        <f t="shared" si="64"/>
        <v>IFG_07_RX_P&lt;1&gt;</v>
      </c>
      <c r="G822" s="19">
        <v>12734.80904</v>
      </c>
      <c r="H822" s="19"/>
    </row>
    <row r="823" spans="1:8" x14ac:dyDescent="0.25">
      <c r="A823" s="19" t="s">
        <v>1518</v>
      </c>
      <c r="B823" s="19" t="str">
        <f t="shared" si="60"/>
        <v>07</v>
      </c>
      <c r="C823" s="19">
        <f t="shared" si="61"/>
        <v>2</v>
      </c>
      <c r="D823" s="19" t="str">
        <f t="shared" si="62"/>
        <v>RX</v>
      </c>
      <c r="E823" s="19" t="str">
        <f t="shared" si="63"/>
        <v>N</v>
      </c>
      <c r="F823" s="19" t="str">
        <f t="shared" si="64"/>
        <v>IFG_07_RX_N&lt;2&gt;</v>
      </c>
      <c r="G823" s="19">
        <v>17445.102459999998</v>
      </c>
      <c r="H823" s="19"/>
    </row>
    <row r="824" spans="1:8" x14ac:dyDescent="0.25">
      <c r="A824" s="19" t="s">
        <v>1517</v>
      </c>
      <c r="B824" s="19" t="str">
        <f t="shared" si="60"/>
        <v>07</v>
      </c>
      <c r="C824" s="19">
        <f t="shared" si="61"/>
        <v>2</v>
      </c>
      <c r="D824" s="19" t="str">
        <f t="shared" si="62"/>
        <v>RX</v>
      </c>
      <c r="E824" s="19" t="str">
        <f t="shared" si="63"/>
        <v>P</v>
      </c>
      <c r="F824" s="19" t="str">
        <f t="shared" si="64"/>
        <v>IFG_07_RX_P&lt;2&gt;</v>
      </c>
      <c r="G824" s="19">
        <v>17446.294279999998</v>
      </c>
      <c r="H824" s="19"/>
    </row>
    <row r="825" spans="1:8" x14ac:dyDescent="0.25">
      <c r="A825" s="19" t="s">
        <v>1522</v>
      </c>
      <c r="B825" s="19" t="str">
        <f t="shared" si="60"/>
        <v>07</v>
      </c>
      <c r="C825" s="19">
        <f t="shared" si="61"/>
        <v>3</v>
      </c>
      <c r="D825" s="19" t="str">
        <f t="shared" si="62"/>
        <v>RX</v>
      </c>
      <c r="E825" s="19" t="str">
        <f t="shared" si="63"/>
        <v>N</v>
      </c>
      <c r="F825" s="19" t="str">
        <f t="shared" si="64"/>
        <v>IFG_07_RX_N&lt;3&gt;</v>
      </c>
      <c r="G825" s="19">
        <v>20070.764360000001</v>
      </c>
      <c r="H825" s="19"/>
    </row>
    <row r="826" spans="1:8" x14ac:dyDescent="0.25">
      <c r="A826" s="19" t="s">
        <v>1521</v>
      </c>
      <c r="B826" s="19" t="str">
        <f t="shared" si="60"/>
        <v>07</v>
      </c>
      <c r="C826" s="19">
        <f t="shared" si="61"/>
        <v>3</v>
      </c>
      <c r="D826" s="19" t="str">
        <f t="shared" si="62"/>
        <v>RX</v>
      </c>
      <c r="E826" s="19" t="str">
        <f t="shared" si="63"/>
        <v>P</v>
      </c>
      <c r="F826" s="19" t="str">
        <f t="shared" si="64"/>
        <v>IFG_07_RX_P&lt;3&gt;</v>
      </c>
      <c r="G826" s="19">
        <v>20069.990379999999</v>
      </c>
      <c r="H826" s="19"/>
    </row>
    <row r="827" spans="1:8" x14ac:dyDescent="0.25">
      <c r="A827" s="19" t="s">
        <v>1526</v>
      </c>
      <c r="B827" s="19" t="str">
        <f t="shared" si="60"/>
        <v>07</v>
      </c>
      <c r="C827" s="19">
        <f t="shared" si="61"/>
        <v>4</v>
      </c>
      <c r="D827" s="19" t="str">
        <f t="shared" si="62"/>
        <v>RX</v>
      </c>
      <c r="E827" s="19" t="str">
        <f t="shared" si="63"/>
        <v>N</v>
      </c>
      <c r="F827" s="19" t="str">
        <f t="shared" si="64"/>
        <v>IFG_07_RX_N&lt;4&gt;</v>
      </c>
      <c r="G827" s="19">
        <v>10708.546120000001</v>
      </c>
      <c r="H827" s="19"/>
    </row>
    <row r="828" spans="1:8" x14ac:dyDescent="0.25">
      <c r="A828" s="19" t="s">
        <v>1525</v>
      </c>
      <c r="B828" s="19" t="str">
        <f t="shared" si="60"/>
        <v>07</v>
      </c>
      <c r="C828" s="19">
        <f t="shared" si="61"/>
        <v>4</v>
      </c>
      <c r="D828" s="19" t="str">
        <f t="shared" si="62"/>
        <v>RX</v>
      </c>
      <c r="E828" s="19" t="str">
        <f t="shared" si="63"/>
        <v>P</v>
      </c>
      <c r="F828" s="19" t="str">
        <f t="shared" si="64"/>
        <v>IFG_07_RX_P&lt;4&gt;</v>
      </c>
      <c r="G828" s="19">
        <v>10709.144700000001</v>
      </c>
      <c r="H828" s="19"/>
    </row>
    <row r="829" spans="1:8" x14ac:dyDescent="0.25">
      <c r="A829" s="19" t="s">
        <v>1530</v>
      </c>
      <c r="B829" s="19" t="str">
        <f t="shared" si="60"/>
        <v>07</v>
      </c>
      <c r="C829" s="19">
        <f t="shared" si="61"/>
        <v>5</v>
      </c>
      <c r="D829" s="19" t="str">
        <f t="shared" si="62"/>
        <v>RX</v>
      </c>
      <c r="E829" s="19" t="str">
        <f t="shared" si="63"/>
        <v>N</v>
      </c>
      <c r="F829" s="19" t="str">
        <f t="shared" si="64"/>
        <v>IFG_07_RX_N&lt;5&gt;</v>
      </c>
      <c r="G829" s="19">
        <v>15063.84929</v>
      </c>
      <c r="H829" s="19"/>
    </row>
    <row r="830" spans="1:8" x14ac:dyDescent="0.25">
      <c r="A830" s="19" t="s">
        <v>1529</v>
      </c>
      <c r="B830" s="19" t="str">
        <f t="shared" si="60"/>
        <v>07</v>
      </c>
      <c r="C830" s="19">
        <f t="shared" si="61"/>
        <v>5</v>
      </c>
      <c r="D830" s="19" t="str">
        <f t="shared" si="62"/>
        <v>RX</v>
      </c>
      <c r="E830" s="19" t="str">
        <f t="shared" si="63"/>
        <v>P</v>
      </c>
      <c r="F830" s="19" t="str">
        <f t="shared" si="64"/>
        <v>IFG_07_RX_P&lt;5&gt;</v>
      </c>
      <c r="G830" s="19">
        <v>15063.90252</v>
      </c>
      <c r="H830" s="19"/>
    </row>
    <row r="831" spans="1:8" x14ac:dyDescent="0.25">
      <c r="A831" s="19" t="s">
        <v>1534</v>
      </c>
      <c r="B831" s="19" t="str">
        <f t="shared" si="60"/>
        <v>07</v>
      </c>
      <c r="C831" s="19">
        <f t="shared" si="61"/>
        <v>6</v>
      </c>
      <c r="D831" s="19" t="str">
        <f t="shared" si="62"/>
        <v>RX</v>
      </c>
      <c r="E831" s="19" t="str">
        <f t="shared" si="63"/>
        <v>N</v>
      </c>
      <c r="F831" s="19" t="str">
        <f t="shared" si="64"/>
        <v>IFG_07_RX_N&lt;6&gt;</v>
      </c>
      <c r="G831" s="19">
        <v>18117.840230000002</v>
      </c>
      <c r="H831" s="19"/>
    </row>
    <row r="832" spans="1:8" x14ac:dyDescent="0.25">
      <c r="A832" s="19" t="s">
        <v>1533</v>
      </c>
      <c r="B832" s="19" t="str">
        <f t="shared" si="60"/>
        <v>07</v>
      </c>
      <c r="C832" s="19">
        <f t="shared" si="61"/>
        <v>6</v>
      </c>
      <c r="D832" s="19" t="str">
        <f t="shared" si="62"/>
        <v>RX</v>
      </c>
      <c r="E832" s="19" t="str">
        <f t="shared" si="63"/>
        <v>P</v>
      </c>
      <c r="F832" s="19" t="str">
        <f t="shared" si="64"/>
        <v>IFG_07_RX_P&lt;6&gt;</v>
      </c>
      <c r="G832" s="19">
        <v>18116.2065</v>
      </c>
      <c r="H832" s="19"/>
    </row>
    <row r="833" spans="1:8" x14ac:dyDescent="0.25">
      <c r="A833" s="19" t="s">
        <v>1538</v>
      </c>
      <c r="B833" s="19" t="str">
        <f t="shared" si="60"/>
        <v>07</v>
      </c>
      <c r="C833" s="19">
        <f t="shared" si="61"/>
        <v>7</v>
      </c>
      <c r="D833" s="19" t="str">
        <f t="shared" si="62"/>
        <v>RX</v>
      </c>
      <c r="E833" s="19" t="str">
        <f t="shared" si="63"/>
        <v>N</v>
      </c>
      <c r="F833" s="19" t="str">
        <f t="shared" si="64"/>
        <v>IFG_07_RX_N&lt;7&gt;</v>
      </c>
      <c r="G833" s="19">
        <v>24003.82057</v>
      </c>
      <c r="H833" s="19"/>
    </row>
    <row r="834" spans="1:8" x14ac:dyDescent="0.25">
      <c r="A834" s="19" t="s">
        <v>1537</v>
      </c>
      <c r="B834" s="19" t="str">
        <f t="shared" si="60"/>
        <v>07</v>
      </c>
      <c r="C834" s="19">
        <f t="shared" si="61"/>
        <v>7</v>
      </c>
      <c r="D834" s="19" t="str">
        <f t="shared" si="62"/>
        <v>RX</v>
      </c>
      <c r="E834" s="19" t="str">
        <f t="shared" si="63"/>
        <v>P</v>
      </c>
      <c r="F834" s="19" t="str">
        <f t="shared" si="64"/>
        <v>IFG_07_RX_P&lt;7&gt;</v>
      </c>
      <c r="G834" s="19">
        <v>24003.714889999999</v>
      </c>
      <c r="H834" s="19"/>
    </row>
    <row r="835" spans="1:8" x14ac:dyDescent="0.25">
      <c r="A835" s="19" t="s">
        <v>1542</v>
      </c>
      <c r="B835" s="19" t="str">
        <f t="shared" si="60"/>
        <v>07</v>
      </c>
      <c r="C835" s="19">
        <f t="shared" si="61"/>
        <v>8</v>
      </c>
      <c r="D835" s="19" t="str">
        <f t="shared" si="62"/>
        <v>RX</v>
      </c>
      <c r="E835" s="19" t="str">
        <f t="shared" si="63"/>
        <v>N</v>
      </c>
      <c r="F835" s="19" t="str">
        <f t="shared" si="64"/>
        <v>IFG_07_RX_N&lt;8&gt;</v>
      </c>
      <c r="G835" s="19">
        <v>16917.380659999999</v>
      </c>
      <c r="H835" s="19"/>
    </row>
    <row r="836" spans="1:8" x14ac:dyDescent="0.25">
      <c r="A836" s="19" t="s">
        <v>1541</v>
      </c>
      <c r="B836" s="19" t="str">
        <f t="shared" ref="B836:B899" si="65">RIGHT(LEFT(A836,5),2)</f>
        <v>07</v>
      </c>
      <c r="C836" s="19">
        <f t="shared" ref="C836:C866" si="66">INT(MID(A836,FIND("_",A836)+1,2))</f>
        <v>8</v>
      </c>
      <c r="D836" s="19" t="str">
        <f t="shared" ref="D836:D866" si="67">MID(A836,FIND("_",A836)+4,2)</f>
        <v>RX</v>
      </c>
      <c r="E836" s="19" t="str">
        <f t="shared" ref="E836:E866" si="68">RIGHT(A836,1)</f>
        <v>P</v>
      </c>
      <c r="F836" s="19" t="str">
        <f t="shared" ref="F836:F866" si="69">CONCATENATE("IFG_",B836,"_",D836,"_",E836,"&lt;",C836,"&gt;")</f>
        <v>IFG_07_RX_P&lt;8&gt;</v>
      </c>
      <c r="G836" s="19">
        <v>16917.981790000002</v>
      </c>
      <c r="H836" s="19"/>
    </row>
    <row r="837" spans="1:8" x14ac:dyDescent="0.25">
      <c r="A837" s="19" t="s">
        <v>1546</v>
      </c>
      <c r="B837" s="19" t="str">
        <f t="shared" si="65"/>
        <v>07</v>
      </c>
      <c r="C837" s="19">
        <f t="shared" si="66"/>
        <v>9</v>
      </c>
      <c r="D837" s="19" t="str">
        <f t="shared" si="67"/>
        <v>RX</v>
      </c>
      <c r="E837" s="19" t="str">
        <f t="shared" si="68"/>
        <v>N</v>
      </c>
      <c r="F837" s="19" t="str">
        <f t="shared" si="69"/>
        <v>IFG_07_RX_N&lt;9&gt;</v>
      </c>
      <c r="G837" s="19">
        <v>15311.385480000001</v>
      </c>
      <c r="H837" s="19"/>
    </row>
    <row r="838" spans="1:8" x14ac:dyDescent="0.25">
      <c r="A838" s="19" t="s">
        <v>1545</v>
      </c>
      <c r="B838" s="19" t="str">
        <f t="shared" si="65"/>
        <v>07</v>
      </c>
      <c r="C838" s="19">
        <f t="shared" si="66"/>
        <v>9</v>
      </c>
      <c r="D838" s="19" t="str">
        <f t="shared" si="67"/>
        <v>RX</v>
      </c>
      <c r="E838" s="19" t="str">
        <f t="shared" si="68"/>
        <v>P</v>
      </c>
      <c r="F838" s="19" t="str">
        <f t="shared" si="69"/>
        <v>IFG_07_RX_P&lt;9&gt;</v>
      </c>
      <c r="G838" s="19">
        <v>15310.960290000001</v>
      </c>
      <c r="H838" s="19"/>
    </row>
    <row r="839" spans="1:8" x14ac:dyDescent="0.25">
      <c r="A839" s="19" t="s">
        <v>1550</v>
      </c>
      <c r="B839" s="19" t="str">
        <f t="shared" si="65"/>
        <v>07</v>
      </c>
      <c r="C839" s="19">
        <f t="shared" si="66"/>
        <v>10</v>
      </c>
      <c r="D839" s="19" t="str">
        <f t="shared" si="67"/>
        <v>RX</v>
      </c>
      <c r="E839" s="19" t="str">
        <f t="shared" si="68"/>
        <v>N</v>
      </c>
      <c r="F839" s="19" t="str">
        <f t="shared" si="69"/>
        <v>IFG_07_RX_N&lt;10&gt;</v>
      </c>
      <c r="G839" s="19">
        <v>18853.2575</v>
      </c>
      <c r="H839" s="19"/>
    </row>
    <row r="840" spans="1:8" x14ac:dyDescent="0.25">
      <c r="A840" s="19" t="s">
        <v>1549</v>
      </c>
      <c r="B840" s="19" t="str">
        <f t="shared" si="65"/>
        <v>07</v>
      </c>
      <c r="C840" s="19">
        <f t="shared" si="66"/>
        <v>10</v>
      </c>
      <c r="D840" s="19" t="str">
        <f t="shared" si="67"/>
        <v>RX</v>
      </c>
      <c r="E840" s="19" t="str">
        <f t="shared" si="68"/>
        <v>P</v>
      </c>
      <c r="F840" s="19" t="str">
        <f t="shared" si="69"/>
        <v>IFG_07_RX_P&lt;10&gt;</v>
      </c>
      <c r="G840" s="19">
        <v>18852.793239999999</v>
      </c>
      <c r="H840" s="19"/>
    </row>
    <row r="841" spans="1:8" x14ac:dyDescent="0.25">
      <c r="A841" s="19" t="s">
        <v>1554</v>
      </c>
      <c r="B841" s="19" t="str">
        <f t="shared" si="65"/>
        <v>07</v>
      </c>
      <c r="C841" s="19">
        <f t="shared" si="66"/>
        <v>11</v>
      </c>
      <c r="D841" s="19" t="str">
        <f t="shared" si="67"/>
        <v>RX</v>
      </c>
      <c r="E841" s="19" t="str">
        <f t="shared" si="68"/>
        <v>N</v>
      </c>
      <c r="F841" s="19" t="str">
        <f t="shared" si="69"/>
        <v>IFG_07_RX_N&lt;11&gt;</v>
      </c>
      <c r="G841" s="19">
        <v>23310.394530000001</v>
      </c>
      <c r="H841" s="19"/>
    </row>
    <row r="842" spans="1:8" x14ac:dyDescent="0.25">
      <c r="A842" s="19" t="s">
        <v>1553</v>
      </c>
      <c r="B842" s="19" t="str">
        <f t="shared" si="65"/>
        <v>07</v>
      </c>
      <c r="C842" s="19">
        <f t="shared" si="66"/>
        <v>11</v>
      </c>
      <c r="D842" s="19" t="str">
        <f t="shared" si="67"/>
        <v>RX</v>
      </c>
      <c r="E842" s="19" t="str">
        <f t="shared" si="68"/>
        <v>P</v>
      </c>
      <c r="F842" s="19" t="str">
        <f t="shared" si="69"/>
        <v>IFG_07_RX_P&lt;11&gt;</v>
      </c>
      <c r="G842" s="19">
        <v>23309.956849999999</v>
      </c>
      <c r="H842" s="19"/>
    </row>
    <row r="843" spans="1:8" x14ac:dyDescent="0.25">
      <c r="A843" s="19" t="s">
        <v>1558</v>
      </c>
      <c r="B843" s="19" t="str">
        <f t="shared" si="65"/>
        <v>07</v>
      </c>
      <c r="C843" s="19">
        <f t="shared" si="66"/>
        <v>12</v>
      </c>
      <c r="D843" s="19" t="str">
        <f t="shared" si="67"/>
        <v>RX</v>
      </c>
      <c r="E843" s="19" t="str">
        <f t="shared" si="68"/>
        <v>N</v>
      </c>
      <c r="F843" s="19" t="str">
        <f t="shared" si="69"/>
        <v>IFG_07_RX_N&lt;12&gt;</v>
      </c>
      <c r="G843" s="19">
        <v>18667.467120000001</v>
      </c>
      <c r="H843" s="19"/>
    </row>
    <row r="844" spans="1:8" x14ac:dyDescent="0.25">
      <c r="A844" s="19" t="s">
        <v>1557</v>
      </c>
      <c r="B844" s="19" t="str">
        <f t="shared" si="65"/>
        <v>07</v>
      </c>
      <c r="C844" s="19">
        <f t="shared" si="66"/>
        <v>12</v>
      </c>
      <c r="D844" s="19" t="str">
        <f t="shared" si="67"/>
        <v>RX</v>
      </c>
      <c r="E844" s="19" t="str">
        <f t="shared" si="68"/>
        <v>P</v>
      </c>
      <c r="F844" s="19" t="str">
        <f t="shared" si="69"/>
        <v>IFG_07_RX_P&lt;12&gt;</v>
      </c>
      <c r="G844" s="19">
        <v>18667.494030000002</v>
      </c>
      <c r="H844" s="19"/>
    </row>
    <row r="845" spans="1:8" x14ac:dyDescent="0.25">
      <c r="A845" s="19" t="s">
        <v>1562</v>
      </c>
      <c r="B845" s="19" t="str">
        <f t="shared" si="65"/>
        <v>07</v>
      </c>
      <c r="C845" s="19">
        <f t="shared" si="66"/>
        <v>13</v>
      </c>
      <c r="D845" s="19" t="str">
        <f t="shared" si="67"/>
        <v>RX</v>
      </c>
      <c r="E845" s="19" t="str">
        <f t="shared" si="68"/>
        <v>N</v>
      </c>
      <c r="F845" s="19" t="str">
        <f t="shared" si="69"/>
        <v>IFG_07_RX_N&lt;13&gt;</v>
      </c>
      <c r="G845" s="19">
        <v>23347.43333</v>
      </c>
      <c r="H845" s="19"/>
    </row>
    <row r="846" spans="1:8" x14ac:dyDescent="0.25">
      <c r="A846" s="19" t="s">
        <v>1561</v>
      </c>
      <c r="B846" s="19" t="str">
        <f t="shared" si="65"/>
        <v>07</v>
      </c>
      <c r="C846" s="19">
        <f t="shared" si="66"/>
        <v>13</v>
      </c>
      <c r="D846" s="19" t="str">
        <f t="shared" si="67"/>
        <v>RX</v>
      </c>
      <c r="E846" s="19" t="str">
        <f t="shared" si="68"/>
        <v>P</v>
      </c>
      <c r="F846" s="19" t="str">
        <f t="shared" si="69"/>
        <v>IFG_07_RX_P&lt;13&gt;</v>
      </c>
      <c r="G846" s="19">
        <v>23348.504229999999</v>
      </c>
      <c r="H846" s="19"/>
    </row>
    <row r="847" spans="1:8" x14ac:dyDescent="0.25">
      <c r="A847" s="19" t="s">
        <v>1566</v>
      </c>
      <c r="B847" s="19" t="str">
        <f t="shared" si="65"/>
        <v>07</v>
      </c>
      <c r="C847" s="19">
        <f t="shared" si="66"/>
        <v>14</v>
      </c>
      <c r="D847" s="19" t="str">
        <f t="shared" si="67"/>
        <v>RX</v>
      </c>
      <c r="E847" s="19" t="str">
        <f t="shared" si="68"/>
        <v>N</v>
      </c>
      <c r="F847" s="19" t="str">
        <f t="shared" si="69"/>
        <v>IFG_07_RX_N&lt;14&gt;</v>
      </c>
      <c r="G847" s="19">
        <v>24513.021840000001</v>
      </c>
      <c r="H847" s="19"/>
    </row>
    <row r="848" spans="1:8" x14ac:dyDescent="0.25">
      <c r="A848" s="19" t="s">
        <v>1565</v>
      </c>
      <c r="B848" s="19" t="str">
        <f t="shared" si="65"/>
        <v>07</v>
      </c>
      <c r="C848" s="19">
        <f t="shared" si="66"/>
        <v>14</v>
      </c>
      <c r="D848" s="19" t="str">
        <f t="shared" si="67"/>
        <v>RX</v>
      </c>
      <c r="E848" s="19" t="str">
        <f t="shared" si="68"/>
        <v>P</v>
      </c>
      <c r="F848" s="19" t="str">
        <f t="shared" si="69"/>
        <v>IFG_07_RX_P&lt;14&gt;</v>
      </c>
      <c r="G848" s="19">
        <v>24511.744480000001</v>
      </c>
      <c r="H848" s="19"/>
    </row>
    <row r="849" spans="1:8" x14ac:dyDescent="0.25">
      <c r="A849" s="19" t="s">
        <v>1570</v>
      </c>
      <c r="B849" s="19" t="str">
        <f t="shared" si="65"/>
        <v>07</v>
      </c>
      <c r="C849" s="19">
        <f t="shared" si="66"/>
        <v>15</v>
      </c>
      <c r="D849" s="19" t="str">
        <f t="shared" si="67"/>
        <v>RX</v>
      </c>
      <c r="E849" s="19" t="str">
        <f t="shared" si="68"/>
        <v>N</v>
      </c>
      <c r="F849" s="19" t="str">
        <f t="shared" si="69"/>
        <v>IFG_07_RX_N&lt;15&gt;</v>
      </c>
      <c r="G849" s="19">
        <v>29719.9895</v>
      </c>
      <c r="H849" s="19"/>
    </row>
    <row r="850" spans="1:8" x14ac:dyDescent="0.25">
      <c r="A850" s="19" t="s">
        <v>1569</v>
      </c>
      <c r="B850" s="19" t="str">
        <f t="shared" si="65"/>
        <v>07</v>
      </c>
      <c r="C850" s="19">
        <f t="shared" si="66"/>
        <v>15</v>
      </c>
      <c r="D850" s="19" t="str">
        <f t="shared" si="67"/>
        <v>RX</v>
      </c>
      <c r="E850" s="19" t="str">
        <f t="shared" si="68"/>
        <v>P</v>
      </c>
      <c r="F850" s="19" t="str">
        <f t="shared" si="69"/>
        <v>IFG_07_RX_P&lt;15&gt;</v>
      </c>
      <c r="G850" s="19">
        <v>29719.14789</v>
      </c>
      <c r="H850" s="19"/>
    </row>
    <row r="851" spans="1:8" x14ac:dyDescent="0.25">
      <c r="A851" s="19" t="s">
        <v>1574</v>
      </c>
      <c r="B851" s="19" t="str">
        <f t="shared" si="65"/>
        <v>08</v>
      </c>
      <c r="C851" s="19">
        <f t="shared" si="66"/>
        <v>0</v>
      </c>
      <c r="D851" s="19" t="str">
        <f t="shared" si="67"/>
        <v>RX</v>
      </c>
      <c r="E851" s="19" t="str">
        <f t="shared" si="68"/>
        <v>N</v>
      </c>
      <c r="F851" s="19" t="str">
        <f t="shared" si="69"/>
        <v>IFG_08_RX_N&lt;0&gt;</v>
      </c>
      <c r="G851" s="19">
        <v>4796.3406999999997</v>
      </c>
      <c r="H851" s="19"/>
    </row>
    <row r="852" spans="1:8" x14ac:dyDescent="0.25">
      <c r="A852" s="19" t="s">
        <v>1573</v>
      </c>
      <c r="B852" s="19" t="str">
        <f t="shared" si="65"/>
        <v>08</v>
      </c>
      <c r="C852" s="19">
        <f t="shared" si="66"/>
        <v>0</v>
      </c>
      <c r="D852" s="19" t="str">
        <f t="shared" si="67"/>
        <v>RX</v>
      </c>
      <c r="E852" s="19" t="str">
        <f t="shared" si="68"/>
        <v>P</v>
      </c>
      <c r="F852" s="19" t="str">
        <f t="shared" si="69"/>
        <v>IFG_08_RX_P&lt;0&gt;</v>
      </c>
      <c r="G852" s="19">
        <v>4796.0536599999996</v>
      </c>
      <c r="H852" s="19"/>
    </row>
    <row r="853" spans="1:8" x14ac:dyDescent="0.25">
      <c r="A853" s="19" t="s">
        <v>1578</v>
      </c>
      <c r="B853" s="19" t="str">
        <f t="shared" si="65"/>
        <v>08</v>
      </c>
      <c r="C853" s="19">
        <f t="shared" si="66"/>
        <v>1</v>
      </c>
      <c r="D853" s="19" t="str">
        <f t="shared" si="67"/>
        <v>RX</v>
      </c>
      <c r="E853" s="19" t="str">
        <f t="shared" si="68"/>
        <v>N</v>
      </c>
      <c r="F853" s="19" t="str">
        <f t="shared" si="69"/>
        <v>IFG_08_RX_N&lt;1&gt;</v>
      </c>
      <c r="G853" s="19">
        <v>8072.22199</v>
      </c>
      <c r="H853" s="19"/>
    </row>
    <row r="854" spans="1:8" x14ac:dyDescent="0.25">
      <c r="A854" s="19" t="s">
        <v>1577</v>
      </c>
      <c r="B854" s="19" t="str">
        <f t="shared" si="65"/>
        <v>08</v>
      </c>
      <c r="C854" s="19">
        <f t="shared" si="66"/>
        <v>1</v>
      </c>
      <c r="D854" s="19" t="str">
        <f t="shared" si="67"/>
        <v>RX</v>
      </c>
      <c r="E854" s="19" t="str">
        <f t="shared" si="68"/>
        <v>P</v>
      </c>
      <c r="F854" s="19" t="str">
        <f t="shared" si="69"/>
        <v>IFG_08_RX_P&lt;1&gt;</v>
      </c>
      <c r="G854" s="19">
        <v>8071.1556600000004</v>
      </c>
      <c r="H854" s="19"/>
    </row>
    <row r="855" spans="1:8" x14ac:dyDescent="0.25">
      <c r="A855" s="19" t="s">
        <v>1582</v>
      </c>
      <c r="B855" s="19" t="str">
        <f t="shared" si="65"/>
        <v>08</v>
      </c>
      <c r="C855" s="19">
        <f t="shared" si="66"/>
        <v>2</v>
      </c>
      <c r="D855" s="19" t="str">
        <f t="shared" si="67"/>
        <v>RX</v>
      </c>
      <c r="E855" s="19" t="str">
        <f t="shared" si="68"/>
        <v>N</v>
      </c>
      <c r="F855" s="19" t="str">
        <f t="shared" si="69"/>
        <v>IFG_08_RX_N&lt;2&gt;</v>
      </c>
      <c r="G855" s="19">
        <v>11818.47192</v>
      </c>
      <c r="H855" s="19"/>
    </row>
    <row r="856" spans="1:8" x14ac:dyDescent="0.25">
      <c r="A856" s="19" t="s">
        <v>1581</v>
      </c>
      <c r="B856" s="19" t="str">
        <f t="shared" si="65"/>
        <v>08</v>
      </c>
      <c r="C856" s="19">
        <f t="shared" si="66"/>
        <v>2</v>
      </c>
      <c r="D856" s="19" t="str">
        <f t="shared" si="67"/>
        <v>RX</v>
      </c>
      <c r="E856" s="19" t="str">
        <f t="shared" si="68"/>
        <v>P</v>
      </c>
      <c r="F856" s="19" t="str">
        <f t="shared" si="69"/>
        <v>IFG_08_RX_P&lt;2&gt;</v>
      </c>
      <c r="G856" s="19">
        <v>11819.52231</v>
      </c>
      <c r="H856" s="19"/>
    </row>
    <row r="857" spans="1:8" x14ac:dyDescent="0.25">
      <c r="A857" s="19" t="s">
        <v>1586</v>
      </c>
      <c r="B857" s="19" t="str">
        <f t="shared" si="65"/>
        <v>08</v>
      </c>
      <c r="C857" s="19">
        <f t="shared" si="66"/>
        <v>3</v>
      </c>
      <c r="D857" s="19" t="str">
        <f t="shared" si="67"/>
        <v>RX</v>
      </c>
      <c r="E857" s="19" t="str">
        <f t="shared" si="68"/>
        <v>N</v>
      </c>
      <c r="F857" s="19" t="str">
        <f t="shared" si="69"/>
        <v>IFG_08_RX_N&lt;3&gt;</v>
      </c>
      <c r="G857" s="19">
        <v>15181.938840000001</v>
      </c>
      <c r="H857" s="19"/>
    </row>
    <row r="858" spans="1:8" x14ac:dyDescent="0.25">
      <c r="A858" s="19" t="s">
        <v>1585</v>
      </c>
      <c r="B858" s="19" t="str">
        <f t="shared" si="65"/>
        <v>08</v>
      </c>
      <c r="C858" s="19">
        <f t="shared" si="66"/>
        <v>3</v>
      </c>
      <c r="D858" s="19" t="str">
        <f t="shared" si="67"/>
        <v>RX</v>
      </c>
      <c r="E858" s="19" t="str">
        <f t="shared" si="68"/>
        <v>P</v>
      </c>
      <c r="F858" s="19" t="str">
        <f t="shared" si="69"/>
        <v>IFG_08_RX_P&lt;3&gt;</v>
      </c>
      <c r="G858" s="19">
        <v>15180.751130000001</v>
      </c>
      <c r="H858" s="19"/>
    </row>
    <row r="859" spans="1:8" x14ac:dyDescent="0.25">
      <c r="A859" s="19" t="s">
        <v>1590</v>
      </c>
      <c r="B859" s="19" t="str">
        <f t="shared" si="65"/>
        <v>08</v>
      </c>
      <c r="C859" s="19">
        <f t="shared" si="66"/>
        <v>4</v>
      </c>
      <c r="D859" s="19" t="str">
        <f t="shared" si="67"/>
        <v>RX</v>
      </c>
      <c r="E859" s="19" t="str">
        <f t="shared" si="68"/>
        <v>N</v>
      </c>
      <c r="F859" s="19" t="str">
        <f t="shared" si="69"/>
        <v>IFG_08_RX_N&lt;4&gt;</v>
      </c>
      <c r="G859" s="19">
        <v>5912.63076</v>
      </c>
      <c r="H859" s="19"/>
    </row>
    <row r="860" spans="1:8" x14ac:dyDescent="0.25">
      <c r="A860" s="19" t="s">
        <v>1589</v>
      </c>
      <c r="B860" s="19" t="str">
        <f t="shared" si="65"/>
        <v>08</v>
      </c>
      <c r="C860" s="19">
        <f t="shared" si="66"/>
        <v>4</v>
      </c>
      <c r="D860" s="19" t="str">
        <f t="shared" si="67"/>
        <v>RX</v>
      </c>
      <c r="E860" s="19" t="str">
        <f t="shared" si="68"/>
        <v>P</v>
      </c>
      <c r="F860" s="19" t="str">
        <f t="shared" si="69"/>
        <v>IFG_08_RX_P&lt;4&gt;</v>
      </c>
      <c r="G860" s="19">
        <v>5912.9624100000001</v>
      </c>
      <c r="H860" s="19"/>
    </row>
    <row r="861" spans="1:8" x14ac:dyDescent="0.25">
      <c r="A861" s="19" t="s">
        <v>1594</v>
      </c>
      <c r="B861" s="19" t="str">
        <f t="shared" si="65"/>
        <v>08</v>
      </c>
      <c r="C861" s="19">
        <f t="shared" si="66"/>
        <v>5</v>
      </c>
      <c r="D861" s="19" t="str">
        <f t="shared" si="67"/>
        <v>RX</v>
      </c>
      <c r="E861" s="19" t="str">
        <f t="shared" si="68"/>
        <v>N</v>
      </c>
      <c r="F861" s="19" t="str">
        <f t="shared" si="69"/>
        <v>IFG_08_RX_N&lt;5&gt;</v>
      </c>
      <c r="G861" s="19">
        <v>8399.9535699999997</v>
      </c>
      <c r="H861" s="19"/>
    </row>
    <row r="862" spans="1:8" x14ac:dyDescent="0.25">
      <c r="A862" s="19" t="s">
        <v>1593</v>
      </c>
      <c r="B862" s="19" t="str">
        <f t="shared" si="65"/>
        <v>08</v>
      </c>
      <c r="C862" s="19">
        <f t="shared" si="66"/>
        <v>5</v>
      </c>
      <c r="D862" s="19" t="str">
        <f t="shared" si="67"/>
        <v>RX</v>
      </c>
      <c r="E862" s="19" t="str">
        <f t="shared" si="68"/>
        <v>P</v>
      </c>
      <c r="F862" s="19" t="str">
        <f t="shared" si="69"/>
        <v>IFG_08_RX_P&lt;5&gt;</v>
      </c>
      <c r="G862" s="19">
        <v>8398.4685900000004</v>
      </c>
      <c r="H862" s="19"/>
    </row>
    <row r="863" spans="1:8" x14ac:dyDescent="0.25">
      <c r="A863" s="19" t="s">
        <v>1598</v>
      </c>
      <c r="B863" s="19" t="str">
        <f t="shared" si="65"/>
        <v>08</v>
      </c>
      <c r="C863" s="19">
        <f t="shared" si="66"/>
        <v>6</v>
      </c>
      <c r="D863" s="19" t="str">
        <f t="shared" si="67"/>
        <v>RX</v>
      </c>
      <c r="E863" s="19" t="str">
        <f t="shared" si="68"/>
        <v>N</v>
      </c>
      <c r="F863" s="19" t="str">
        <f t="shared" si="69"/>
        <v>IFG_08_RX_N&lt;6&gt;</v>
      </c>
      <c r="G863" s="19">
        <v>29920.585520000001</v>
      </c>
      <c r="H863" s="19"/>
    </row>
    <row r="864" spans="1:8" x14ac:dyDescent="0.25">
      <c r="A864" s="19" t="s">
        <v>1597</v>
      </c>
      <c r="B864" s="19" t="str">
        <f t="shared" si="65"/>
        <v>08</v>
      </c>
      <c r="C864" s="19">
        <f t="shared" si="66"/>
        <v>6</v>
      </c>
      <c r="D864" s="19" t="str">
        <f t="shared" si="67"/>
        <v>RX</v>
      </c>
      <c r="E864" s="19" t="str">
        <f t="shared" si="68"/>
        <v>P</v>
      </c>
      <c r="F864" s="19" t="str">
        <f t="shared" si="69"/>
        <v>IFG_08_RX_P&lt;6&gt;</v>
      </c>
      <c r="G864" s="19">
        <v>29918.743569999999</v>
      </c>
      <c r="H864" s="19"/>
    </row>
    <row r="865" spans="1:8" x14ac:dyDescent="0.25">
      <c r="A865" s="19" t="s">
        <v>1602</v>
      </c>
      <c r="B865" s="19" t="str">
        <f t="shared" si="65"/>
        <v>08</v>
      </c>
      <c r="C865" s="19">
        <f t="shared" si="66"/>
        <v>7</v>
      </c>
      <c r="D865" s="19" t="str">
        <f t="shared" si="67"/>
        <v>RX</v>
      </c>
      <c r="E865" s="19" t="str">
        <f t="shared" si="68"/>
        <v>N</v>
      </c>
      <c r="F865" s="19" t="str">
        <f t="shared" si="69"/>
        <v>IFG_08_RX_N&lt;7&gt;</v>
      </c>
      <c r="G865" s="19">
        <v>25822.07087</v>
      </c>
      <c r="H865" s="19"/>
    </row>
    <row r="866" spans="1:8" x14ac:dyDescent="0.25">
      <c r="A866" s="19" t="s">
        <v>1601</v>
      </c>
      <c r="B866" s="19" t="str">
        <f t="shared" si="65"/>
        <v>08</v>
      </c>
      <c r="C866" s="19">
        <f t="shared" si="66"/>
        <v>7</v>
      </c>
      <c r="D866" s="19" t="str">
        <f t="shared" si="67"/>
        <v>RX</v>
      </c>
      <c r="E866" s="19" t="str">
        <f t="shared" si="68"/>
        <v>P</v>
      </c>
      <c r="F866" s="19" t="str">
        <f t="shared" si="69"/>
        <v>IFG_08_RX_P&lt;7&gt;</v>
      </c>
      <c r="G866" s="19">
        <v>25821.111339999999</v>
      </c>
      <c r="H866" s="19"/>
    </row>
    <row r="867" spans="1:8" x14ac:dyDescent="0.25">
      <c r="A867" s="19" t="s">
        <v>1606</v>
      </c>
      <c r="B867" s="19" t="str">
        <f t="shared" si="65"/>
        <v>08</v>
      </c>
      <c r="C867" s="19">
        <f t="shared" ref="C867:C930" si="70">INT(MID(A867,FIND("_",A867)+1,2))</f>
        <v>8</v>
      </c>
      <c r="D867" s="19" t="str">
        <f t="shared" ref="D867:D930" si="71">MID(A867,FIND("_",A867)+4,2)</f>
        <v>RX</v>
      </c>
      <c r="E867" s="19" t="str">
        <f t="shared" ref="E867:E930" si="72">RIGHT(A867,1)</f>
        <v>N</v>
      </c>
      <c r="F867" s="19" t="str">
        <f t="shared" ref="F867:F930" si="73">CONCATENATE("IFG_",B867,"_",D867,"_",E867,"&lt;",C867,"&gt;")</f>
        <v>IFG_08_RX_N&lt;8&gt;</v>
      </c>
      <c r="G867" s="19">
        <v>6278.9075499999999</v>
      </c>
      <c r="H867" s="19"/>
    </row>
    <row r="868" spans="1:8" x14ac:dyDescent="0.25">
      <c r="A868" s="19" t="s">
        <v>1605</v>
      </c>
      <c r="B868" s="19" t="str">
        <f t="shared" si="65"/>
        <v>08</v>
      </c>
      <c r="C868" s="19">
        <f t="shared" si="70"/>
        <v>8</v>
      </c>
      <c r="D868" s="19" t="str">
        <f t="shared" si="71"/>
        <v>RX</v>
      </c>
      <c r="E868" s="19" t="str">
        <f t="shared" si="72"/>
        <v>P</v>
      </c>
      <c r="F868" s="19" t="str">
        <f t="shared" si="73"/>
        <v>IFG_08_RX_P&lt;8&gt;</v>
      </c>
      <c r="G868" s="19">
        <v>6277.5168599999997</v>
      </c>
      <c r="H868" s="19"/>
    </row>
    <row r="869" spans="1:8" x14ac:dyDescent="0.25">
      <c r="A869" s="19" t="s">
        <v>1610</v>
      </c>
      <c r="B869" s="19" t="str">
        <f t="shared" si="65"/>
        <v>08</v>
      </c>
      <c r="C869" s="19">
        <f t="shared" si="70"/>
        <v>9</v>
      </c>
      <c r="D869" s="19" t="str">
        <f t="shared" si="71"/>
        <v>RX</v>
      </c>
      <c r="E869" s="19" t="str">
        <f t="shared" si="72"/>
        <v>N</v>
      </c>
      <c r="F869" s="19" t="str">
        <f t="shared" si="73"/>
        <v>IFG_08_RX_N&lt;9&gt;</v>
      </c>
      <c r="G869" s="19">
        <v>6938.8334000000004</v>
      </c>
      <c r="H869" s="19"/>
    </row>
    <row r="870" spans="1:8" x14ac:dyDescent="0.25">
      <c r="A870" s="19" t="s">
        <v>1609</v>
      </c>
      <c r="B870" s="19" t="str">
        <f t="shared" si="65"/>
        <v>08</v>
      </c>
      <c r="C870" s="19">
        <f t="shared" si="70"/>
        <v>9</v>
      </c>
      <c r="D870" s="19" t="str">
        <f t="shared" si="71"/>
        <v>RX</v>
      </c>
      <c r="E870" s="19" t="str">
        <f t="shared" si="72"/>
        <v>P</v>
      </c>
      <c r="F870" s="19" t="str">
        <f t="shared" si="73"/>
        <v>IFG_08_RX_P&lt;9&gt;</v>
      </c>
      <c r="G870" s="19">
        <v>6939.7055799999998</v>
      </c>
      <c r="H870" s="19"/>
    </row>
    <row r="871" spans="1:8" x14ac:dyDescent="0.25">
      <c r="A871" s="19" t="s">
        <v>1614</v>
      </c>
      <c r="B871" s="19" t="str">
        <f t="shared" si="65"/>
        <v>08</v>
      </c>
      <c r="C871" s="19">
        <f t="shared" si="70"/>
        <v>10</v>
      </c>
      <c r="D871" s="19" t="str">
        <f t="shared" si="71"/>
        <v>RX</v>
      </c>
      <c r="E871" s="19" t="str">
        <f t="shared" si="72"/>
        <v>N</v>
      </c>
      <c r="F871" s="19" t="str">
        <f t="shared" si="73"/>
        <v>IFG_08_RX_N&lt;10&gt;</v>
      </c>
      <c r="G871" s="19">
        <v>11777.42561</v>
      </c>
      <c r="H871" s="19"/>
    </row>
    <row r="872" spans="1:8" x14ac:dyDescent="0.25">
      <c r="A872" s="19" t="s">
        <v>1613</v>
      </c>
      <c r="B872" s="19" t="str">
        <f t="shared" si="65"/>
        <v>08</v>
      </c>
      <c r="C872" s="19">
        <f t="shared" si="70"/>
        <v>10</v>
      </c>
      <c r="D872" s="19" t="str">
        <f t="shared" si="71"/>
        <v>RX</v>
      </c>
      <c r="E872" s="19" t="str">
        <f t="shared" si="72"/>
        <v>P</v>
      </c>
      <c r="F872" s="19" t="str">
        <f t="shared" si="73"/>
        <v>IFG_08_RX_P&lt;10&gt;</v>
      </c>
      <c r="G872" s="19">
        <v>11777.97552</v>
      </c>
      <c r="H872" s="19"/>
    </row>
    <row r="873" spans="1:8" x14ac:dyDescent="0.25">
      <c r="A873" s="19" t="s">
        <v>1618</v>
      </c>
      <c r="B873" s="19" t="str">
        <f t="shared" si="65"/>
        <v>08</v>
      </c>
      <c r="C873" s="19">
        <f t="shared" si="70"/>
        <v>11</v>
      </c>
      <c r="D873" s="19" t="str">
        <f t="shared" si="71"/>
        <v>RX</v>
      </c>
      <c r="E873" s="19" t="str">
        <f t="shared" si="72"/>
        <v>N</v>
      </c>
      <c r="F873" s="19" t="str">
        <f t="shared" si="73"/>
        <v>IFG_08_RX_N&lt;11&gt;</v>
      </c>
      <c r="G873" s="19">
        <v>14900.885480000001</v>
      </c>
      <c r="H873" s="19"/>
    </row>
    <row r="874" spans="1:8" x14ac:dyDescent="0.25">
      <c r="A874" s="19" t="s">
        <v>1617</v>
      </c>
      <c r="B874" s="19" t="str">
        <f t="shared" si="65"/>
        <v>08</v>
      </c>
      <c r="C874" s="19">
        <f t="shared" si="70"/>
        <v>11</v>
      </c>
      <c r="D874" s="19" t="str">
        <f t="shared" si="71"/>
        <v>RX</v>
      </c>
      <c r="E874" s="19" t="str">
        <f t="shared" si="72"/>
        <v>P</v>
      </c>
      <c r="F874" s="19" t="str">
        <f t="shared" si="73"/>
        <v>IFG_08_RX_P&lt;11&gt;</v>
      </c>
      <c r="G874" s="19">
        <v>14899.298709999999</v>
      </c>
      <c r="H874" s="19"/>
    </row>
    <row r="875" spans="1:8" x14ac:dyDescent="0.25">
      <c r="A875" s="19" t="s">
        <v>1622</v>
      </c>
      <c r="B875" s="19" t="str">
        <f t="shared" si="65"/>
        <v>08</v>
      </c>
      <c r="C875" s="19">
        <f t="shared" si="70"/>
        <v>12</v>
      </c>
      <c r="D875" s="19" t="str">
        <f t="shared" si="71"/>
        <v>RX</v>
      </c>
      <c r="E875" s="19" t="str">
        <f t="shared" si="72"/>
        <v>N</v>
      </c>
      <c r="F875" s="19" t="str">
        <f t="shared" si="73"/>
        <v>IFG_08_RX_N&lt;12&gt;</v>
      </c>
      <c r="G875" s="19">
        <v>7330.2964199999997</v>
      </c>
      <c r="H875" s="19"/>
    </row>
    <row r="876" spans="1:8" x14ac:dyDescent="0.25">
      <c r="A876" s="19" t="s">
        <v>1621</v>
      </c>
      <c r="B876" s="19" t="str">
        <f t="shared" si="65"/>
        <v>08</v>
      </c>
      <c r="C876" s="19">
        <f t="shared" si="70"/>
        <v>12</v>
      </c>
      <c r="D876" s="19" t="str">
        <f t="shared" si="71"/>
        <v>RX</v>
      </c>
      <c r="E876" s="19" t="str">
        <f t="shared" si="72"/>
        <v>P</v>
      </c>
      <c r="F876" s="19" t="str">
        <f t="shared" si="73"/>
        <v>IFG_08_RX_P&lt;12&gt;</v>
      </c>
      <c r="G876" s="19">
        <v>7332.0037899999998</v>
      </c>
      <c r="H876" s="19"/>
    </row>
    <row r="877" spans="1:8" x14ac:dyDescent="0.25">
      <c r="A877" s="19" t="s">
        <v>1626</v>
      </c>
      <c r="B877" s="19" t="str">
        <f t="shared" si="65"/>
        <v>08</v>
      </c>
      <c r="C877" s="19">
        <f t="shared" si="70"/>
        <v>13</v>
      </c>
      <c r="D877" s="19" t="str">
        <f t="shared" si="71"/>
        <v>RX</v>
      </c>
      <c r="E877" s="19" t="str">
        <f t="shared" si="72"/>
        <v>N</v>
      </c>
      <c r="F877" s="19" t="str">
        <f t="shared" si="73"/>
        <v>IFG_08_RX_N&lt;13&gt;</v>
      </c>
      <c r="G877" s="19">
        <v>7261.2686299999996</v>
      </c>
      <c r="H877" s="19"/>
    </row>
    <row r="878" spans="1:8" x14ac:dyDescent="0.25">
      <c r="A878" s="19" t="s">
        <v>1625</v>
      </c>
      <c r="B878" s="19" t="str">
        <f t="shared" si="65"/>
        <v>08</v>
      </c>
      <c r="C878" s="19">
        <f t="shared" si="70"/>
        <v>13</v>
      </c>
      <c r="D878" s="19" t="str">
        <f t="shared" si="71"/>
        <v>RX</v>
      </c>
      <c r="E878" s="19" t="str">
        <f t="shared" si="72"/>
        <v>P</v>
      </c>
      <c r="F878" s="19" t="str">
        <f t="shared" si="73"/>
        <v>IFG_08_RX_P&lt;13&gt;</v>
      </c>
      <c r="G878" s="19">
        <v>7263.2092400000001</v>
      </c>
      <c r="H878" s="19"/>
    </row>
    <row r="879" spans="1:8" x14ac:dyDescent="0.25">
      <c r="A879" s="19" t="s">
        <v>1630</v>
      </c>
      <c r="B879" s="19" t="str">
        <f t="shared" si="65"/>
        <v>08</v>
      </c>
      <c r="C879" s="19">
        <f t="shared" si="70"/>
        <v>14</v>
      </c>
      <c r="D879" s="19" t="str">
        <f t="shared" si="71"/>
        <v>RX</v>
      </c>
      <c r="E879" s="19" t="str">
        <f t="shared" si="72"/>
        <v>N</v>
      </c>
      <c r="F879" s="19" t="str">
        <f t="shared" si="73"/>
        <v>IFG_08_RX_N&lt;14&gt;</v>
      </c>
      <c r="G879" s="19">
        <v>12600.0173</v>
      </c>
      <c r="H879" s="19"/>
    </row>
    <row r="880" spans="1:8" x14ac:dyDescent="0.25">
      <c r="A880" s="19" t="s">
        <v>1629</v>
      </c>
      <c r="B880" s="19" t="str">
        <f t="shared" si="65"/>
        <v>08</v>
      </c>
      <c r="C880" s="19">
        <f t="shared" si="70"/>
        <v>14</v>
      </c>
      <c r="D880" s="19" t="str">
        <f t="shared" si="71"/>
        <v>RX</v>
      </c>
      <c r="E880" s="19" t="str">
        <f t="shared" si="72"/>
        <v>P</v>
      </c>
      <c r="F880" s="19" t="str">
        <f t="shared" si="73"/>
        <v>IFG_08_RX_P&lt;14&gt;</v>
      </c>
      <c r="G880" s="19">
        <v>12600.691699999999</v>
      </c>
      <c r="H880" s="19"/>
    </row>
    <row r="881" spans="1:8" x14ac:dyDescent="0.25">
      <c r="A881" s="19" t="s">
        <v>1634</v>
      </c>
      <c r="B881" s="19" t="str">
        <f t="shared" si="65"/>
        <v>08</v>
      </c>
      <c r="C881" s="19">
        <f t="shared" si="70"/>
        <v>15</v>
      </c>
      <c r="D881" s="19" t="str">
        <f t="shared" si="71"/>
        <v>RX</v>
      </c>
      <c r="E881" s="19" t="str">
        <f t="shared" si="72"/>
        <v>N</v>
      </c>
      <c r="F881" s="19" t="str">
        <f t="shared" si="73"/>
        <v>IFG_08_RX_N&lt;15&gt;</v>
      </c>
      <c r="G881" s="19">
        <v>15061.8487</v>
      </c>
      <c r="H881" s="19"/>
    </row>
    <row r="882" spans="1:8" x14ac:dyDescent="0.25">
      <c r="A882" s="19" t="s">
        <v>1633</v>
      </c>
      <c r="B882" s="19" t="str">
        <f t="shared" si="65"/>
        <v>08</v>
      </c>
      <c r="C882" s="19">
        <f t="shared" si="70"/>
        <v>15</v>
      </c>
      <c r="D882" s="19" t="str">
        <f t="shared" si="71"/>
        <v>RX</v>
      </c>
      <c r="E882" s="19" t="str">
        <f t="shared" si="72"/>
        <v>P</v>
      </c>
      <c r="F882" s="19" t="str">
        <f t="shared" si="73"/>
        <v>IFG_08_RX_P&lt;15&gt;</v>
      </c>
      <c r="G882" s="19">
        <v>15063.101549999999</v>
      </c>
      <c r="H882" s="19"/>
    </row>
    <row r="883" spans="1:8" x14ac:dyDescent="0.25">
      <c r="A883" s="19" t="s">
        <v>1638</v>
      </c>
      <c r="B883" s="19" t="str">
        <f t="shared" si="65"/>
        <v>09</v>
      </c>
      <c r="C883" s="19">
        <f t="shared" si="70"/>
        <v>0</v>
      </c>
      <c r="D883" s="19" t="str">
        <f t="shared" si="71"/>
        <v>RX</v>
      </c>
      <c r="E883" s="19" t="str">
        <f t="shared" si="72"/>
        <v>N</v>
      </c>
      <c r="F883" s="19" t="str">
        <f t="shared" si="73"/>
        <v>IFG_09_RX_N&lt;0&gt;</v>
      </c>
      <c r="G883" s="19">
        <v>22501.67956</v>
      </c>
      <c r="H883" s="19"/>
    </row>
    <row r="884" spans="1:8" x14ac:dyDescent="0.25">
      <c r="A884" s="19" t="s">
        <v>1637</v>
      </c>
      <c r="B884" s="19" t="str">
        <f t="shared" si="65"/>
        <v>09</v>
      </c>
      <c r="C884" s="19">
        <f t="shared" si="70"/>
        <v>0</v>
      </c>
      <c r="D884" s="19" t="str">
        <f t="shared" si="71"/>
        <v>RX</v>
      </c>
      <c r="E884" s="19" t="str">
        <f t="shared" si="72"/>
        <v>P</v>
      </c>
      <c r="F884" s="19" t="str">
        <f t="shared" si="73"/>
        <v>IFG_09_RX_P&lt;0&gt;</v>
      </c>
      <c r="G884" s="19">
        <v>22501.625260000001</v>
      </c>
      <c r="H884" s="19"/>
    </row>
    <row r="885" spans="1:8" x14ac:dyDescent="0.25">
      <c r="A885" s="19" t="s">
        <v>1642</v>
      </c>
      <c r="B885" s="19" t="str">
        <f t="shared" si="65"/>
        <v>09</v>
      </c>
      <c r="C885" s="19">
        <f t="shared" si="70"/>
        <v>1</v>
      </c>
      <c r="D885" s="19" t="str">
        <f t="shared" si="71"/>
        <v>RX</v>
      </c>
      <c r="E885" s="19" t="str">
        <f t="shared" si="72"/>
        <v>N</v>
      </c>
      <c r="F885" s="19" t="str">
        <f t="shared" si="73"/>
        <v>IFG_09_RX_N&lt;1&gt;</v>
      </c>
      <c r="G885" s="19">
        <v>19731.809130000001</v>
      </c>
      <c r="H885" s="19"/>
    </row>
    <row r="886" spans="1:8" x14ac:dyDescent="0.25">
      <c r="A886" s="19" t="s">
        <v>1641</v>
      </c>
      <c r="B886" s="19" t="str">
        <f t="shared" si="65"/>
        <v>09</v>
      </c>
      <c r="C886" s="19">
        <f t="shared" si="70"/>
        <v>1</v>
      </c>
      <c r="D886" s="19" t="str">
        <f t="shared" si="71"/>
        <v>RX</v>
      </c>
      <c r="E886" s="19" t="str">
        <f t="shared" si="72"/>
        <v>P</v>
      </c>
      <c r="F886" s="19" t="str">
        <f t="shared" si="73"/>
        <v>IFG_09_RX_P&lt;1&gt;</v>
      </c>
      <c r="G886" s="19">
        <v>19732.776470000001</v>
      </c>
      <c r="H886" s="19"/>
    </row>
    <row r="887" spans="1:8" x14ac:dyDescent="0.25">
      <c r="A887" s="19" t="s">
        <v>1646</v>
      </c>
      <c r="B887" s="19" t="str">
        <f t="shared" si="65"/>
        <v>09</v>
      </c>
      <c r="C887" s="19">
        <f t="shared" si="70"/>
        <v>2</v>
      </c>
      <c r="D887" s="19" t="str">
        <f t="shared" si="71"/>
        <v>RX</v>
      </c>
      <c r="E887" s="19" t="str">
        <f t="shared" si="72"/>
        <v>N</v>
      </c>
      <c r="F887" s="19" t="str">
        <f t="shared" si="73"/>
        <v>IFG_09_RX_N&lt;2&gt;</v>
      </c>
      <c r="G887" s="19">
        <v>19231.844249999998</v>
      </c>
      <c r="H887" s="19"/>
    </row>
    <row r="888" spans="1:8" x14ac:dyDescent="0.25">
      <c r="A888" s="19" t="s">
        <v>1645</v>
      </c>
      <c r="B888" s="19" t="str">
        <f t="shared" si="65"/>
        <v>09</v>
      </c>
      <c r="C888" s="19">
        <f t="shared" si="70"/>
        <v>2</v>
      </c>
      <c r="D888" s="19" t="str">
        <f t="shared" si="71"/>
        <v>RX</v>
      </c>
      <c r="E888" s="19" t="str">
        <f t="shared" si="72"/>
        <v>P</v>
      </c>
      <c r="F888" s="19" t="str">
        <f t="shared" si="73"/>
        <v>IFG_09_RX_P&lt;2&gt;</v>
      </c>
      <c r="G888" s="19">
        <v>19231.097679999999</v>
      </c>
      <c r="H888" s="19"/>
    </row>
    <row r="889" spans="1:8" x14ac:dyDescent="0.25">
      <c r="A889" s="19" t="s">
        <v>1650</v>
      </c>
      <c r="B889" s="19" t="str">
        <f t="shared" si="65"/>
        <v>09</v>
      </c>
      <c r="C889" s="19">
        <f t="shared" si="70"/>
        <v>3</v>
      </c>
      <c r="D889" s="19" t="str">
        <f t="shared" si="71"/>
        <v>RX</v>
      </c>
      <c r="E889" s="19" t="str">
        <f t="shared" si="72"/>
        <v>N</v>
      </c>
      <c r="F889" s="19" t="str">
        <f t="shared" si="73"/>
        <v>IFG_09_RX_N&lt;3&gt;</v>
      </c>
      <c r="G889" s="19">
        <v>17478.188760000001</v>
      </c>
      <c r="H889" s="19"/>
    </row>
    <row r="890" spans="1:8" x14ac:dyDescent="0.25">
      <c r="A890" s="19" t="s">
        <v>1649</v>
      </c>
      <c r="B890" s="19" t="str">
        <f t="shared" si="65"/>
        <v>09</v>
      </c>
      <c r="C890" s="19">
        <f t="shared" si="70"/>
        <v>3</v>
      </c>
      <c r="D890" s="19" t="str">
        <f t="shared" si="71"/>
        <v>RX</v>
      </c>
      <c r="E890" s="19" t="str">
        <f t="shared" si="72"/>
        <v>P</v>
      </c>
      <c r="F890" s="19" t="str">
        <f t="shared" si="73"/>
        <v>IFG_09_RX_P&lt;3&gt;</v>
      </c>
      <c r="G890" s="19">
        <v>17478.71399</v>
      </c>
      <c r="H890" s="19"/>
    </row>
    <row r="891" spans="1:8" x14ac:dyDescent="0.25">
      <c r="A891" s="19" t="s">
        <v>1654</v>
      </c>
      <c r="B891" s="19" t="str">
        <f t="shared" si="65"/>
        <v>09</v>
      </c>
      <c r="C891" s="19">
        <f t="shared" si="70"/>
        <v>4</v>
      </c>
      <c r="D891" s="19" t="str">
        <f t="shared" si="71"/>
        <v>RX</v>
      </c>
      <c r="E891" s="19" t="str">
        <f t="shared" si="72"/>
        <v>N</v>
      </c>
      <c r="F891" s="19" t="str">
        <f t="shared" si="73"/>
        <v>IFG_09_RX_N&lt;4&gt;</v>
      </c>
      <c r="G891" s="19">
        <v>23505.836459999999</v>
      </c>
      <c r="H891" s="19"/>
    </row>
    <row r="892" spans="1:8" x14ac:dyDescent="0.25">
      <c r="A892" s="19" t="s">
        <v>1653</v>
      </c>
      <c r="B892" s="19" t="str">
        <f t="shared" si="65"/>
        <v>09</v>
      </c>
      <c r="C892" s="19">
        <f t="shared" si="70"/>
        <v>4</v>
      </c>
      <c r="D892" s="19" t="str">
        <f t="shared" si="71"/>
        <v>RX</v>
      </c>
      <c r="E892" s="19" t="str">
        <f t="shared" si="72"/>
        <v>P</v>
      </c>
      <c r="F892" s="19" t="str">
        <f t="shared" si="73"/>
        <v>IFG_09_RX_P&lt;4&gt;</v>
      </c>
      <c r="G892" s="19">
        <v>23506.30688</v>
      </c>
      <c r="H892" s="19"/>
    </row>
    <row r="893" spans="1:8" x14ac:dyDescent="0.25">
      <c r="A893" s="19" t="s">
        <v>1658</v>
      </c>
      <c r="B893" s="19" t="str">
        <f t="shared" si="65"/>
        <v>09</v>
      </c>
      <c r="C893" s="19">
        <f t="shared" si="70"/>
        <v>5</v>
      </c>
      <c r="D893" s="19" t="str">
        <f t="shared" si="71"/>
        <v>RX</v>
      </c>
      <c r="E893" s="19" t="str">
        <f t="shared" si="72"/>
        <v>N</v>
      </c>
      <c r="F893" s="19" t="str">
        <f t="shared" si="73"/>
        <v>IFG_09_RX_N&lt;5&gt;</v>
      </c>
      <c r="G893" s="19">
        <v>18200.919709999998</v>
      </c>
      <c r="H893" s="19"/>
    </row>
    <row r="894" spans="1:8" x14ac:dyDescent="0.25">
      <c r="A894" s="19" t="s">
        <v>1657</v>
      </c>
      <c r="B894" s="19" t="str">
        <f t="shared" si="65"/>
        <v>09</v>
      </c>
      <c r="C894" s="19">
        <f t="shared" si="70"/>
        <v>5</v>
      </c>
      <c r="D894" s="19" t="str">
        <f t="shared" si="71"/>
        <v>RX</v>
      </c>
      <c r="E894" s="19" t="str">
        <f t="shared" si="72"/>
        <v>P</v>
      </c>
      <c r="F894" s="19" t="str">
        <f t="shared" si="73"/>
        <v>IFG_09_RX_P&lt;5&gt;</v>
      </c>
      <c r="G894" s="19">
        <v>18202.288619999999</v>
      </c>
      <c r="H894" s="19"/>
    </row>
    <row r="895" spans="1:8" x14ac:dyDescent="0.25">
      <c r="A895" s="19" t="s">
        <v>1662</v>
      </c>
      <c r="B895" s="19" t="str">
        <f t="shared" si="65"/>
        <v>09</v>
      </c>
      <c r="C895" s="19">
        <f t="shared" si="70"/>
        <v>6</v>
      </c>
      <c r="D895" s="19" t="str">
        <f t="shared" si="71"/>
        <v>RX</v>
      </c>
      <c r="E895" s="19" t="str">
        <f t="shared" si="72"/>
        <v>N</v>
      </c>
      <c r="F895" s="19" t="str">
        <f t="shared" si="73"/>
        <v>IFG_09_RX_N&lt;6&gt;</v>
      </c>
      <c r="G895" s="19">
        <v>17760.509829999999</v>
      </c>
      <c r="H895" s="19"/>
    </row>
    <row r="896" spans="1:8" x14ac:dyDescent="0.25">
      <c r="A896" s="19" t="s">
        <v>1661</v>
      </c>
      <c r="B896" s="19" t="str">
        <f t="shared" si="65"/>
        <v>09</v>
      </c>
      <c r="C896" s="19">
        <f t="shared" si="70"/>
        <v>6</v>
      </c>
      <c r="D896" s="19" t="str">
        <f t="shared" si="71"/>
        <v>RX</v>
      </c>
      <c r="E896" s="19" t="str">
        <f t="shared" si="72"/>
        <v>P</v>
      </c>
      <c r="F896" s="19" t="str">
        <f t="shared" si="73"/>
        <v>IFG_09_RX_P&lt;6&gt;</v>
      </c>
      <c r="G896" s="19">
        <v>17761.04695</v>
      </c>
      <c r="H896" s="19"/>
    </row>
    <row r="897" spans="1:8" x14ac:dyDescent="0.25">
      <c r="A897" s="19" t="s">
        <v>1666</v>
      </c>
      <c r="B897" s="19" t="str">
        <f t="shared" si="65"/>
        <v>09</v>
      </c>
      <c r="C897" s="19">
        <f t="shared" si="70"/>
        <v>7</v>
      </c>
      <c r="D897" s="19" t="str">
        <f t="shared" si="71"/>
        <v>RX</v>
      </c>
      <c r="E897" s="19" t="str">
        <f t="shared" si="72"/>
        <v>N</v>
      </c>
      <c r="F897" s="19" t="str">
        <f t="shared" si="73"/>
        <v>IFG_09_RX_N&lt;7&gt;</v>
      </c>
      <c r="G897" s="19">
        <v>16323.12091</v>
      </c>
      <c r="H897" s="19"/>
    </row>
    <row r="898" spans="1:8" x14ac:dyDescent="0.25">
      <c r="A898" s="19" t="s">
        <v>1665</v>
      </c>
      <c r="B898" s="19" t="str">
        <f t="shared" si="65"/>
        <v>09</v>
      </c>
      <c r="C898" s="19">
        <f t="shared" si="70"/>
        <v>7</v>
      </c>
      <c r="D898" s="19" t="str">
        <f t="shared" si="71"/>
        <v>RX</v>
      </c>
      <c r="E898" s="19" t="str">
        <f t="shared" si="72"/>
        <v>P</v>
      </c>
      <c r="F898" s="19" t="str">
        <f t="shared" si="73"/>
        <v>IFG_09_RX_P&lt;7&gt;</v>
      </c>
      <c r="G898" s="19">
        <v>16323.95451</v>
      </c>
      <c r="H898" s="19"/>
    </row>
    <row r="899" spans="1:8" x14ac:dyDescent="0.25">
      <c r="A899" s="19" t="s">
        <v>1670</v>
      </c>
      <c r="B899" s="19" t="str">
        <f t="shared" si="65"/>
        <v>09</v>
      </c>
      <c r="C899" s="19">
        <f t="shared" si="70"/>
        <v>8</v>
      </c>
      <c r="D899" s="19" t="str">
        <f t="shared" si="71"/>
        <v>RX</v>
      </c>
      <c r="E899" s="19" t="str">
        <f t="shared" si="72"/>
        <v>N</v>
      </c>
      <c r="F899" s="19" t="str">
        <f t="shared" si="73"/>
        <v>IFG_09_RX_N&lt;8&gt;</v>
      </c>
      <c r="G899" s="19">
        <v>21497.473330000001</v>
      </c>
      <c r="H899" s="19"/>
    </row>
    <row r="900" spans="1:8" x14ac:dyDescent="0.25">
      <c r="A900" s="19" t="s">
        <v>1669</v>
      </c>
      <c r="B900" s="19" t="str">
        <f t="shared" ref="B900:B963" si="74">RIGHT(LEFT(A900,5),2)</f>
        <v>09</v>
      </c>
      <c r="C900" s="19">
        <f t="shared" si="70"/>
        <v>8</v>
      </c>
      <c r="D900" s="19" t="str">
        <f t="shared" si="71"/>
        <v>RX</v>
      </c>
      <c r="E900" s="19" t="str">
        <f t="shared" si="72"/>
        <v>P</v>
      </c>
      <c r="F900" s="19" t="str">
        <f t="shared" si="73"/>
        <v>IFG_09_RX_P&lt;8&gt;</v>
      </c>
      <c r="G900" s="19">
        <v>21495.916509999999</v>
      </c>
      <c r="H900" s="19"/>
    </row>
    <row r="901" spans="1:8" x14ac:dyDescent="0.25">
      <c r="A901" s="19" t="s">
        <v>1674</v>
      </c>
      <c r="B901" s="19" t="str">
        <f t="shared" si="74"/>
        <v>09</v>
      </c>
      <c r="C901" s="19">
        <f t="shared" si="70"/>
        <v>9</v>
      </c>
      <c r="D901" s="19" t="str">
        <f t="shared" si="71"/>
        <v>RX</v>
      </c>
      <c r="E901" s="19" t="str">
        <f t="shared" si="72"/>
        <v>N</v>
      </c>
      <c r="F901" s="19" t="str">
        <f t="shared" si="73"/>
        <v>IFG_09_RX_N&lt;9&gt;</v>
      </c>
      <c r="G901" s="19">
        <v>17600.517309999999</v>
      </c>
      <c r="H901" s="19"/>
    </row>
    <row r="902" spans="1:8" x14ac:dyDescent="0.25">
      <c r="A902" s="19" t="s">
        <v>1673</v>
      </c>
      <c r="B902" s="19" t="str">
        <f t="shared" si="74"/>
        <v>09</v>
      </c>
      <c r="C902" s="19">
        <f t="shared" si="70"/>
        <v>9</v>
      </c>
      <c r="D902" s="19" t="str">
        <f t="shared" si="71"/>
        <v>RX</v>
      </c>
      <c r="E902" s="19" t="str">
        <f t="shared" si="72"/>
        <v>P</v>
      </c>
      <c r="F902" s="19" t="str">
        <f t="shared" si="73"/>
        <v>IFG_09_RX_P&lt;9&gt;</v>
      </c>
      <c r="G902" s="19">
        <v>17601.12239</v>
      </c>
      <c r="H902" s="19"/>
    </row>
    <row r="903" spans="1:8" x14ac:dyDescent="0.25">
      <c r="A903" s="19" t="s">
        <v>1678</v>
      </c>
      <c r="B903" s="19" t="str">
        <f t="shared" si="74"/>
        <v>09</v>
      </c>
      <c r="C903" s="19">
        <f t="shared" si="70"/>
        <v>10</v>
      </c>
      <c r="D903" s="19" t="str">
        <f t="shared" si="71"/>
        <v>RX</v>
      </c>
      <c r="E903" s="19" t="str">
        <f t="shared" si="72"/>
        <v>N</v>
      </c>
      <c r="F903" s="19" t="str">
        <f t="shared" si="73"/>
        <v>IFG_09_RX_N&lt;10&gt;</v>
      </c>
      <c r="G903" s="19">
        <v>17674.586210000001</v>
      </c>
      <c r="H903" s="19"/>
    </row>
    <row r="904" spans="1:8" x14ac:dyDescent="0.25">
      <c r="A904" s="19" t="s">
        <v>1677</v>
      </c>
      <c r="B904" s="19" t="str">
        <f t="shared" si="74"/>
        <v>09</v>
      </c>
      <c r="C904" s="19">
        <f t="shared" si="70"/>
        <v>10</v>
      </c>
      <c r="D904" s="19" t="str">
        <f t="shared" si="71"/>
        <v>RX</v>
      </c>
      <c r="E904" s="19" t="str">
        <f t="shared" si="72"/>
        <v>P</v>
      </c>
      <c r="F904" s="19" t="str">
        <f t="shared" si="73"/>
        <v>IFG_09_RX_P&lt;10&gt;</v>
      </c>
      <c r="G904" s="19">
        <v>17674.157660000001</v>
      </c>
      <c r="H904" s="19"/>
    </row>
    <row r="905" spans="1:8" x14ac:dyDescent="0.25">
      <c r="A905" s="19" t="s">
        <v>1682</v>
      </c>
      <c r="B905" s="19" t="str">
        <f t="shared" si="74"/>
        <v>09</v>
      </c>
      <c r="C905" s="19">
        <f t="shared" si="70"/>
        <v>11</v>
      </c>
      <c r="D905" s="19" t="str">
        <f t="shared" si="71"/>
        <v>RX</v>
      </c>
      <c r="E905" s="19" t="str">
        <f t="shared" si="72"/>
        <v>N</v>
      </c>
      <c r="F905" s="19" t="str">
        <f t="shared" si="73"/>
        <v>IFG_09_RX_N&lt;11&gt;</v>
      </c>
      <c r="G905" s="19">
        <v>16010.388220000001</v>
      </c>
      <c r="H905" s="19"/>
    </row>
    <row r="906" spans="1:8" x14ac:dyDescent="0.25">
      <c r="A906" s="19" t="s">
        <v>1681</v>
      </c>
      <c r="B906" s="19" t="str">
        <f t="shared" si="74"/>
        <v>09</v>
      </c>
      <c r="C906" s="19">
        <f t="shared" si="70"/>
        <v>11</v>
      </c>
      <c r="D906" s="19" t="str">
        <f t="shared" si="71"/>
        <v>RX</v>
      </c>
      <c r="E906" s="19" t="str">
        <f t="shared" si="72"/>
        <v>P</v>
      </c>
      <c r="F906" s="19" t="str">
        <f t="shared" si="73"/>
        <v>IFG_09_RX_P&lt;11&gt;</v>
      </c>
      <c r="G906" s="19">
        <v>16009.82343</v>
      </c>
      <c r="H906" s="19"/>
    </row>
    <row r="907" spans="1:8" x14ac:dyDescent="0.25">
      <c r="A907" s="19" t="s">
        <v>1686</v>
      </c>
      <c r="B907" s="19" t="str">
        <f t="shared" si="74"/>
        <v>09</v>
      </c>
      <c r="C907" s="19">
        <f t="shared" si="70"/>
        <v>12</v>
      </c>
      <c r="D907" s="19" t="str">
        <f t="shared" si="71"/>
        <v>RX</v>
      </c>
      <c r="E907" s="19" t="str">
        <f t="shared" si="72"/>
        <v>N</v>
      </c>
      <c r="F907" s="19" t="str">
        <f t="shared" si="73"/>
        <v>IFG_09_RX_N&lt;12&gt;</v>
      </c>
      <c r="G907" s="19">
        <v>15650.769270000001</v>
      </c>
      <c r="H907" s="19"/>
    </row>
    <row r="908" spans="1:8" x14ac:dyDescent="0.25">
      <c r="A908" s="19" t="s">
        <v>1685</v>
      </c>
      <c r="B908" s="19" t="str">
        <f t="shared" si="74"/>
        <v>09</v>
      </c>
      <c r="C908" s="19">
        <f t="shared" si="70"/>
        <v>12</v>
      </c>
      <c r="D908" s="19" t="str">
        <f t="shared" si="71"/>
        <v>RX</v>
      </c>
      <c r="E908" s="19" t="str">
        <f t="shared" si="72"/>
        <v>P</v>
      </c>
      <c r="F908" s="19" t="str">
        <f t="shared" si="73"/>
        <v>IFG_09_RX_P&lt;12&gt;</v>
      </c>
      <c r="G908" s="19">
        <v>15649.702740000001</v>
      </c>
      <c r="H908" s="19"/>
    </row>
    <row r="909" spans="1:8" x14ac:dyDescent="0.25">
      <c r="A909" s="19" t="s">
        <v>1690</v>
      </c>
      <c r="B909" s="19" t="str">
        <f t="shared" si="74"/>
        <v>09</v>
      </c>
      <c r="C909" s="19">
        <f t="shared" si="70"/>
        <v>13</v>
      </c>
      <c r="D909" s="19" t="str">
        <f t="shared" si="71"/>
        <v>RX</v>
      </c>
      <c r="E909" s="19" t="str">
        <f t="shared" si="72"/>
        <v>N</v>
      </c>
      <c r="F909" s="19" t="str">
        <f t="shared" si="73"/>
        <v>IFG_09_RX_N&lt;13&gt;</v>
      </c>
      <c r="G909" s="19">
        <v>10102.839180000001</v>
      </c>
      <c r="H909" s="19"/>
    </row>
    <row r="910" spans="1:8" x14ac:dyDescent="0.25">
      <c r="A910" s="19" t="s">
        <v>1689</v>
      </c>
      <c r="B910" s="19" t="str">
        <f t="shared" si="74"/>
        <v>09</v>
      </c>
      <c r="C910" s="19">
        <f t="shared" si="70"/>
        <v>13</v>
      </c>
      <c r="D910" s="19" t="str">
        <f t="shared" si="71"/>
        <v>RX</v>
      </c>
      <c r="E910" s="19" t="str">
        <f t="shared" si="72"/>
        <v>P</v>
      </c>
      <c r="F910" s="19" t="str">
        <f t="shared" si="73"/>
        <v>IFG_09_RX_P&lt;13&gt;</v>
      </c>
      <c r="G910" s="19">
        <v>10103.96141</v>
      </c>
      <c r="H910" s="19"/>
    </row>
    <row r="911" spans="1:8" x14ac:dyDescent="0.25">
      <c r="A911" s="19" t="s">
        <v>1694</v>
      </c>
      <c r="B911" s="19" t="str">
        <f t="shared" si="74"/>
        <v>09</v>
      </c>
      <c r="C911" s="19">
        <f t="shared" si="70"/>
        <v>14</v>
      </c>
      <c r="D911" s="19" t="str">
        <f t="shared" si="71"/>
        <v>RX</v>
      </c>
      <c r="E911" s="19" t="str">
        <f t="shared" si="72"/>
        <v>N</v>
      </c>
      <c r="F911" s="19" t="str">
        <f t="shared" si="73"/>
        <v>IFG_09_RX_N&lt;14&gt;</v>
      </c>
      <c r="G911" s="19">
        <v>14940.4851</v>
      </c>
      <c r="H911" s="19"/>
    </row>
    <row r="912" spans="1:8" x14ac:dyDescent="0.25">
      <c r="A912" s="19" t="s">
        <v>1693</v>
      </c>
      <c r="B912" s="19" t="str">
        <f t="shared" si="74"/>
        <v>09</v>
      </c>
      <c r="C912" s="19">
        <f t="shared" si="70"/>
        <v>14</v>
      </c>
      <c r="D912" s="19" t="str">
        <f t="shared" si="71"/>
        <v>RX</v>
      </c>
      <c r="E912" s="19" t="str">
        <f t="shared" si="72"/>
        <v>P</v>
      </c>
      <c r="F912" s="19" t="str">
        <f t="shared" si="73"/>
        <v>IFG_09_RX_P&lt;14&gt;</v>
      </c>
      <c r="G912" s="19">
        <v>14941.980589999999</v>
      </c>
      <c r="H912" s="19"/>
    </row>
    <row r="913" spans="1:8" x14ac:dyDescent="0.25">
      <c r="A913" s="19" t="s">
        <v>1698</v>
      </c>
      <c r="B913" s="19" t="str">
        <f t="shared" si="74"/>
        <v>09</v>
      </c>
      <c r="C913" s="19">
        <f t="shared" si="70"/>
        <v>15</v>
      </c>
      <c r="D913" s="19" t="str">
        <f t="shared" si="71"/>
        <v>RX</v>
      </c>
      <c r="E913" s="19" t="str">
        <f t="shared" si="72"/>
        <v>N</v>
      </c>
      <c r="F913" s="19" t="str">
        <f t="shared" si="73"/>
        <v>IFG_09_RX_N&lt;15&gt;</v>
      </c>
      <c r="G913" s="19">
        <v>15635.18734</v>
      </c>
      <c r="H913" s="19"/>
    </row>
    <row r="914" spans="1:8" x14ac:dyDescent="0.25">
      <c r="A914" s="19" t="s">
        <v>1697</v>
      </c>
      <c r="B914" s="19" t="str">
        <f t="shared" si="74"/>
        <v>09</v>
      </c>
      <c r="C914" s="19">
        <f t="shared" si="70"/>
        <v>15</v>
      </c>
      <c r="D914" s="19" t="str">
        <f t="shared" si="71"/>
        <v>RX</v>
      </c>
      <c r="E914" s="19" t="str">
        <f t="shared" si="72"/>
        <v>P</v>
      </c>
      <c r="F914" s="19" t="str">
        <f t="shared" si="73"/>
        <v>IFG_09_RX_P&lt;15&gt;</v>
      </c>
      <c r="G914" s="19">
        <v>15635.435729999999</v>
      </c>
      <c r="H914" s="19"/>
    </row>
    <row r="915" spans="1:8" x14ac:dyDescent="0.25">
      <c r="A915" s="19" t="s">
        <v>1702</v>
      </c>
      <c r="B915" s="19" t="str">
        <f t="shared" si="74"/>
        <v>09</v>
      </c>
      <c r="C915" s="19">
        <f t="shared" si="70"/>
        <v>16</v>
      </c>
      <c r="D915" s="19" t="str">
        <f t="shared" si="71"/>
        <v>RX</v>
      </c>
      <c r="E915" s="19" t="str">
        <f t="shared" si="72"/>
        <v>N</v>
      </c>
      <c r="F915" s="19" t="str">
        <f t="shared" si="73"/>
        <v>IFG_09_RX_N&lt;16&gt;</v>
      </c>
      <c r="G915" s="19">
        <v>20176.71358</v>
      </c>
      <c r="H915" s="19"/>
    </row>
    <row r="916" spans="1:8" x14ac:dyDescent="0.25">
      <c r="A916" s="19" t="s">
        <v>1701</v>
      </c>
      <c r="B916" s="19" t="str">
        <f t="shared" si="74"/>
        <v>09</v>
      </c>
      <c r="C916" s="19">
        <f t="shared" si="70"/>
        <v>16</v>
      </c>
      <c r="D916" s="19" t="str">
        <f t="shared" si="71"/>
        <v>RX</v>
      </c>
      <c r="E916" s="19" t="str">
        <f t="shared" si="72"/>
        <v>P</v>
      </c>
      <c r="F916" s="19" t="str">
        <f t="shared" si="73"/>
        <v>IFG_09_RX_P&lt;16&gt;</v>
      </c>
      <c r="G916" s="19">
        <v>20176.026979999999</v>
      </c>
      <c r="H916" s="19"/>
    </row>
    <row r="917" spans="1:8" x14ac:dyDescent="0.25">
      <c r="A917" s="19" t="s">
        <v>1706</v>
      </c>
      <c r="B917" s="19" t="str">
        <f t="shared" si="74"/>
        <v>09</v>
      </c>
      <c r="C917" s="19">
        <f t="shared" si="70"/>
        <v>17</v>
      </c>
      <c r="D917" s="19" t="str">
        <f t="shared" si="71"/>
        <v>RX</v>
      </c>
      <c r="E917" s="19" t="str">
        <f t="shared" si="72"/>
        <v>N</v>
      </c>
      <c r="F917" s="19" t="str">
        <f t="shared" si="73"/>
        <v>IFG_09_RX_N&lt;17&gt;</v>
      </c>
      <c r="G917" s="19">
        <v>8008.8361299999997</v>
      </c>
      <c r="H917" s="19"/>
    </row>
    <row r="918" spans="1:8" x14ac:dyDescent="0.25">
      <c r="A918" s="19" t="s">
        <v>1705</v>
      </c>
      <c r="B918" s="19" t="str">
        <f t="shared" si="74"/>
        <v>09</v>
      </c>
      <c r="C918" s="19">
        <f t="shared" si="70"/>
        <v>17</v>
      </c>
      <c r="D918" s="19" t="str">
        <f t="shared" si="71"/>
        <v>RX</v>
      </c>
      <c r="E918" s="19" t="str">
        <f t="shared" si="72"/>
        <v>P</v>
      </c>
      <c r="F918" s="19" t="str">
        <f t="shared" si="73"/>
        <v>IFG_09_RX_P&lt;17&gt;</v>
      </c>
      <c r="G918" s="19">
        <v>8007.4740899999997</v>
      </c>
      <c r="H918" s="19"/>
    </row>
    <row r="919" spans="1:8" x14ac:dyDescent="0.25">
      <c r="A919" s="19" t="s">
        <v>4312</v>
      </c>
      <c r="B919" s="19" t="str">
        <f t="shared" si="74"/>
        <v>09</v>
      </c>
      <c r="C919" s="19">
        <f t="shared" si="70"/>
        <v>18</v>
      </c>
      <c r="D919" s="19" t="str">
        <f t="shared" si="71"/>
        <v>RX</v>
      </c>
      <c r="E919" s="19" t="str">
        <f t="shared" si="72"/>
        <v>N</v>
      </c>
      <c r="F919" s="19" t="str">
        <f t="shared" si="73"/>
        <v>IFG_09_RX_N&lt;18&gt;</v>
      </c>
      <c r="G919" s="19">
        <v>18050.003840000001</v>
      </c>
      <c r="H919" s="19"/>
    </row>
    <row r="920" spans="1:8" x14ac:dyDescent="0.25">
      <c r="A920" s="19" t="s">
        <v>4313</v>
      </c>
      <c r="B920" s="19" t="str">
        <f t="shared" si="74"/>
        <v>09</v>
      </c>
      <c r="C920" s="19">
        <f t="shared" si="70"/>
        <v>18</v>
      </c>
      <c r="D920" s="19" t="str">
        <f t="shared" si="71"/>
        <v>RX</v>
      </c>
      <c r="E920" s="19" t="str">
        <f t="shared" si="72"/>
        <v>P</v>
      </c>
      <c r="F920" s="19" t="str">
        <f t="shared" si="73"/>
        <v>IFG_09_RX_P&lt;18&gt;</v>
      </c>
      <c r="G920" s="19">
        <v>18050.46358</v>
      </c>
      <c r="H920" s="19"/>
    </row>
    <row r="921" spans="1:8" x14ac:dyDescent="0.25">
      <c r="A921" s="19" t="s">
        <v>4314</v>
      </c>
      <c r="B921" s="19" t="str">
        <f t="shared" si="74"/>
        <v>09</v>
      </c>
      <c r="C921" s="19">
        <f t="shared" si="70"/>
        <v>19</v>
      </c>
      <c r="D921" s="19" t="str">
        <f t="shared" si="71"/>
        <v>RX</v>
      </c>
      <c r="E921" s="19" t="str">
        <f t="shared" si="72"/>
        <v>N</v>
      </c>
      <c r="F921" s="19" t="str">
        <f t="shared" si="73"/>
        <v>IFG_09_RX_N&lt;19&gt;</v>
      </c>
      <c r="G921" s="19">
        <v>15483.340200000001</v>
      </c>
      <c r="H921" s="19"/>
    </row>
    <row r="922" spans="1:8" x14ac:dyDescent="0.25">
      <c r="A922" s="19" t="s">
        <v>4315</v>
      </c>
      <c r="B922" s="19" t="str">
        <f t="shared" si="74"/>
        <v>09</v>
      </c>
      <c r="C922" s="19">
        <f t="shared" si="70"/>
        <v>19</v>
      </c>
      <c r="D922" s="19" t="str">
        <f t="shared" si="71"/>
        <v>RX</v>
      </c>
      <c r="E922" s="19" t="str">
        <f t="shared" si="72"/>
        <v>P</v>
      </c>
      <c r="F922" s="19" t="str">
        <f t="shared" si="73"/>
        <v>IFG_09_RX_P&lt;19&gt;</v>
      </c>
      <c r="G922" s="19">
        <v>15485.22206</v>
      </c>
      <c r="H922" s="19"/>
    </row>
    <row r="923" spans="1:8" x14ac:dyDescent="0.25">
      <c r="A923" s="19" t="s">
        <v>4316</v>
      </c>
      <c r="B923" s="19" t="str">
        <f t="shared" si="74"/>
        <v>09</v>
      </c>
      <c r="C923" s="19">
        <f t="shared" si="70"/>
        <v>20</v>
      </c>
      <c r="D923" s="19" t="str">
        <f t="shared" si="71"/>
        <v>RX</v>
      </c>
      <c r="E923" s="19" t="str">
        <f t="shared" si="72"/>
        <v>N</v>
      </c>
      <c r="F923" s="19" t="str">
        <f t="shared" si="73"/>
        <v>IFG_09_RX_N&lt;20&gt;</v>
      </c>
      <c r="G923" s="19">
        <v>19476.380140000001</v>
      </c>
      <c r="H923" s="19"/>
    </row>
    <row r="924" spans="1:8" x14ac:dyDescent="0.25">
      <c r="A924" s="19" t="s">
        <v>4317</v>
      </c>
      <c r="B924" s="19" t="str">
        <f t="shared" si="74"/>
        <v>09</v>
      </c>
      <c r="C924" s="19">
        <f t="shared" si="70"/>
        <v>20</v>
      </c>
      <c r="D924" s="19" t="str">
        <f t="shared" si="71"/>
        <v>RX</v>
      </c>
      <c r="E924" s="19" t="str">
        <f t="shared" si="72"/>
        <v>P</v>
      </c>
      <c r="F924" s="19" t="str">
        <f t="shared" si="73"/>
        <v>IFG_09_RX_P&lt;20&gt;</v>
      </c>
      <c r="G924" s="19">
        <v>19477.88406</v>
      </c>
      <c r="H924" s="19"/>
    </row>
    <row r="925" spans="1:8" x14ac:dyDescent="0.25">
      <c r="A925" s="19" t="s">
        <v>4318</v>
      </c>
      <c r="B925" s="19" t="str">
        <f t="shared" si="74"/>
        <v>09</v>
      </c>
      <c r="C925" s="19">
        <f t="shared" si="70"/>
        <v>21</v>
      </c>
      <c r="D925" s="19" t="str">
        <f t="shared" si="71"/>
        <v>RX</v>
      </c>
      <c r="E925" s="19" t="str">
        <f t="shared" si="72"/>
        <v>N</v>
      </c>
      <c r="F925" s="19" t="str">
        <f t="shared" si="73"/>
        <v>IFG_09_RX_N&lt;21&gt;</v>
      </c>
      <c r="G925" s="19">
        <v>18697.536400000001</v>
      </c>
      <c r="H925" s="19"/>
    </row>
    <row r="926" spans="1:8" x14ac:dyDescent="0.25">
      <c r="A926" s="19" t="s">
        <v>4319</v>
      </c>
      <c r="B926" s="19" t="str">
        <f t="shared" si="74"/>
        <v>09</v>
      </c>
      <c r="C926" s="19">
        <f t="shared" si="70"/>
        <v>21</v>
      </c>
      <c r="D926" s="19" t="str">
        <f t="shared" si="71"/>
        <v>RX</v>
      </c>
      <c r="E926" s="19" t="str">
        <f t="shared" si="72"/>
        <v>P</v>
      </c>
      <c r="F926" s="19" t="str">
        <f t="shared" si="73"/>
        <v>IFG_09_RX_P&lt;21&gt;</v>
      </c>
      <c r="G926" s="19">
        <v>18695.859919999999</v>
      </c>
      <c r="H926" s="19"/>
    </row>
    <row r="927" spans="1:8" x14ac:dyDescent="0.25">
      <c r="A927" s="19" t="s">
        <v>4320</v>
      </c>
      <c r="B927" s="19" t="str">
        <f t="shared" si="74"/>
        <v>09</v>
      </c>
      <c r="C927" s="19">
        <f t="shared" si="70"/>
        <v>22</v>
      </c>
      <c r="D927" s="19" t="str">
        <f t="shared" si="71"/>
        <v>RX</v>
      </c>
      <c r="E927" s="19" t="str">
        <f t="shared" si="72"/>
        <v>N</v>
      </c>
      <c r="F927" s="19" t="str">
        <f t="shared" si="73"/>
        <v>IFG_09_RX_N&lt;22&gt;</v>
      </c>
      <c r="G927" s="19">
        <v>16201.55485</v>
      </c>
      <c r="H927" s="19"/>
    </row>
    <row r="928" spans="1:8" x14ac:dyDescent="0.25">
      <c r="A928" s="19" t="s">
        <v>4321</v>
      </c>
      <c r="B928" s="19" t="str">
        <f t="shared" si="74"/>
        <v>09</v>
      </c>
      <c r="C928" s="19">
        <f t="shared" si="70"/>
        <v>22</v>
      </c>
      <c r="D928" s="19" t="str">
        <f t="shared" si="71"/>
        <v>RX</v>
      </c>
      <c r="E928" s="19" t="str">
        <f t="shared" si="72"/>
        <v>P</v>
      </c>
      <c r="F928" s="19" t="str">
        <f t="shared" si="73"/>
        <v>IFG_09_RX_P&lt;22&gt;</v>
      </c>
      <c r="G928" s="19">
        <v>16203.546130000001</v>
      </c>
      <c r="H928" s="19"/>
    </row>
    <row r="929" spans="1:8" x14ac:dyDescent="0.25">
      <c r="A929" s="19" t="s">
        <v>4322</v>
      </c>
      <c r="B929" s="19" t="str">
        <f t="shared" si="74"/>
        <v>09</v>
      </c>
      <c r="C929" s="19">
        <f t="shared" si="70"/>
        <v>23</v>
      </c>
      <c r="D929" s="19" t="str">
        <f t="shared" si="71"/>
        <v>RX</v>
      </c>
      <c r="E929" s="19" t="str">
        <f t="shared" si="72"/>
        <v>N</v>
      </c>
      <c r="F929" s="19" t="str">
        <f t="shared" si="73"/>
        <v>IFG_09_RX_N&lt;23&gt;</v>
      </c>
      <c r="G929" s="19">
        <v>15120.35729</v>
      </c>
      <c r="H929" s="19"/>
    </row>
    <row r="930" spans="1:8" x14ac:dyDescent="0.25">
      <c r="A930" s="19" t="s">
        <v>4323</v>
      </c>
      <c r="B930" s="19" t="str">
        <f t="shared" si="74"/>
        <v>09</v>
      </c>
      <c r="C930" s="19">
        <f t="shared" si="70"/>
        <v>23</v>
      </c>
      <c r="D930" s="19" t="str">
        <f t="shared" si="71"/>
        <v>RX</v>
      </c>
      <c r="E930" s="19" t="str">
        <f t="shared" si="72"/>
        <v>P</v>
      </c>
      <c r="F930" s="19" t="str">
        <f t="shared" si="73"/>
        <v>IFG_09_RX_P&lt;23&gt;</v>
      </c>
      <c r="G930" s="19">
        <v>15121.85822</v>
      </c>
      <c r="H930" s="19"/>
    </row>
    <row r="931" spans="1:8" x14ac:dyDescent="0.25">
      <c r="A931" s="19" t="s">
        <v>1710</v>
      </c>
      <c r="B931" s="19" t="str">
        <f t="shared" si="74"/>
        <v>10</v>
      </c>
      <c r="C931" s="19">
        <f t="shared" ref="C931:C994" si="75">INT(MID(A931,FIND("_",A931)+1,2))</f>
        <v>0</v>
      </c>
      <c r="D931" s="19" t="str">
        <f t="shared" ref="D931:D994" si="76">MID(A931,FIND("_",A931)+4,2)</f>
        <v>RX</v>
      </c>
      <c r="E931" s="19" t="str">
        <f t="shared" ref="E931:E994" si="77">RIGHT(A931,1)</f>
        <v>N</v>
      </c>
      <c r="F931" s="19" t="str">
        <f t="shared" ref="F931:F994" si="78">CONCATENATE("IFG_",B931,"_",D931,"_",E931,"&lt;",C931,"&gt;")</f>
        <v>IFG_10_RX_N&lt;0&gt;</v>
      </c>
      <c r="G931" s="19">
        <v>17990.753929999999</v>
      </c>
      <c r="H931" s="19"/>
    </row>
    <row r="932" spans="1:8" x14ac:dyDescent="0.25">
      <c r="A932" s="19" t="s">
        <v>1709</v>
      </c>
      <c r="B932" s="19" t="str">
        <f t="shared" si="74"/>
        <v>10</v>
      </c>
      <c r="C932" s="19">
        <f t="shared" si="75"/>
        <v>0</v>
      </c>
      <c r="D932" s="19" t="str">
        <f t="shared" si="76"/>
        <v>RX</v>
      </c>
      <c r="E932" s="19" t="str">
        <f t="shared" si="77"/>
        <v>P</v>
      </c>
      <c r="F932" s="19" t="str">
        <f t="shared" si="78"/>
        <v>IFG_10_RX_P&lt;0&gt;</v>
      </c>
      <c r="G932" s="19">
        <v>17992.056929999999</v>
      </c>
      <c r="H932" s="19"/>
    </row>
    <row r="933" spans="1:8" x14ac:dyDescent="0.25">
      <c r="A933" s="19" t="s">
        <v>1714</v>
      </c>
      <c r="B933" s="19" t="str">
        <f t="shared" si="74"/>
        <v>10</v>
      </c>
      <c r="C933" s="19">
        <f t="shared" si="75"/>
        <v>1</v>
      </c>
      <c r="D933" s="19" t="str">
        <f t="shared" si="76"/>
        <v>RX</v>
      </c>
      <c r="E933" s="19" t="str">
        <f t="shared" si="77"/>
        <v>N</v>
      </c>
      <c r="F933" s="19" t="str">
        <f t="shared" si="78"/>
        <v>IFG_10_RX_N&lt;1&gt;</v>
      </c>
      <c r="G933" s="19">
        <v>16509.26786</v>
      </c>
      <c r="H933" s="19"/>
    </row>
    <row r="934" spans="1:8" x14ac:dyDescent="0.25">
      <c r="A934" s="19" t="s">
        <v>1713</v>
      </c>
      <c r="B934" s="19" t="str">
        <f t="shared" si="74"/>
        <v>10</v>
      </c>
      <c r="C934" s="19">
        <f t="shared" si="75"/>
        <v>1</v>
      </c>
      <c r="D934" s="19" t="str">
        <f t="shared" si="76"/>
        <v>RX</v>
      </c>
      <c r="E934" s="19" t="str">
        <f t="shared" si="77"/>
        <v>P</v>
      </c>
      <c r="F934" s="19" t="str">
        <f t="shared" si="78"/>
        <v>IFG_10_RX_P&lt;1&gt;</v>
      </c>
      <c r="G934" s="19">
        <v>16509.699720000001</v>
      </c>
      <c r="H934" s="19"/>
    </row>
    <row r="935" spans="1:8" x14ac:dyDescent="0.25">
      <c r="A935" s="19" t="s">
        <v>1718</v>
      </c>
      <c r="B935" s="19" t="str">
        <f t="shared" si="74"/>
        <v>10</v>
      </c>
      <c r="C935" s="19">
        <f t="shared" si="75"/>
        <v>2</v>
      </c>
      <c r="D935" s="19" t="str">
        <f t="shared" si="76"/>
        <v>RX</v>
      </c>
      <c r="E935" s="19" t="str">
        <f t="shared" si="77"/>
        <v>N</v>
      </c>
      <c r="F935" s="19" t="str">
        <f t="shared" si="78"/>
        <v>IFG_10_RX_N&lt;2&gt;</v>
      </c>
      <c r="G935" s="19">
        <v>20175.01699</v>
      </c>
      <c r="H935" s="19"/>
    </row>
    <row r="936" spans="1:8" x14ac:dyDescent="0.25">
      <c r="A936" s="19" t="s">
        <v>1717</v>
      </c>
      <c r="B936" s="19" t="str">
        <f t="shared" si="74"/>
        <v>10</v>
      </c>
      <c r="C936" s="19">
        <f t="shared" si="75"/>
        <v>2</v>
      </c>
      <c r="D936" s="19" t="str">
        <f t="shared" si="76"/>
        <v>RX</v>
      </c>
      <c r="E936" s="19" t="str">
        <f t="shared" si="77"/>
        <v>P</v>
      </c>
      <c r="F936" s="19" t="str">
        <f t="shared" si="78"/>
        <v>IFG_10_RX_P&lt;2&gt;</v>
      </c>
      <c r="G936" s="19">
        <v>20176.35341</v>
      </c>
      <c r="H936" s="19"/>
    </row>
    <row r="937" spans="1:8" x14ac:dyDescent="0.25">
      <c r="A937" s="19" t="s">
        <v>1722</v>
      </c>
      <c r="B937" s="19" t="str">
        <f t="shared" si="74"/>
        <v>10</v>
      </c>
      <c r="C937" s="19">
        <f t="shared" si="75"/>
        <v>3</v>
      </c>
      <c r="D937" s="19" t="str">
        <f t="shared" si="76"/>
        <v>RX</v>
      </c>
      <c r="E937" s="19" t="str">
        <f t="shared" si="77"/>
        <v>N</v>
      </c>
      <c r="F937" s="19" t="str">
        <f t="shared" si="78"/>
        <v>IFG_10_RX_N&lt;3&gt;</v>
      </c>
      <c r="G937" s="19">
        <v>22265.880089999999</v>
      </c>
      <c r="H937" s="19"/>
    </row>
    <row r="938" spans="1:8" x14ac:dyDescent="0.25">
      <c r="A938" s="19" t="s">
        <v>1721</v>
      </c>
      <c r="B938" s="19" t="str">
        <f t="shared" si="74"/>
        <v>10</v>
      </c>
      <c r="C938" s="19">
        <f t="shared" si="75"/>
        <v>3</v>
      </c>
      <c r="D938" s="19" t="str">
        <f t="shared" si="76"/>
        <v>RX</v>
      </c>
      <c r="E938" s="19" t="str">
        <f t="shared" si="77"/>
        <v>P</v>
      </c>
      <c r="F938" s="19" t="str">
        <f t="shared" si="78"/>
        <v>IFG_10_RX_P&lt;3&gt;</v>
      </c>
      <c r="G938" s="19">
        <v>22264.938269999999</v>
      </c>
      <c r="H938" s="19"/>
    </row>
    <row r="939" spans="1:8" x14ac:dyDescent="0.25">
      <c r="A939" s="19" t="s">
        <v>1726</v>
      </c>
      <c r="B939" s="19" t="str">
        <f t="shared" si="74"/>
        <v>10</v>
      </c>
      <c r="C939" s="19">
        <f t="shared" si="75"/>
        <v>4</v>
      </c>
      <c r="D939" s="19" t="str">
        <f t="shared" si="76"/>
        <v>RX</v>
      </c>
      <c r="E939" s="19" t="str">
        <f t="shared" si="77"/>
        <v>N</v>
      </c>
      <c r="F939" s="19" t="str">
        <f t="shared" si="78"/>
        <v>IFG_10_RX_N&lt;4&gt;</v>
      </c>
      <c r="G939" s="19">
        <v>18886.170450000001</v>
      </c>
      <c r="H939" s="19"/>
    </row>
    <row r="940" spans="1:8" x14ac:dyDescent="0.25">
      <c r="A940" s="19" t="s">
        <v>1725</v>
      </c>
      <c r="B940" s="19" t="str">
        <f t="shared" si="74"/>
        <v>10</v>
      </c>
      <c r="C940" s="19">
        <f t="shared" si="75"/>
        <v>4</v>
      </c>
      <c r="D940" s="19" t="str">
        <f t="shared" si="76"/>
        <v>RX</v>
      </c>
      <c r="E940" s="19" t="str">
        <f t="shared" si="77"/>
        <v>P</v>
      </c>
      <c r="F940" s="19" t="str">
        <f t="shared" si="78"/>
        <v>IFG_10_RX_P&lt;4&gt;</v>
      </c>
      <c r="G940" s="19">
        <v>18885.922689999999</v>
      </c>
      <c r="H940" s="19"/>
    </row>
    <row r="941" spans="1:8" x14ac:dyDescent="0.25">
      <c r="A941" s="19" t="s">
        <v>1730</v>
      </c>
      <c r="B941" s="19" t="str">
        <f t="shared" si="74"/>
        <v>10</v>
      </c>
      <c r="C941" s="19">
        <f t="shared" si="75"/>
        <v>5</v>
      </c>
      <c r="D941" s="19" t="str">
        <f t="shared" si="76"/>
        <v>RX</v>
      </c>
      <c r="E941" s="19" t="str">
        <f t="shared" si="77"/>
        <v>N</v>
      </c>
      <c r="F941" s="19" t="str">
        <f t="shared" si="78"/>
        <v>IFG_10_RX_N&lt;5&gt;</v>
      </c>
      <c r="G941" s="19">
        <v>16475.824519999998</v>
      </c>
      <c r="H941" s="19"/>
    </row>
    <row r="942" spans="1:8" x14ac:dyDescent="0.25">
      <c r="A942" s="19" t="s">
        <v>1729</v>
      </c>
      <c r="B942" s="19" t="str">
        <f t="shared" si="74"/>
        <v>10</v>
      </c>
      <c r="C942" s="19">
        <f t="shared" si="75"/>
        <v>5</v>
      </c>
      <c r="D942" s="19" t="str">
        <f t="shared" si="76"/>
        <v>RX</v>
      </c>
      <c r="E942" s="19" t="str">
        <f t="shared" si="77"/>
        <v>P</v>
      </c>
      <c r="F942" s="19" t="str">
        <f t="shared" si="78"/>
        <v>IFG_10_RX_P&lt;5&gt;</v>
      </c>
      <c r="G942" s="19">
        <v>16475.719099999998</v>
      </c>
      <c r="H942" s="19"/>
    </row>
    <row r="943" spans="1:8" x14ac:dyDescent="0.25">
      <c r="A943" s="19" t="s">
        <v>1734</v>
      </c>
      <c r="B943" s="19" t="str">
        <f t="shared" si="74"/>
        <v>10</v>
      </c>
      <c r="C943" s="19">
        <f t="shared" si="75"/>
        <v>6</v>
      </c>
      <c r="D943" s="19" t="str">
        <f t="shared" si="76"/>
        <v>RX</v>
      </c>
      <c r="E943" s="19" t="str">
        <f t="shared" si="77"/>
        <v>N</v>
      </c>
      <c r="F943" s="19" t="str">
        <f t="shared" si="78"/>
        <v>IFG_10_RX_N&lt;6&gt;</v>
      </c>
      <c r="G943" s="19">
        <v>18632.6839</v>
      </c>
      <c r="H943" s="19"/>
    </row>
    <row r="944" spans="1:8" x14ac:dyDescent="0.25">
      <c r="A944" s="19" t="s">
        <v>1733</v>
      </c>
      <c r="B944" s="19" t="str">
        <f t="shared" si="74"/>
        <v>10</v>
      </c>
      <c r="C944" s="19">
        <f t="shared" si="75"/>
        <v>6</v>
      </c>
      <c r="D944" s="19" t="str">
        <f t="shared" si="76"/>
        <v>RX</v>
      </c>
      <c r="E944" s="19" t="str">
        <f t="shared" si="77"/>
        <v>P</v>
      </c>
      <c r="F944" s="19" t="str">
        <f t="shared" si="78"/>
        <v>IFG_10_RX_P&lt;6&gt;</v>
      </c>
      <c r="G944" s="19">
        <v>18632.26325</v>
      </c>
      <c r="H944" s="19"/>
    </row>
    <row r="945" spans="1:8" x14ac:dyDescent="0.25">
      <c r="A945" s="19" t="s">
        <v>1738</v>
      </c>
      <c r="B945" s="19" t="str">
        <f t="shared" si="74"/>
        <v>10</v>
      </c>
      <c r="C945" s="19">
        <f t="shared" si="75"/>
        <v>7</v>
      </c>
      <c r="D945" s="19" t="str">
        <f t="shared" si="76"/>
        <v>RX</v>
      </c>
      <c r="E945" s="19" t="str">
        <f t="shared" si="77"/>
        <v>N</v>
      </c>
      <c r="F945" s="19" t="str">
        <f t="shared" si="78"/>
        <v>IFG_10_RX_N&lt;7&gt;</v>
      </c>
      <c r="G945" s="19">
        <v>21563.292860000001</v>
      </c>
      <c r="H945" s="19"/>
    </row>
    <row r="946" spans="1:8" x14ac:dyDescent="0.25">
      <c r="A946" s="19" t="s">
        <v>1737</v>
      </c>
      <c r="B946" s="19" t="str">
        <f t="shared" si="74"/>
        <v>10</v>
      </c>
      <c r="C946" s="19">
        <f t="shared" si="75"/>
        <v>7</v>
      </c>
      <c r="D946" s="19" t="str">
        <f t="shared" si="76"/>
        <v>RX</v>
      </c>
      <c r="E946" s="19" t="str">
        <f t="shared" si="77"/>
        <v>P</v>
      </c>
      <c r="F946" s="19" t="str">
        <f t="shared" si="78"/>
        <v>IFG_10_RX_P&lt;7&gt;</v>
      </c>
      <c r="G946" s="19">
        <v>21562.05082</v>
      </c>
      <c r="H946" s="19"/>
    </row>
    <row r="947" spans="1:8" x14ac:dyDescent="0.25">
      <c r="A947" s="19" t="s">
        <v>1742</v>
      </c>
      <c r="B947" s="19" t="str">
        <f t="shared" si="74"/>
        <v>10</v>
      </c>
      <c r="C947" s="19">
        <f t="shared" si="75"/>
        <v>8</v>
      </c>
      <c r="D947" s="19" t="str">
        <f t="shared" si="76"/>
        <v>RX</v>
      </c>
      <c r="E947" s="19" t="str">
        <f t="shared" si="77"/>
        <v>N</v>
      </c>
      <c r="F947" s="19" t="str">
        <f t="shared" si="78"/>
        <v>IFG_10_RX_N&lt;8&gt;</v>
      </c>
      <c r="G947" s="19">
        <v>19339.893110000001</v>
      </c>
      <c r="H947" s="19"/>
    </row>
    <row r="948" spans="1:8" x14ac:dyDescent="0.25">
      <c r="A948" s="19" t="s">
        <v>1741</v>
      </c>
      <c r="B948" s="19" t="str">
        <f t="shared" si="74"/>
        <v>10</v>
      </c>
      <c r="C948" s="19">
        <f t="shared" si="75"/>
        <v>8</v>
      </c>
      <c r="D948" s="19" t="str">
        <f t="shared" si="76"/>
        <v>RX</v>
      </c>
      <c r="E948" s="19" t="str">
        <f t="shared" si="77"/>
        <v>P</v>
      </c>
      <c r="F948" s="19" t="str">
        <f t="shared" si="78"/>
        <v>IFG_10_RX_P&lt;8&gt;</v>
      </c>
      <c r="G948" s="19">
        <v>19340.857639999998</v>
      </c>
      <c r="H948" s="19"/>
    </row>
    <row r="949" spans="1:8" x14ac:dyDescent="0.25">
      <c r="A949" s="19" t="s">
        <v>1746</v>
      </c>
      <c r="B949" s="19" t="str">
        <f t="shared" si="74"/>
        <v>10</v>
      </c>
      <c r="C949" s="19">
        <f t="shared" si="75"/>
        <v>9</v>
      </c>
      <c r="D949" s="19" t="str">
        <f t="shared" si="76"/>
        <v>RX</v>
      </c>
      <c r="E949" s="19" t="str">
        <f t="shared" si="77"/>
        <v>N</v>
      </c>
      <c r="F949" s="19" t="str">
        <f t="shared" si="78"/>
        <v>IFG_10_RX_N&lt;9&gt;</v>
      </c>
      <c r="G949" s="19">
        <v>22960.813709999999</v>
      </c>
      <c r="H949" s="19"/>
    </row>
    <row r="950" spans="1:8" x14ac:dyDescent="0.25">
      <c r="A950" s="19" t="s">
        <v>1745</v>
      </c>
      <c r="B950" s="19" t="str">
        <f t="shared" si="74"/>
        <v>10</v>
      </c>
      <c r="C950" s="19">
        <f t="shared" si="75"/>
        <v>9</v>
      </c>
      <c r="D950" s="19" t="str">
        <f t="shared" si="76"/>
        <v>RX</v>
      </c>
      <c r="E950" s="19" t="str">
        <f t="shared" si="77"/>
        <v>P</v>
      </c>
      <c r="F950" s="19" t="str">
        <f t="shared" si="78"/>
        <v>IFG_10_RX_P&lt;9&gt;</v>
      </c>
      <c r="G950" s="19">
        <v>22961.901969999999</v>
      </c>
      <c r="H950" s="19"/>
    </row>
    <row r="951" spans="1:8" x14ac:dyDescent="0.25">
      <c r="A951" s="19" t="s">
        <v>1750</v>
      </c>
      <c r="B951" s="19" t="str">
        <f t="shared" si="74"/>
        <v>10</v>
      </c>
      <c r="C951" s="19">
        <f t="shared" si="75"/>
        <v>10</v>
      </c>
      <c r="D951" s="19" t="str">
        <f t="shared" si="76"/>
        <v>RX</v>
      </c>
      <c r="E951" s="19" t="str">
        <f t="shared" si="77"/>
        <v>N</v>
      </c>
      <c r="F951" s="19" t="str">
        <f t="shared" si="78"/>
        <v>IFG_10_RX_N&lt;10&gt;</v>
      </c>
      <c r="G951" s="19">
        <v>16672.00649</v>
      </c>
      <c r="H951" s="19"/>
    </row>
    <row r="952" spans="1:8" x14ac:dyDescent="0.25">
      <c r="A952" s="19" t="s">
        <v>1749</v>
      </c>
      <c r="B952" s="19" t="str">
        <f t="shared" si="74"/>
        <v>10</v>
      </c>
      <c r="C952" s="19">
        <f t="shared" si="75"/>
        <v>10</v>
      </c>
      <c r="D952" s="19" t="str">
        <f t="shared" si="76"/>
        <v>RX</v>
      </c>
      <c r="E952" s="19" t="str">
        <f t="shared" si="77"/>
        <v>P</v>
      </c>
      <c r="F952" s="19" t="str">
        <f t="shared" si="78"/>
        <v>IFG_10_RX_P&lt;10&gt;</v>
      </c>
      <c r="G952" s="19">
        <v>16673.82848</v>
      </c>
      <c r="H952" s="19"/>
    </row>
    <row r="953" spans="1:8" x14ac:dyDescent="0.25">
      <c r="A953" s="19" t="s">
        <v>1754</v>
      </c>
      <c r="B953" s="19" t="str">
        <f t="shared" si="74"/>
        <v>10</v>
      </c>
      <c r="C953" s="19">
        <f t="shared" si="75"/>
        <v>11</v>
      </c>
      <c r="D953" s="19" t="str">
        <f t="shared" si="76"/>
        <v>RX</v>
      </c>
      <c r="E953" s="19" t="str">
        <f t="shared" si="77"/>
        <v>N</v>
      </c>
      <c r="F953" s="19" t="str">
        <f t="shared" si="78"/>
        <v>IFG_10_RX_N&lt;11&gt;</v>
      </c>
      <c r="G953" s="19">
        <v>21357.984799999998</v>
      </c>
      <c r="H953" s="19"/>
    </row>
    <row r="954" spans="1:8" x14ac:dyDescent="0.25">
      <c r="A954" s="19" t="s">
        <v>1753</v>
      </c>
      <c r="B954" s="19" t="str">
        <f t="shared" si="74"/>
        <v>10</v>
      </c>
      <c r="C954" s="19">
        <f t="shared" si="75"/>
        <v>11</v>
      </c>
      <c r="D954" s="19" t="str">
        <f t="shared" si="76"/>
        <v>RX</v>
      </c>
      <c r="E954" s="19" t="str">
        <f t="shared" si="77"/>
        <v>P</v>
      </c>
      <c r="F954" s="19" t="str">
        <f t="shared" si="78"/>
        <v>IFG_10_RX_P&lt;11&gt;</v>
      </c>
      <c r="G954" s="19">
        <v>21357.286619999999</v>
      </c>
      <c r="H954" s="19"/>
    </row>
    <row r="955" spans="1:8" x14ac:dyDescent="0.25">
      <c r="A955" s="19" t="s">
        <v>1758</v>
      </c>
      <c r="B955" s="19" t="str">
        <f t="shared" si="74"/>
        <v>10</v>
      </c>
      <c r="C955" s="19">
        <f t="shared" si="75"/>
        <v>12</v>
      </c>
      <c r="D955" s="19" t="str">
        <f t="shared" si="76"/>
        <v>RX</v>
      </c>
      <c r="E955" s="19" t="str">
        <f t="shared" si="77"/>
        <v>N</v>
      </c>
      <c r="F955" s="19" t="str">
        <f t="shared" si="78"/>
        <v>IFG_10_RX_N&lt;12&gt;</v>
      </c>
      <c r="G955" s="19">
        <v>25906.702819999999</v>
      </c>
      <c r="H955" s="19"/>
    </row>
    <row r="956" spans="1:8" x14ac:dyDescent="0.25">
      <c r="A956" s="19" t="s">
        <v>1757</v>
      </c>
      <c r="B956" s="19" t="str">
        <f t="shared" si="74"/>
        <v>10</v>
      </c>
      <c r="C956" s="19">
        <f t="shared" si="75"/>
        <v>12</v>
      </c>
      <c r="D956" s="19" t="str">
        <f t="shared" si="76"/>
        <v>RX</v>
      </c>
      <c r="E956" s="19" t="str">
        <f t="shared" si="77"/>
        <v>P</v>
      </c>
      <c r="F956" s="19" t="str">
        <f t="shared" si="78"/>
        <v>IFG_10_RX_P&lt;12&gt;</v>
      </c>
      <c r="G956" s="19">
        <v>25908.07402</v>
      </c>
      <c r="H956" s="19"/>
    </row>
    <row r="957" spans="1:8" x14ac:dyDescent="0.25">
      <c r="A957" s="19" t="s">
        <v>1762</v>
      </c>
      <c r="B957" s="19" t="str">
        <f t="shared" si="74"/>
        <v>10</v>
      </c>
      <c r="C957" s="19">
        <f t="shared" si="75"/>
        <v>13</v>
      </c>
      <c r="D957" s="19" t="str">
        <f t="shared" si="76"/>
        <v>RX</v>
      </c>
      <c r="E957" s="19" t="str">
        <f t="shared" si="77"/>
        <v>N</v>
      </c>
      <c r="F957" s="19" t="str">
        <f t="shared" si="78"/>
        <v>IFG_10_RX_N&lt;13&gt;</v>
      </c>
      <c r="G957" s="19">
        <v>22132.406050000001</v>
      </c>
      <c r="H957" s="19"/>
    </row>
    <row r="958" spans="1:8" x14ac:dyDescent="0.25">
      <c r="A958" s="19" t="s">
        <v>1761</v>
      </c>
      <c r="B958" s="19" t="str">
        <f t="shared" si="74"/>
        <v>10</v>
      </c>
      <c r="C958" s="19">
        <f t="shared" si="75"/>
        <v>13</v>
      </c>
      <c r="D958" s="19" t="str">
        <f t="shared" si="76"/>
        <v>RX</v>
      </c>
      <c r="E958" s="19" t="str">
        <f t="shared" si="77"/>
        <v>P</v>
      </c>
      <c r="F958" s="19" t="str">
        <f t="shared" si="78"/>
        <v>IFG_10_RX_P&lt;13&gt;</v>
      </c>
      <c r="G958" s="19">
        <v>22134.127189999999</v>
      </c>
      <c r="H958" s="19"/>
    </row>
    <row r="959" spans="1:8" x14ac:dyDescent="0.25">
      <c r="A959" s="19" t="s">
        <v>1766</v>
      </c>
      <c r="B959" s="19" t="str">
        <f t="shared" si="74"/>
        <v>10</v>
      </c>
      <c r="C959" s="19">
        <f t="shared" si="75"/>
        <v>14</v>
      </c>
      <c r="D959" s="19" t="str">
        <f t="shared" si="76"/>
        <v>RX</v>
      </c>
      <c r="E959" s="19" t="str">
        <f t="shared" si="77"/>
        <v>N</v>
      </c>
      <c r="F959" s="19" t="str">
        <f t="shared" si="78"/>
        <v>IFG_10_RX_N&lt;14&gt;</v>
      </c>
      <c r="G959" s="19">
        <v>17318.49223</v>
      </c>
      <c r="H959" s="19"/>
    </row>
    <row r="960" spans="1:8" x14ac:dyDescent="0.25">
      <c r="A960" s="19" t="s">
        <v>1765</v>
      </c>
      <c r="B960" s="19" t="str">
        <f t="shared" si="74"/>
        <v>10</v>
      </c>
      <c r="C960" s="19">
        <f t="shared" si="75"/>
        <v>14</v>
      </c>
      <c r="D960" s="19" t="str">
        <f t="shared" si="76"/>
        <v>RX</v>
      </c>
      <c r="E960" s="19" t="str">
        <f t="shared" si="77"/>
        <v>P</v>
      </c>
      <c r="F960" s="19" t="str">
        <f t="shared" si="78"/>
        <v>IFG_10_RX_P&lt;14&gt;</v>
      </c>
      <c r="G960" s="19">
        <v>17320.02188</v>
      </c>
      <c r="H960" s="19"/>
    </row>
    <row r="961" spans="1:8" x14ac:dyDescent="0.25">
      <c r="A961" s="19" t="s">
        <v>1770</v>
      </c>
      <c r="B961" s="19" t="str">
        <f t="shared" si="74"/>
        <v>10</v>
      </c>
      <c r="C961" s="19">
        <f t="shared" si="75"/>
        <v>15</v>
      </c>
      <c r="D961" s="19" t="str">
        <f t="shared" si="76"/>
        <v>RX</v>
      </c>
      <c r="E961" s="19" t="str">
        <f t="shared" si="77"/>
        <v>N</v>
      </c>
      <c r="F961" s="19" t="str">
        <f t="shared" si="78"/>
        <v>IFG_10_RX_N&lt;15&gt;</v>
      </c>
      <c r="G961" s="19">
        <v>19010.250100000001</v>
      </c>
      <c r="H961" s="19"/>
    </row>
    <row r="962" spans="1:8" x14ac:dyDescent="0.25">
      <c r="A962" s="19" t="s">
        <v>1769</v>
      </c>
      <c r="B962" s="19" t="str">
        <f t="shared" si="74"/>
        <v>10</v>
      </c>
      <c r="C962" s="19">
        <f t="shared" si="75"/>
        <v>15</v>
      </c>
      <c r="D962" s="19" t="str">
        <f t="shared" si="76"/>
        <v>RX</v>
      </c>
      <c r="E962" s="19" t="str">
        <f t="shared" si="77"/>
        <v>P</v>
      </c>
      <c r="F962" s="19" t="str">
        <f t="shared" si="78"/>
        <v>IFG_10_RX_P&lt;15&gt;</v>
      </c>
      <c r="G962" s="19">
        <v>19008.782370000001</v>
      </c>
      <c r="H962" s="19"/>
    </row>
    <row r="963" spans="1:8" x14ac:dyDescent="0.25">
      <c r="A963" s="19" t="s">
        <v>1774</v>
      </c>
      <c r="B963" s="19" t="str">
        <f t="shared" si="74"/>
        <v>10</v>
      </c>
      <c r="C963" s="19">
        <f t="shared" si="75"/>
        <v>16</v>
      </c>
      <c r="D963" s="19" t="str">
        <f t="shared" si="76"/>
        <v>RX</v>
      </c>
      <c r="E963" s="19" t="str">
        <f t="shared" si="77"/>
        <v>N</v>
      </c>
      <c r="F963" s="19" t="str">
        <f t="shared" si="78"/>
        <v>IFG_10_RX_N&lt;16&gt;</v>
      </c>
      <c r="G963" s="19">
        <v>27948.295959999999</v>
      </c>
      <c r="H963" s="19"/>
    </row>
    <row r="964" spans="1:8" x14ac:dyDescent="0.25">
      <c r="A964" s="19" t="s">
        <v>1773</v>
      </c>
      <c r="B964" s="19" t="str">
        <f t="shared" ref="B964:B1026" si="79">RIGHT(LEFT(A964,5),2)</f>
        <v>10</v>
      </c>
      <c r="C964" s="19">
        <f t="shared" si="75"/>
        <v>16</v>
      </c>
      <c r="D964" s="19" t="str">
        <f t="shared" si="76"/>
        <v>RX</v>
      </c>
      <c r="E964" s="19" t="str">
        <f t="shared" si="77"/>
        <v>P</v>
      </c>
      <c r="F964" s="19" t="str">
        <f t="shared" si="78"/>
        <v>IFG_10_RX_P&lt;16&gt;</v>
      </c>
      <c r="G964" s="19">
        <v>27947.381880000001</v>
      </c>
      <c r="H964" s="19"/>
    </row>
    <row r="965" spans="1:8" x14ac:dyDescent="0.25">
      <c r="A965" s="19" t="s">
        <v>1778</v>
      </c>
      <c r="B965" s="19" t="str">
        <f t="shared" si="79"/>
        <v>10</v>
      </c>
      <c r="C965" s="19">
        <f t="shared" si="75"/>
        <v>17</v>
      </c>
      <c r="D965" s="19" t="str">
        <f t="shared" si="76"/>
        <v>RX</v>
      </c>
      <c r="E965" s="19" t="str">
        <f t="shared" si="77"/>
        <v>N</v>
      </c>
      <c r="F965" s="19" t="str">
        <f t="shared" si="78"/>
        <v>IFG_10_RX_N&lt;17&gt;</v>
      </c>
      <c r="G965" s="19">
        <v>21609.14201</v>
      </c>
      <c r="H965" s="19"/>
    </row>
    <row r="966" spans="1:8" x14ac:dyDescent="0.25">
      <c r="A966" s="19" t="s">
        <v>1777</v>
      </c>
      <c r="B966" s="19" t="str">
        <f t="shared" si="79"/>
        <v>10</v>
      </c>
      <c r="C966" s="19">
        <f t="shared" si="75"/>
        <v>17</v>
      </c>
      <c r="D966" s="19" t="str">
        <f t="shared" si="76"/>
        <v>RX</v>
      </c>
      <c r="E966" s="19" t="str">
        <f t="shared" si="77"/>
        <v>P</v>
      </c>
      <c r="F966" s="19" t="str">
        <f t="shared" si="78"/>
        <v>IFG_10_RX_P&lt;17&gt;</v>
      </c>
      <c r="G966" s="19">
        <v>21609.523539999998</v>
      </c>
      <c r="H966" s="19"/>
    </row>
    <row r="967" spans="1:8" x14ac:dyDescent="0.25">
      <c r="A967" s="19" t="s">
        <v>4324</v>
      </c>
      <c r="B967" s="19" t="str">
        <f t="shared" si="79"/>
        <v>10</v>
      </c>
      <c r="C967" s="19">
        <f t="shared" si="75"/>
        <v>18</v>
      </c>
      <c r="D967" s="19" t="str">
        <f t="shared" si="76"/>
        <v>RX</v>
      </c>
      <c r="E967" s="19" t="str">
        <f t="shared" si="77"/>
        <v>N</v>
      </c>
      <c r="F967" s="19" t="str">
        <f t="shared" si="78"/>
        <v>IFG_10_RX_N&lt;18&gt;</v>
      </c>
      <c r="G967" s="19">
        <v>17344.383460000001</v>
      </c>
      <c r="H967" s="19"/>
    </row>
    <row r="968" spans="1:8" x14ac:dyDescent="0.25">
      <c r="A968" s="19" t="s">
        <v>4325</v>
      </c>
      <c r="B968" s="19" t="str">
        <f t="shared" si="79"/>
        <v>10</v>
      </c>
      <c r="C968" s="19">
        <f t="shared" si="75"/>
        <v>18</v>
      </c>
      <c r="D968" s="19" t="str">
        <f t="shared" si="76"/>
        <v>RX</v>
      </c>
      <c r="E968" s="19" t="str">
        <f t="shared" si="77"/>
        <v>P</v>
      </c>
      <c r="F968" s="19" t="str">
        <f t="shared" si="78"/>
        <v>IFG_10_RX_P&lt;18&gt;</v>
      </c>
      <c r="G968" s="19">
        <v>17343.195960000001</v>
      </c>
      <c r="H968" s="19"/>
    </row>
    <row r="969" spans="1:8" x14ac:dyDescent="0.25">
      <c r="A969" s="19" t="s">
        <v>4326</v>
      </c>
      <c r="B969" s="19" t="str">
        <f t="shared" si="79"/>
        <v>10</v>
      </c>
      <c r="C969" s="19">
        <f t="shared" si="75"/>
        <v>19</v>
      </c>
      <c r="D969" s="19" t="str">
        <f t="shared" si="76"/>
        <v>RX</v>
      </c>
      <c r="E969" s="19" t="str">
        <f t="shared" si="77"/>
        <v>N</v>
      </c>
      <c r="F969" s="19" t="str">
        <f t="shared" si="78"/>
        <v>IFG_10_RX_N&lt;19&gt;</v>
      </c>
      <c r="G969" s="19">
        <v>18897.265950000001</v>
      </c>
      <c r="H969" s="19"/>
    </row>
    <row r="970" spans="1:8" x14ac:dyDescent="0.25">
      <c r="A970" s="19" t="s">
        <v>4327</v>
      </c>
      <c r="B970" s="19" t="str">
        <f t="shared" si="79"/>
        <v>10</v>
      </c>
      <c r="C970" s="19">
        <f t="shared" si="75"/>
        <v>19</v>
      </c>
      <c r="D970" s="19" t="str">
        <f t="shared" si="76"/>
        <v>RX</v>
      </c>
      <c r="E970" s="19" t="str">
        <f t="shared" si="77"/>
        <v>P</v>
      </c>
      <c r="F970" s="19" t="str">
        <f t="shared" si="78"/>
        <v>IFG_10_RX_P&lt;19&gt;</v>
      </c>
      <c r="G970" s="19">
        <v>18898.425630000002</v>
      </c>
      <c r="H970" s="19"/>
    </row>
    <row r="971" spans="1:8" x14ac:dyDescent="0.25">
      <c r="A971" s="19" t="s">
        <v>4328</v>
      </c>
      <c r="B971" s="19" t="str">
        <f t="shared" si="79"/>
        <v>10</v>
      </c>
      <c r="C971" s="19">
        <f t="shared" si="75"/>
        <v>20</v>
      </c>
      <c r="D971" s="19" t="str">
        <f t="shared" si="76"/>
        <v>RX</v>
      </c>
      <c r="E971" s="19" t="str">
        <f t="shared" si="77"/>
        <v>N</v>
      </c>
      <c r="F971" s="19" t="str">
        <f t="shared" si="78"/>
        <v>IFG_10_RX_N&lt;20&gt;</v>
      </c>
      <c r="G971" s="19">
        <v>23596.146229999998</v>
      </c>
      <c r="H971" s="19"/>
    </row>
    <row r="972" spans="1:8" x14ac:dyDescent="0.25">
      <c r="A972" s="19" t="s">
        <v>4329</v>
      </c>
      <c r="B972" s="19" t="str">
        <f t="shared" si="79"/>
        <v>10</v>
      </c>
      <c r="C972" s="19">
        <f t="shared" si="75"/>
        <v>20</v>
      </c>
      <c r="D972" s="19" t="str">
        <f t="shared" si="76"/>
        <v>RX</v>
      </c>
      <c r="E972" s="19" t="str">
        <f t="shared" si="77"/>
        <v>P</v>
      </c>
      <c r="F972" s="19" t="str">
        <f t="shared" si="78"/>
        <v>IFG_10_RX_P&lt;20&gt;</v>
      </c>
      <c r="G972" s="19">
        <v>23596.433799999999</v>
      </c>
      <c r="H972" s="19"/>
    </row>
    <row r="973" spans="1:8" x14ac:dyDescent="0.25">
      <c r="A973" s="19" t="s">
        <v>4330</v>
      </c>
      <c r="B973" s="19" t="str">
        <f t="shared" si="79"/>
        <v>10</v>
      </c>
      <c r="C973" s="19">
        <f t="shared" si="75"/>
        <v>21</v>
      </c>
      <c r="D973" s="19" t="str">
        <f t="shared" si="76"/>
        <v>RX</v>
      </c>
      <c r="E973" s="19" t="str">
        <f t="shared" si="77"/>
        <v>N</v>
      </c>
      <c r="F973" s="19" t="str">
        <f t="shared" si="78"/>
        <v>IFG_10_RX_N&lt;21&gt;</v>
      </c>
      <c r="G973" s="19">
        <v>22792.55603</v>
      </c>
      <c r="H973" s="19"/>
    </row>
    <row r="974" spans="1:8" x14ac:dyDescent="0.25">
      <c r="A974" s="19" t="s">
        <v>4331</v>
      </c>
      <c r="B974" s="19" t="str">
        <f t="shared" si="79"/>
        <v>10</v>
      </c>
      <c r="C974" s="19">
        <f t="shared" si="75"/>
        <v>21</v>
      </c>
      <c r="D974" s="19" t="str">
        <f t="shared" si="76"/>
        <v>RX</v>
      </c>
      <c r="E974" s="19" t="str">
        <f t="shared" si="77"/>
        <v>P</v>
      </c>
      <c r="F974" s="19" t="str">
        <f t="shared" si="78"/>
        <v>IFG_10_RX_P&lt;21&gt;</v>
      </c>
      <c r="G974" s="19">
        <v>22793.383269999998</v>
      </c>
      <c r="H974" s="19"/>
    </row>
    <row r="975" spans="1:8" x14ac:dyDescent="0.25">
      <c r="A975" s="19" t="s">
        <v>4332</v>
      </c>
      <c r="B975" s="19" t="str">
        <f t="shared" si="79"/>
        <v>10</v>
      </c>
      <c r="C975" s="19">
        <f t="shared" si="75"/>
        <v>22</v>
      </c>
      <c r="D975" s="19" t="str">
        <f t="shared" si="76"/>
        <v>RX</v>
      </c>
      <c r="E975" s="19" t="str">
        <f t="shared" si="77"/>
        <v>N</v>
      </c>
      <c r="F975" s="19" t="str">
        <f t="shared" si="78"/>
        <v>IFG_10_RX_N&lt;22&gt;</v>
      </c>
      <c r="G975" s="19">
        <v>17030.376370000002</v>
      </c>
      <c r="H975" s="19"/>
    </row>
    <row r="976" spans="1:8" x14ac:dyDescent="0.25">
      <c r="A976" s="19" t="s">
        <v>4333</v>
      </c>
      <c r="B976" s="19" t="str">
        <f t="shared" si="79"/>
        <v>10</v>
      </c>
      <c r="C976" s="19">
        <f t="shared" si="75"/>
        <v>22</v>
      </c>
      <c r="D976" s="19" t="str">
        <f t="shared" si="76"/>
        <v>RX</v>
      </c>
      <c r="E976" s="19" t="str">
        <f t="shared" si="77"/>
        <v>P</v>
      </c>
      <c r="F976" s="19" t="str">
        <f t="shared" si="78"/>
        <v>IFG_10_RX_P&lt;22&gt;</v>
      </c>
      <c r="G976" s="19">
        <v>17031.303879999999</v>
      </c>
      <c r="H976" s="19"/>
    </row>
    <row r="977" spans="1:8" x14ac:dyDescent="0.25">
      <c r="A977" s="19" t="s">
        <v>4334</v>
      </c>
      <c r="B977" s="19" t="str">
        <f t="shared" si="79"/>
        <v>10</v>
      </c>
      <c r="C977" s="19">
        <f t="shared" si="75"/>
        <v>23</v>
      </c>
      <c r="D977" s="19" t="str">
        <f t="shared" si="76"/>
        <v>RX</v>
      </c>
      <c r="E977" s="19" t="str">
        <f t="shared" si="77"/>
        <v>N</v>
      </c>
      <c r="F977" s="19" t="str">
        <f t="shared" si="78"/>
        <v>IFG_10_RX_N&lt;23&gt;</v>
      </c>
      <c r="G977" s="19">
        <v>19424.59187</v>
      </c>
      <c r="H977" s="19"/>
    </row>
    <row r="978" spans="1:8" x14ac:dyDescent="0.25">
      <c r="A978" s="19" t="s">
        <v>4335</v>
      </c>
      <c r="B978" s="19" t="str">
        <f t="shared" si="79"/>
        <v>10</v>
      </c>
      <c r="C978" s="19">
        <f t="shared" si="75"/>
        <v>23</v>
      </c>
      <c r="D978" s="19" t="str">
        <f t="shared" si="76"/>
        <v>RX</v>
      </c>
      <c r="E978" s="19" t="str">
        <f t="shared" si="77"/>
        <v>P</v>
      </c>
      <c r="F978" s="19" t="str">
        <f t="shared" si="78"/>
        <v>IFG_10_RX_P&lt;23&gt;</v>
      </c>
      <c r="G978" s="19">
        <v>19423.175670000001</v>
      </c>
      <c r="H978" s="19"/>
    </row>
    <row r="979" spans="1:8" x14ac:dyDescent="0.25">
      <c r="A979" s="19" t="s">
        <v>1782</v>
      </c>
      <c r="B979" s="19" t="str">
        <f t="shared" si="79"/>
        <v>11</v>
      </c>
      <c r="C979" s="19">
        <f t="shared" si="75"/>
        <v>0</v>
      </c>
      <c r="D979" s="19" t="str">
        <f t="shared" si="76"/>
        <v>RX</v>
      </c>
      <c r="E979" s="19" t="str">
        <f t="shared" si="77"/>
        <v>N</v>
      </c>
      <c r="F979" s="19" t="str">
        <f t="shared" si="78"/>
        <v>IFG_11_RX_N&lt;0&gt;</v>
      </c>
      <c r="G979" s="19">
        <v>16563.460459999998</v>
      </c>
      <c r="H979" s="19"/>
    </row>
    <row r="980" spans="1:8" x14ac:dyDescent="0.25">
      <c r="A980" s="19" t="s">
        <v>1781</v>
      </c>
      <c r="B980" s="19" t="str">
        <f t="shared" si="79"/>
        <v>11</v>
      </c>
      <c r="C980" s="19">
        <f t="shared" si="75"/>
        <v>0</v>
      </c>
      <c r="D980" s="19" t="str">
        <f t="shared" si="76"/>
        <v>RX</v>
      </c>
      <c r="E980" s="19" t="str">
        <f t="shared" si="77"/>
        <v>P</v>
      </c>
      <c r="F980" s="19" t="str">
        <f t="shared" si="78"/>
        <v>IFG_11_RX_P&lt;0&gt;</v>
      </c>
      <c r="G980" s="19">
        <v>16564.391439999999</v>
      </c>
      <c r="H980" s="19"/>
    </row>
    <row r="981" spans="1:8" x14ac:dyDescent="0.25">
      <c r="A981" s="19" t="s">
        <v>1786</v>
      </c>
      <c r="B981" s="19" t="str">
        <f t="shared" si="79"/>
        <v>11</v>
      </c>
      <c r="C981" s="19">
        <f t="shared" si="75"/>
        <v>1</v>
      </c>
      <c r="D981" s="19" t="str">
        <f t="shared" si="76"/>
        <v>RX</v>
      </c>
      <c r="E981" s="19" t="str">
        <f t="shared" si="77"/>
        <v>N</v>
      </c>
      <c r="F981" s="19" t="str">
        <f t="shared" si="78"/>
        <v>IFG_11_RX_N&lt;1&gt;</v>
      </c>
      <c r="G981" s="19">
        <v>23444.240280000002</v>
      </c>
      <c r="H981" s="19"/>
    </row>
    <row r="982" spans="1:8" x14ac:dyDescent="0.25">
      <c r="A982" s="19" t="s">
        <v>1785</v>
      </c>
      <c r="B982" s="19" t="str">
        <f t="shared" si="79"/>
        <v>11</v>
      </c>
      <c r="C982" s="19">
        <f t="shared" si="75"/>
        <v>1</v>
      </c>
      <c r="D982" s="19" t="str">
        <f t="shared" si="76"/>
        <v>RX</v>
      </c>
      <c r="E982" s="19" t="str">
        <f t="shared" si="77"/>
        <v>P</v>
      </c>
      <c r="F982" s="19" t="str">
        <f t="shared" si="78"/>
        <v>IFG_11_RX_P&lt;1&gt;</v>
      </c>
      <c r="G982" s="19">
        <v>23445.41792</v>
      </c>
      <c r="H982" s="19"/>
    </row>
    <row r="983" spans="1:8" x14ac:dyDescent="0.25">
      <c r="A983" s="19" t="s">
        <v>1790</v>
      </c>
      <c r="B983" s="19" t="str">
        <f t="shared" si="79"/>
        <v>11</v>
      </c>
      <c r="C983" s="19">
        <f t="shared" si="75"/>
        <v>2</v>
      </c>
      <c r="D983" s="19" t="str">
        <f t="shared" si="76"/>
        <v>RX</v>
      </c>
      <c r="E983" s="19" t="str">
        <f t="shared" si="77"/>
        <v>N</v>
      </c>
      <c r="F983" s="19" t="str">
        <f t="shared" si="78"/>
        <v>IFG_11_RX_N&lt;2&gt;</v>
      </c>
      <c r="G983" s="19">
        <v>18915.111779999999</v>
      </c>
      <c r="H983" s="19"/>
    </row>
    <row r="984" spans="1:8" x14ac:dyDescent="0.25">
      <c r="A984" s="19" t="s">
        <v>1789</v>
      </c>
      <c r="B984" s="19" t="str">
        <f t="shared" si="79"/>
        <v>11</v>
      </c>
      <c r="C984" s="19">
        <f t="shared" si="75"/>
        <v>2</v>
      </c>
      <c r="D984" s="19" t="str">
        <f t="shared" si="76"/>
        <v>RX</v>
      </c>
      <c r="E984" s="19" t="str">
        <f t="shared" si="77"/>
        <v>P</v>
      </c>
      <c r="F984" s="19" t="str">
        <f t="shared" si="78"/>
        <v>IFG_11_RX_P&lt;2&gt;</v>
      </c>
      <c r="G984" s="19">
        <v>18914.75621</v>
      </c>
      <c r="H984" s="19"/>
    </row>
    <row r="985" spans="1:8" x14ac:dyDescent="0.25">
      <c r="A985" s="19" t="s">
        <v>1794</v>
      </c>
      <c r="B985" s="19" t="str">
        <f t="shared" si="79"/>
        <v>11</v>
      </c>
      <c r="C985" s="19">
        <f t="shared" si="75"/>
        <v>3</v>
      </c>
      <c r="D985" s="19" t="str">
        <f t="shared" si="76"/>
        <v>RX</v>
      </c>
      <c r="E985" s="19" t="str">
        <f t="shared" si="77"/>
        <v>N</v>
      </c>
      <c r="F985" s="19" t="str">
        <f t="shared" si="78"/>
        <v>IFG_11_RX_N&lt;3&gt;</v>
      </c>
      <c r="G985" s="19">
        <v>17076.098160000001</v>
      </c>
      <c r="H985" s="19"/>
    </row>
    <row r="986" spans="1:8" x14ac:dyDescent="0.25">
      <c r="A986" s="19" t="s">
        <v>1793</v>
      </c>
      <c r="B986" s="19" t="str">
        <f t="shared" si="79"/>
        <v>11</v>
      </c>
      <c r="C986" s="19">
        <f t="shared" si="75"/>
        <v>3</v>
      </c>
      <c r="D986" s="19" t="str">
        <f t="shared" si="76"/>
        <v>RX</v>
      </c>
      <c r="E986" s="19" t="str">
        <f t="shared" si="77"/>
        <v>P</v>
      </c>
      <c r="F986" s="19" t="str">
        <f t="shared" si="78"/>
        <v>IFG_11_RX_P&lt;3&gt;</v>
      </c>
      <c r="G986" s="19">
        <v>17074.906289999999</v>
      </c>
      <c r="H986" s="19"/>
    </row>
    <row r="987" spans="1:8" x14ac:dyDescent="0.25">
      <c r="A987" s="19" t="s">
        <v>1798</v>
      </c>
      <c r="B987" s="19" t="str">
        <f t="shared" si="79"/>
        <v>11</v>
      </c>
      <c r="C987" s="19">
        <f t="shared" si="75"/>
        <v>4</v>
      </c>
      <c r="D987" s="19" t="str">
        <f t="shared" si="76"/>
        <v>RX</v>
      </c>
      <c r="E987" s="19" t="str">
        <f t="shared" si="77"/>
        <v>N</v>
      </c>
      <c r="F987" s="19" t="str">
        <f t="shared" si="78"/>
        <v>IFG_11_RX_N&lt;4&gt;</v>
      </c>
      <c r="G987" s="19">
        <v>27030.269660000002</v>
      </c>
      <c r="H987" s="19"/>
    </row>
    <row r="988" spans="1:8" x14ac:dyDescent="0.25">
      <c r="A988" s="19" t="s">
        <v>1797</v>
      </c>
      <c r="B988" s="19" t="str">
        <f t="shared" si="79"/>
        <v>11</v>
      </c>
      <c r="C988" s="19">
        <f t="shared" si="75"/>
        <v>4</v>
      </c>
      <c r="D988" s="19" t="str">
        <f t="shared" si="76"/>
        <v>RX</v>
      </c>
      <c r="E988" s="19" t="str">
        <f t="shared" si="77"/>
        <v>P</v>
      </c>
      <c r="F988" s="19" t="str">
        <f t="shared" si="78"/>
        <v>IFG_11_RX_P&lt;4&gt;</v>
      </c>
      <c r="G988" s="19">
        <v>27030.645659999998</v>
      </c>
      <c r="H988" s="19"/>
    </row>
    <row r="989" spans="1:8" x14ac:dyDescent="0.25">
      <c r="A989" s="19" t="s">
        <v>1802</v>
      </c>
      <c r="B989" s="19" t="str">
        <f t="shared" si="79"/>
        <v>11</v>
      </c>
      <c r="C989" s="19">
        <f t="shared" si="75"/>
        <v>5</v>
      </c>
      <c r="D989" s="19" t="str">
        <f t="shared" si="76"/>
        <v>RX</v>
      </c>
      <c r="E989" s="19" t="str">
        <f t="shared" si="77"/>
        <v>N</v>
      </c>
      <c r="F989" s="19" t="str">
        <f t="shared" si="78"/>
        <v>IFG_11_RX_N&lt;5&gt;</v>
      </c>
      <c r="G989" s="19">
        <v>20044.908479999998</v>
      </c>
      <c r="H989" s="19"/>
    </row>
    <row r="990" spans="1:8" x14ac:dyDescent="0.25">
      <c r="A990" s="19" t="s">
        <v>1801</v>
      </c>
      <c r="B990" s="19" t="str">
        <f t="shared" si="79"/>
        <v>11</v>
      </c>
      <c r="C990" s="19">
        <f t="shared" si="75"/>
        <v>5</v>
      </c>
      <c r="D990" s="19" t="str">
        <f t="shared" si="76"/>
        <v>RX</v>
      </c>
      <c r="E990" s="19" t="str">
        <f t="shared" si="77"/>
        <v>P</v>
      </c>
      <c r="F990" s="19" t="str">
        <f t="shared" si="78"/>
        <v>IFG_11_RX_P&lt;5&gt;</v>
      </c>
      <c r="G990" s="19">
        <v>20046.187290000002</v>
      </c>
      <c r="H990" s="19"/>
    </row>
    <row r="991" spans="1:8" x14ac:dyDescent="0.25">
      <c r="A991" s="19" t="s">
        <v>1806</v>
      </c>
      <c r="B991" s="19" t="str">
        <f t="shared" si="79"/>
        <v>11</v>
      </c>
      <c r="C991" s="19">
        <f t="shared" si="75"/>
        <v>6</v>
      </c>
      <c r="D991" s="19" t="str">
        <f t="shared" si="76"/>
        <v>RX</v>
      </c>
      <c r="E991" s="19" t="str">
        <f t="shared" si="77"/>
        <v>N</v>
      </c>
      <c r="F991" s="19" t="str">
        <f t="shared" si="78"/>
        <v>IFG_11_RX_N&lt;6&gt;</v>
      </c>
      <c r="G991" s="19">
        <v>16029.09988</v>
      </c>
      <c r="H991" s="19"/>
    </row>
    <row r="992" spans="1:8" x14ac:dyDescent="0.25">
      <c r="A992" s="19" t="s">
        <v>1805</v>
      </c>
      <c r="B992" s="19" t="str">
        <f t="shared" si="79"/>
        <v>11</v>
      </c>
      <c r="C992" s="19">
        <f t="shared" si="75"/>
        <v>6</v>
      </c>
      <c r="D992" s="19" t="str">
        <f t="shared" si="76"/>
        <v>RX</v>
      </c>
      <c r="E992" s="19" t="str">
        <f t="shared" si="77"/>
        <v>P</v>
      </c>
      <c r="F992" s="19" t="str">
        <f t="shared" si="78"/>
        <v>IFG_11_RX_P&lt;6&gt;</v>
      </c>
      <c r="G992" s="19">
        <v>16030.09489</v>
      </c>
      <c r="H992" s="19"/>
    </row>
    <row r="993" spans="1:8" x14ac:dyDescent="0.25">
      <c r="A993" s="19" t="s">
        <v>1810</v>
      </c>
      <c r="B993" s="19" t="str">
        <f t="shared" si="79"/>
        <v>11</v>
      </c>
      <c r="C993" s="19">
        <f t="shared" si="75"/>
        <v>7</v>
      </c>
      <c r="D993" s="19" t="str">
        <f t="shared" si="76"/>
        <v>RX</v>
      </c>
      <c r="E993" s="19" t="str">
        <f t="shared" si="77"/>
        <v>N</v>
      </c>
      <c r="F993" s="19" t="str">
        <f t="shared" si="78"/>
        <v>IFG_11_RX_N&lt;7&gt;</v>
      </c>
      <c r="G993" s="19">
        <v>15900.51074</v>
      </c>
      <c r="H993" s="19"/>
    </row>
    <row r="994" spans="1:8" x14ac:dyDescent="0.25">
      <c r="A994" s="19" t="s">
        <v>1809</v>
      </c>
      <c r="B994" s="19" t="str">
        <f t="shared" si="79"/>
        <v>11</v>
      </c>
      <c r="C994" s="19">
        <f t="shared" si="75"/>
        <v>7</v>
      </c>
      <c r="D994" s="19" t="str">
        <f t="shared" si="76"/>
        <v>RX</v>
      </c>
      <c r="E994" s="19" t="str">
        <f t="shared" si="77"/>
        <v>P</v>
      </c>
      <c r="F994" s="19" t="str">
        <f t="shared" si="78"/>
        <v>IFG_11_RX_P&lt;7&gt;</v>
      </c>
      <c r="G994" s="19">
        <v>15900.838180000001</v>
      </c>
      <c r="H994" s="19"/>
    </row>
    <row r="995" spans="1:8" x14ac:dyDescent="0.25">
      <c r="A995" s="19" t="s">
        <v>1814</v>
      </c>
      <c r="B995" s="19" t="str">
        <f t="shared" si="79"/>
        <v>11</v>
      </c>
      <c r="C995" s="19">
        <f t="shared" ref="C995:C1026" si="80">INT(MID(A995,FIND("_",A995)+1,2))</f>
        <v>8</v>
      </c>
      <c r="D995" s="19" t="str">
        <f t="shared" ref="D995:D1026" si="81">MID(A995,FIND("_",A995)+4,2)</f>
        <v>RX</v>
      </c>
      <c r="E995" s="19" t="str">
        <f t="shared" ref="E995:E1026" si="82">RIGHT(A995,1)</f>
        <v>N</v>
      </c>
      <c r="F995" s="19" t="str">
        <f t="shared" ref="F995:F1026" si="83">CONCATENATE("IFG_",B995,"_",D995,"_",E995,"&lt;",C995,"&gt;")</f>
        <v>IFG_11_RX_N&lt;8&gt;</v>
      </c>
      <c r="G995" s="19">
        <v>21719.900969999999</v>
      </c>
      <c r="H995" s="19"/>
    </row>
    <row r="996" spans="1:8" x14ac:dyDescent="0.25">
      <c r="A996" s="19" t="s">
        <v>1813</v>
      </c>
      <c r="B996" s="19" t="str">
        <f t="shared" si="79"/>
        <v>11</v>
      </c>
      <c r="C996" s="19">
        <f t="shared" si="80"/>
        <v>8</v>
      </c>
      <c r="D996" s="19" t="str">
        <f t="shared" si="81"/>
        <v>RX</v>
      </c>
      <c r="E996" s="19" t="str">
        <f t="shared" si="82"/>
        <v>P</v>
      </c>
      <c r="F996" s="19" t="str">
        <f t="shared" si="83"/>
        <v>IFG_11_RX_P&lt;8&gt;</v>
      </c>
      <c r="G996" s="19">
        <v>21720.857599999999</v>
      </c>
      <c r="H996" s="19"/>
    </row>
    <row r="997" spans="1:8" x14ac:dyDescent="0.25">
      <c r="A997" s="19" t="s">
        <v>1818</v>
      </c>
      <c r="B997" s="19" t="str">
        <f t="shared" si="79"/>
        <v>11</v>
      </c>
      <c r="C997" s="19">
        <f t="shared" si="80"/>
        <v>9</v>
      </c>
      <c r="D997" s="19" t="str">
        <f t="shared" si="81"/>
        <v>RX</v>
      </c>
      <c r="E997" s="19" t="str">
        <f t="shared" si="82"/>
        <v>N</v>
      </c>
      <c r="F997" s="19" t="str">
        <f t="shared" si="83"/>
        <v>IFG_11_RX_N&lt;9&gt;</v>
      </c>
      <c r="G997" s="19">
        <v>19484.44571</v>
      </c>
      <c r="H997" s="19"/>
    </row>
    <row r="998" spans="1:8" x14ac:dyDescent="0.25">
      <c r="A998" s="19" t="s">
        <v>1817</v>
      </c>
      <c r="B998" s="19" t="str">
        <f t="shared" si="79"/>
        <v>11</v>
      </c>
      <c r="C998" s="19">
        <f t="shared" si="80"/>
        <v>9</v>
      </c>
      <c r="D998" s="19" t="str">
        <f t="shared" si="81"/>
        <v>RX</v>
      </c>
      <c r="E998" s="19" t="str">
        <f t="shared" si="82"/>
        <v>P</v>
      </c>
      <c r="F998" s="19" t="str">
        <f t="shared" si="83"/>
        <v>IFG_11_RX_P&lt;9&gt;</v>
      </c>
      <c r="G998" s="19">
        <v>19485.930039999999</v>
      </c>
      <c r="H998" s="19"/>
    </row>
    <row r="999" spans="1:8" x14ac:dyDescent="0.25">
      <c r="A999" s="19" t="s">
        <v>1822</v>
      </c>
      <c r="B999" s="19" t="str">
        <f t="shared" si="79"/>
        <v>11</v>
      </c>
      <c r="C999" s="19">
        <f t="shared" si="80"/>
        <v>10</v>
      </c>
      <c r="D999" s="19" t="str">
        <f t="shared" si="81"/>
        <v>RX</v>
      </c>
      <c r="E999" s="19" t="str">
        <f t="shared" si="82"/>
        <v>N</v>
      </c>
      <c r="F999" s="19" t="str">
        <f t="shared" si="83"/>
        <v>IFG_11_RX_N&lt;10&gt;</v>
      </c>
      <c r="G999" s="19">
        <v>18522.308929999999</v>
      </c>
      <c r="H999" s="19"/>
    </row>
    <row r="1000" spans="1:8" x14ac:dyDescent="0.25">
      <c r="A1000" s="19" t="s">
        <v>1821</v>
      </c>
      <c r="B1000" s="19" t="str">
        <f t="shared" si="79"/>
        <v>11</v>
      </c>
      <c r="C1000" s="19">
        <f t="shared" si="80"/>
        <v>10</v>
      </c>
      <c r="D1000" s="19" t="str">
        <f t="shared" si="81"/>
        <v>RX</v>
      </c>
      <c r="E1000" s="19" t="str">
        <f t="shared" si="82"/>
        <v>P</v>
      </c>
      <c r="F1000" s="19" t="str">
        <f t="shared" si="83"/>
        <v>IFG_11_RX_P&lt;10&gt;</v>
      </c>
      <c r="G1000" s="19">
        <v>18523.300480000002</v>
      </c>
      <c r="H1000" s="19"/>
    </row>
    <row r="1001" spans="1:8" x14ac:dyDescent="0.25">
      <c r="A1001" s="19" t="s">
        <v>1826</v>
      </c>
      <c r="B1001" s="19" t="str">
        <f t="shared" si="79"/>
        <v>11</v>
      </c>
      <c r="C1001" s="19">
        <f t="shared" si="80"/>
        <v>11</v>
      </c>
      <c r="D1001" s="19" t="str">
        <f t="shared" si="81"/>
        <v>RX</v>
      </c>
      <c r="E1001" s="19" t="str">
        <f t="shared" si="82"/>
        <v>N</v>
      </c>
      <c r="F1001" s="19" t="str">
        <f t="shared" si="83"/>
        <v>IFG_11_RX_N&lt;11&gt;</v>
      </c>
      <c r="G1001" s="19">
        <v>18163.922480000001</v>
      </c>
      <c r="H1001" s="19"/>
    </row>
    <row r="1002" spans="1:8" x14ac:dyDescent="0.25">
      <c r="A1002" s="19" t="s">
        <v>1825</v>
      </c>
      <c r="B1002" s="19" t="str">
        <f t="shared" si="79"/>
        <v>11</v>
      </c>
      <c r="C1002" s="19">
        <f t="shared" si="80"/>
        <v>11</v>
      </c>
      <c r="D1002" s="19" t="str">
        <f t="shared" si="81"/>
        <v>RX</v>
      </c>
      <c r="E1002" s="19" t="str">
        <f t="shared" si="82"/>
        <v>P</v>
      </c>
      <c r="F1002" s="19" t="str">
        <f t="shared" si="83"/>
        <v>IFG_11_RX_P&lt;11&gt;</v>
      </c>
      <c r="G1002" s="19">
        <v>18162.888360000001</v>
      </c>
      <c r="H1002" s="19"/>
    </row>
    <row r="1003" spans="1:8" x14ac:dyDescent="0.25">
      <c r="A1003" s="19" t="s">
        <v>1830</v>
      </c>
      <c r="B1003" s="19" t="str">
        <f t="shared" si="79"/>
        <v>11</v>
      </c>
      <c r="C1003" s="19">
        <f t="shared" si="80"/>
        <v>12</v>
      </c>
      <c r="D1003" s="19" t="str">
        <f t="shared" si="81"/>
        <v>RX</v>
      </c>
      <c r="E1003" s="19" t="str">
        <f t="shared" si="82"/>
        <v>N</v>
      </c>
      <c r="F1003" s="19" t="str">
        <f t="shared" si="83"/>
        <v>IFG_11_RX_N&lt;12&gt;</v>
      </c>
      <c r="G1003" s="19">
        <v>20808.514330000002</v>
      </c>
      <c r="H1003" s="19"/>
    </row>
    <row r="1004" spans="1:8" x14ac:dyDescent="0.25">
      <c r="A1004" s="19" t="s">
        <v>1829</v>
      </c>
      <c r="B1004" s="19" t="str">
        <f t="shared" si="79"/>
        <v>11</v>
      </c>
      <c r="C1004" s="19">
        <f t="shared" si="80"/>
        <v>12</v>
      </c>
      <c r="D1004" s="19" t="str">
        <f t="shared" si="81"/>
        <v>RX</v>
      </c>
      <c r="E1004" s="19" t="str">
        <f t="shared" si="82"/>
        <v>P</v>
      </c>
      <c r="F1004" s="19" t="str">
        <f t="shared" si="83"/>
        <v>IFG_11_RX_P&lt;12&gt;</v>
      </c>
      <c r="G1004" s="19">
        <v>20810.060249999999</v>
      </c>
      <c r="H1004" s="19"/>
    </row>
    <row r="1005" spans="1:8" x14ac:dyDescent="0.25">
      <c r="A1005" s="19" t="s">
        <v>1834</v>
      </c>
      <c r="B1005" s="19" t="str">
        <f t="shared" si="79"/>
        <v>11</v>
      </c>
      <c r="C1005" s="19">
        <f t="shared" si="80"/>
        <v>13</v>
      </c>
      <c r="D1005" s="19" t="str">
        <f t="shared" si="81"/>
        <v>RX</v>
      </c>
      <c r="E1005" s="19" t="str">
        <f t="shared" si="82"/>
        <v>N</v>
      </c>
      <c r="F1005" s="19" t="str">
        <f t="shared" si="83"/>
        <v>IFG_11_RX_N&lt;13&gt;</v>
      </c>
      <c r="G1005" s="19">
        <v>19477.297879999998</v>
      </c>
      <c r="H1005" s="19"/>
    </row>
    <row r="1006" spans="1:8" x14ac:dyDescent="0.25">
      <c r="A1006" s="19" t="s">
        <v>1833</v>
      </c>
      <c r="B1006" s="19" t="str">
        <f t="shared" si="79"/>
        <v>11</v>
      </c>
      <c r="C1006" s="19">
        <f t="shared" si="80"/>
        <v>13</v>
      </c>
      <c r="D1006" s="19" t="str">
        <f t="shared" si="81"/>
        <v>RX</v>
      </c>
      <c r="E1006" s="19" t="str">
        <f t="shared" si="82"/>
        <v>P</v>
      </c>
      <c r="F1006" s="19" t="str">
        <f t="shared" si="83"/>
        <v>IFG_11_RX_P&lt;13&gt;</v>
      </c>
      <c r="G1006" s="19">
        <v>19478.539570000001</v>
      </c>
      <c r="H1006" s="19"/>
    </row>
    <row r="1007" spans="1:8" x14ac:dyDescent="0.25">
      <c r="A1007" s="19" t="s">
        <v>1838</v>
      </c>
      <c r="B1007" s="19" t="str">
        <f t="shared" si="79"/>
        <v>11</v>
      </c>
      <c r="C1007" s="19">
        <f t="shared" si="80"/>
        <v>14</v>
      </c>
      <c r="D1007" s="19" t="str">
        <f t="shared" si="81"/>
        <v>RX</v>
      </c>
      <c r="E1007" s="19" t="str">
        <f t="shared" si="82"/>
        <v>N</v>
      </c>
      <c r="F1007" s="19" t="str">
        <f t="shared" si="83"/>
        <v>IFG_11_RX_N&lt;14&gt;</v>
      </c>
      <c r="G1007" s="19">
        <v>18955.799709999999</v>
      </c>
      <c r="H1007" s="19"/>
    </row>
    <row r="1008" spans="1:8" x14ac:dyDescent="0.25">
      <c r="A1008" s="19" t="s">
        <v>1837</v>
      </c>
      <c r="B1008" s="19" t="str">
        <f t="shared" si="79"/>
        <v>11</v>
      </c>
      <c r="C1008" s="19">
        <f t="shared" si="80"/>
        <v>14</v>
      </c>
      <c r="D1008" s="19" t="str">
        <f t="shared" si="81"/>
        <v>RX</v>
      </c>
      <c r="E1008" s="19" t="str">
        <f t="shared" si="82"/>
        <v>P</v>
      </c>
      <c r="F1008" s="19" t="str">
        <f t="shared" si="83"/>
        <v>IFG_11_RX_P&lt;14&gt;</v>
      </c>
      <c r="G1008" s="19">
        <v>18956.087680000001</v>
      </c>
      <c r="H1008" s="19"/>
    </row>
    <row r="1009" spans="1:8" x14ac:dyDescent="0.25">
      <c r="A1009" s="19" t="s">
        <v>1842</v>
      </c>
      <c r="B1009" s="19" t="str">
        <f t="shared" si="79"/>
        <v>11</v>
      </c>
      <c r="C1009" s="19">
        <f t="shared" si="80"/>
        <v>15</v>
      </c>
      <c r="D1009" s="19" t="str">
        <f t="shared" si="81"/>
        <v>RX</v>
      </c>
      <c r="E1009" s="19" t="str">
        <f t="shared" si="82"/>
        <v>N</v>
      </c>
      <c r="F1009" s="19" t="str">
        <f t="shared" si="83"/>
        <v>IFG_11_RX_N&lt;15&gt;</v>
      </c>
      <c r="G1009" s="19">
        <v>24269.235710000001</v>
      </c>
      <c r="H1009" s="19"/>
    </row>
    <row r="1010" spans="1:8" x14ac:dyDescent="0.25">
      <c r="A1010" s="19" t="s">
        <v>1841</v>
      </c>
      <c r="B1010" s="19" t="str">
        <f t="shared" si="79"/>
        <v>11</v>
      </c>
      <c r="C1010" s="19">
        <f t="shared" si="80"/>
        <v>15</v>
      </c>
      <c r="D1010" s="19" t="str">
        <f t="shared" si="81"/>
        <v>RX</v>
      </c>
      <c r="E1010" s="19" t="str">
        <f t="shared" si="82"/>
        <v>P</v>
      </c>
      <c r="F1010" s="19" t="str">
        <f t="shared" si="83"/>
        <v>IFG_11_RX_P&lt;15&gt;</v>
      </c>
      <c r="G1010" s="19">
        <v>24271.103139999999</v>
      </c>
      <c r="H1010" s="19"/>
    </row>
    <row r="1011" spans="1:8" x14ac:dyDescent="0.25">
      <c r="A1011" s="19" t="s">
        <v>1846</v>
      </c>
      <c r="B1011" s="19" t="str">
        <f t="shared" si="79"/>
        <v>11</v>
      </c>
      <c r="C1011" s="19">
        <f t="shared" si="80"/>
        <v>16</v>
      </c>
      <c r="D1011" s="19" t="str">
        <f t="shared" si="81"/>
        <v>RX</v>
      </c>
      <c r="E1011" s="19" t="str">
        <f t="shared" si="82"/>
        <v>N</v>
      </c>
      <c r="F1011" s="19" t="str">
        <f t="shared" si="83"/>
        <v>IFG_11_RX_N&lt;16&gt;</v>
      </c>
      <c r="G1011" s="19">
        <v>21139.738420000001</v>
      </c>
      <c r="H1011" s="19"/>
    </row>
    <row r="1012" spans="1:8" x14ac:dyDescent="0.25">
      <c r="A1012" s="19" t="s">
        <v>1845</v>
      </c>
      <c r="B1012" s="19" t="str">
        <f t="shared" si="79"/>
        <v>11</v>
      </c>
      <c r="C1012" s="19">
        <f t="shared" si="80"/>
        <v>16</v>
      </c>
      <c r="D1012" s="19" t="str">
        <f t="shared" si="81"/>
        <v>RX</v>
      </c>
      <c r="E1012" s="19" t="str">
        <f t="shared" si="82"/>
        <v>P</v>
      </c>
      <c r="F1012" s="19" t="str">
        <f t="shared" si="83"/>
        <v>IFG_11_RX_P&lt;16&gt;</v>
      </c>
      <c r="G1012" s="19">
        <v>21139.97265</v>
      </c>
      <c r="H1012" s="19"/>
    </row>
    <row r="1013" spans="1:8" x14ac:dyDescent="0.25">
      <c r="A1013" s="19" t="s">
        <v>1850</v>
      </c>
      <c r="B1013" s="19" t="str">
        <f t="shared" si="79"/>
        <v>11</v>
      </c>
      <c r="C1013" s="19">
        <f t="shared" si="80"/>
        <v>17</v>
      </c>
      <c r="D1013" s="19" t="str">
        <f t="shared" si="81"/>
        <v>RX</v>
      </c>
      <c r="E1013" s="19" t="str">
        <f t="shared" si="82"/>
        <v>N</v>
      </c>
      <c r="F1013" s="19" t="str">
        <f t="shared" si="83"/>
        <v>IFG_11_RX_N&lt;17&gt;</v>
      </c>
      <c r="G1013" s="19">
        <v>19951.652610000001</v>
      </c>
      <c r="H1013" s="19"/>
    </row>
    <row r="1014" spans="1:8" x14ac:dyDescent="0.25">
      <c r="A1014" s="19" t="s">
        <v>1849</v>
      </c>
      <c r="B1014" s="19" t="str">
        <f t="shared" si="79"/>
        <v>11</v>
      </c>
      <c r="C1014" s="19">
        <f t="shared" si="80"/>
        <v>17</v>
      </c>
      <c r="D1014" s="19" t="str">
        <f t="shared" si="81"/>
        <v>RX</v>
      </c>
      <c r="E1014" s="19" t="str">
        <f t="shared" si="82"/>
        <v>P</v>
      </c>
      <c r="F1014" s="19" t="str">
        <f t="shared" si="83"/>
        <v>IFG_11_RX_P&lt;17&gt;</v>
      </c>
      <c r="G1014" s="19">
        <v>19952.905429999999</v>
      </c>
      <c r="H1014" s="19"/>
    </row>
    <row r="1015" spans="1:8" x14ac:dyDescent="0.25">
      <c r="A1015" s="19" t="s">
        <v>4336</v>
      </c>
      <c r="B1015" s="19" t="str">
        <f t="shared" si="79"/>
        <v>11</v>
      </c>
      <c r="C1015" s="19">
        <f t="shared" si="80"/>
        <v>18</v>
      </c>
      <c r="D1015" s="19" t="str">
        <f t="shared" si="81"/>
        <v>RX</v>
      </c>
      <c r="E1015" s="19" t="str">
        <f t="shared" si="82"/>
        <v>N</v>
      </c>
      <c r="F1015" s="19" t="str">
        <f t="shared" si="83"/>
        <v>IFG_11_RX_N&lt;18&gt;</v>
      </c>
      <c r="G1015" s="19">
        <v>26023.528630000001</v>
      </c>
      <c r="H1015" s="19"/>
    </row>
    <row r="1016" spans="1:8" x14ac:dyDescent="0.25">
      <c r="A1016" s="19" t="s">
        <v>4337</v>
      </c>
      <c r="B1016" s="19" t="str">
        <f t="shared" si="79"/>
        <v>11</v>
      </c>
      <c r="C1016" s="19">
        <f t="shared" si="80"/>
        <v>18</v>
      </c>
      <c r="D1016" s="19" t="str">
        <f t="shared" si="81"/>
        <v>RX</v>
      </c>
      <c r="E1016" s="19" t="str">
        <f t="shared" si="82"/>
        <v>P</v>
      </c>
      <c r="F1016" s="19" t="str">
        <f t="shared" si="83"/>
        <v>IFG_11_RX_P&lt;18&gt;</v>
      </c>
      <c r="G1016" s="19">
        <v>26024.153780000001</v>
      </c>
      <c r="H1016" s="19"/>
    </row>
    <row r="1017" spans="1:8" x14ac:dyDescent="0.25">
      <c r="A1017" s="19" t="s">
        <v>4338</v>
      </c>
      <c r="B1017" s="19" t="str">
        <f t="shared" si="79"/>
        <v>11</v>
      </c>
      <c r="C1017" s="19">
        <f t="shared" si="80"/>
        <v>19</v>
      </c>
      <c r="D1017" s="19" t="str">
        <f t="shared" si="81"/>
        <v>RX</v>
      </c>
      <c r="E1017" s="19" t="str">
        <f t="shared" si="82"/>
        <v>N</v>
      </c>
      <c r="F1017" s="19" t="str">
        <f t="shared" si="83"/>
        <v>IFG_11_RX_N&lt;19&gt;</v>
      </c>
      <c r="G1017" s="19">
        <v>24139.584750000002</v>
      </c>
      <c r="H1017" s="19"/>
    </row>
    <row r="1018" spans="1:8" x14ac:dyDescent="0.25">
      <c r="A1018" s="19" t="s">
        <v>4339</v>
      </c>
      <c r="B1018" s="19" t="str">
        <f t="shared" si="79"/>
        <v>11</v>
      </c>
      <c r="C1018" s="19">
        <f t="shared" si="80"/>
        <v>19</v>
      </c>
      <c r="D1018" s="19" t="str">
        <f t="shared" si="81"/>
        <v>RX</v>
      </c>
      <c r="E1018" s="19" t="str">
        <f t="shared" si="82"/>
        <v>P</v>
      </c>
      <c r="F1018" s="19" t="str">
        <f t="shared" si="83"/>
        <v>IFG_11_RX_P&lt;19&gt;</v>
      </c>
      <c r="G1018" s="19">
        <v>24137.898929999999</v>
      </c>
      <c r="H1018" s="19"/>
    </row>
    <row r="1019" spans="1:8" x14ac:dyDescent="0.25">
      <c r="A1019" s="19" t="s">
        <v>4340</v>
      </c>
      <c r="B1019" s="19" t="str">
        <f t="shared" si="79"/>
        <v>11</v>
      </c>
      <c r="C1019" s="19">
        <f t="shared" si="80"/>
        <v>20</v>
      </c>
      <c r="D1019" s="19" t="str">
        <f t="shared" si="81"/>
        <v>RX</v>
      </c>
      <c r="E1019" s="19" t="str">
        <f t="shared" si="82"/>
        <v>N</v>
      </c>
      <c r="F1019" s="19" t="str">
        <f t="shared" si="83"/>
        <v>IFG_11_RX_N&lt;20&gt;</v>
      </c>
      <c r="G1019" s="19">
        <v>22151.698659999998</v>
      </c>
      <c r="H1019" s="19"/>
    </row>
    <row r="1020" spans="1:8" x14ac:dyDescent="0.25">
      <c r="A1020" s="19" t="s">
        <v>4341</v>
      </c>
      <c r="B1020" s="19" t="str">
        <f t="shared" si="79"/>
        <v>11</v>
      </c>
      <c r="C1020" s="19">
        <f t="shared" si="80"/>
        <v>20</v>
      </c>
      <c r="D1020" s="19" t="str">
        <f t="shared" si="81"/>
        <v>RX</v>
      </c>
      <c r="E1020" s="19" t="str">
        <f t="shared" si="82"/>
        <v>P</v>
      </c>
      <c r="F1020" s="19" t="str">
        <f t="shared" si="83"/>
        <v>IFG_11_RX_P&lt;20&gt;</v>
      </c>
      <c r="G1020" s="19">
        <v>22153.471989999998</v>
      </c>
      <c r="H1020" s="19"/>
    </row>
    <row r="1021" spans="1:8" x14ac:dyDescent="0.25">
      <c r="A1021" s="19" t="s">
        <v>4342</v>
      </c>
      <c r="B1021" s="19" t="str">
        <f t="shared" si="79"/>
        <v>11</v>
      </c>
      <c r="C1021" s="19">
        <f t="shared" si="80"/>
        <v>21</v>
      </c>
      <c r="D1021" s="19" t="str">
        <f t="shared" si="81"/>
        <v>RX</v>
      </c>
      <c r="E1021" s="19" t="str">
        <f t="shared" si="82"/>
        <v>N</v>
      </c>
      <c r="F1021" s="19" t="str">
        <f t="shared" si="83"/>
        <v>IFG_11_RX_N&lt;21&gt;</v>
      </c>
      <c r="G1021" s="19">
        <v>26816.65077</v>
      </c>
      <c r="H1021" s="19"/>
    </row>
    <row r="1022" spans="1:8" x14ac:dyDescent="0.25">
      <c r="A1022" s="19" t="s">
        <v>4343</v>
      </c>
      <c r="B1022" s="19" t="str">
        <f t="shared" si="79"/>
        <v>11</v>
      </c>
      <c r="C1022" s="19">
        <f t="shared" si="80"/>
        <v>21</v>
      </c>
      <c r="D1022" s="19" t="str">
        <f t="shared" si="81"/>
        <v>RX</v>
      </c>
      <c r="E1022" s="19" t="str">
        <f t="shared" si="82"/>
        <v>P</v>
      </c>
      <c r="F1022" s="19" t="str">
        <f t="shared" si="83"/>
        <v>IFG_11_RX_P&lt;21&gt;</v>
      </c>
      <c r="G1022" s="19">
        <v>26815.548439999999</v>
      </c>
      <c r="H1022" s="19"/>
    </row>
    <row r="1023" spans="1:8" x14ac:dyDescent="0.25">
      <c r="A1023" s="19" t="s">
        <v>4344</v>
      </c>
      <c r="B1023" s="19" t="str">
        <f t="shared" si="79"/>
        <v>11</v>
      </c>
      <c r="C1023" s="19">
        <f t="shared" si="80"/>
        <v>22</v>
      </c>
      <c r="D1023" s="19" t="str">
        <f t="shared" si="81"/>
        <v>RX</v>
      </c>
      <c r="E1023" s="19" t="str">
        <f t="shared" si="82"/>
        <v>N</v>
      </c>
      <c r="F1023" s="19" t="str">
        <f t="shared" si="83"/>
        <v>IFG_11_RX_N&lt;22&gt;</v>
      </c>
      <c r="G1023" s="19">
        <v>29959.411220000002</v>
      </c>
      <c r="H1023" s="19"/>
    </row>
    <row r="1024" spans="1:8" x14ac:dyDescent="0.25">
      <c r="A1024" s="19" t="s">
        <v>4345</v>
      </c>
      <c r="B1024" s="19" t="str">
        <f t="shared" si="79"/>
        <v>11</v>
      </c>
      <c r="C1024" s="19">
        <f t="shared" si="80"/>
        <v>22</v>
      </c>
      <c r="D1024" s="19" t="str">
        <f t="shared" si="81"/>
        <v>RX</v>
      </c>
      <c r="E1024" s="19" t="str">
        <f t="shared" si="82"/>
        <v>P</v>
      </c>
      <c r="F1024" s="19" t="str">
        <f t="shared" si="83"/>
        <v>IFG_11_RX_P&lt;22&gt;</v>
      </c>
      <c r="G1024" s="19">
        <v>29960.179220000002</v>
      </c>
      <c r="H1024" s="19"/>
    </row>
    <row r="1025" spans="1:8" x14ac:dyDescent="0.25">
      <c r="A1025" s="19" t="s">
        <v>4346</v>
      </c>
      <c r="B1025" s="19" t="str">
        <f t="shared" si="79"/>
        <v>11</v>
      </c>
      <c r="C1025" s="19">
        <f t="shared" si="80"/>
        <v>23</v>
      </c>
      <c r="D1025" s="19" t="str">
        <f t="shared" si="81"/>
        <v>RX</v>
      </c>
      <c r="E1025" s="19" t="str">
        <f t="shared" si="82"/>
        <v>N</v>
      </c>
      <c r="F1025" s="19" t="str">
        <f t="shared" si="83"/>
        <v>IFG_11_RX_N&lt;23&gt;</v>
      </c>
      <c r="G1025" s="19">
        <v>24814.458839999999</v>
      </c>
      <c r="H1025" s="19"/>
    </row>
    <row r="1026" spans="1:8" x14ac:dyDescent="0.25">
      <c r="A1026" s="19" t="s">
        <v>4347</v>
      </c>
      <c r="B1026" s="19" t="str">
        <f t="shared" si="79"/>
        <v>11</v>
      </c>
      <c r="C1026" s="19">
        <f t="shared" si="80"/>
        <v>23</v>
      </c>
      <c r="D1026" s="19" t="str">
        <f t="shared" si="81"/>
        <v>RX</v>
      </c>
      <c r="E1026" s="19" t="str">
        <f t="shared" si="82"/>
        <v>P</v>
      </c>
      <c r="F1026" s="19" t="str">
        <f t="shared" si="83"/>
        <v>IFG_11_RX_P&lt;23&gt;</v>
      </c>
      <c r="G1026" s="19">
        <v>24812.87673</v>
      </c>
      <c r="H102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Paladin_Connectivity</vt:lpstr>
      <vt:lpstr>Swapping</vt:lpstr>
      <vt:lpstr>IFGs</vt:lpstr>
      <vt:lpstr>All_connections</vt:lpstr>
      <vt:lpstr>Cable</vt:lpstr>
      <vt:lpstr>PKG lenghts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 Tzabari (ttzabari)</dc:creator>
  <cp:lastModifiedBy>Tomer Tzabari (ttzabari)</cp:lastModifiedBy>
  <dcterms:created xsi:type="dcterms:W3CDTF">2017-03-30T15:42:18Z</dcterms:created>
  <dcterms:modified xsi:type="dcterms:W3CDTF">2019-05-31T15:19:18Z</dcterms:modified>
</cp:coreProperties>
</file>