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2"/>
  </bookViews>
  <sheets>
    <sheet name="procedure_op" sheetId="1" r:id="rId1"/>
    <sheet name="age_group" sheetId="2" r:id="rId2"/>
    <sheet name="marital" sheetId="3" r:id="rId3"/>
  </sheets>
  <calcPr calcId="144525"/>
</workbook>
</file>

<file path=xl/sharedStrings.xml><?xml version="1.0" encoding="utf-8"?>
<sst xmlns="http://schemas.openxmlformats.org/spreadsheetml/2006/main" count="9" uniqueCount="3">
  <si>
    <t>followup</t>
  </si>
  <si>
    <t>no followup</t>
  </si>
  <si>
    <t>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</si>
</sst>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Dental Followup Survey : Procedure Op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procedure_op!$B$1</c:f>
              <c:strCache>
                <c:ptCount val="1"/>
                <c:pt idx="0">
                  <c:v>followup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procedure_op!$A$2:$A$6</c:f>
              <c:strCache>
                <c:ptCount val="5"/>
                <c:pt idx="0">
                  <c:v>Extraction</c:v>
                </c:pt>
                <c:pt idx="1">
                  <c:v>Crown</c:v>
                </c:pt>
                <c:pt idx="2">
                  <c:v>Implant</c:v>
                </c:pt>
                <c:pt idx="3">
                  <c:v>Emergency Surgery</c:v>
                </c:pt>
                <c:pt idx="4">
                  <c:v>Veneers</c:v>
                </c:pt>
              </c:strCache>
            </c:strRef>
          </c:cat>
          <c:val>
            <c:numRef>
              <c:f>procedure_op!$B$2:$B$6</c:f>
              <c:numCache>
                <c:formatCode>General</c:formatCode>
                <c:ptCount val="5"/>
                <c:pt idx="0">
                  <c:v>27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procedure_op!$C$1</c:f>
              <c:strCache>
                <c:ptCount val="1"/>
                <c:pt idx="0">
                  <c:v>no followup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procedure_op!$A$2:$A$6</c:f>
              <c:strCache>
                <c:ptCount val="5"/>
                <c:pt idx="0">
                  <c:v>Extraction</c:v>
                </c:pt>
                <c:pt idx="1">
                  <c:v>Crown</c:v>
                </c:pt>
                <c:pt idx="2">
                  <c:v>Implant</c:v>
                </c:pt>
                <c:pt idx="3">
                  <c:v>Emergency Surgery</c:v>
                </c:pt>
                <c:pt idx="4">
                  <c:v>Veneers</c:v>
                </c:pt>
              </c:strCache>
            </c:strRef>
          </c:cat>
          <c:val>
            <c:numRef>
              <c:f>procedure_op!$C$2:$C$6</c:f>
              <c:numCache>
                <c:formatCode>General</c:formatCode>
                <c:ptCount val="5"/>
                <c:pt idx="0">
                  <c:v>26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975689"/>
        <c:axId val="550860205"/>
      </c:barChart>
      <c:catAx>
        <c:axId val="7339756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860205"/>
        <c:crosses val="autoZero"/>
        <c:auto val="1"/>
        <c:lblAlgn val="ctr"/>
        <c:lblOffset val="100"/>
        <c:noMultiLvlLbl val="0"/>
      </c:catAx>
      <c:valAx>
        <c:axId val="5508602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39756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2"/>
          <c:order val="2"/>
          <c:tx>
            <c:strRef>
              <c:f>procedure_op!$D$1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procedure_op!$A$2:$A$6</c:f>
              <c:strCache>
                <c:ptCount val="5"/>
                <c:pt idx="0">
                  <c:v>Extraction</c:v>
                </c:pt>
                <c:pt idx="1">
                  <c:v>Crown</c:v>
                </c:pt>
                <c:pt idx="2">
                  <c:v>Implant</c:v>
                </c:pt>
                <c:pt idx="3">
                  <c:v>Emergency Surgery</c:v>
                </c:pt>
                <c:pt idx="4">
                  <c:v>Veneers</c:v>
                </c:pt>
              </c:strCache>
            </c:strRef>
          </c:cat>
          <c:val>
            <c:numRef>
              <c:f>procedure_op!$D$2:$D$6</c:f>
              <c:numCache>
                <c:formatCode>General</c:formatCode>
                <c:ptCount val="5"/>
                <c:pt idx="0">
                  <c:v>53</c:v>
                </c:pt>
                <c:pt idx="1">
                  <c:v>22</c:v>
                </c:pt>
                <c:pt idx="2">
                  <c:v>13</c:v>
                </c:pt>
                <c:pt idx="3">
                  <c:v>10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procedure_op!$B$1</c15:sqref>
                        </c15:formulaRef>
                      </c:ext>
                    </c:extLst>
                    <c:strCache>
                      <c:ptCount val="1"/>
                      <c:pt idx="0">
                        <c:v>followup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procedure_op!$A$2:$A$6</c15:sqref>
                        </c15:formulaRef>
                      </c:ext>
                    </c:extLst>
                    <c:strCache>
                      <c:ptCount val="5"/>
                      <c:pt idx="0">
                        <c:v>Extraction</c:v>
                      </c:pt>
                      <c:pt idx="1">
                        <c:v>Crown</c:v>
                      </c:pt>
                      <c:pt idx="2">
                        <c:v>Implant</c:v>
                      </c:pt>
                      <c:pt idx="3">
                        <c:v>Emergency Surgery</c:v>
                      </c:pt>
                      <c:pt idx="4">
                        <c:v>Veneers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procedure_op!$B$2:$B$6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27</c:v>
                      </c:pt>
                      <c:pt idx="1">
                        <c:v>10</c:v>
                      </c:pt>
                      <c:pt idx="2">
                        <c:v>8</c:v>
                      </c:pt>
                      <c:pt idx="3">
                        <c:v>6</c:v>
                      </c:pt>
                      <c:pt idx="4">
                        <c:v>1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procedure_op!$C$1</c15:sqref>
                        </c15:formulaRef>
                      </c:ext>
                    </c:extLst>
                    <c:strCache>
                      <c:ptCount val="1"/>
                      <c:pt idx="0">
                        <c:v>no followup</c:v>
                      </c:pt>
                    </c:strCache>
                  </c:strRef>
                </c:tx>
                <c:spPr/>
                <c:explosion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procedure_op!$A$2:$A$6</c15:sqref>
                        </c15:formulaRef>
                      </c:ext>
                    </c:extLst>
                    <c:strCache>
                      <c:ptCount val="5"/>
                      <c:pt idx="0">
                        <c:v>Extraction</c:v>
                      </c:pt>
                      <c:pt idx="1">
                        <c:v>Crown</c:v>
                      </c:pt>
                      <c:pt idx="2">
                        <c:v>Implant</c:v>
                      </c:pt>
                      <c:pt idx="3">
                        <c:v>Emergency Surgery</c:v>
                      </c:pt>
                      <c:pt idx="4">
                        <c:v>Veneers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procedure_op!$C$2:$C$6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26</c:v>
                      </c:pt>
                      <c:pt idx="1">
                        <c:v>12</c:v>
                      </c:pt>
                      <c:pt idx="2">
                        <c:v>5</c:v>
                      </c:pt>
                      <c:pt idx="3">
                        <c:v>4</c:v>
                      </c:pt>
                      <c:pt idx="4">
                        <c:v>0</c:v>
                      </c:pt>
                    </c:numCache>
                  </c:numRef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Dental Followup Survey : Age Group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age_group!$B$1</c:f>
              <c:strCache>
                <c:ptCount val="1"/>
                <c:pt idx="0">
                  <c:v>followup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age_group!$A$2:$A$4</c:f>
              <c:strCache>
                <c:ptCount val="3"/>
                <c:pt idx="0">
                  <c:v>60+</c:v>
                </c:pt>
                <c:pt idx="1">
                  <c:v>30-59</c:v>
                </c:pt>
                <c:pt idx="2">
                  <c:v>20-39</c:v>
                </c:pt>
              </c:strCache>
            </c:strRef>
          </c:cat>
          <c:val>
            <c:numRef>
              <c:f>age_group!$B$2:$B$4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17</c:v>
                </c:pt>
              </c:numCache>
            </c:numRef>
          </c:val>
        </c:ser>
        <c:ser>
          <c:idx val="1"/>
          <c:order val="1"/>
          <c:tx>
            <c:strRef>
              <c:f>age_group!$C$1</c:f>
              <c:strCache>
                <c:ptCount val="1"/>
                <c:pt idx="0">
                  <c:v>no followup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age_group!$A$2:$A$4</c:f>
              <c:strCache>
                <c:ptCount val="3"/>
                <c:pt idx="0">
                  <c:v>60+</c:v>
                </c:pt>
                <c:pt idx="1">
                  <c:v>30-59</c:v>
                </c:pt>
                <c:pt idx="2">
                  <c:v>20-39</c:v>
                </c:pt>
              </c:strCache>
            </c:strRef>
          </c:cat>
          <c:val>
            <c:numRef>
              <c:f>age_group!$C$2:$C$4</c:f>
              <c:numCache>
                <c:formatCode>General</c:formatCode>
                <c:ptCount val="3"/>
                <c:pt idx="0">
                  <c:v>39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5910050"/>
        <c:axId val="503002157"/>
      </c:barChart>
      <c:catAx>
        <c:axId val="4859100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3002157"/>
        <c:crosses val="autoZero"/>
        <c:auto val="1"/>
        <c:lblAlgn val="ctr"/>
        <c:lblOffset val="100"/>
        <c:noMultiLvlLbl val="0"/>
      </c:catAx>
      <c:valAx>
        <c:axId val="5030021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9100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Dental Followup Survey : Marital 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marital!$B$1</c:f>
              <c:strCache>
                <c:ptCount val="1"/>
                <c:pt idx="0">
                  <c:v>followup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marital!$A$2:$A$6</c:f>
              <c:strCache>
                <c:ptCount val="5"/>
                <c:pt idx="0">
                  <c:v>Single</c:v>
                </c:pt>
                <c:pt idx="1">
                  <c:v>Married</c:v>
                </c:pt>
                <c:pt idx="2">
                  <c:v>Widowed</c:v>
                </c:pt>
                <c:pt idx="3">
                  <c:v>Divorced</c:v>
                </c:pt>
                <c:pt idx="4">
                  <c:v>Partnership</c:v>
                </c:pt>
              </c:strCache>
            </c:strRef>
          </c:cat>
          <c:val>
            <c:numRef>
              <c:f>marital!$B$2:$B$6</c:f>
              <c:numCache>
                <c:formatCode>General</c:formatCode>
                <c:ptCount val="5"/>
                <c:pt idx="0">
                  <c:v>18</c:v>
                </c:pt>
                <c:pt idx="1">
                  <c:v>13</c:v>
                </c:pt>
                <c:pt idx="2">
                  <c:v>4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marital!$C$1</c:f>
              <c:strCache>
                <c:ptCount val="1"/>
                <c:pt idx="0">
                  <c:v>no followup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marital!$A$2:$A$6</c:f>
              <c:strCache>
                <c:ptCount val="5"/>
                <c:pt idx="0">
                  <c:v>Single</c:v>
                </c:pt>
                <c:pt idx="1">
                  <c:v>Married</c:v>
                </c:pt>
                <c:pt idx="2">
                  <c:v>Widowed</c:v>
                </c:pt>
                <c:pt idx="3">
                  <c:v>Divorced</c:v>
                </c:pt>
                <c:pt idx="4">
                  <c:v>Partnership</c:v>
                </c:pt>
              </c:strCache>
            </c:strRef>
          </c:cat>
          <c:val>
            <c:numRef>
              <c:f>marital!$C$2:$C$6</c:f>
              <c:numCache>
                <c:formatCode>General</c:formatCode>
                <c:ptCount val="5"/>
                <c:pt idx="0">
                  <c:v>9</c:v>
                </c:pt>
                <c:pt idx="1">
                  <c:v>12</c:v>
                </c:pt>
                <c:pt idx="2">
                  <c:v>17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3811273"/>
        <c:axId val="559685372"/>
      </c:barChart>
      <c:catAx>
        <c:axId val="5038112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685372"/>
        <c:crosses val="autoZero"/>
        <c:auto val="1"/>
        <c:lblAlgn val="ctr"/>
        <c:lblOffset val="100"/>
        <c:noMultiLvlLbl val="0"/>
      </c:catAx>
      <c:valAx>
        <c:axId val="5596853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38112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280035</xdr:colOff>
      <xdr:row>2</xdr:row>
      <xdr:rowOff>101600</xdr:rowOff>
    </xdr:from>
    <xdr:to>
      <xdr:col>19</xdr:col>
      <xdr:colOff>508635</xdr:colOff>
      <xdr:row>36</xdr:row>
      <xdr:rowOff>25400</xdr:rowOff>
    </xdr:to>
    <xdr:graphicFrame>
      <xdr:nvGraphicFramePr>
        <xdr:cNvPr id="4" name="Chart 3"/>
        <xdr:cNvGraphicFramePr/>
      </xdr:nvGraphicFramePr>
      <xdr:xfrm>
        <a:off x="5499735" y="482600"/>
        <a:ext cx="9144000" cy="64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425450</xdr:colOff>
      <xdr:row>9</xdr:row>
      <xdr:rowOff>158750</xdr:rowOff>
    </xdr:from>
    <xdr:to>
      <xdr:col>5</xdr:col>
      <xdr:colOff>463550</xdr:colOff>
      <xdr:row>24</xdr:row>
      <xdr:rowOff>44450</xdr:rowOff>
    </xdr:to>
    <xdr:graphicFrame>
      <xdr:nvGraphicFramePr>
        <xdr:cNvPr id="5" name="Chart 4"/>
        <xdr:cNvGraphicFramePr/>
      </xdr:nvGraphicFramePr>
      <xdr:xfrm>
        <a:off x="425450" y="1873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139700</xdr:colOff>
      <xdr:row>2</xdr:row>
      <xdr:rowOff>158750</xdr:rowOff>
    </xdr:from>
    <xdr:to>
      <xdr:col>20</xdr:col>
      <xdr:colOff>267335</xdr:colOff>
      <xdr:row>35</xdr:row>
      <xdr:rowOff>129540</xdr:rowOff>
    </xdr:to>
    <xdr:graphicFrame>
      <xdr:nvGraphicFramePr>
        <xdr:cNvPr id="2" name="Chart 1"/>
        <xdr:cNvGraphicFramePr/>
      </xdr:nvGraphicFramePr>
      <xdr:xfrm>
        <a:off x="4787900" y="539750"/>
        <a:ext cx="8052435" cy="6257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206375</xdr:colOff>
      <xdr:row>3</xdr:row>
      <xdr:rowOff>101600</xdr:rowOff>
    </xdr:from>
    <xdr:to>
      <xdr:col>22</xdr:col>
      <xdr:colOff>206375</xdr:colOff>
      <xdr:row>37</xdr:row>
      <xdr:rowOff>25400</xdr:rowOff>
    </xdr:to>
    <xdr:graphicFrame>
      <xdr:nvGraphicFramePr>
        <xdr:cNvPr id="4" name="Chart 3"/>
        <xdr:cNvGraphicFramePr/>
      </xdr:nvGraphicFramePr>
      <xdr:xfrm>
        <a:off x="5121275" y="673100"/>
        <a:ext cx="9144000" cy="640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SheetLayoutView="60" workbookViewId="0">
      <selection activeCell="F7" sqref="F7"/>
    </sheetView>
  </sheetViews>
  <sheetFormatPr defaultColWidth="10.2857142857143" defaultRowHeight="15" outlineLevelRow="5" outlineLevelCol="3"/>
  <cols>
    <col min="1" max="1" width="19.4285714285714" customWidth="1"/>
    <col min="2" max="2" width="15.4285714285714" customWidth="1"/>
    <col min="3" max="3" width="12.5714285714286" customWidth="1"/>
  </cols>
  <sheetData>
    <row r="1" spans="1:4">
      <c r="A1" t="str">
        <f>"procedure_op"</f>
        <v>procedure_op</v>
      </c>
      <c r="B1" t="s">
        <v>0</v>
      </c>
      <c r="C1" t="s">
        <v>1</v>
      </c>
      <c r="D1" t="s">
        <v>2</v>
      </c>
    </row>
    <row r="2" spans="1:4">
      <c r="A2" t="str">
        <f>"Extraction"</f>
        <v>Extraction</v>
      </c>
      <c r="B2">
        <v>27</v>
      </c>
      <c r="C2">
        <v>26</v>
      </c>
      <c r="D2">
        <f>B2+C2</f>
        <v>53</v>
      </c>
    </row>
    <row r="3" spans="1:4">
      <c r="A3" t="str">
        <f>"Crown"</f>
        <v>Crown</v>
      </c>
      <c r="B3">
        <v>10</v>
      </c>
      <c r="C3">
        <v>12</v>
      </c>
      <c r="D3">
        <f>B3+C3</f>
        <v>22</v>
      </c>
    </row>
    <row r="4" spans="1:4">
      <c r="A4" t="str">
        <f>"Implant"</f>
        <v>Implant</v>
      </c>
      <c r="B4">
        <v>8</v>
      </c>
      <c r="C4">
        <v>5</v>
      </c>
      <c r="D4">
        <f>B4+C4</f>
        <v>13</v>
      </c>
    </row>
    <row r="5" spans="1:4">
      <c r="A5" t="str">
        <f>"Emergency Surgery"</f>
        <v>Emergency Surgery</v>
      </c>
      <c r="B5">
        <v>6</v>
      </c>
      <c r="C5">
        <v>4</v>
      </c>
      <c r="D5">
        <f>B5+C5</f>
        <v>10</v>
      </c>
    </row>
    <row r="6" spans="1:4">
      <c r="A6" t="str">
        <f>"Veneers"</f>
        <v>Veneers</v>
      </c>
      <c r="B6">
        <v>1</v>
      </c>
      <c r="C6">
        <v>0</v>
      </c>
      <c r="D6">
        <f>B6+C6</f>
        <v>1</v>
      </c>
    </row>
  </sheetData>
  <sortState ref="A2:D6">
    <sortCondition ref="D2" descending="1"/>
  </sortState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5" sqref="E25"/>
    </sheetView>
  </sheetViews>
  <sheetFormatPr defaultColWidth="9.14285714285714" defaultRowHeight="15" outlineLevelRow="3" outlineLevelCol="3"/>
  <cols>
    <col min="1" max="1" width="11" customWidth="1"/>
    <col min="2" max="2" width="9.57142857142857" customWidth="1"/>
    <col min="3" max="3" width="12.5714285714286" customWidth="1"/>
  </cols>
  <sheetData>
    <row r="1" spans="1:4">
      <c r="A1" t="str">
        <f>"age_group"</f>
        <v>age_group</v>
      </c>
      <c r="B1" t="s">
        <v>0</v>
      </c>
      <c r="C1" t="s">
        <v>1</v>
      </c>
      <c r="D1" t="s">
        <v>2</v>
      </c>
    </row>
    <row r="2" spans="1:4">
      <c r="A2" t="str">
        <f>"60+"</f>
        <v>60+</v>
      </c>
      <c r="B2">
        <v>18</v>
      </c>
      <c r="C2">
        <v>39</v>
      </c>
      <c r="D2">
        <f>B2+C2</f>
        <v>57</v>
      </c>
    </row>
    <row r="3" spans="1:4">
      <c r="A3" t="str">
        <f>"30-59"</f>
        <v>30-59</v>
      </c>
      <c r="B3">
        <v>17</v>
      </c>
      <c r="C3">
        <v>5</v>
      </c>
      <c r="D3">
        <f>B3+C3</f>
        <v>22</v>
      </c>
    </row>
    <row r="4" spans="1:4">
      <c r="A4" t="str">
        <f>"20-39"</f>
        <v>20-39</v>
      </c>
      <c r="B4">
        <v>17</v>
      </c>
      <c r="C4">
        <v>3</v>
      </c>
      <c r="D4">
        <f>B4+C4</f>
        <v>20</v>
      </c>
    </row>
  </sheetData>
  <sortState ref="A2:D4">
    <sortCondition ref="D4" descending="1"/>
  </sortState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3" sqref="F13"/>
    </sheetView>
  </sheetViews>
  <sheetFormatPr defaultColWidth="9.14285714285714" defaultRowHeight="15" outlineLevelRow="5" outlineLevelCol="3"/>
  <cols>
    <col min="2" max="2" width="15.4285714285714" customWidth="1"/>
    <col min="3" max="3" width="12.5714285714286" customWidth="1"/>
  </cols>
  <sheetData>
    <row r="1" spans="1:4">
      <c r="A1" t="str">
        <f>"marital"</f>
        <v>marital</v>
      </c>
      <c r="B1" t="s">
        <v>0</v>
      </c>
      <c r="C1" t="s">
        <v>1</v>
      </c>
      <c r="D1" t="s">
        <v>2</v>
      </c>
    </row>
    <row r="2" spans="1:4">
      <c r="A2" t="str">
        <f>"Single"</f>
        <v>Single</v>
      </c>
      <c r="B2">
        <v>18</v>
      </c>
      <c r="C2">
        <v>9</v>
      </c>
      <c r="D2">
        <f>B2+C2</f>
        <v>27</v>
      </c>
    </row>
    <row r="3" spans="1:4">
      <c r="A3" t="str">
        <f>"Married"</f>
        <v>Married</v>
      </c>
      <c r="B3">
        <v>13</v>
      </c>
      <c r="C3">
        <v>12</v>
      </c>
      <c r="D3">
        <f>B3+C3</f>
        <v>25</v>
      </c>
    </row>
    <row r="4" spans="1:4">
      <c r="A4" t="str">
        <f>"Widowed"</f>
        <v>Widowed</v>
      </c>
      <c r="B4">
        <v>4</v>
      </c>
      <c r="C4">
        <v>17</v>
      </c>
      <c r="D4">
        <f>B4+C4</f>
        <v>21</v>
      </c>
    </row>
    <row r="5" spans="1:4">
      <c r="A5" t="str">
        <f>"Divorced"</f>
        <v>Divorced</v>
      </c>
      <c r="B5">
        <v>11</v>
      </c>
      <c r="C5">
        <v>7</v>
      </c>
      <c r="D5">
        <f>B5+C5</f>
        <v>18</v>
      </c>
    </row>
    <row r="6" spans="1:4">
      <c r="A6" t="str">
        <f>"Partnership"</f>
        <v>Partnership</v>
      </c>
      <c r="B6">
        <v>6</v>
      </c>
      <c r="C6">
        <v>2</v>
      </c>
      <c r="D6">
        <f>B6+C6</f>
        <v>8</v>
      </c>
    </row>
  </sheetData>
  <sortState ref="A2:D6">
    <sortCondition ref="D2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procedure_op</vt:lpstr>
      <vt:lpstr>age_group</vt:lpstr>
      <vt:lpstr>marital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pzaya</cp:lastModifiedBy>
  <dcterms:created xsi:type="dcterms:W3CDTF">2022-06-10T08:53:36Z</dcterms:created>
  <dcterms:modified xsi:type="dcterms:W3CDTF">2022-06-10T10:53:24Z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C118E38288FC46E8B7CE790304FFBDC0</vt:lpwstr>
  </property>
</Properties>
</file>