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ate1904="1" showInkAnnotation="0" autoCompressPictures="0"/>
  <mc:AlternateContent xmlns:mc="http://schemas.openxmlformats.org/markup-compatibility/2006">
    <mc:Choice Requires="x15">
      <x15ac:absPath xmlns:x15ac="http://schemas.microsoft.com/office/spreadsheetml/2010/11/ac" url="C:\Users\ryanguri\Desktop\"/>
    </mc:Choice>
  </mc:AlternateContent>
  <bookViews>
    <workbookView xWindow="-90" yWindow="-30" windowWidth="16605" windowHeight="9435" tabRatio="500" activeTab="2"/>
  </bookViews>
  <sheets>
    <sheet name="Introduction" sheetId="3" r:id="rId1"/>
    <sheet name="Overview Financial Summary" sheetId="2" r:id="rId2"/>
    <sheet name="Income Stmt (Plan)" sheetId="1" r:id="rId3"/>
  </sheets>
  <calcPr calcId="162913"/>
  <extLst>
    <ext xmlns:mx="http://schemas.microsoft.com/office/mac/excel/2008/main" uri="{7523E5D3-25F3-A5E0-1632-64F254C22452}">
      <mx:ArchID Flags="2"/>
    </ext>
  </extLst>
</workbook>
</file>

<file path=xl/calcChain.xml><?xml version="1.0" encoding="utf-8"?>
<calcChain xmlns="http://schemas.openxmlformats.org/spreadsheetml/2006/main">
  <c r="E19" i="1" l="1"/>
  <c r="F19" i="1"/>
  <c r="G19" i="1"/>
  <c r="H19" i="1"/>
  <c r="I19" i="1"/>
  <c r="J19" i="1"/>
  <c r="K19" i="1"/>
  <c r="L19" i="1"/>
  <c r="M19" i="1"/>
  <c r="N19" i="1"/>
  <c r="O19" i="1"/>
  <c r="D19" i="1"/>
  <c r="P18" i="1"/>
  <c r="D32" i="1"/>
  <c r="C12" i="2" l="1"/>
  <c r="D20" i="1" l="1"/>
  <c r="D71" i="1" s="1"/>
  <c r="D25" i="1"/>
  <c r="D46" i="1"/>
  <c r="D53" i="1" s="1"/>
  <c r="D72" i="1" s="1"/>
  <c r="D40" i="1"/>
  <c r="D35" i="1"/>
  <c r="F20" i="1"/>
  <c r="F25" i="1"/>
  <c r="F46" i="1"/>
  <c r="F40" i="1"/>
  <c r="F35" i="1"/>
  <c r="F53" i="1" s="1"/>
  <c r="F32" i="1"/>
  <c r="G12" i="2"/>
  <c r="P19" i="1"/>
  <c r="P20" i="1" s="1"/>
  <c r="P62" i="1"/>
  <c r="P23" i="1"/>
  <c r="P24" i="1"/>
  <c r="P25" i="1" s="1"/>
  <c r="P47" i="1"/>
  <c r="P46" i="1" s="1"/>
  <c r="P48" i="1"/>
  <c r="P49" i="1"/>
  <c r="P50" i="1"/>
  <c r="P51" i="1"/>
  <c r="P41" i="1"/>
  <c r="P40" i="1" s="1"/>
  <c r="P42" i="1"/>
  <c r="P43" i="1"/>
  <c r="P44" i="1"/>
  <c r="P45" i="1"/>
  <c r="P36" i="1"/>
  <c r="P35" i="1" s="1"/>
  <c r="P37" i="1"/>
  <c r="P38" i="1"/>
  <c r="P39" i="1"/>
  <c r="P33" i="1"/>
  <c r="P32" i="1" s="1"/>
  <c r="P34" i="1"/>
  <c r="P57" i="1"/>
  <c r="P58" i="1"/>
  <c r="P59" i="1"/>
  <c r="D12" i="2"/>
  <c r="E12" i="2"/>
  <c r="F12" i="2"/>
  <c r="F15" i="1"/>
  <c r="K46" i="1"/>
  <c r="K40" i="1"/>
  <c r="K35" i="1"/>
  <c r="K32" i="1"/>
  <c r="K53" i="1"/>
  <c r="K25" i="1"/>
  <c r="L46" i="1"/>
  <c r="L53" i="1" s="1"/>
  <c r="L72" i="1" s="1"/>
  <c r="L40" i="1"/>
  <c r="L35" i="1"/>
  <c r="L32" i="1"/>
  <c r="L25" i="1"/>
  <c r="E20" i="1"/>
  <c r="E25" i="1"/>
  <c r="E46" i="1"/>
  <c r="E40" i="1"/>
  <c r="E35" i="1"/>
  <c r="E53" i="1" s="1"/>
  <c r="E32" i="1"/>
  <c r="G20" i="1"/>
  <c r="G71" i="1" s="1"/>
  <c r="G25" i="1"/>
  <c r="G46" i="1"/>
  <c r="G53" i="1" s="1"/>
  <c r="G40" i="1"/>
  <c r="G35" i="1"/>
  <c r="G32" i="1"/>
  <c r="H20" i="1"/>
  <c r="H25" i="1"/>
  <c r="H46" i="1"/>
  <c r="H53" i="1" s="1"/>
  <c r="H40" i="1"/>
  <c r="H35" i="1"/>
  <c r="H32" i="1"/>
  <c r="I20" i="1"/>
  <c r="I71" i="1" s="1"/>
  <c r="I25" i="1"/>
  <c r="I46" i="1"/>
  <c r="I53" i="1" s="1"/>
  <c r="I40" i="1"/>
  <c r="I35" i="1"/>
  <c r="I32" i="1"/>
  <c r="J20" i="1"/>
  <c r="J27" i="1" s="1"/>
  <c r="J25" i="1"/>
  <c r="J46" i="1"/>
  <c r="J53" i="1" s="1"/>
  <c r="J72" i="1" s="1"/>
  <c r="J40" i="1"/>
  <c r="J35" i="1"/>
  <c r="J32" i="1"/>
  <c r="K20" i="1"/>
  <c r="L20" i="1"/>
  <c r="L71" i="1" s="1"/>
  <c r="M20" i="1"/>
  <c r="M71" i="1" s="1"/>
  <c r="M25" i="1"/>
  <c r="M46" i="1"/>
  <c r="M53" i="1" s="1"/>
  <c r="M72" i="1" s="1"/>
  <c r="M40" i="1"/>
  <c r="M35" i="1"/>
  <c r="M32" i="1"/>
  <c r="N20" i="1"/>
  <c r="N25" i="1"/>
  <c r="N46" i="1"/>
  <c r="N53" i="1" s="1"/>
  <c r="N40" i="1"/>
  <c r="N35" i="1"/>
  <c r="N32" i="1"/>
  <c r="O20" i="1"/>
  <c r="O71" i="1" s="1"/>
  <c r="O25" i="1"/>
  <c r="O27" i="1"/>
  <c r="O46" i="1"/>
  <c r="O53" i="1" s="1"/>
  <c r="O72" i="1" s="1"/>
  <c r="O40" i="1"/>
  <c r="O35" i="1"/>
  <c r="O32" i="1"/>
  <c r="E69" i="1"/>
  <c r="F69" i="1"/>
  <c r="G69" i="1" s="1"/>
  <c r="H69" i="1" s="1"/>
  <c r="I69" i="1" s="1"/>
  <c r="J69" i="1" s="1"/>
  <c r="K69" i="1" s="1"/>
  <c r="L69" i="1" s="1"/>
  <c r="M69" i="1" s="1"/>
  <c r="N69" i="1" s="1"/>
  <c r="O69" i="1" s="1"/>
  <c r="P69" i="1" s="1"/>
  <c r="P68" i="1"/>
  <c r="P67" i="1"/>
  <c r="P12" i="1"/>
  <c r="P13" i="1"/>
  <c r="P14" i="1"/>
  <c r="D15" i="1"/>
  <c r="E15" i="1"/>
  <c r="G15" i="1"/>
  <c r="H15" i="1"/>
  <c r="I15" i="1"/>
  <c r="J15" i="1"/>
  <c r="K15" i="1"/>
  <c r="L15" i="1"/>
  <c r="M15" i="1"/>
  <c r="N15" i="1"/>
  <c r="O15" i="1"/>
  <c r="K71" i="1"/>
  <c r="P15" i="1" l="1"/>
  <c r="I72" i="1"/>
  <c r="H27" i="1"/>
  <c r="H56" i="1" s="1"/>
  <c r="H60" i="1" s="1"/>
  <c r="E72" i="1"/>
  <c r="F27" i="1"/>
  <c r="K72" i="1"/>
  <c r="N72" i="1"/>
  <c r="G72" i="1"/>
  <c r="E27" i="1"/>
  <c r="N27" i="1"/>
  <c r="N28" i="1" s="1"/>
  <c r="K27" i="1"/>
  <c r="K28" i="1" s="1"/>
  <c r="H72" i="1"/>
  <c r="F72" i="1"/>
  <c r="H71" i="1"/>
  <c r="N71" i="1"/>
  <c r="I27" i="1"/>
  <c r="I56" i="1" s="1"/>
  <c r="I60" i="1" s="1"/>
  <c r="J71" i="1"/>
  <c r="L27" i="1"/>
  <c r="L56" i="1" s="1"/>
  <c r="L60" i="1" s="1"/>
  <c r="E71" i="1"/>
  <c r="N56" i="1"/>
  <c r="N60" i="1" s="1"/>
  <c r="P71" i="1"/>
  <c r="P27" i="1"/>
  <c r="P53" i="1"/>
  <c r="P72" i="1" s="1"/>
  <c r="J56" i="1"/>
  <c r="J60" i="1" s="1"/>
  <c r="J28" i="1"/>
  <c r="F28" i="1"/>
  <c r="F56" i="1"/>
  <c r="F60" i="1" s="1"/>
  <c r="O56" i="1"/>
  <c r="O60" i="1" s="1"/>
  <c r="E56" i="1"/>
  <c r="E60" i="1" s="1"/>
  <c r="E28" i="1"/>
  <c r="L28" i="1"/>
  <c r="K56" i="1"/>
  <c r="K60" i="1" s="1"/>
  <c r="O28" i="1"/>
  <c r="F71" i="1"/>
  <c r="M27" i="1"/>
  <c r="G27" i="1"/>
  <c r="D27" i="1"/>
  <c r="I28" i="1" l="1"/>
  <c r="H28" i="1"/>
  <c r="M28" i="1"/>
  <c r="M56" i="1"/>
  <c r="M60" i="1" s="1"/>
  <c r="D28" i="1"/>
  <c r="D56" i="1"/>
  <c r="D60" i="1" s="1"/>
  <c r="G56" i="1"/>
  <c r="G60" i="1" s="1"/>
  <c r="G28" i="1"/>
  <c r="P56" i="1"/>
  <c r="P60" i="1" s="1"/>
  <c r="P28" i="1"/>
  <c r="R65" i="1" l="1"/>
</calcChain>
</file>

<file path=xl/sharedStrings.xml><?xml version="1.0" encoding="utf-8"?>
<sst xmlns="http://schemas.openxmlformats.org/spreadsheetml/2006/main" count="98" uniqueCount="83">
  <si>
    <t>Guy Kawasaki's Financial Tools for pitching a business- Instructions</t>
  </si>
  <si>
    <t>Overview Financial Summary</t>
  </si>
  <si>
    <t>Note:  This is an example of a high-level summary of financial projections that you might use in an executive summary or in a first pitch to investors.  It is purely illustrative.  This is not intended to reflect general standards or targets for any particular company or sector</t>
  </si>
  <si>
    <t xml:space="preserve">Income Statement </t>
  </si>
  <si>
    <t xml:space="preserve">Note:  This is an example of a format for the Income Statement from a monthly operating plan for a company in its second year of revenues.  This is purely illustrative and is not intended to reflect general standards or a real-world scenario.  This is intended to show the level of detail that an investor would expect in an operating plan income statement for an enterprise software service company. </t>
  </si>
  <si>
    <t xml:space="preserve">In a real operating plan, the revenue numbers would accurately reflect the growth in customers shown in the metrics at the bottom, and all the other numbers would scale appropriately with that growth.  In your own plan, you need to develop and justify the key assumptions driving revenue growth and expenses, and then present the numbers in a way that is suitable for your industry and business model.  </t>
  </si>
  <si>
    <t>Note: You can read my blog post for more information. &gt;</t>
  </si>
  <si>
    <t>Typical Startup Company</t>
  </si>
  <si>
    <t>Summary of Projections ($MM)</t>
  </si>
  <si>
    <t>Column1</t>
  </si>
  <si>
    <t>Column2</t>
  </si>
  <si>
    <t>Column3</t>
  </si>
  <si>
    <t>Column4</t>
  </si>
  <si>
    <t>Column5</t>
  </si>
  <si>
    <t>Column6</t>
  </si>
  <si>
    <t>Revenues</t>
    <phoneticPr fontId="6" type="noConversion"/>
  </si>
  <si>
    <t>Expenses</t>
    <phoneticPr fontId="6" type="noConversion"/>
  </si>
  <si>
    <t>Profit</t>
    <phoneticPr fontId="6" type="noConversion"/>
  </si>
  <si>
    <t>Investment Received</t>
  </si>
  <si>
    <t xml:space="preserve">Driving Metrics:  </t>
    <phoneticPr fontId="6" type="noConversion"/>
  </si>
  <si>
    <t>New Users (000s)</t>
  </si>
  <si>
    <t>Renewals (000s)</t>
    <phoneticPr fontId="6" type="noConversion"/>
  </si>
  <si>
    <t>Avg Monthly Fee</t>
    <phoneticPr fontId="6" type="noConversion"/>
  </si>
  <si>
    <t>Head Count</t>
  </si>
  <si>
    <t>Income Statement</t>
  </si>
  <si>
    <t>Total</t>
  </si>
  <si>
    <t>January</t>
  </si>
  <si>
    <t>February</t>
  </si>
  <si>
    <t>March</t>
  </si>
  <si>
    <t>April</t>
  </si>
  <si>
    <t>May</t>
  </si>
  <si>
    <t>June</t>
  </si>
  <si>
    <t>July</t>
  </si>
  <si>
    <t>August</t>
  </si>
  <si>
    <t>September</t>
  </si>
  <si>
    <t>October</t>
  </si>
  <si>
    <t>November</t>
  </si>
  <si>
    <t>December</t>
  </si>
  <si>
    <t>20XX</t>
    <phoneticPr fontId="4" type="noConversion"/>
  </si>
  <si>
    <t>Bookings</t>
  </si>
  <si>
    <t>New</t>
    <phoneticPr fontId="4" type="noConversion"/>
  </si>
  <si>
    <t>Renewals</t>
  </si>
  <si>
    <t>Services</t>
  </si>
  <si>
    <t>Total Bookings</t>
  </si>
  <si>
    <t>Revenues</t>
  </si>
  <si>
    <t>Contract Fees</t>
    <phoneticPr fontId="4" type="noConversion"/>
  </si>
  <si>
    <t>Net Revenues</t>
  </si>
  <si>
    <t>Cost of Sales</t>
  </si>
  <si>
    <t>Data Center</t>
  </si>
  <si>
    <t>Service Expense</t>
  </si>
  <si>
    <t>Total Cost of Sales</t>
  </si>
  <si>
    <t>Gross Profit</t>
  </si>
  <si>
    <t>Margin</t>
  </si>
  <si>
    <t>Operating Expenses</t>
  </si>
  <si>
    <t>Engineering</t>
  </si>
  <si>
    <t>Salaries/Benefits</t>
  </si>
  <si>
    <t>Other</t>
  </si>
  <si>
    <t>Sales</t>
  </si>
  <si>
    <t>Commissions</t>
  </si>
  <si>
    <t>Travel/Entertainment</t>
  </si>
  <si>
    <t>Marketing</t>
  </si>
  <si>
    <t>SEM/SEO/PR</t>
    <phoneticPr fontId="4" type="noConversion"/>
  </si>
  <si>
    <t>Events/Conferences</t>
  </si>
  <si>
    <t>General/Administrative</t>
  </si>
  <si>
    <t>Rent/Office</t>
  </si>
  <si>
    <t>Legal/Accounting</t>
  </si>
  <si>
    <t>Total Operating Expense</t>
  </si>
  <si>
    <t>Operating Income/(Loss)</t>
  </si>
  <si>
    <t>Depreciation</t>
  </si>
  <si>
    <t>Interest</t>
  </si>
  <si>
    <t>Taxes</t>
  </si>
  <si>
    <t>Net Income/(Loss)</t>
  </si>
  <si>
    <t>Headcount</t>
  </si>
  <si>
    <t>Income Statement Metrics</t>
  </si>
  <si>
    <t>checksum</t>
    <phoneticPr fontId="4" type="noConversion"/>
  </si>
  <si>
    <t>New Customers</t>
  </si>
  <si>
    <t>Renewals (75%)</t>
    <phoneticPr fontId="4" type="noConversion"/>
  </si>
  <si>
    <t>Cumulative Customers</t>
  </si>
  <si>
    <t>Average Monthly Fee</t>
    <phoneticPr fontId="4" type="noConversion"/>
  </si>
  <si>
    <t>Revenues per Employee</t>
    <phoneticPr fontId="4" type="noConversion"/>
  </si>
  <si>
    <t>Expense per Employee</t>
  </si>
  <si>
    <t>Learn One</t>
  </si>
  <si>
    <t>Monthly Operating Plan:  2017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</si>
</sst>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44" formatCode="_(&quot;$&quot;* #,##0.00_);_(&quot;$&quot;* \(#,##0.00\);_(&quot;$&quot;* &quot;-&quot;??_);_(@_)"/>
    <numFmt numFmtId="43" formatCode="_(* #,##0.00_);_(* \(#,##0.00\);_(* &quot;-&quot;??_);_(@_)"/>
    <numFmt numFmtId="164" formatCode="_(&quot;$&quot;* #,##0_);_(&quot;$&quot;* \(#,##0\);_(&quot;$&quot;* &quot;-&quot;??_);_(@_)"/>
    <numFmt numFmtId="165" formatCode="_(* #,##0_);_(* \(#,##0\);_(* &quot;-&quot;??_);_(@_)"/>
    <numFmt numFmtId="166" formatCode="_(* #,##0.0_);_(* \(#,##0.0\);_(* &quot;-&quot;??_);_(@_)"/>
    <numFmt numFmtId="167" formatCode="0.0%"/>
  </numFmts>
  <fonts count="30" x14ac:knownFonts="1">
    <font>
      <sz val="10"/>
      <name val="Verdana"/>
    </font>
    <font>
      <sz val="11"/>
      <color theme="1"/>
      <name val="Calibri"/>
      <family val="2"/>
      <scheme val="minor"/>
    </font>
    <font>
      <sz val="10"/>
      <name val="Verdana"/>
      <family val="2"/>
    </font>
    <font>
      <sz val="10"/>
      <name val="Arial"/>
      <family val="2"/>
    </font>
    <font>
      <sz val="8"/>
      <name val="Verdana"/>
      <family val="2"/>
    </font>
    <font>
      <sz val="12"/>
      <name val="Arial"/>
      <family val="2"/>
    </font>
    <font>
      <i/>
      <sz val="10"/>
      <name val="Arial"/>
      <family val="2"/>
    </font>
    <font>
      <u/>
      <sz val="12"/>
      <name val="Arial"/>
      <family val="2"/>
    </font>
    <font>
      <sz val="14"/>
      <name val="Arial"/>
      <family val="2"/>
    </font>
    <font>
      <sz val="18"/>
      <name val="Arial"/>
      <family val="2"/>
    </font>
    <font>
      <sz val="10"/>
      <name val="Arial"/>
    </font>
    <font>
      <b/>
      <u/>
      <sz val="14"/>
      <name val="Arial"/>
      <family val="2"/>
    </font>
    <font>
      <b/>
      <sz val="15"/>
      <color theme="3"/>
      <name val="Calibri"/>
      <family val="2"/>
      <scheme val="minor"/>
    </font>
    <font>
      <b/>
      <sz val="13"/>
      <color theme="3"/>
      <name val="Calibri"/>
      <family val="2"/>
      <scheme val="minor"/>
    </font>
    <font>
      <i/>
      <sz val="11"/>
      <color rgb="FF7F7F7F"/>
      <name val="Calibri"/>
      <family val="2"/>
      <scheme val="minor"/>
    </font>
    <font>
      <b/>
      <sz val="11"/>
      <color rgb="FF000000"/>
      <name val="Arial"/>
      <family val="2"/>
    </font>
    <font>
      <b/>
      <sz val="13"/>
      <color theme="3"/>
      <name val="Arial"/>
      <family val="2"/>
    </font>
    <font>
      <sz val="16"/>
      <color theme="1"/>
      <name val="Arial"/>
      <family val="2"/>
    </font>
    <font>
      <b/>
      <sz val="18"/>
      <color theme="3"/>
      <name val="Arial"/>
      <family val="2"/>
    </font>
    <font>
      <b/>
      <sz val="20"/>
      <color theme="3"/>
      <name val="Arial"/>
      <family val="2"/>
    </font>
    <font>
      <sz val="16"/>
      <name val="Arial"/>
      <family val="2"/>
    </font>
    <font>
      <b/>
      <sz val="15"/>
      <color theme="3"/>
      <name val="Arial"/>
      <family val="2"/>
    </font>
    <font>
      <i/>
      <sz val="11"/>
      <color rgb="FF7F7F7F"/>
      <name val="Arial"/>
      <family val="2"/>
    </font>
    <font>
      <b/>
      <sz val="10"/>
      <name val="Arial"/>
      <family val="2"/>
    </font>
    <font>
      <b/>
      <sz val="14"/>
      <name val="Arial"/>
      <family val="2"/>
    </font>
    <font>
      <b/>
      <sz val="12"/>
      <name val="Arial"/>
      <family val="2"/>
    </font>
    <font>
      <b/>
      <sz val="22"/>
      <color theme="3"/>
      <name val="Arial"/>
      <family val="2"/>
    </font>
    <font>
      <sz val="16"/>
      <color theme="1"/>
      <name val="Arial"/>
    </font>
    <font>
      <u/>
      <sz val="10"/>
      <color theme="10"/>
      <name val="Verdana"/>
    </font>
    <font>
      <u/>
      <sz val="11"/>
      <color theme="10"/>
      <name val="Arial"/>
      <family val="2"/>
    </font>
  </fonts>
  <fills count="6">
    <fill>
      <patternFill patternType="none"/>
    </fill>
    <fill>
      <patternFill patternType="gray125"/>
    </fill>
    <fill>
      <patternFill patternType="solid">
        <fgColor theme="4" tint="0.59999389629810485"/>
        <bgColor indexed="65"/>
      </patternFill>
    </fill>
    <fill>
      <patternFill patternType="solid">
        <fgColor theme="0"/>
        <bgColor indexed="64"/>
      </patternFill>
    </fill>
    <fill>
      <patternFill patternType="solid">
        <fgColor theme="4" tint="0.59999389629810485"/>
        <bgColor indexed="64"/>
      </patternFill>
    </fill>
    <fill>
      <patternFill patternType="solid">
        <fgColor rgb="FFFFFF00"/>
        <bgColor indexed="64"/>
      </patternFill>
    </fill>
  </fills>
  <borders count="7">
    <border>
      <left/>
      <right/>
      <top/>
      <bottom/>
      <diagonal/>
    </border>
    <border>
      <left/>
      <right/>
      <top style="thin">
        <color auto="1"/>
      </top>
      <bottom/>
      <diagonal/>
    </border>
    <border>
      <left/>
      <right/>
      <top/>
      <bottom style="thin">
        <color auto="1"/>
      </bottom>
      <diagonal/>
    </border>
    <border>
      <left/>
      <right/>
      <top/>
      <bottom style="double">
        <color auto="1"/>
      </bottom>
      <diagonal/>
    </border>
    <border>
      <left/>
      <right/>
      <top/>
      <bottom style="thick">
        <color theme="4"/>
      </bottom>
      <diagonal/>
    </border>
    <border>
      <left/>
      <right/>
      <top/>
      <bottom style="thick">
        <color theme="4" tint="0.499984740745262"/>
      </bottom>
      <diagonal/>
    </border>
    <border>
      <left/>
      <right/>
      <top/>
      <bottom style="medium">
        <color indexed="64"/>
      </bottom>
      <diagonal/>
    </border>
  </borders>
  <cellStyleXfs count="11">
    <xf numFmtId="0" fontId="0" fillId="0" borderId="0"/>
    <xf numFmtId="43" fontId="2" fillId="0" borderId="0" applyFont="0" applyFill="0" applyBorder="0" applyAlignment="0" applyProtection="0"/>
    <xf numFmtId="44" fontId="2" fillId="0" borderId="0" applyFont="0" applyFill="0" applyBorder="0" applyAlignment="0" applyProtection="0"/>
    <xf numFmtId="9" fontId="2" fillId="0" borderId="0" applyFont="0" applyFill="0" applyBorder="0" applyAlignment="0" applyProtection="0"/>
    <xf numFmtId="0" fontId="10" fillId="0" borderId="0"/>
    <xf numFmtId="43" fontId="10" fillId="0" borderId="0" applyFont="0" applyFill="0" applyBorder="0" applyAlignment="0" applyProtection="0"/>
    <xf numFmtId="0" fontId="12" fillId="0" borderId="4" applyNumberFormat="0" applyFill="0" applyAlignment="0" applyProtection="0"/>
    <xf numFmtId="0" fontId="13" fillId="0" borderId="5" applyNumberFormat="0" applyFill="0" applyAlignment="0" applyProtection="0"/>
    <xf numFmtId="0" fontId="14" fillId="0" borderId="0" applyNumberFormat="0" applyFill="0" applyBorder="0" applyAlignment="0" applyProtection="0"/>
    <xf numFmtId="0" fontId="1" fillId="2" borderId="0" applyNumberFormat="0" applyBorder="0" applyAlignment="0" applyProtection="0"/>
    <xf numFmtId="0" fontId="28" fillId="0" borderId="0" applyNumberFormat="0" applyFill="0" applyBorder="0" applyAlignment="0" applyProtection="0"/>
  </cellStyleXfs>
  <cellXfs count="71">
    <xf numFmtId="0" fontId="0" fillId="0" borderId="0" xfId="0"/>
    <xf numFmtId="0" fontId="3" fillId="0" borderId="0" xfId="0" applyFont="1"/>
    <xf numFmtId="0" fontId="5" fillId="0" borderId="0" xfId="0" applyFont="1"/>
    <xf numFmtId="165" fontId="3" fillId="0" borderId="0" xfId="1" applyNumberFormat="1" applyFont="1"/>
    <xf numFmtId="165" fontId="3" fillId="0" borderId="2" xfId="1" applyNumberFormat="1" applyFont="1" applyBorder="1"/>
    <xf numFmtId="165" fontId="5" fillId="0" borderId="0" xfId="1" applyNumberFormat="1" applyFont="1"/>
    <xf numFmtId="165" fontId="3" fillId="0" borderId="0" xfId="1" applyNumberFormat="1" applyFont="1" applyBorder="1"/>
    <xf numFmtId="0" fontId="7" fillId="0" borderId="0" xfId="0" applyFont="1" applyAlignment="1">
      <alignment horizontal="center"/>
    </xf>
    <xf numFmtId="0" fontId="3" fillId="0" borderId="0" xfId="0" applyFont="1" applyFill="1"/>
    <xf numFmtId="0" fontId="5" fillId="0" borderId="0" xfId="0" applyFont="1" applyFill="1"/>
    <xf numFmtId="0" fontId="7" fillId="0" borderId="0" xfId="0" applyFont="1" applyFill="1" applyAlignment="1">
      <alignment horizontal="center"/>
    </xf>
    <xf numFmtId="165" fontId="3" fillId="0" borderId="0" xfId="1" applyNumberFormat="1" applyFont="1" applyFill="1"/>
    <xf numFmtId="165" fontId="3" fillId="0" borderId="0" xfId="0" applyNumberFormat="1" applyFont="1" applyFill="1"/>
    <xf numFmtId="165" fontId="5" fillId="0" borderId="0" xfId="1" applyNumberFormat="1" applyFont="1" applyFill="1"/>
    <xf numFmtId="165" fontId="3" fillId="0" borderId="0" xfId="1" applyNumberFormat="1" applyFont="1" applyFill="1" applyBorder="1"/>
    <xf numFmtId="165" fontId="3" fillId="0" borderId="2" xfId="1" applyNumberFormat="1" applyFont="1" applyFill="1" applyBorder="1"/>
    <xf numFmtId="165" fontId="3" fillId="0" borderId="2" xfId="0" applyNumberFormat="1" applyFont="1" applyFill="1" applyBorder="1"/>
    <xf numFmtId="0" fontId="16" fillId="3" borderId="5" xfId="7" applyFont="1" applyFill="1"/>
    <xf numFmtId="166" fontId="12" fillId="3" borderId="4" xfId="6" applyNumberFormat="1" applyFill="1"/>
    <xf numFmtId="0" fontId="18" fillId="3" borderId="4" xfId="6" applyFont="1" applyFill="1" applyAlignment="1">
      <alignment vertical="center"/>
    </xf>
    <xf numFmtId="0" fontId="18" fillId="3" borderId="5" xfId="7" applyFont="1" applyFill="1" applyAlignment="1">
      <alignment vertical="center"/>
    </xf>
    <xf numFmtId="0" fontId="19" fillId="3" borderId="4" xfId="6" applyFont="1" applyFill="1" applyAlignment="1">
      <alignment horizontal="left" vertical="center"/>
    </xf>
    <xf numFmtId="0" fontId="19" fillId="3" borderId="4" xfId="6" applyFont="1" applyFill="1" applyAlignment="1"/>
    <xf numFmtId="0" fontId="19" fillId="3" borderId="4" xfId="6" applyFont="1" applyFill="1"/>
    <xf numFmtId="0" fontId="3" fillId="0" borderId="0" xfId="0" applyFont="1" applyBorder="1"/>
    <xf numFmtId="0" fontId="3" fillId="0" borderId="0" xfId="0" applyFont="1" applyFill="1" applyBorder="1"/>
    <xf numFmtId="164" fontId="3" fillId="0" borderId="0" xfId="2" applyNumberFormat="1" applyFont="1" applyBorder="1"/>
    <xf numFmtId="164" fontId="3" fillId="0" borderId="0" xfId="2" applyNumberFormat="1" applyFont="1" applyFill="1" applyBorder="1"/>
    <xf numFmtId="0" fontId="3" fillId="0" borderId="1" xfId="0" applyFont="1" applyBorder="1"/>
    <xf numFmtId="0" fontId="3" fillId="0" borderId="1" xfId="0" applyFont="1" applyFill="1" applyBorder="1"/>
    <xf numFmtId="0" fontId="3" fillId="0" borderId="6" xfId="0" applyFont="1" applyBorder="1"/>
    <xf numFmtId="164" fontId="3" fillId="0" borderId="6" xfId="2" applyNumberFormat="1" applyFont="1" applyBorder="1"/>
    <xf numFmtId="164" fontId="3" fillId="0" borderId="6" xfId="2" applyNumberFormat="1" applyFont="1" applyFill="1" applyBorder="1"/>
    <xf numFmtId="0" fontId="23" fillId="0" borderId="0" xfId="0" applyFont="1"/>
    <xf numFmtId="0" fontId="24" fillId="0" borderId="0" xfId="0" applyFont="1"/>
    <xf numFmtId="0" fontId="25" fillId="0" borderId="0" xfId="0" applyFont="1"/>
    <xf numFmtId="0" fontId="12" fillId="3" borderId="4" xfId="6" applyFill="1"/>
    <xf numFmtId="0" fontId="12" fillId="0" borderId="4" xfId="6"/>
    <xf numFmtId="0" fontId="12" fillId="0" borderId="4" xfId="6" applyFill="1"/>
    <xf numFmtId="0" fontId="26" fillId="3" borderId="4" xfId="6" applyFont="1" applyFill="1" applyAlignment="1">
      <alignment horizontal="left" vertical="center"/>
    </xf>
    <xf numFmtId="0" fontId="8" fillId="3" borderId="0" xfId="4" applyFont="1" applyFill="1"/>
    <xf numFmtId="0" fontId="9" fillId="3" borderId="0" xfId="4" applyFont="1" applyFill="1"/>
    <xf numFmtId="44" fontId="17" fillId="3" borderId="0" xfId="9" applyNumberFormat="1" applyFont="1" applyFill="1"/>
    <xf numFmtId="0" fontId="17" fillId="3" borderId="0" xfId="9" applyNumberFormat="1" applyFont="1" applyFill="1"/>
    <xf numFmtId="0" fontId="11" fillId="3" borderId="0" xfId="4" applyFont="1" applyFill="1"/>
    <xf numFmtId="166" fontId="8" fillId="3" borderId="0" xfId="5" applyNumberFormat="1" applyFont="1" applyFill="1"/>
    <xf numFmtId="0" fontId="20" fillId="3" borderId="0" xfId="4" applyFont="1" applyFill="1"/>
    <xf numFmtId="166" fontId="20" fillId="3" borderId="0" xfId="5" applyNumberFormat="1" applyFont="1" applyFill="1"/>
    <xf numFmtId="165" fontId="20" fillId="3" borderId="0" xfId="5" applyNumberFormat="1" applyFont="1" applyFill="1"/>
    <xf numFmtId="0" fontId="3" fillId="3" borderId="0" xfId="4" applyFont="1" applyFill="1"/>
    <xf numFmtId="44" fontId="27" fillId="3" borderId="0" xfId="0" applyNumberFormat="1" applyFont="1" applyFill="1"/>
    <xf numFmtId="0" fontId="8" fillId="0" borderId="0" xfId="0" applyFont="1" applyFill="1" applyAlignment="1">
      <alignment horizontal="center"/>
    </xf>
    <xf numFmtId="0" fontId="5" fillId="0" borderId="2" xfId="0" applyFont="1" applyFill="1" applyBorder="1" applyAlignment="1">
      <alignment horizontal="center"/>
    </xf>
    <xf numFmtId="0" fontId="5" fillId="0" borderId="2" xfId="0" quotePrefix="1" applyFont="1" applyFill="1" applyBorder="1" applyAlignment="1">
      <alignment horizontal="center"/>
    </xf>
    <xf numFmtId="165" fontId="5" fillId="4" borderId="3" xfId="1" applyNumberFormat="1" applyFont="1" applyFill="1" applyBorder="1"/>
    <xf numFmtId="165" fontId="5" fillId="4" borderId="1" xfId="1" applyNumberFormat="1" applyFont="1" applyFill="1" applyBorder="1"/>
    <xf numFmtId="167" fontId="6" fillId="4" borderId="1" xfId="3" applyNumberFormat="1" applyFont="1" applyFill="1" applyBorder="1"/>
    <xf numFmtId="165" fontId="5" fillId="4" borderId="2" xfId="1" applyNumberFormat="1" applyFont="1" applyFill="1" applyBorder="1"/>
    <xf numFmtId="44" fontId="17" fillId="4" borderId="0" xfId="9" applyNumberFormat="1" applyFont="1" applyFill="1"/>
    <xf numFmtId="0" fontId="21" fillId="3" borderId="4" xfId="6" applyFont="1" applyFill="1"/>
    <xf numFmtId="0" fontId="3" fillId="3" borderId="0" xfId="0" applyFont="1" applyFill="1"/>
    <xf numFmtId="0" fontId="22" fillId="3" borderId="0" xfId="8" applyFont="1" applyFill="1" applyAlignment="1">
      <alignment wrapText="1"/>
    </xf>
    <xf numFmtId="0" fontId="22" fillId="3" borderId="0" xfId="8" applyFont="1" applyFill="1" applyAlignment="1">
      <alignment vertical="center" wrapText="1" readingOrder="1"/>
    </xf>
    <xf numFmtId="0" fontId="15" fillId="3" borderId="0" xfId="0" applyFont="1" applyFill="1" applyAlignment="1">
      <alignment vertical="center" wrapText="1" readingOrder="1"/>
    </xf>
    <xf numFmtId="0" fontId="0" fillId="3" borderId="0" xfId="0" applyFill="1"/>
    <xf numFmtId="0" fontId="29" fillId="0" borderId="0" xfId="10" applyFont="1"/>
    <xf numFmtId="0" fontId="3" fillId="5" borderId="0" xfId="0" applyFont="1" applyFill="1"/>
    <xf numFmtId="0" fontId="5" fillId="5" borderId="0" xfId="0" applyFont="1" applyFill="1"/>
    <xf numFmtId="165" fontId="3" fillId="5" borderId="0" xfId="1" applyNumberFormat="1" applyFont="1" applyFill="1"/>
    <xf numFmtId="165" fontId="3" fillId="5" borderId="0" xfId="0" applyNumberFormat="1" applyFont="1" applyFill="1"/>
    <xf numFmtId="165" fontId="5" fillId="5" borderId="1" xfId="1" applyNumberFormat="1" applyFont="1" applyFill="1" applyBorder="1"/>
  </cellXfs>
  <cellStyles count="11">
    <cellStyle name="40% - Accent1" xfId="9" builtinId="31"/>
    <cellStyle name="Comma" xfId="1" builtinId="3"/>
    <cellStyle name="Comma 2" xfId="5"/>
    <cellStyle name="Currency" xfId="2" builtinId="4"/>
    <cellStyle name="Explanatory Text" xfId="8" builtinId="53"/>
    <cellStyle name="Heading 1" xfId="6" builtinId="16"/>
    <cellStyle name="Heading 2" xfId="7" builtinId="17"/>
    <cellStyle name="Hyperlink" xfId="10" builtinId="8"/>
    <cellStyle name="Normal" xfId="0" builtinId="0"/>
    <cellStyle name="Normal 2" xfId="4"/>
    <cellStyle name="Percent" xfId="3" builtinId="5"/>
  </cellStyles>
  <dxfs count="16">
    <dxf>
      <font>
        <strike val="0"/>
        <outline val="0"/>
        <shadow val="0"/>
        <u val="none"/>
        <vertAlign val="baseline"/>
        <sz val="16"/>
        <color theme="1"/>
        <name val="Arial"/>
        <scheme val="none"/>
      </font>
      <fill>
        <patternFill patternType="none">
          <fgColor indexed="64"/>
          <bgColor theme="0"/>
        </patternFill>
      </fill>
    </dxf>
    <dxf>
      <font>
        <strike val="0"/>
        <outline val="0"/>
        <shadow val="0"/>
        <u val="none"/>
        <vertAlign val="baseline"/>
        <sz val="16"/>
        <color theme="1"/>
        <name val="Arial"/>
        <scheme val="none"/>
      </font>
      <fill>
        <patternFill patternType="none">
          <fgColor indexed="64"/>
          <bgColor theme="0"/>
        </patternFill>
      </fill>
    </dxf>
    <dxf>
      <font>
        <strike val="0"/>
        <outline val="0"/>
        <shadow val="0"/>
        <u val="none"/>
        <vertAlign val="baseline"/>
        <sz val="16"/>
        <color theme="1"/>
        <name val="Arial"/>
        <scheme val="none"/>
      </font>
      <fill>
        <patternFill patternType="none">
          <fgColor indexed="64"/>
          <bgColor theme="0"/>
        </patternFill>
      </fill>
    </dxf>
    <dxf>
      <font>
        <strike val="0"/>
        <outline val="0"/>
        <shadow val="0"/>
        <u val="none"/>
        <vertAlign val="baseline"/>
        <sz val="16"/>
        <color theme="1"/>
        <name val="Arial"/>
        <scheme val="none"/>
      </font>
      <fill>
        <patternFill patternType="none">
          <fgColor indexed="64"/>
          <bgColor theme="0"/>
        </patternFill>
      </fill>
    </dxf>
    <dxf>
      <font>
        <strike val="0"/>
        <outline val="0"/>
        <shadow val="0"/>
        <u val="none"/>
        <vertAlign val="baseline"/>
        <sz val="16"/>
        <color theme="1"/>
        <name val="Arial"/>
        <scheme val="none"/>
      </font>
      <fill>
        <patternFill patternType="none">
          <fgColor indexed="64"/>
          <bgColor theme="0"/>
        </patternFill>
      </fill>
    </dxf>
    <dxf>
      <font>
        <strike val="0"/>
        <outline val="0"/>
        <shadow val="0"/>
        <u val="none"/>
        <vertAlign val="baseline"/>
        <sz val="16"/>
        <color theme="1"/>
        <name val="Arial"/>
        <scheme val="none"/>
      </font>
      <fill>
        <patternFill patternType="none">
          <fgColor indexed="64"/>
          <bgColor theme="0"/>
        </patternFill>
      </fill>
    </dxf>
    <dxf>
      <font>
        <strike val="0"/>
        <outline val="0"/>
        <shadow val="0"/>
        <u val="none"/>
        <vertAlign val="baseline"/>
        <sz val="16"/>
        <color theme="1"/>
        <name val="Arial"/>
        <scheme val="none"/>
      </font>
      <fill>
        <patternFill patternType="none">
          <fgColor indexed="64"/>
          <bgColor theme="0"/>
        </patternFill>
      </fill>
    </dxf>
    <dxf>
      <font>
        <strike val="0"/>
        <outline val="0"/>
        <shadow val="0"/>
        <u val="none"/>
        <vertAlign val="baseline"/>
        <sz val="16"/>
        <color theme="1"/>
        <name val="Arial"/>
        <scheme val="none"/>
      </font>
      <fill>
        <patternFill patternType="none">
          <fgColor indexed="64"/>
          <bgColor theme="0"/>
        </patternFill>
      </fill>
    </dxf>
    <dxf>
      <font>
        <b val="0"/>
        <i val="0"/>
        <strike val="0"/>
        <condense val="0"/>
        <extend val="0"/>
        <outline val="0"/>
        <shadow val="0"/>
        <u val="none"/>
        <vertAlign val="baseline"/>
        <sz val="16"/>
        <color auto="1"/>
        <name val="Arial"/>
        <scheme val="none"/>
      </font>
      <numFmt numFmtId="165" formatCode="_(* #,##0_);_(* \(#,##0\);_(* &quot;-&quot;??_);_(@_)"/>
      <fill>
        <patternFill patternType="solid">
          <fgColor indexed="64"/>
          <bgColor theme="0"/>
        </patternFill>
      </fill>
    </dxf>
    <dxf>
      <font>
        <b val="0"/>
        <i val="0"/>
        <strike val="0"/>
        <condense val="0"/>
        <extend val="0"/>
        <outline val="0"/>
        <shadow val="0"/>
        <u val="none"/>
        <vertAlign val="baseline"/>
        <sz val="16"/>
        <color auto="1"/>
        <name val="Arial"/>
        <scheme val="none"/>
      </font>
      <numFmt numFmtId="165" formatCode="_(* #,##0_);_(* \(#,##0\);_(* &quot;-&quot;??_);_(@_)"/>
      <fill>
        <patternFill patternType="solid">
          <fgColor indexed="64"/>
          <bgColor theme="0"/>
        </patternFill>
      </fill>
    </dxf>
    <dxf>
      <font>
        <b val="0"/>
        <i val="0"/>
        <strike val="0"/>
        <condense val="0"/>
        <extend val="0"/>
        <outline val="0"/>
        <shadow val="0"/>
        <u val="none"/>
        <vertAlign val="baseline"/>
        <sz val="16"/>
        <color auto="1"/>
        <name val="Arial"/>
        <scheme val="none"/>
      </font>
      <numFmt numFmtId="165" formatCode="_(* #,##0_);_(* \(#,##0\);_(* &quot;-&quot;??_);_(@_)"/>
      <fill>
        <patternFill patternType="solid">
          <fgColor indexed="64"/>
          <bgColor theme="0"/>
        </patternFill>
      </fill>
    </dxf>
    <dxf>
      <font>
        <b val="0"/>
        <i val="0"/>
        <strike val="0"/>
        <condense val="0"/>
        <extend val="0"/>
        <outline val="0"/>
        <shadow val="0"/>
        <u val="none"/>
        <vertAlign val="baseline"/>
        <sz val="16"/>
        <color auto="1"/>
        <name val="Arial"/>
        <scheme val="none"/>
      </font>
      <numFmt numFmtId="165" formatCode="_(* #,##0_);_(* \(#,##0\);_(* &quot;-&quot;??_);_(@_)"/>
      <fill>
        <patternFill patternType="solid">
          <fgColor indexed="64"/>
          <bgColor theme="0"/>
        </patternFill>
      </fill>
    </dxf>
    <dxf>
      <font>
        <b val="0"/>
        <i val="0"/>
        <strike val="0"/>
        <condense val="0"/>
        <extend val="0"/>
        <outline val="0"/>
        <shadow val="0"/>
        <u val="none"/>
        <vertAlign val="baseline"/>
        <sz val="16"/>
        <color auto="1"/>
        <name val="Arial"/>
        <scheme val="none"/>
      </font>
      <numFmt numFmtId="165" formatCode="_(* #,##0_);_(* \(#,##0\);_(* &quot;-&quot;??_);_(@_)"/>
      <fill>
        <patternFill patternType="solid">
          <fgColor indexed="64"/>
          <bgColor theme="0"/>
        </patternFill>
      </fill>
    </dxf>
    <dxf>
      <font>
        <b val="0"/>
        <i val="0"/>
        <strike val="0"/>
        <condense val="0"/>
        <extend val="0"/>
        <outline val="0"/>
        <shadow val="0"/>
        <u val="none"/>
        <vertAlign val="baseline"/>
        <sz val="16"/>
        <color auto="1"/>
        <name val="Arial"/>
        <scheme val="none"/>
      </font>
      <fill>
        <patternFill patternType="solid">
          <fgColor indexed="64"/>
          <bgColor theme="0"/>
        </patternFill>
      </fill>
    </dxf>
    <dxf>
      <font>
        <b val="0"/>
        <i val="0"/>
        <strike val="0"/>
        <condense val="0"/>
        <extend val="0"/>
        <outline val="0"/>
        <shadow val="0"/>
        <u val="none"/>
        <vertAlign val="baseline"/>
        <sz val="16"/>
        <color auto="1"/>
        <name val="Arial"/>
        <scheme val="none"/>
      </font>
      <numFmt numFmtId="166" formatCode="_(* #,##0.0_);_(* \(#,##0.0\);_(* &quot;-&quot;??_);_(@_)"/>
      <fill>
        <patternFill patternType="solid">
          <fgColor indexed="64"/>
          <bgColor theme="0"/>
        </patternFill>
      </fill>
    </dxf>
    <dxf>
      <font>
        <b val="0"/>
        <i val="0"/>
        <strike val="0"/>
        <condense val="0"/>
        <extend val="0"/>
        <outline val="0"/>
        <shadow val="0"/>
        <u val="none"/>
        <vertAlign val="baseline"/>
        <sz val="14"/>
        <color auto="1"/>
        <name val="Arial"/>
        <scheme val="none"/>
      </font>
      <numFmt numFmtId="166" formatCode="_(* #,##0.0_);_(* \(#,##0.0\);_(* &quot;-&quot;??_);_(@_)"/>
      <fill>
        <patternFill>
          <fgColor indexed="64"/>
          <bgColor theme="0"/>
        </patternFill>
      </fill>
    </dxf>
  </dxfs>
  <tableStyles count="2" defaultTableStyle="TableStyleMedium9" defaultPivotStyle="PivotStyleMedium4">
    <tableStyle name="Table Style 1" pivot="0" count="0"/>
    <tableStyle name="Table Style 2" pivot="0" count="0"/>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id="1" name="Table5" displayName="Table5" ref="B18:G23" totalsRowShown="0" headerRowDxfId="15" dataDxfId="14" headerRowCellStyle="Comma" dataCellStyle="Comma">
  <autoFilter ref="B18:G23"/>
  <tableColumns count="6">
    <tableColumn id="1" name="Column1" dataDxfId="13"/>
    <tableColumn id="2" name="Column2" dataDxfId="12" dataCellStyle="Comma"/>
    <tableColumn id="3" name="Column3" dataDxfId="11" dataCellStyle="Comma"/>
    <tableColumn id="4" name="Column4" dataDxfId="10" dataCellStyle="Comma"/>
    <tableColumn id="5" name="Column5" dataDxfId="9" dataCellStyle="Comma"/>
    <tableColumn id="6" name="Column6" dataDxfId="8" dataCellStyle="Comma"/>
  </tableColumns>
  <tableStyleInfo name="TableStyleMedium16" showFirstColumn="0" showLastColumn="0" showRowStripes="1" showColumnStripes="0"/>
</table>
</file>

<file path=xl/tables/table2.xml><?xml version="1.0" encoding="utf-8"?>
<table xmlns="http://schemas.openxmlformats.org/spreadsheetml/2006/main" id="2" name="Table4" displayName="Table4" ref="B7:G14" totalsRowShown="0" headerRowDxfId="7" dataDxfId="6" headerRowCellStyle="40% - Accent1" dataCellStyle="40% - Accent1">
  <autoFilter ref="B7:G14"/>
  <tableColumns count="6">
    <tableColumn id="6" name="Column1" dataDxfId="5" dataCellStyle="40% - Accent1"/>
    <tableColumn id="1" name="Column2" dataDxfId="4" dataCellStyle="40% - Accent1"/>
    <tableColumn id="2" name="Column3" dataDxfId="3" dataCellStyle="40% - Accent1"/>
    <tableColumn id="3" name="Column4" dataDxfId="2" dataCellStyle="40% - Accent1"/>
    <tableColumn id="4" name="Column5" dataDxfId="1" dataCellStyle="40% - Accent1"/>
    <tableColumn id="5" name="Column6" dataDxfId="0" dataCellStyle="40% - Accent1"/>
  </tableColumns>
  <tableStyleInfo name="TableStyleMedium16"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blog.guykawasaki.com/2012/01/how-to-create-an-enchanting-financial-forecast-officeandguyk.html" TargetMode="Externa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
  <sheetViews>
    <sheetView workbookViewId="0">
      <selection activeCell="A16" sqref="A16"/>
    </sheetView>
  </sheetViews>
  <sheetFormatPr defaultColWidth="8.75" defaultRowHeight="12.75" x14ac:dyDescent="0.2"/>
  <cols>
    <col min="1" max="1" width="91.75" style="64" customWidth="1"/>
    <col min="2" max="2" width="84" style="64" customWidth="1"/>
    <col min="3" max="16384" width="8.75" style="64"/>
  </cols>
  <sheetData>
    <row r="1" spans="1:1" s="59" customFormat="1" ht="20.25" thickBot="1" x14ac:dyDescent="0.35">
      <c r="A1" s="59" t="s">
        <v>0</v>
      </c>
    </row>
    <row r="2" spans="1:1" s="49" customFormat="1" ht="13.5" thickTop="1" x14ac:dyDescent="0.2"/>
    <row r="3" spans="1:1" s="60" customFormat="1" ht="17.25" thickBot="1" x14ac:dyDescent="0.3">
      <c r="A3" s="17" t="s">
        <v>1</v>
      </c>
    </row>
    <row r="4" spans="1:1" s="60" customFormat="1" ht="43.5" thickTop="1" x14ac:dyDescent="0.2">
      <c r="A4" s="61" t="s">
        <v>2</v>
      </c>
    </row>
    <row r="5" spans="1:1" s="60" customFormat="1" x14ac:dyDescent="0.2"/>
    <row r="6" spans="1:1" s="60" customFormat="1" x14ac:dyDescent="0.2"/>
    <row r="7" spans="1:1" s="60" customFormat="1" ht="17.25" thickBot="1" x14ac:dyDescent="0.3">
      <c r="A7" s="17" t="s">
        <v>3</v>
      </c>
    </row>
    <row r="8" spans="1:1" s="60" customFormat="1" ht="57.75" thickTop="1" x14ac:dyDescent="0.2">
      <c r="A8" s="62" t="s">
        <v>4</v>
      </c>
    </row>
    <row r="9" spans="1:1" s="60" customFormat="1" ht="14.25" customHeight="1" x14ac:dyDescent="0.2">
      <c r="A9" s="63"/>
    </row>
    <row r="10" spans="1:1" s="60" customFormat="1" ht="57" x14ac:dyDescent="0.2">
      <c r="A10" s="62" t="s">
        <v>5</v>
      </c>
    </row>
    <row r="12" spans="1:1" ht="14.25" x14ac:dyDescent="0.2">
      <c r="A12" s="65" t="s">
        <v>6</v>
      </c>
    </row>
  </sheetData>
  <hyperlinks>
    <hyperlink ref="A12" r:id="rId1" location="axzz1jjkxiU2u"/>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32"/>
  <sheetViews>
    <sheetView zoomScale="70" zoomScaleNormal="70" workbookViewId="0">
      <selection activeCell="C28" sqref="C28"/>
    </sheetView>
  </sheetViews>
  <sheetFormatPr defaultColWidth="9.375" defaultRowHeight="18" x14ac:dyDescent="0.25"/>
  <cols>
    <col min="1" max="1" width="2.375" style="40" customWidth="1"/>
    <col min="2" max="2" width="26.875" style="40" customWidth="1"/>
    <col min="3" max="7" width="13.375" style="40" customWidth="1"/>
    <col min="8" max="8" width="9.375" style="40"/>
    <col min="9" max="15" width="12.25" style="40" customWidth="1"/>
    <col min="16" max="16384" width="9.375" style="40"/>
  </cols>
  <sheetData>
    <row r="2" spans="1:7" ht="27" thickBot="1" x14ac:dyDescent="0.45">
      <c r="A2" s="21" t="s">
        <v>7</v>
      </c>
      <c r="B2" s="22"/>
      <c r="C2" s="23"/>
      <c r="D2" s="23"/>
      <c r="E2" s="23"/>
      <c r="F2" s="23"/>
      <c r="G2" s="23"/>
    </row>
    <row r="3" spans="1:7" ht="18.75" thickTop="1" x14ac:dyDescent="0.25"/>
    <row r="5" spans="1:7" ht="37.15" customHeight="1" thickBot="1" x14ac:dyDescent="0.4">
      <c r="A5" s="41"/>
      <c r="B5" s="20" t="s">
        <v>8</v>
      </c>
      <c r="C5" s="17"/>
      <c r="D5" s="17"/>
      <c r="E5" s="17"/>
      <c r="F5" s="17"/>
      <c r="G5" s="17"/>
    </row>
    <row r="6" spans="1:7" ht="21" thickTop="1" x14ac:dyDescent="0.3">
      <c r="B6" s="42"/>
      <c r="C6" s="43">
        <v>2012</v>
      </c>
      <c r="D6" s="43">
        <v>2013</v>
      </c>
      <c r="E6" s="43">
        <v>2014</v>
      </c>
      <c r="F6" s="43">
        <v>2015</v>
      </c>
      <c r="G6" s="43">
        <v>2016</v>
      </c>
    </row>
    <row r="7" spans="1:7" s="44" customFormat="1" ht="20.25" hidden="1" x14ac:dyDescent="0.3">
      <c r="B7" s="50" t="s">
        <v>9</v>
      </c>
      <c r="C7" s="50" t="s">
        <v>10</v>
      </c>
      <c r="D7" s="50" t="s">
        <v>11</v>
      </c>
      <c r="E7" s="50" t="s">
        <v>12</v>
      </c>
      <c r="F7" s="50" t="s">
        <v>13</v>
      </c>
      <c r="G7" s="50" t="s">
        <v>14</v>
      </c>
    </row>
    <row r="8" spans="1:7" ht="20.25" x14ac:dyDescent="0.3">
      <c r="B8" s="42" t="s">
        <v>15</v>
      </c>
      <c r="C8" s="42">
        <v>0.2</v>
      </c>
      <c r="D8" s="42">
        <v>4.5999999999999996</v>
      </c>
      <c r="E8" s="42">
        <v>12.6</v>
      </c>
      <c r="F8" s="42">
        <v>26.2</v>
      </c>
      <c r="G8" s="42">
        <v>52.4</v>
      </c>
    </row>
    <row r="9" spans="1:7" ht="20.25" x14ac:dyDescent="0.3">
      <c r="B9" s="42"/>
      <c r="C9" s="42"/>
      <c r="D9" s="42"/>
      <c r="E9" s="42"/>
      <c r="F9" s="42"/>
      <c r="G9" s="42"/>
    </row>
    <row r="10" spans="1:7" ht="20.25" x14ac:dyDescent="0.3">
      <c r="B10" s="42" t="s">
        <v>16</v>
      </c>
      <c r="C10" s="42">
        <v>1.8</v>
      </c>
      <c r="D10" s="42">
        <v>6.7</v>
      </c>
      <c r="E10" s="42">
        <v>11.3</v>
      </c>
      <c r="F10" s="42">
        <v>21.5</v>
      </c>
      <c r="G10" s="42">
        <v>41.6</v>
      </c>
    </row>
    <row r="11" spans="1:7" ht="20.25" x14ac:dyDescent="0.3">
      <c r="B11" s="42"/>
      <c r="C11" s="42"/>
      <c r="D11" s="42"/>
      <c r="E11" s="42"/>
      <c r="F11" s="42"/>
      <c r="G11" s="42"/>
    </row>
    <row r="12" spans="1:7" ht="20.25" x14ac:dyDescent="0.3">
      <c r="B12" s="42" t="s">
        <v>17</v>
      </c>
      <c r="C12" s="58">
        <f>C8-C10</f>
        <v>-1.6</v>
      </c>
      <c r="D12" s="58">
        <f>D8-D10</f>
        <v>-2.1000000000000005</v>
      </c>
      <c r="E12" s="58">
        <f>E8-E10</f>
        <v>1.2999999999999989</v>
      </c>
      <c r="F12" s="58">
        <f>F8-F10</f>
        <v>4.6999999999999993</v>
      </c>
      <c r="G12" s="58">
        <f>G8-G10</f>
        <v>10.799999999999997</v>
      </c>
    </row>
    <row r="13" spans="1:7" ht="20.25" x14ac:dyDescent="0.3">
      <c r="B13" s="42"/>
      <c r="C13" s="42"/>
      <c r="D13" s="42"/>
      <c r="E13" s="42"/>
      <c r="F13" s="42"/>
      <c r="G13" s="42"/>
    </row>
    <row r="14" spans="1:7" ht="20.25" x14ac:dyDescent="0.3">
      <c r="B14" s="42" t="s">
        <v>18</v>
      </c>
      <c r="C14" s="42">
        <v>2.5</v>
      </c>
      <c r="D14" s="42">
        <v>5</v>
      </c>
      <c r="E14" s="42">
        <v>0</v>
      </c>
      <c r="F14" s="42">
        <v>0</v>
      </c>
      <c r="G14" s="42">
        <v>0</v>
      </c>
    </row>
    <row r="15" spans="1:7" x14ac:dyDescent="0.25">
      <c r="B15" s="45"/>
      <c r="C15" s="45"/>
      <c r="D15" s="45"/>
      <c r="E15" s="45"/>
      <c r="F15" s="45"/>
    </row>
    <row r="16" spans="1:7" x14ac:dyDescent="0.25">
      <c r="B16" s="45"/>
      <c r="C16" s="45"/>
      <c r="D16" s="45"/>
      <c r="E16" s="45"/>
      <c r="F16" s="45"/>
      <c r="G16" s="45"/>
    </row>
    <row r="17" spans="2:7" ht="35.450000000000003" customHeight="1" thickBot="1" x14ac:dyDescent="0.35">
      <c r="B17" s="19" t="s">
        <v>19</v>
      </c>
      <c r="C17" s="18"/>
      <c r="D17" s="18"/>
      <c r="E17" s="18"/>
      <c r="F17" s="18"/>
      <c r="G17" s="18"/>
    </row>
    <row r="18" spans="2:7" hidden="1" x14ac:dyDescent="0.25">
      <c r="B18" s="40" t="s">
        <v>9</v>
      </c>
      <c r="C18" s="45" t="s">
        <v>10</v>
      </c>
      <c r="D18" s="45" t="s">
        <v>11</v>
      </c>
      <c r="E18" s="45" t="s">
        <v>12</v>
      </c>
      <c r="F18" s="45" t="s">
        <v>13</v>
      </c>
      <c r="G18" s="45" t="s">
        <v>14</v>
      </c>
    </row>
    <row r="19" spans="2:7" ht="21" thickTop="1" x14ac:dyDescent="0.3">
      <c r="B19" s="46" t="s">
        <v>20</v>
      </c>
      <c r="C19" s="47">
        <v>1</v>
      </c>
      <c r="D19" s="47">
        <v>12.5</v>
      </c>
      <c r="E19" s="47">
        <v>24.2</v>
      </c>
      <c r="F19" s="47">
        <v>48.8</v>
      </c>
      <c r="G19" s="47">
        <v>72.599999999999994</v>
      </c>
    </row>
    <row r="20" spans="2:7" ht="20.25" x14ac:dyDescent="0.3">
      <c r="B20" s="46" t="s">
        <v>21</v>
      </c>
      <c r="C20" s="47">
        <v>0</v>
      </c>
      <c r="D20" s="47">
        <v>0.8</v>
      </c>
      <c r="E20" s="47">
        <v>9.8000000000000007</v>
      </c>
      <c r="F20" s="47">
        <v>25.5</v>
      </c>
      <c r="G20" s="47">
        <v>55.8</v>
      </c>
    </row>
    <row r="21" spans="2:7" ht="20.25" x14ac:dyDescent="0.3">
      <c r="B21" s="46" t="s">
        <v>22</v>
      </c>
      <c r="C21" s="48">
        <v>60</v>
      </c>
      <c r="D21" s="48">
        <v>60</v>
      </c>
      <c r="E21" s="48">
        <v>65</v>
      </c>
      <c r="F21" s="48">
        <v>65</v>
      </c>
      <c r="G21" s="48">
        <v>70</v>
      </c>
    </row>
    <row r="22" spans="2:7" ht="20.25" x14ac:dyDescent="0.3">
      <c r="B22" s="46"/>
      <c r="C22" s="48"/>
      <c r="D22" s="48"/>
      <c r="E22" s="48"/>
      <c r="F22" s="48"/>
      <c r="G22" s="48"/>
    </row>
    <row r="23" spans="2:7" ht="20.25" x14ac:dyDescent="0.3">
      <c r="B23" s="46" t="s">
        <v>23</v>
      </c>
      <c r="C23" s="48">
        <v>18</v>
      </c>
      <c r="D23" s="48">
        <v>36</v>
      </c>
      <c r="E23" s="48">
        <v>68</v>
      </c>
      <c r="F23" s="48">
        <v>126</v>
      </c>
      <c r="G23" s="48">
        <v>245</v>
      </c>
    </row>
    <row r="24" spans="2:7" s="49" customFormat="1" ht="15" customHeight="1" x14ac:dyDescent="0.2"/>
    <row r="25" spans="2:7" s="49" customFormat="1" ht="15" customHeight="1" x14ac:dyDescent="0.2"/>
    <row r="26" spans="2:7" s="49" customFormat="1" ht="15" customHeight="1" x14ac:dyDescent="0.2"/>
    <row r="27" spans="2:7" s="49" customFormat="1" ht="15" customHeight="1" x14ac:dyDescent="0.2"/>
    <row r="28" spans="2:7" s="49" customFormat="1" ht="15" customHeight="1" x14ac:dyDescent="0.2"/>
    <row r="29" spans="2:7" s="49" customFormat="1" ht="15" customHeight="1" x14ac:dyDescent="0.2"/>
    <row r="30" spans="2:7" s="49" customFormat="1" ht="15" customHeight="1" x14ac:dyDescent="0.2"/>
    <row r="31" spans="2:7" x14ac:dyDescent="0.25">
      <c r="B31" s="49"/>
      <c r="C31" s="49"/>
      <c r="D31" s="49"/>
      <c r="E31" s="49"/>
      <c r="F31" s="49"/>
      <c r="G31" s="49"/>
    </row>
    <row r="32" spans="2:7" x14ac:dyDescent="0.25">
      <c r="B32" s="49"/>
      <c r="C32" s="49"/>
      <c r="D32" s="49"/>
      <c r="E32" s="49"/>
      <c r="F32" s="49"/>
      <c r="G32" s="49"/>
    </row>
  </sheetData>
  <pageMargins left="0.75" right="0.75" top="0.67" bottom="0.82" header="0.5" footer="0.5"/>
  <pageSetup orientation="landscape" horizontalDpi="4294967292" verticalDpi="4294967292" r:id="rId1"/>
  <headerFooter>
    <oddFooter>&amp;LGarage.com Template&amp;RDo Not Distribute without Permission</oddFooter>
  </headerFooter>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V72"/>
  <sheetViews>
    <sheetView showGridLines="0" tabSelected="1" zoomScale="70" zoomScaleNormal="70" workbookViewId="0">
      <pane xSplit="3" ySplit="8" topLeftCell="D9" activePane="bottomRight" state="frozen"/>
      <selection pane="topRight" activeCell="D1" sqref="D1"/>
      <selection pane="bottomLeft" activeCell="A9" sqref="A9"/>
      <selection pane="bottomRight" activeCell="R25" sqref="R25"/>
    </sheetView>
  </sheetViews>
  <sheetFormatPr defaultColWidth="10.75" defaultRowHeight="12.75" x14ac:dyDescent="0.2"/>
  <cols>
    <col min="1" max="2" width="2.75" style="1" customWidth="1"/>
    <col min="3" max="3" width="18.75" style="1" customWidth="1"/>
    <col min="4" max="10" width="10.75" style="1"/>
    <col min="11" max="15" width="10.75" style="8"/>
    <col min="16" max="16" width="14.75" style="8" customWidth="1"/>
    <col min="17" max="22" width="10.75" style="8"/>
    <col min="23" max="16384" width="10.75" style="1"/>
  </cols>
  <sheetData>
    <row r="2" spans="1:22" ht="28.5" thickBot="1" x14ac:dyDescent="0.35">
      <c r="A2" s="39" t="s">
        <v>81</v>
      </c>
      <c r="B2" s="36"/>
      <c r="C2" s="36"/>
      <c r="D2" s="36"/>
      <c r="E2" s="36"/>
      <c r="F2" s="37"/>
      <c r="G2" s="37"/>
      <c r="H2" s="37"/>
      <c r="I2" s="37"/>
      <c r="J2" s="37"/>
      <c r="K2" s="38"/>
      <c r="L2" s="38"/>
      <c r="M2" s="38"/>
      <c r="N2" s="38"/>
      <c r="O2" s="38"/>
      <c r="P2" s="38"/>
    </row>
    <row r="3" spans="1:22" ht="13.5" thickTop="1" x14ac:dyDescent="0.2"/>
    <row r="4" spans="1:22" ht="18" x14ac:dyDescent="0.25">
      <c r="A4" s="34" t="s">
        <v>82</v>
      </c>
    </row>
    <row r="5" spans="1:22" ht="15" x14ac:dyDescent="0.2">
      <c r="A5" s="2"/>
    </row>
    <row r="7" spans="1:22" ht="18" x14ac:dyDescent="0.25">
      <c r="A7" s="34" t="s">
        <v>24</v>
      </c>
      <c r="D7" s="8"/>
      <c r="E7" s="8"/>
      <c r="F7" s="8"/>
      <c r="G7" s="8"/>
      <c r="H7" s="8"/>
      <c r="I7" s="8"/>
      <c r="J7" s="8"/>
      <c r="P7" s="51" t="s">
        <v>25</v>
      </c>
    </row>
    <row r="8" spans="1:22" s="2" customFormat="1" ht="15" x14ac:dyDescent="0.2">
      <c r="D8" s="52" t="s">
        <v>26</v>
      </c>
      <c r="E8" s="52" t="s">
        <v>27</v>
      </c>
      <c r="F8" s="52" t="s">
        <v>28</v>
      </c>
      <c r="G8" s="52" t="s">
        <v>29</v>
      </c>
      <c r="H8" s="52" t="s">
        <v>30</v>
      </c>
      <c r="I8" s="52" t="s">
        <v>31</v>
      </c>
      <c r="J8" s="52" t="s">
        <v>32</v>
      </c>
      <c r="K8" s="52" t="s">
        <v>33</v>
      </c>
      <c r="L8" s="52" t="s">
        <v>34</v>
      </c>
      <c r="M8" s="52" t="s">
        <v>35</v>
      </c>
      <c r="N8" s="52" t="s">
        <v>36</v>
      </c>
      <c r="O8" s="52" t="s">
        <v>37</v>
      </c>
      <c r="P8" s="53" t="s">
        <v>38</v>
      </c>
      <c r="Q8" s="8"/>
      <c r="R8" s="8"/>
      <c r="S8" s="9"/>
      <c r="T8" s="9"/>
      <c r="U8" s="9"/>
      <c r="V8" s="9"/>
    </row>
    <row r="9" spans="1:22" s="2" customFormat="1" ht="15" x14ac:dyDescent="0.2">
      <c r="D9" s="7"/>
      <c r="E9" s="7"/>
      <c r="F9" s="7"/>
      <c r="G9" s="7"/>
      <c r="H9" s="7"/>
      <c r="I9" s="7"/>
      <c r="J9" s="7"/>
      <c r="K9" s="10"/>
      <c r="L9" s="10"/>
      <c r="M9" s="10"/>
      <c r="N9" s="10"/>
      <c r="O9" s="10"/>
      <c r="P9" s="8"/>
      <c r="Q9" s="8"/>
      <c r="R9" s="8"/>
      <c r="S9" s="9"/>
      <c r="T9" s="9"/>
      <c r="U9" s="9"/>
      <c r="V9" s="9"/>
    </row>
    <row r="11" spans="1:22" s="2" customFormat="1" ht="15.75" x14ac:dyDescent="0.25">
      <c r="A11" s="35" t="s">
        <v>39</v>
      </c>
      <c r="B11" s="67"/>
      <c r="C11" s="67"/>
      <c r="D11" s="67"/>
      <c r="E11" s="67"/>
      <c r="F11" s="67"/>
      <c r="G11" s="67"/>
      <c r="H11" s="67"/>
      <c r="I11" s="67"/>
      <c r="J11" s="67"/>
      <c r="K11" s="67"/>
      <c r="L11" s="67"/>
      <c r="M11" s="67"/>
      <c r="N11" s="67"/>
      <c r="O11" s="67"/>
      <c r="P11" s="66"/>
      <c r="Q11" s="8"/>
      <c r="R11" s="8"/>
      <c r="S11" s="9"/>
      <c r="T11" s="9"/>
      <c r="U11" s="9"/>
      <c r="V11" s="9"/>
    </row>
    <row r="12" spans="1:22" x14ac:dyDescent="0.2">
      <c r="B12" s="66" t="s">
        <v>40</v>
      </c>
      <c r="C12" s="66"/>
      <c r="D12" s="68">
        <v>27500</v>
      </c>
      <c r="E12" s="68">
        <v>27500</v>
      </c>
      <c r="F12" s="68">
        <v>27500</v>
      </c>
      <c r="G12" s="68">
        <v>27500</v>
      </c>
      <c r="H12" s="68">
        <v>27500</v>
      </c>
      <c r="I12" s="68">
        <v>27500</v>
      </c>
      <c r="J12" s="68">
        <v>27500</v>
      </c>
      <c r="K12" s="68">
        <v>27500</v>
      </c>
      <c r="L12" s="68">
        <v>27500</v>
      </c>
      <c r="M12" s="68">
        <v>27500</v>
      </c>
      <c r="N12" s="68">
        <v>27500</v>
      </c>
      <c r="O12" s="68">
        <v>27500</v>
      </c>
      <c r="P12" s="69">
        <f>SUM(D12:O12)</f>
        <v>330000</v>
      </c>
    </row>
    <row r="13" spans="1:22" x14ac:dyDescent="0.2">
      <c r="B13" s="66" t="s">
        <v>41</v>
      </c>
      <c r="C13" s="66"/>
      <c r="D13" s="68">
        <v>4500</v>
      </c>
      <c r="E13" s="68">
        <v>4500</v>
      </c>
      <c r="F13" s="68">
        <v>4500</v>
      </c>
      <c r="G13" s="68">
        <v>4500</v>
      </c>
      <c r="H13" s="68">
        <v>4500</v>
      </c>
      <c r="I13" s="68">
        <v>4500</v>
      </c>
      <c r="J13" s="68">
        <v>4500</v>
      </c>
      <c r="K13" s="68">
        <v>4500</v>
      </c>
      <c r="L13" s="68">
        <v>4500</v>
      </c>
      <c r="M13" s="68">
        <v>4500</v>
      </c>
      <c r="N13" s="68">
        <v>4500</v>
      </c>
      <c r="O13" s="68">
        <v>4500</v>
      </c>
      <c r="P13" s="69">
        <f>SUM(D13:O13)</f>
        <v>54000</v>
      </c>
    </row>
    <row r="14" spans="1:22" x14ac:dyDescent="0.2">
      <c r="B14" s="66" t="s">
        <v>42</v>
      </c>
      <c r="C14" s="66"/>
      <c r="D14" s="68">
        <v>1920</v>
      </c>
      <c r="E14" s="68">
        <v>1920</v>
      </c>
      <c r="F14" s="68">
        <v>1920</v>
      </c>
      <c r="G14" s="68">
        <v>1920</v>
      </c>
      <c r="H14" s="68">
        <v>1920</v>
      </c>
      <c r="I14" s="68">
        <v>1920</v>
      </c>
      <c r="J14" s="68">
        <v>1920</v>
      </c>
      <c r="K14" s="68">
        <v>1920</v>
      </c>
      <c r="L14" s="68">
        <v>1920</v>
      </c>
      <c r="M14" s="68">
        <v>1920</v>
      </c>
      <c r="N14" s="68">
        <v>1920</v>
      </c>
      <c r="O14" s="68">
        <v>1920</v>
      </c>
      <c r="P14" s="69">
        <f>SUM(D14:O14)</f>
        <v>23040</v>
      </c>
    </row>
    <row r="15" spans="1:22" s="2" customFormat="1" ht="15" x14ac:dyDescent="0.2">
      <c r="B15" s="67"/>
      <c r="C15" s="67" t="s">
        <v>43</v>
      </c>
      <c r="D15" s="70">
        <f t="shared" ref="D15:P15" si="0">SUM(D12:D14)</f>
        <v>33920</v>
      </c>
      <c r="E15" s="70">
        <f t="shared" si="0"/>
        <v>33920</v>
      </c>
      <c r="F15" s="70">
        <f t="shared" si="0"/>
        <v>33920</v>
      </c>
      <c r="G15" s="70">
        <f t="shared" si="0"/>
        <v>33920</v>
      </c>
      <c r="H15" s="70">
        <f t="shared" si="0"/>
        <v>33920</v>
      </c>
      <c r="I15" s="70">
        <f t="shared" si="0"/>
        <v>33920</v>
      </c>
      <c r="J15" s="70">
        <f t="shared" si="0"/>
        <v>33920</v>
      </c>
      <c r="K15" s="70">
        <f t="shared" si="0"/>
        <v>33920</v>
      </c>
      <c r="L15" s="70">
        <f t="shared" si="0"/>
        <v>33920</v>
      </c>
      <c r="M15" s="70">
        <f t="shared" si="0"/>
        <v>33920</v>
      </c>
      <c r="N15" s="70">
        <f t="shared" si="0"/>
        <v>33920</v>
      </c>
      <c r="O15" s="70">
        <f t="shared" si="0"/>
        <v>33920</v>
      </c>
      <c r="P15" s="70">
        <f t="shared" si="0"/>
        <v>407040</v>
      </c>
      <c r="Q15" s="9"/>
      <c r="R15" s="9"/>
      <c r="S15" s="9"/>
      <c r="T15" s="9"/>
      <c r="U15" s="9"/>
      <c r="V15" s="9"/>
    </row>
    <row r="16" spans="1:22" x14ac:dyDescent="0.2">
      <c r="D16" s="3"/>
      <c r="E16" s="3"/>
      <c r="F16" s="3"/>
      <c r="G16" s="3"/>
      <c r="H16" s="3"/>
      <c r="I16" s="3"/>
      <c r="J16" s="3"/>
      <c r="K16" s="11"/>
      <c r="L16" s="11"/>
      <c r="M16" s="11"/>
      <c r="N16" s="11"/>
      <c r="O16" s="11"/>
    </row>
    <row r="17" spans="1:22" s="2" customFormat="1" ht="15.75" x14ac:dyDescent="0.25">
      <c r="A17" s="35" t="s">
        <v>44</v>
      </c>
      <c r="D17" s="5"/>
      <c r="E17" s="5"/>
      <c r="F17" s="5"/>
      <c r="G17" s="5"/>
      <c r="H17" s="5"/>
      <c r="I17" s="5"/>
      <c r="J17" s="5"/>
      <c r="K17" s="13"/>
      <c r="L17" s="13"/>
      <c r="M17" s="13"/>
      <c r="N17" s="13"/>
      <c r="O17" s="13"/>
      <c r="P17" s="8"/>
      <c r="Q17" s="8"/>
      <c r="R17" s="8"/>
      <c r="S17" s="9"/>
      <c r="T17" s="9"/>
      <c r="U17" s="9"/>
      <c r="V17" s="9"/>
    </row>
    <row r="18" spans="1:22" x14ac:dyDescent="0.2">
      <c r="B18" s="1" t="s">
        <v>45</v>
      </c>
      <c r="D18" s="3">
        <v>10000</v>
      </c>
      <c r="E18" s="3">
        <v>10000</v>
      </c>
      <c r="F18" s="3">
        <v>10000</v>
      </c>
      <c r="G18" s="3">
        <v>10000</v>
      </c>
      <c r="H18" s="3">
        <v>10000</v>
      </c>
      <c r="I18" s="3">
        <v>10000</v>
      </c>
      <c r="J18" s="3">
        <v>10000</v>
      </c>
      <c r="K18" s="3">
        <v>10000</v>
      </c>
      <c r="L18" s="3">
        <v>10000</v>
      </c>
      <c r="M18" s="3">
        <v>10000</v>
      </c>
      <c r="N18" s="3">
        <v>10000</v>
      </c>
      <c r="O18" s="3">
        <v>10000</v>
      </c>
      <c r="P18" s="12">
        <f>SUM(D18:O18)</f>
        <v>120000</v>
      </c>
    </row>
    <row r="19" spans="1:22" x14ac:dyDescent="0.2">
      <c r="B19" s="1" t="s">
        <v>42</v>
      </c>
      <c r="D19" s="3">
        <f>1800+320</f>
        <v>2120</v>
      </c>
      <c r="E19" s="3">
        <f t="shared" ref="E19:O19" si="1">1800+320</f>
        <v>2120</v>
      </c>
      <c r="F19" s="3">
        <f t="shared" si="1"/>
        <v>2120</v>
      </c>
      <c r="G19" s="3">
        <f t="shared" si="1"/>
        <v>2120</v>
      </c>
      <c r="H19" s="3">
        <f t="shared" si="1"/>
        <v>2120</v>
      </c>
      <c r="I19" s="3">
        <f t="shared" si="1"/>
        <v>2120</v>
      </c>
      <c r="J19" s="3">
        <f t="shared" si="1"/>
        <v>2120</v>
      </c>
      <c r="K19" s="3">
        <f t="shared" si="1"/>
        <v>2120</v>
      </c>
      <c r="L19" s="3">
        <f t="shared" si="1"/>
        <v>2120</v>
      </c>
      <c r="M19" s="3">
        <f t="shared" si="1"/>
        <v>2120</v>
      </c>
      <c r="N19" s="3">
        <f t="shared" si="1"/>
        <v>2120</v>
      </c>
      <c r="O19" s="3">
        <f t="shared" si="1"/>
        <v>2120</v>
      </c>
      <c r="P19" s="12">
        <f>SUM(D19:O19)</f>
        <v>25440</v>
      </c>
    </row>
    <row r="20" spans="1:22" s="2" customFormat="1" ht="15" x14ac:dyDescent="0.2">
      <c r="C20" s="2" t="s">
        <v>46</v>
      </c>
      <c r="D20" s="55">
        <f t="shared" ref="D20:P20" si="2">SUM(D18:D19)</f>
        <v>12120</v>
      </c>
      <c r="E20" s="55">
        <f t="shared" si="2"/>
        <v>12120</v>
      </c>
      <c r="F20" s="55">
        <f t="shared" si="2"/>
        <v>12120</v>
      </c>
      <c r="G20" s="55">
        <f t="shared" si="2"/>
        <v>12120</v>
      </c>
      <c r="H20" s="55">
        <f t="shared" si="2"/>
        <v>12120</v>
      </c>
      <c r="I20" s="55">
        <f t="shared" si="2"/>
        <v>12120</v>
      </c>
      <c r="J20" s="55">
        <f t="shared" si="2"/>
        <v>12120</v>
      </c>
      <c r="K20" s="55">
        <f t="shared" si="2"/>
        <v>12120</v>
      </c>
      <c r="L20" s="55">
        <f t="shared" si="2"/>
        <v>12120</v>
      </c>
      <c r="M20" s="55">
        <f t="shared" si="2"/>
        <v>12120</v>
      </c>
      <c r="N20" s="55">
        <f t="shared" si="2"/>
        <v>12120</v>
      </c>
      <c r="O20" s="55">
        <f t="shared" si="2"/>
        <v>12120</v>
      </c>
      <c r="P20" s="55">
        <f t="shared" si="2"/>
        <v>145440</v>
      </c>
      <c r="Q20" s="9"/>
      <c r="R20" s="9"/>
      <c r="S20" s="9"/>
      <c r="T20" s="9"/>
      <c r="U20" s="9"/>
      <c r="V20" s="9"/>
    </row>
    <row r="21" spans="1:22" x14ac:dyDescent="0.2">
      <c r="D21" s="3"/>
      <c r="E21" s="3"/>
      <c r="F21" s="3"/>
      <c r="G21" s="3"/>
      <c r="H21" s="3"/>
      <c r="I21" s="3"/>
      <c r="J21" s="3"/>
      <c r="K21" s="11"/>
      <c r="L21" s="11"/>
      <c r="M21" s="11"/>
      <c r="N21" s="11"/>
      <c r="O21" s="11"/>
    </row>
    <row r="22" spans="1:22" s="2" customFormat="1" ht="15.75" x14ac:dyDescent="0.25">
      <c r="A22" s="35" t="s">
        <v>47</v>
      </c>
      <c r="D22" s="5"/>
      <c r="E22" s="5"/>
      <c r="F22" s="5"/>
      <c r="G22" s="5"/>
      <c r="H22" s="5"/>
      <c r="I22" s="5"/>
      <c r="J22" s="5"/>
      <c r="K22" s="13"/>
      <c r="L22" s="13"/>
      <c r="M22" s="13"/>
      <c r="N22" s="13"/>
      <c r="O22" s="13"/>
      <c r="P22" s="8"/>
      <c r="Q22" s="8"/>
      <c r="R22" s="8"/>
      <c r="S22" s="9"/>
      <c r="T22" s="9"/>
      <c r="U22" s="9"/>
      <c r="V22" s="9"/>
    </row>
    <row r="23" spans="1:22" x14ac:dyDescent="0.2">
      <c r="B23" s="1" t="s">
        <v>48</v>
      </c>
      <c r="D23" s="3">
        <v>5500</v>
      </c>
      <c r="E23" s="3">
        <v>5500</v>
      </c>
      <c r="F23" s="3">
        <v>5500</v>
      </c>
      <c r="G23" s="3">
        <v>5500</v>
      </c>
      <c r="H23" s="3">
        <v>5500</v>
      </c>
      <c r="I23" s="3">
        <v>5500</v>
      </c>
      <c r="J23" s="3">
        <v>5500</v>
      </c>
      <c r="K23" s="11">
        <v>5500</v>
      </c>
      <c r="L23" s="11">
        <v>5500</v>
      </c>
      <c r="M23" s="11">
        <v>5500</v>
      </c>
      <c r="N23" s="11">
        <v>5500</v>
      </c>
      <c r="O23" s="11">
        <v>5500</v>
      </c>
      <c r="P23" s="12">
        <f>SUM(D23:O23)</f>
        <v>66000</v>
      </c>
    </row>
    <row r="24" spans="1:22" x14ac:dyDescent="0.2">
      <c r="B24" s="1" t="s">
        <v>49</v>
      </c>
      <c r="D24" s="3">
        <v>1200</v>
      </c>
      <c r="E24" s="3">
        <v>1200</v>
      </c>
      <c r="F24" s="3">
        <v>1200</v>
      </c>
      <c r="G24" s="3">
        <v>1200</v>
      </c>
      <c r="H24" s="3">
        <v>1200</v>
      </c>
      <c r="I24" s="3">
        <v>1200</v>
      </c>
      <c r="J24" s="3">
        <v>1200</v>
      </c>
      <c r="K24" s="3">
        <v>1200</v>
      </c>
      <c r="L24" s="3">
        <v>1200</v>
      </c>
      <c r="M24" s="3">
        <v>1200</v>
      </c>
      <c r="N24" s="3">
        <v>1200</v>
      </c>
      <c r="O24" s="3">
        <v>1200</v>
      </c>
      <c r="P24" s="12">
        <f>SUM(D24:O24)</f>
        <v>14400</v>
      </c>
    </row>
    <row r="25" spans="1:22" s="2" customFormat="1" ht="15" x14ac:dyDescent="0.2">
      <c r="C25" s="2" t="s">
        <v>50</v>
      </c>
      <c r="D25" s="55">
        <f t="shared" ref="D25:P25" si="3">SUM(D23:D24)</f>
        <v>6700</v>
      </c>
      <c r="E25" s="55">
        <f t="shared" si="3"/>
        <v>6700</v>
      </c>
      <c r="F25" s="55">
        <f t="shared" si="3"/>
        <v>6700</v>
      </c>
      <c r="G25" s="55">
        <f t="shared" si="3"/>
        <v>6700</v>
      </c>
      <c r="H25" s="55">
        <f t="shared" si="3"/>
        <v>6700</v>
      </c>
      <c r="I25" s="55">
        <f t="shared" si="3"/>
        <v>6700</v>
      </c>
      <c r="J25" s="55">
        <f t="shared" si="3"/>
        <v>6700</v>
      </c>
      <c r="K25" s="55">
        <f t="shared" si="3"/>
        <v>6700</v>
      </c>
      <c r="L25" s="55">
        <f t="shared" si="3"/>
        <v>6700</v>
      </c>
      <c r="M25" s="55">
        <f t="shared" si="3"/>
        <v>6700</v>
      </c>
      <c r="N25" s="55">
        <f t="shared" si="3"/>
        <v>6700</v>
      </c>
      <c r="O25" s="55">
        <f t="shared" si="3"/>
        <v>6700</v>
      </c>
      <c r="P25" s="55">
        <f t="shared" si="3"/>
        <v>80400</v>
      </c>
      <c r="Q25" s="9"/>
      <c r="R25" s="9"/>
      <c r="S25" s="9"/>
      <c r="T25" s="9"/>
      <c r="U25" s="9"/>
      <c r="V25" s="9"/>
    </row>
    <row r="26" spans="1:22" x14ac:dyDescent="0.2">
      <c r="D26" s="3"/>
      <c r="E26" s="3"/>
      <c r="F26" s="3"/>
      <c r="G26" s="3"/>
      <c r="H26" s="3"/>
      <c r="I26" s="3"/>
      <c r="J26" s="3"/>
      <c r="K26" s="11"/>
      <c r="L26" s="11"/>
      <c r="M26" s="11"/>
      <c r="N26" s="11"/>
      <c r="O26" s="11"/>
    </row>
    <row r="27" spans="1:22" s="2" customFormat="1" ht="15.75" x14ac:dyDescent="0.25">
      <c r="A27" s="35" t="s">
        <v>51</v>
      </c>
      <c r="D27" s="5">
        <f>D20-D25</f>
        <v>5420</v>
      </c>
      <c r="E27" s="5">
        <f t="shared" ref="E27:P27" si="4">E20-E25</f>
        <v>5420</v>
      </c>
      <c r="F27" s="5">
        <f t="shared" si="4"/>
        <v>5420</v>
      </c>
      <c r="G27" s="5">
        <f t="shared" si="4"/>
        <v>5420</v>
      </c>
      <c r="H27" s="5">
        <f t="shared" si="4"/>
        <v>5420</v>
      </c>
      <c r="I27" s="5">
        <f t="shared" si="4"/>
        <v>5420</v>
      </c>
      <c r="J27" s="5">
        <f t="shared" si="4"/>
        <v>5420</v>
      </c>
      <c r="K27" s="13">
        <f t="shared" si="4"/>
        <v>5420</v>
      </c>
      <c r="L27" s="13">
        <f t="shared" si="4"/>
        <v>5420</v>
      </c>
      <c r="M27" s="13">
        <f t="shared" si="4"/>
        <v>5420</v>
      </c>
      <c r="N27" s="13">
        <f t="shared" si="4"/>
        <v>5420</v>
      </c>
      <c r="O27" s="13">
        <f t="shared" si="4"/>
        <v>5420</v>
      </c>
      <c r="P27" s="13">
        <f t="shared" si="4"/>
        <v>65040</v>
      </c>
      <c r="Q27" s="8"/>
      <c r="R27" s="8"/>
      <c r="S27" s="9"/>
      <c r="T27" s="9"/>
      <c r="U27" s="9"/>
      <c r="V27" s="9"/>
    </row>
    <row r="28" spans="1:22" x14ac:dyDescent="0.2">
      <c r="B28" s="1" t="s">
        <v>52</v>
      </c>
      <c r="D28" s="56">
        <f t="shared" ref="D28:P28" si="5">D27/D20</f>
        <v>0.44719471947194722</v>
      </c>
      <c r="E28" s="56">
        <f t="shared" si="5"/>
        <v>0.44719471947194722</v>
      </c>
      <c r="F28" s="56">
        <f t="shared" si="5"/>
        <v>0.44719471947194722</v>
      </c>
      <c r="G28" s="56">
        <f t="shared" si="5"/>
        <v>0.44719471947194722</v>
      </c>
      <c r="H28" s="56">
        <f t="shared" si="5"/>
        <v>0.44719471947194722</v>
      </c>
      <c r="I28" s="56">
        <f t="shared" si="5"/>
        <v>0.44719471947194722</v>
      </c>
      <c r="J28" s="56">
        <f t="shared" si="5"/>
        <v>0.44719471947194722</v>
      </c>
      <c r="K28" s="56">
        <f t="shared" si="5"/>
        <v>0.44719471947194722</v>
      </c>
      <c r="L28" s="56">
        <f t="shared" si="5"/>
        <v>0.44719471947194722</v>
      </c>
      <c r="M28" s="56">
        <f t="shared" si="5"/>
        <v>0.44719471947194722</v>
      </c>
      <c r="N28" s="56">
        <f t="shared" si="5"/>
        <v>0.44719471947194722</v>
      </c>
      <c r="O28" s="56">
        <f t="shared" si="5"/>
        <v>0.44719471947194722</v>
      </c>
      <c r="P28" s="56">
        <f t="shared" si="5"/>
        <v>0.44719471947194722</v>
      </c>
    </row>
    <row r="29" spans="1:22" x14ac:dyDescent="0.2">
      <c r="D29" s="3"/>
      <c r="E29" s="3"/>
      <c r="F29" s="3"/>
      <c r="G29" s="3"/>
      <c r="H29" s="3"/>
      <c r="I29" s="3"/>
      <c r="J29" s="3"/>
      <c r="K29" s="11"/>
      <c r="L29" s="11"/>
      <c r="M29" s="11"/>
      <c r="N29" s="11"/>
      <c r="O29" s="11"/>
    </row>
    <row r="30" spans="1:22" x14ac:dyDescent="0.2">
      <c r="D30" s="3"/>
      <c r="E30" s="3"/>
      <c r="F30" s="3"/>
      <c r="G30" s="3"/>
      <c r="H30" s="3"/>
      <c r="I30" s="3"/>
      <c r="J30" s="3"/>
      <c r="K30" s="11"/>
      <c r="L30" s="11"/>
      <c r="M30" s="11"/>
      <c r="N30" s="11"/>
      <c r="O30" s="11"/>
    </row>
    <row r="31" spans="1:22" s="2" customFormat="1" ht="15.75" x14ac:dyDescent="0.25">
      <c r="A31" s="35" t="s">
        <v>53</v>
      </c>
      <c r="D31" s="5"/>
      <c r="E31" s="5"/>
      <c r="F31" s="5"/>
      <c r="G31" s="5"/>
      <c r="H31" s="5"/>
      <c r="I31" s="5"/>
      <c r="J31" s="5"/>
      <c r="K31" s="13"/>
      <c r="L31" s="13"/>
      <c r="M31" s="13"/>
      <c r="N31" s="13"/>
      <c r="O31" s="13"/>
      <c r="P31" s="8"/>
      <c r="Q31" s="8"/>
      <c r="R31" s="8"/>
      <c r="S31" s="9"/>
      <c r="T31" s="9"/>
      <c r="U31" s="9"/>
      <c r="V31" s="9"/>
    </row>
    <row r="32" spans="1:22" s="2" customFormat="1" ht="15" x14ac:dyDescent="0.2">
      <c r="B32" s="2" t="s">
        <v>54</v>
      </c>
      <c r="D32" s="57">
        <f>SUM(D33:D34)</f>
        <v>19000</v>
      </c>
      <c r="E32" s="57">
        <f t="shared" ref="D32:P32" si="6">SUM(E33:E34)</f>
        <v>19000</v>
      </c>
      <c r="F32" s="57">
        <f t="shared" si="6"/>
        <v>19000</v>
      </c>
      <c r="G32" s="57">
        <f t="shared" si="6"/>
        <v>19000</v>
      </c>
      <c r="H32" s="57">
        <f t="shared" si="6"/>
        <v>19000</v>
      </c>
      <c r="I32" s="57">
        <f t="shared" si="6"/>
        <v>19000</v>
      </c>
      <c r="J32" s="57">
        <f t="shared" si="6"/>
        <v>19000</v>
      </c>
      <c r="K32" s="57">
        <f t="shared" si="6"/>
        <v>19000</v>
      </c>
      <c r="L32" s="57">
        <f t="shared" si="6"/>
        <v>19000</v>
      </c>
      <c r="M32" s="57">
        <f t="shared" si="6"/>
        <v>19000</v>
      </c>
      <c r="N32" s="57">
        <f t="shared" si="6"/>
        <v>19000</v>
      </c>
      <c r="O32" s="57">
        <f t="shared" si="6"/>
        <v>19000</v>
      </c>
      <c r="P32" s="57">
        <f t="shared" si="6"/>
        <v>228000</v>
      </c>
      <c r="Q32" s="8"/>
      <c r="R32" s="8"/>
      <c r="S32" s="9"/>
      <c r="T32" s="9"/>
      <c r="U32" s="9"/>
      <c r="V32" s="9"/>
    </row>
    <row r="33" spans="2:22" x14ac:dyDescent="0.2">
      <c r="C33" s="1" t="s">
        <v>55</v>
      </c>
      <c r="D33" s="3">
        <v>14000</v>
      </c>
      <c r="E33" s="3">
        <v>14000</v>
      </c>
      <c r="F33" s="3">
        <v>14000</v>
      </c>
      <c r="G33" s="3">
        <v>14000</v>
      </c>
      <c r="H33" s="3">
        <v>14000</v>
      </c>
      <c r="I33" s="3">
        <v>14000</v>
      </c>
      <c r="J33" s="3">
        <v>14000</v>
      </c>
      <c r="K33" s="11">
        <v>14000</v>
      </c>
      <c r="L33" s="11">
        <v>14000</v>
      </c>
      <c r="M33" s="11">
        <v>14000</v>
      </c>
      <c r="N33" s="11">
        <v>14000</v>
      </c>
      <c r="O33" s="11">
        <v>14000</v>
      </c>
      <c r="P33" s="12">
        <f>SUM(D33:O33)</f>
        <v>168000</v>
      </c>
    </row>
    <row r="34" spans="2:22" x14ac:dyDescent="0.2">
      <c r="C34" s="1" t="s">
        <v>56</v>
      </c>
      <c r="D34" s="3">
        <v>5000</v>
      </c>
      <c r="E34" s="3">
        <v>5000</v>
      </c>
      <c r="F34" s="3">
        <v>5000</v>
      </c>
      <c r="G34" s="3">
        <v>5000</v>
      </c>
      <c r="H34" s="3">
        <v>5000</v>
      </c>
      <c r="I34" s="3">
        <v>5000</v>
      </c>
      <c r="J34" s="3">
        <v>5000</v>
      </c>
      <c r="K34" s="11">
        <v>5000</v>
      </c>
      <c r="L34" s="11">
        <v>5000</v>
      </c>
      <c r="M34" s="11">
        <v>5000</v>
      </c>
      <c r="N34" s="11">
        <v>5000</v>
      </c>
      <c r="O34" s="11">
        <v>5000</v>
      </c>
      <c r="P34" s="12">
        <f>SUM(D34:O34)</f>
        <v>60000</v>
      </c>
    </row>
    <row r="35" spans="2:22" s="2" customFormat="1" ht="18" customHeight="1" x14ac:dyDescent="0.2">
      <c r="B35" s="2" t="s">
        <v>57</v>
      </c>
      <c r="D35" s="57">
        <f t="shared" ref="D35:P35" si="7">SUM(D36:D39)</f>
        <v>23900</v>
      </c>
      <c r="E35" s="57">
        <f t="shared" si="7"/>
        <v>23900</v>
      </c>
      <c r="F35" s="57">
        <f t="shared" si="7"/>
        <v>23900</v>
      </c>
      <c r="G35" s="57">
        <f t="shared" si="7"/>
        <v>23900</v>
      </c>
      <c r="H35" s="57">
        <f t="shared" si="7"/>
        <v>23900</v>
      </c>
      <c r="I35" s="57">
        <f t="shared" si="7"/>
        <v>23900</v>
      </c>
      <c r="J35" s="57">
        <f t="shared" si="7"/>
        <v>23900</v>
      </c>
      <c r="K35" s="57">
        <f t="shared" si="7"/>
        <v>23900</v>
      </c>
      <c r="L35" s="57">
        <f t="shared" si="7"/>
        <v>23900</v>
      </c>
      <c r="M35" s="57">
        <f t="shared" si="7"/>
        <v>23900</v>
      </c>
      <c r="N35" s="57">
        <f t="shared" si="7"/>
        <v>23900</v>
      </c>
      <c r="O35" s="57">
        <f t="shared" si="7"/>
        <v>23900</v>
      </c>
      <c r="P35" s="57">
        <f t="shared" si="7"/>
        <v>286800</v>
      </c>
      <c r="Q35" s="8"/>
      <c r="R35" s="8"/>
      <c r="S35" s="9"/>
      <c r="T35" s="9"/>
      <c r="U35" s="9"/>
      <c r="V35" s="9"/>
    </row>
    <row r="36" spans="2:22" x14ac:dyDescent="0.2">
      <c r="C36" s="1" t="s">
        <v>58</v>
      </c>
      <c r="D36" s="6">
        <v>6200</v>
      </c>
      <c r="E36" s="6">
        <v>6200</v>
      </c>
      <c r="F36" s="6">
        <v>6200</v>
      </c>
      <c r="G36" s="6">
        <v>6200</v>
      </c>
      <c r="H36" s="6">
        <v>6200</v>
      </c>
      <c r="I36" s="6">
        <v>6200</v>
      </c>
      <c r="J36" s="6">
        <v>6200</v>
      </c>
      <c r="K36" s="14">
        <v>6200</v>
      </c>
      <c r="L36" s="14">
        <v>6200</v>
      </c>
      <c r="M36" s="14">
        <v>6200</v>
      </c>
      <c r="N36" s="14">
        <v>6200</v>
      </c>
      <c r="O36" s="14">
        <v>6200</v>
      </c>
      <c r="P36" s="12">
        <f>SUM(D36:O36)</f>
        <v>74400</v>
      </c>
    </row>
    <row r="37" spans="2:22" x14ac:dyDescent="0.2">
      <c r="C37" s="1" t="s">
        <v>55</v>
      </c>
      <c r="D37" s="3">
        <v>11000</v>
      </c>
      <c r="E37" s="3">
        <v>11000</v>
      </c>
      <c r="F37" s="3">
        <v>11000</v>
      </c>
      <c r="G37" s="3">
        <v>11000</v>
      </c>
      <c r="H37" s="3">
        <v>11000</v>
      </c>
      <c r="I37" s="3">
        <v>11000</v>
      </c>
      <c r="J37" s="3">
        <v>11000</v>
      </c>
      <c r="K37" s="11">
        <v>11000</v>
      </c>
      <c r="L37" s="11">
        <v>11000</v>
      </c>
      <c r="M37" s="11">
        <v>11000</v>
      </c>
      <c r="N37" s="11">
        <v>11000</v>
      </c>
      <c r="O37" s="11">
        <v>11000</v>
      </c>
      <c r="P37" s="12">
        <f>SUM(D37:O37)</f>
        <v>132000</v>
      </c>
    </row>
    <row r="38" spans="2:22" x14ac:dyDescent="0.2">
      <c r="C38" s="1" t="s">
        <v>59</v>
      </c>
      <c r="D38" s="3">
        <v>4500</v>
      </c>
      <c r="E38" s="3">
        <v>4500</v>
      </c>
      <c r="F38" s="3">
        <v>4500</v>
      </c>
      <c r="G38" s="3">
        <v>4500</v>
      </c>
      <c r="H38" s="3">
        <v>4500</v>
      </c>
      <c r="I38" s="3">
        <v>4500</v>
      </c>
      <c r="J38" s="3">
        <v>4500</v>
      </c>
      <c r="K38" s="11">
        <v>4500</v>
      </c>
      <c r="L38" s="11">
        <v>4500</v>
      </c>
      <c r="M38" s="11">
        <v>4500</v>
      </c>
      <c r="N38" s="11">
        <v>4500</v>
      </c>
      <c r="O38" s="11">
        <v>4500</v>
      </c>
      <c r="P38" s="12">
        <f>SUM(D38:O38)</f>
        <v>54000</v>
      </c>
    </row>
    <row r="39" spans="2:22" x14ac:dyDescent="0.2">
      <c r="C39" s="1" t="s">
        <v>56</v>
      </c>
      <c r="D39" s="3">
        <v>2200</v>
      </c>
      <c r="E39" s="3">
        <v>2200</v>
      </c>
      <c r="F39" s="3">
        <v>2200</v>
      </c>
      <c r="G39" s="3">
        <v>2200</v>
      </c>
      <c r="H39" s="3">
        <v>2200</v>
      </c>
      <c r="I39" s="3">
        <v>2200</v>
      </c>
      <c r="J39" s="3">
        <v>2200</v>
      </c>
      <c r="K39" s="11">
        <v>2200</v>
      </c>
      <c r="L39" s="11">
        <v>2200</v>
      </c>
      <c r="M39" s="11">
        <v>2200</v>
      </c>
      <c r="N39" s="11">
        <v>2200</v>
      </c>
      <c r="O39" s="11">
        <v>2200</v>
      </c>
      <c r="P39" s="12">
        <f>SUM(D39:O39)</f>
        <v>26400</v>
      </c>
    </row>
    <row r="40" spans="2:22" s="2" customFormat="1" ht="18" customHeight="1" x14ac:dyDescent="0.2">
      <c r="B40" s="2" t="s">
        <v>60</v>
      </c>
      <c r="D40" s="57">
        <f t="shared" ref="D40:P40" si="8">SUM(D41:D45)</f>
        <v>24200</v>
      </c>
      <c r="E40" s="57">
        <f t="shared" si="8"/>
        <v>24200</v>
      </c>
      <c r="F40" s="57">
        <f t="shared" si="8"/>
        <v>24200</v>
      </c>
      <c r="G40" s="57">
        <f t="shared" si="8"/>
        <v>24200</v>
      </c>
      <c r="H40" s="57">
        <f t="shared" si="8"/>
        <v>24200</v>
      </c>
      <c r="I40" s="57">
        <f t="shared" si="8"/>
        <v>24200</v>
      </c>
      <c r="J40" s="57">
        <f t="shared" si="8"/>
        <v>24200</v>
      </c>
      <c r="K40" s="57">
        <f t="shared" si="8"/>
        <v>24200</v>
      </c>
      <c r="L40" s="57">
        <f t="shared" si="8"/>
        <v>24200</v>
      </c>
      <c r="M40" s="57">
        <f t="shared" si="8"/>
        <v>24200</v>
      </c>
      <c r="N40" s="57">
        <f t="shared" si="8"/>
        <v>24200</v>
      </c>
      <c r="O40" s="57">
        <f t="shared" si="8"/>
        <v>24200</v>
      </c>
      <c r="P40" s="57">
        <f t="shared" si="8"/>
        <v>290400</v>
      </c>
      <c r="Q40" s="8"/>
      <c r="R40" s="8"/>
      <c r="S40" s="9"/>
      <c r="T40" s="9"/>
      <c r="U40" s="9"/>
      <c r="V40" s="9"/>
    </row>
    <row r="41" spans="2:22" x14ac:dyDescent="0.2">
      <c r="C41" s="1" t="s">
        <v>55</v>
      </c>
      <c r="D41" s="3">
        <v>5000</v>
      </c>
      <c r="E41" s="3">
        <v>5000</v>
      </c>
      <c r="F41" s="3">
        <v>5000</v>
      </c>
      <c r="G41" s="3">
        <v>5000</v>
      </c>
      <c r="H41" s="3">
        <v>5000</v>
      </c>
      <c r="I41" s="3">
        <v>5000</v>
      </c>
      <c r="J41" s="3">
        <v>5000</v>
      </c>
      <c r="K41" s="11">
        <v>5000</v>
      </c>
      <c r="L41" s="11">
        <v>5000</v>
      </c>
      <c r="M41" s="11">
        <v>5000</v>
      </c>
      <c r="N41" s="11">
        <v>5000</v>
      </c>
      <c r="O41" s="11">
        <v>5000</v>
      </c>
      <c r="P41" s="12">
        <f>SUM(D41:O41)</f>
        <v>60000</v>
      </c>
    </row>
    <row r="42" spans="2:22" x14ac:dyDescent="0.2">
      <c r="C42" s="1" t="s">
        <v>61</v>
      </c>
      <c r="D42" s="3">
        <v>4000</v>
      </c>
      <c r="E42" s="3">
        <v>4000</v>
      </c>
      <c r="F42" s="3">
        <v>4000</v>
      </c>
      <c r="G42" s="3">
        <v>4000</v>
      </c>
      <c r="H42" s="3">
        <v>4000</v>
      </c>
      <c r="I42" s="3">
        <v>4000</v>
      </c>
      <c r="J42" s="3">
        <v>4000</v>
      </c>
      <c r="K42" s="11">
        <v>4000</v>
      </c>
      <c r="L42" s="11">
        <v>4000</v>
      </c>
      <c r="M42" s="11">
        <v>4000</v>
      </c>
      <c r="N42" s="11">
        <v>4000</v>
      </c>
      <c r="O42" s="11">
        <v>4000</v>
      </c>
      <c r="P42" s="12">
        <f>SUM(D42:O42)</f>
        <v>48000</v>
      </c>
    </row>
    <row r="43" spans="2:22" x14ac:dyDescent="0.2">
      <c r="C43" s="1" t="s">
        <v>62</v>
      </c>
      <c r="D43" s="3">
        <v>12000</v>
      </c>
      <c r="E43" s="3">
        <v>12000</v>
      </c>
      <c r="F43" s="3">
        <v>12000</v>
      </c>
      <c r="G43" s="3">
        <v>12000</v>
      </c>
      <c r="H43" s="3">
        <v>12000</v>
      </c>
      <c r="I43" s="3">
        <v>12000</v>
      </c>
      <c r="J43" s="3">
        <v>12000</v>
      </c>
      <c r="K43" s="11">
        <v>12000</v>
      </c>
      <c r="L43" s="11">
        <v>12000</v>
      </c>
      <c r="M43" s="11">
        <v>12000</v>
      </c>
      <c r="N43" s="11">
        <v>12000</v>
      </c>
      <c r="O43" s="11">
        <v>12000</v>
      </c>
      <c r="P43" s="12">
        <f>SUM(D43:O43)</f>
        <v>144000</v>
      </c>
    </row>
    <row r="44" spans="2:22" x14ac:dyDescent="0.2">
      <c r="C44" s="1" t="s">
        <v>59</v>
      </c>
      <c r="D44" s="3">
        <v>2400</v>
      </c>
      <c r="E44" s="3">
        <v>2400</v>
      </c>
      <c r="F44" s="3">
        <v>2400</v>
      </c>
      <c r="G44" s="3">
        <v>2400</v>
      </c>
      <c r="H44" s="3">
        <v>2400</v>
      </c>
      <c r="I44" s="3">
        <v>2400</v>
      </c>
      <c r="J44" s="3">
        <v>2400</v>
      </c>
      <c r="K44" s="11">
        <v>2400</v>
      </c>
      <c r="L44" s="11">
        <v>2400</v>
      </c>
      <c r="M44" s="11">
        <v>2400</v>
      </c>
      <c r="N44" s="11">
        <v>2400</v>
      </c>
      <c r="O44" s="11">
        <v>2400</v>
      </c>
      <c r="P44" s="12">
        <f>SUM(D44:O44)</f>
        <v>28800</v>
      </c>
    </row>
    <row r="45" spans="2:22" x14ac:dyDescent="0.2">
      <c r="C45" s="1" t="s">
        <v>56</v>
      </c>
      <c r="D45" s="3">
        <v>800</v>
      </c>
      <c r="E45" s="3">
        <v>800</v>
      </c>
      <c r="F45" s="3">
        <v>800</v>
      </c>
      <c r="G45" s="3">
        <v>800</v>
      </c>
      <c r="H45" s="3">
        <v>800</v>
      </c>
      <c r="I45" s="3">
        <v>800</v>
      </c>
      <c r="J45" s="3">
        <v>800</v>
      </c>
      <c r="K45" s="11">
        <v>800</v>
      </c>
      <c r="L45" s="11">
        <v>800</v>
      </c>
      <c r="M45" s="11">
        <v>800</v>
      </c>
      <c r="N45" s="11">
        <v>800</v>
      </c>
      <c r="O45" s="11">
        <v>800</v>
      </c>
      <c r="P45" s="12">
        <f>SUM(D45:O45)</f>
        <v>9600</v>
      </c>
    </row>
    <row r="46" spans="2:22" s="2" customFormat="1" ht="18" customHeight="1" x14ac:dyDescent="0.2">
      <c r="B46" s="2" t="s">
        <v>63</v>
      </c>
      <c r="D46" s="57">
        <f t="shared" ref="D46:P46" si="9">SUM(D47:D51)</f>
        <v>34860</v>
      </c>
      <c r="E46" s="57">
        <f t="shared" si="9"/>
        <v>34860</v>
      </c>
      <c r="F46" s="57">
        <f t="shared" si="9"/>
        <v>34860</v>
      </c>
      <c r="G46" s="57">
        <f t="shared" si="9"/>
        <v>34860</v>
      </c>
      <c r="H46" s="57">
        <f t="shared" si="9"/>
        <v>34860</v>
      </c>
      <c r="I46" s="57">
        <f t="shared" si="9"/>
        <v>34860</v>
      </c>
      <c r="J46" s="57">
        <f t="shared" si="9"/>
        <v>34860</v>
      </c>
      <c r="K46" s="57">
        <f t="shared" si="9"/>
        <v>34860</v>
      </c>
      <c r="L46" s="57">
        <f t="shared" si="9"/>
        <v>34860</v>
      </c>
      <c r="M46" s="57">
        <f t="shared" si="9"/>
        <v>34860</v>
      </c>
      <c r="N46" s="57">
        <f t="shared" si="9"/>
        <v>34860</v>
      </c>
      <c r="O46" s="57">
        <f t="shared" si="9"/>
        <v>34860</v>
      </c>
      <c r="P46" s="57">
        <f t="shared" si="9"/>
        <v>418320</v>
      </c>
      <c r="Q46" s="8"/>
      <c r="R46" s="8"/>
      <c r="S46" s="9"/>
      <c r="T46" s="9"/>
      <c r="U46" s="9"/>
      <c r="V46" s="9"/>
    </row>
    <row r="47" spans="2:22" x14ac:dyDescent="0.2">
      <c r="C47" s="1" t="s">
        <v>55</v>
      </c>
      <c r="D47" s="3">
        <v>22000</v>
      </c>
      <c r="E47" s="3">
        <v>22000</v>
      </c>
      <c r="F47" s="3">
        <v>22000</v>
      </c>
      <c r="G47" s="3">
        <v>22000</v>
      </c>
      <c r="H47" s="3">
        <v>22000</v>
      </c>
      <c r="I47" s="3">
        <v>22000</v>
      </c>
      <c r="J47" s="3">
        <v>22000</v>
      </c>
      <c r="K47" s="11">
        <v>22000</v>
      </c>
      <c r="L47" s="11">
        <v>22000</v>
      </c>
      <c r="M47" s="11">
        <v>22000</v>
      </c>
      <c r="N47" s="11">
        <v>22000</v>
      </c>
      <c r="O47" s="11">
        <v>22000</v>
      </c>
      <c r="P47" s="12">
        <f>SUM(D47:O47)</f>
        <v>264000</v>
      </c>
    </row>
    <row r="48" spans="2:22" x14ac:dyDescent="0.2">
      <c r="C48" s="1" t="s">
        <v>64</v>
      </c>
      <c r="D48" s="3">
        <v>7500</v>
      </c>
      <c r="E48" s="3">
        <v>7500</v>
      </c>
      <c r="F48" s="3">
        <v>7500</v>
      </c>
      <c r="G48" s="3">
        <v>7500</v>
      </c>
      <c r="H48" s="3">
        <v>7500</v>
      </c>
      <c r="I48" s="3">
        <v>7500</v>
      </c>
      <c r="J48" s="3">
        <v>7500</v>
      </c>
      <c r="K48" s="11">
        <v>7500</v>
      </c>
      <c r="L48" s="11">
        <v>7500</v>
      </c>
      <c r="M48" s="11">
        <v>7500</v>
      </c>
      <c r="N48" s="11">
        <v>7500</v>
      </c>
      <c r="O48" s="11">
        <v>7500</v>
      </c>
      <c r="P48" s="12">
        <f>SUM(D48:O48)</f>
        <v>90000</v>
      </c>
    </row>
    <row r="49" spans="1:22" x14ac:dyDescent="0.2">
      <c r="C49" s="1" t="s">
        <v>65</v>
      </c>
      <c r="D49" s="3">
        <v>3500</v>
      </c>
      <c r="E49" s="3">
        <v>3500</v>
      </c>
      <c r="F49" s="3">
        <v>3500</v>
      </c>
      <c r="G49" s="3">
        <v>3500</v>
      </c>
      <c r="H49" s="3">
        <v>3500</v>
      </c>
      <c r="I49" s="3">
        <v>3500</v>
      </c>
      <c r="J49" s="3">
        <v>3500</v>
      </c>
      <c r="K49" s="11">
        <v>3500</v>
      </c>
      <c r="L49" s="11">
        <v>3500</v>
      </c>
      <c r="M49" s="11">
        <v>3500</v>
      </c>
      <c r="N49" s="11">
        <v>3500</v>
      </c>
      <c r="O49" s="11">
        <v>3500</v>
      </c>
      <c r="P49" s="12">
        <f>SUM(D49:O49)</f>
        <v>42000</v>
      </c>
    </row>
    <row r="50" spans="1:22" x14ac:dyDescent="0.2">
      <c r="C50" s="1" t="s">
        <v>59</v>
      </c>
      <c r="D50" s="3">
        <v>1200</v>
      </c>
      <c r="E50" s="3">
        <v>1200</v>
      </c>
      <c r="F50" s="3">
        <v>1200</v>
      </c>
      <c r="G50" s="3">
        <v>1200</v>
      </c>
      <c r="H50" s="3">
        <v>1200</v>
      </c>
      <c r="I50" s="3">
        <v>1200</v>
      </c>
      <c r="J50" s="3">
        <v>1200</v>
      </c>
      <c r="K50" s="11">
        <v>1200</v>
      </c>
      <c r="L50" s="11">
        <v>1200</v>
      </c>
      <c r="M50" s="11">
        <v>1200</v>
      </c>
      <c r="N50" s="11">
        <v>1200</v>
      </c>
      <c r="O50" s="11">
        <v>1200</v>
      </c>
      <c r="P50" s="12">
        <f>SUM(D50:O50)</f>
        <v>14400</v>
      </c>
    </row>
    <row r="51" spans="1:22" x14ac:dyDescent="0.2">
      <c r="C51" s="1" t="s">
        <v>56</v>
      </c>
      <c r="D51" s="3">
        <v>660</v>
      </c>
      <c r="E51" s="3">
        <v>660</v>
      </c>
      <c r="F51" s="3">
        <v>660</v>
      </c>
      <c r="G51" s="3">
        <v>660</v>
      </c>
      <c r="H51" s="3">
        <v>660</v>
      </c>
      <c r="I51" s="3">
        <v>660</v>
      </c>
      <c r="J51" s="3">
        <v>660</v>
      </c>
      <c r="K51" s="11">
        <v>660</v>
      </c>
      <c r="L51" s="11">
        <v>660</v>
      </c>
      <c r="M51" s="11">
        <v>660</v>
      </c>
      <c r="N51" s="11">
        <v>660</v>
      </c>
      <c r="O51" s="11">
        <v>660</v>
      </c>
      <c r="P51" s="12">
        <f>SUM(D51:O51)</f>
        <v>7920</v>
      </c>
    </row>
    <row r="52" spans="1:22" x14ac:dyDescent="0.2">
      <c r="D52" s="3"/>
      <c r="E52" s="3"/>
      <c r="F52" s="3"/>
      <c r="G52" s="3"/>
      <c r="H52" s="3"/>
      <c r="I52" s="3"/>
      <c r="J52" s="3"/>
      <c r="K52" s="11"/>
      <c r="L52" s="11"/>
      <c r="M52" s="11"/>
      <c r="N52" s="11"/>
      <c r="O52" s="11"/>
    </row>
    <row r="53" spans="1:22" s="2" customFormat="1" ht="15" x14ac:dyDescent="0.2">
      <c r="B53" s="2" t="s">
        <v>66</v>
      </c>
      <c r="D53" s="55">
        <f t="shared" ref="D53:P53" si="10">D46+D40+D35+D32</f>
        <v>101960</v>
      </c>
      <c r="E53" s="55">
        <f t="shared" si="10"/>
        <v>101960</v>
      </c>
      <c r="F53" s="55">
        <f t="shared" si="10"/>
        <v>101960</v>
      </c>
      <c r="G53" s="55">
        <f t="shared" si="10"/>
        <v>101960</v>
      </c>
      <c r="H53" s="55">
        <f t="shared" si="10"/>
        <v>101960</v>
      </c>
      <c r="I53" s="55">
        <f t="shared" si="10"/>
        <v>101960</v>
      </c>
      <c r="J53" s="55">
        <f t="shared" si="10"/>
        <v>101960</v>
      </c>
      <c r="K53" s="55">
        <f t="shared" si="10"/>
        <v>101960</v>
      </c>
      <c r="L53" s="55">
        <f t="shared" si="10"/>
        <v>101960</v>
      </c>
      <c r="M53" s="55">
        <f t="shared" si="10"/>
        <v>101960</v>
      </c>
      <c r="N53" s="55">
        <f t="shared" si="10"/>
        <v>101960</v>
      </c>
      <c r="O53" s="55">
        <f t="shared" si="10"/>
        <v>101960</v>
      </c>
      <c r="P53" s="55">
        <f t="shared" si="10"/>
        <v>1223520</v>
      </c>
      <c r="Q53" s="8"/>
      <c r="R53" s="8"/>
      <c r="S53" s="9"/>
      <c r="T53" s="9"/>
      <c r="U53" s="9"/>
      <c r="V53" s="9"/>
    </row>
    <row r="54" spans="1:22" s="2" customFormat="1" ht="15" x14ac:dyDescent="0.2">
      <c r="D54" s="5"/>
      <c r="E54" s="5"/>
      <c r="F54" s="5"/>
      <c r="G54" s="5"/>
      <c r="H54" s="5"/>
      <c r="I54" s="5"/>
      <c r="J54" s="5"/>
      <c r="K54" s="13"/>
      <c r="L54" s="13"/>
      <c r="M54" s="13"/>
      <c r="N54" s="13"/>
      <c r="O54" s="13"/>
      <c r="P54" s="8"/>
      <c r="Q54" s="8"/>
      <c r="R54" s="8"/>
      <c r="S54" s="9"/>
      <c r="T54" s="9"/>
      <c r="U54" s="9"/>
      <c r="V54" s="9"/>
    </row>
    <row r="55" spans="1:22" s="2" customFormat="1" ht="15" x14ac:dyDescent="0.2">
      <c r="D55" s="5"/>
      <c r="E55" s="5"/>
      <c r="F55" s="5"/>
      <c r="G55" s="5"/>
      <c r="H55" s="5"/>
      <c r="I55" s="5"/>
      <c r="J55" s="5"/>
      <c r="K55" s="13"/>
      <c r="L55" s="13"/>
      <c r="M55" s="13"/>
      <c r="N55" s="13"/>
      <c r="O55" s="13"/>
      <c r="P55" s="8"/>
      <c r="Q55" s="8"/>
      <c r="R55" s="8"/>
      <c r="S55" s="9"/>
      <c r="T55" s="9"/>
      <c r="U55" s="9"/>
      <c r="V55" s="9"/>
    </row>
    <row r="56" spans="1:22" s="2" customFormat="1" ht="15.75" x14ac:dyDescent="0.25">
      <c r="A56" s="35" t="s">
        <v>67</v>
      </c>
      <c r="D56" s="5">
        <f>D27-D53</f>
        <v>-96540</v>
      </c>
      <c r="E56" s="5">
        <f t="shared" ref="E56:P56" si="11">E27-E53</f>
        <v>-96540</v>
      </c>
      <c r="F56" s="5">
        <f t="shared" si="11"/>
        <v>-96540</v>
      </c>
      <c r="G56" s="5">
        <f t="shared" si="11"/>
        <v>-96540</v>
      </c>
      <c r="H56" s="5">
        <f t="shared" si="11"/>
        <v>-96540</v>
      </c>
      <c r="I56" s="5">
        <f t="shared" si="11"/>
        <v>-96540</v>
      </c>
      <c r="J56" s="5">
        <f t="shared" si="11"/>
        <v>-96540</v>
      </c>
      <c r="K56" s="13">
        <f t="shared" si="11"/>
        <v>-96540</v>
      </c>
      <c r="L56" s="13">
        <f t="shared" si="11"/>
        <v>-96540</v>
      </c>
      <c r="M56" s="13">
        <f t="shared" si="11"/>
        <v>-96540</v>
      </c>
      <c r="N56" s="13">
        <f t="shared" si="11"/>
        <v>-96540</v>
      </c>
      <c r="O56" s="13">
        <f t="shared" si="11"/>
        <v>-96540</v>
      </c>
      <c r="P56" s="13">
        <f t="shared" si="11"/>
        <v>-1158480</v>
      </c>
      <c r="Q56" s="8"/>
      <c r="R56" s="8"/>
      <c r="S56" s="9"/>
      <c r="T56" s="9"/>
      <c r="U56" s="9"/>
      <c r="V56" s="9"/>
    </row>
    <row r="57" spans="1:22" x14ac:dyDescent="0.2">
      <c r="B57" s="66" t="s">
        <v>68</v>
      </c>
      <c r="C57" s="66"/>
      <c r="D57" s="3">
        <v>-800</v>
      </c>
      <c r="E57" s="3">
        <v>-800</v>
      </c>
      <c r="F57" s="3">
        <v>-800</v>
      </c>
      <c r="G57" s="3">
        <v>-800</v>
      </c>
      <c r="H57" s="3">
        <v>-800</v>
      </c>
      <c r="I57" s="3">
        <v>-800</v>
      </c>
      <c r="J57" s="3">
        <v>-800</v>
      </c>
      <c r="K57" s="11">
        <v>-800</v>
      </c>
      <c r="L57" s="11">
        <v>-800</v>
      </c>
      <c r="M57" s="11">
        <v>-800</v>
      </c>
      <c r="N57" s="11">
        <v>-800</v>
      </c>
      <c r="O57" s="11">
        <v>-800</v>
      </c>
      <c r="P57" s="12">
        <f>SUM(D57:O57)</f>
        <v>-9600</v>
      </c>
    </row>
    <row r="58" spans="1:22" x14ac:dyDescent="0.2">
      <c r="B58" s="1" t="s">
        <v>69</v>
      </c>
      <c r="D58" s="3">
        <v>1450</v>
      </c>
      <c r="E58" s="3">
        <v>1450</v>
      </c>
      <c r="F58" s="3">
        <v>1450</v>
      </c>
      <c r="G58" s="3">
        <v>1450</v>
      </c>
      <c r="H58" s="3">
        <v>1450</v>
      </c>
      <c r="I58" s="3">
        <v>1450</v>
      </c>
      <c r="J58" s="3">
        <v>1450</v>
      </c>
      <c r="K58" s="11">
        <v>1450</v>
      </c>
      <c r="L58" s="11">
        <v>1450</v>
      </c>
      <c r="M58" s="11">
        <v>1450</v>
      </c>
      <c r="N58" s="11">
        <v>1450</v>
      </c>
      <c r="O58" s="11">
        <v>1450</v>
      </c>
      <c r="P58" s="12">
        <f>SUM(D58:O58)</f>
        <v>17400</v>
      </c>
    </row>
    <row r="59" spans="1:22" x14ac:dyDescent="0.2">
      <c r="B59" s="1" t="s">
        <v>70</v>
      </c>
      <c r="D59" s="4">
        <v>-500</v>
      </c>
      <c r="E59" s="4">
        <v>-500</v>
      </c>
      <c r="F59" s="4">
        <v>-500</v>
      </c>
      <c r="G59" s="4">
        <v>-500</v>
      </c>
      <c r="H59" s="4">
        <v>-500</v>
      </c>
      <c r="I59" s="4">
        <v>-500</v>
      </c>
      <c r="J59" s="4">
        <v>-500</v>
      </c>
      <c r="K59" s="15">
        <v>-500</v>
      </c>
      <c r="L59" s="15">
        <v>-500</v>
      </c>
      <c r="M59" s="15">
        <v>-500</v>
      </c>
      <c r="N59" s="15">
        <v>-500</v>
      </c>
      <c r="O59" s="15">
        <v>-500</v>
      </c>
      <c r="P59" s="16">
        <f>SUM(D59:O59)</f>
        <v>-6000</v>
      </c>
    </row>
    <row r="60" spans="1:22" s="2" customFormat="1" ht="16.5" thickBot="1" x14ac:dyDescent="0.3">
      <c r="A60" s="35" t="s">
        <v>71</v>
      </c>
      <c r="D60" s="54">
        <f t="shared" ref="D60:P60" si="12">D56+D57+D58+D59</f>
        <v>-96390</v>
      </c>
      <c r="E60" s="54">
        <f t="shared" si="12"/>
        <v>-96390</v>
      </c>
      <c r="F60" s="54">
        <f t="shared" si="12"/>
        <v>-96390</v>
      </c>
      <c r="G60" s="54">
        <f t="shared" si="12"/>
        <v>-96390</v>
      </c>
      <c r="H60" s="54">
        <f t="shared" si="12"/>
        <v>-96390</v>
      </c>
      <c r="I60" s="54">
        <f t="shared" si="12"/>
        <v>-96390</v>
      </c>
      <c r="J60" s="54">
        <f t="shared" si="12"/>
        <v>-96390</v>
      </c>
      <c r="K60" s="54">
        <f t="shared" si="12"/>
        <v>-96390</v>
      </c>
      <c r="L60" s="54">
        <f t="shared" si="12"/>
        <v>-96390</v>
      </c>
      <c r="M60" s="54">
        <f t="shared" si="12"/>
        <v>-96390</v>
      </c>
      <c r="N60" s="54">
        <f t="shared" si="12"/>
        <v>-96390</v>
      </c>
      <c r="O60" s="54">
        <f t="shared" si="12"/>
        <v>-96390</v>
      </c>
      <c r="P60" s="54">
        <f t="shared" si="12"/>
        <v>-1156680</v>
      </c>
      <c r="Q60" s="8"/>
      <c r="R60" s="8"/>
      <c r="S60" s="9"/>
      <c r="T60" s="9"/>
      <c r="U60" s="9"/>
      <c r="V60" s="9"/>
    </row>
    <row r="61" spans="1:22" ht="13.5" thickTop="1" x14ac:dyDescent="0.2">
      <c r="D61" s="3"/>
      <c r="E61" s="3"/>
      <c r="F61" s="3"/>
      <c r="G61" s="3"/>
      <c r="H61" s="3"/>
      <c r="I61" s="3"/>
      <c r="J61" s="3"/>
      <c r="K61" s="11"/>
      <c r="L61" s="11"/>
      <c r="M61" s="11"/>
      <c r="N61" s="11"/>
      <c r="O61" s="11"/>
    </row>
    <row r="62" spans="1:22" ht="15" x14ac:dyDescent="0.2">
      <c r="B62" s="2" t="s">
        <v>72</v>
      </c>
      <c r="C62" s="2"/>
      <c r="D62" s="3">
        <v>12</v>
      </c>
      <c r="E62" s="3">
        <v>12</v>
      </c>
      <c r="F62" s="3">
        <v>12</v>
      </c>
      <c r="G62" s="3">
        <v>12</v>
      </c>
      <c r="H62" s="3">
        <v>12</v>
      </c>
      <c r="I62" s="3">
        <v>12</v>
      </c>
      <c r="J62" s="3">
        <v>12</v>
      </c>
      <c r="K62" s="11">
        <v>12</v>
      </c>
      <c r="L62" s="11">
        <v>12</v>
      </c>
      <c r="M62" s="11">
        <v>12</v>
      </c>
      <c r="N62" s="11">
        <v>12</v>
      </c>
      <c r="O62" s="11">
        <v>12</v>
      </c>
      <c r="P62" s="12">
        <f>O62</f>
        <v>12</v>
      </c>
    </row>
    <row r="65" spans="1:19" x14ac:dyDescent="0.2">
      <c r="A65" s="33" t="s">
        <v>73</v>
      </c>
      <c r="R65" s="12">
        <f>SUM(D60:O60)</f>
        <v>-1156680</v>
      </c>
      <c r="S65" s="8" t="s">
        <v>74</v>
      </c>
    </row>
    <row r="67" spans="1:19" x14ac:dyDescent="0.2">
      <c r="B67" s="28" t="s">
        <v>75</v>
      </c>
      <c r="C67" s="28"/>
      <c r="D67" s="28">
        <v>85</v>
      </c>
      <c r="E67" s="28">
        <v>85</v>
      </c>
      <c r="F67" s="28">
        <v>85</v>
      </c>
      <c r="G67" s="28">
        <v>85</v>
      </c>
      <c r="H67" s="28">
        <v>85</v>
      </c>
      <c r="I67" s="28">
        <v>85</v>
      </c>
      <c r="J67" s="28">
        <v>85</v>
      </c>
      <c r="K67" s="29">
        <v>85</v>
      </c>
      <c r="L67" s="29">
        <v>85</v>
      </c>
      <c r="M67" s="29">
        <v>85</v>
      </c>
      <c r="N67" s="29">
        <v>85</v>
      </c>
      <c r="O67" s="29">
        <v>85</v>
      </c>
      <c r="P67" s="29">
        <f>SUM(D67:O67)</f>
        <v>1020</v>
      </c>
    </row>
    <row r="68" spans="1:19" x14ac:dyDescent="0.2">
      <c r="B68" s="24" t="s">
        <v>76</v>
      </c>
      <c r="C68" s="24"/>
      <c r="D68" s="24">
        <v>24</v>
      </c>
      <c r="E68" s="24">
        <v>24</v>
      </c>
      <c r="F68" s="24">
        <v>24</v>
      </c>
      <c r="G68" s="24">
        <v>24</v>
      </c>
      <c r="H68" s="24">
        <v>24</v>
      </c>
      <c r="I68" s="24">
        <v>24</v>
      </c>
      <c r="J68" s="24">
        <v>24</v>
      </c>
      <c r="K68" s="25">
        <v>24</v>
      </c>
      <c r="L68" s="25">
        <v>24</v>
      </c>
      <c r="M68" s="25">
        <v>24</v>
      </c>
      <c r="N68" s="25">
        <v>24</v>
      </c>
      <c r="O68" s="25">
        <v>24</v>
      </c>
      <c r="P68" s="25">
        <f>SUM(D68:O68)</f>
        <v>288</v>
      </c>
    </row>
    <row r="69" spans="1:19" x14ac:dyDescent="0.2">
      <c r="B69" s="24"/>
      <c r="C69" s="24" t="s">
        <v>77</v>
      </c>
      <c r="D69" s="24">
        <v>960</v>
      </c>
      <c r="E69" s="24">
        <f>D69+E67-8</f>
        <v>1037</v>
      </c>
      <c r="F69" s="24">
        <f t="shared" ref="F69:O69" si="13">E69+F67-8</f>
        <v>1114</v>
      </c>
      <c r="G69" s="24">
        <f t="shared" si="13"/>
        <v>1191</v>
      </c>
      <c r="H69" s="24">
        <f t="shared" si="13"/>
        <v>1268</v>
      </c>
      <c r="I69" s="24">
        <f t="shared" si="13"/>
        <v>1345</v>
      </c>
      <c r="J69" s="24">
        <f t="shared" si="13"/>
        <v>1422</v>
      </c>
      <c r="K69" s="25">
        <f t="shared" si="13"/>
        <v>1499</v>
      </c>
      <c r="L69" s="25">
        <f t="shared" si="13"/>
        <v>1576</v>
      </c>
      <c r="M69" s="25">
        <f t="shared" si="13"/>
        <v>1653</v>
      </c>
      <c r="N69" s="25">
        <f t="shared" si="13"/>
        <v>1730</v>
      </c>
      <c r="O69" s="25">
        <f t="shared" si="13"/>
        <v>1807</v>
      </c>
      <c r="P69" s="25">
        <f>O69</f>
        <v>1807</v>
      </c>
    </row>
    <row r="70" spans="1:19" x14ac:dyDescent="0.2">
      <c r="B70" s="24" t="s">
        <v>78</v>
      </c>
      <c r="C70" s="24"/>
      <c r="D70" s="26">
        <v>1000</v>
      </c>
      <c r="E70" s="26">
        <v>1000</v>
      </c>
      <c r="F70" s="26">
        <v>1000</v>
      </c>
      <c r="G70" s="26">
        <v>1000</v>
      </c>
      <c r="H70" s="26">
        <v>1000</v>
      </c>
      <c r="I70" s="26">
        <v>1000</v>
      </c>
      <c r="J70" s="26">
        <v>1000</v>
      </c>
      <c r="K70" s="27">
        <v>1000</v>
      </c>
      <c r="L70" s="27">
        <v>1000</v>
      </c>
      <c r="M70" s="27">
        <v>1000</v>
      </c>
      <c r="N70" s="27">
        <v>1000</v>
      </c>
      <c r="O70" s="27">
        <v>1000</v>
      </c>
      <c r="P70" s="27">
        <v>1000</v>
      </c>
    </row>
    <row r="71" spans="1:19" x14ac:dyDescent="0.2">
      <c r="B71" s="24" t="s">
        <v>79</v>
      </c>
      <c r="C71" s="24"/>
      <c r="D71" s="26">
        <f>D20/D62</f>
        <v>1010</v>
      </c>
      <c r="E71" s="26">
        <f t="shared" ref="E71:P71" si="14">E20/E62</f>
        <v>1010</v>
      </c>
      <c r="F71" s="26">
        <f t="shared" si="14"/>
        <v>1010</v>
      </c>
      <c r="G71" s="26">
        <f t="shared" si="14"/>
        <v>1010</v>
      </c>
      <c r="H71" s="26">
        <f t="shared" si="14"/>
        <v>1010</v>
      </c>
      <c r="I71" s="26">
        <f t="shared" si="14"/>
        <v>1010</v>
      </c>
      <c r="J71" s="26">
        <f t="shared" si="14"/>
        <v>1010</v>
      </c>
      <c r="K71" s="27">
        <f t="shared" si="14"/>
        <v>1010</v>
      </c>
      <c r="L71" s="27">
        <f t="shared" si="14"/>
        <v>1010</v>
      </c>
      <c r="M71" s="27">
        <f t="shared" si="14"/>
        <v>1010</v>
      </c>
      <c r="N71" s="27">
        <f t="shared" si="14"/>
        <v>1010</v>
      </c>
      <c r="O71" s="27">
        <f t="shared" si="14"/>
        <v>1010</v>
      </c>
      <c r="P71" s="27">
        <f t="shared" si="14"/>
        <v>12120</v>
      </c>
    </row>
    <row r="72" spans="1:19" ht="13.5" thickBot="1" x14ac:dyDescent="0.25">
      <c r="B72" s="30" t="s">
        <v>80</v>
      </c>
      <c r="C72" s="30"/>
      <c r="D72" s="31">
        <f>(D53+D25)/D62</f>
        <v>9055</v>
      </c>
      <c r="E72" s="31">
        <f t="shared" ref="E72:P72" si="15">(E53+E25)/E62</f>
        <v>9055</v>
      </c>
      <c r="F72" s="31">
        <f t="shared" si="15"/>
        <v>9055</v>
      </c>
      <c r="G72" s="31">
        <f t="shared" si="15"/>
        <v>9055</v>
      </c>
      <c r="H72" s="31">
        <f t="shared" si="15"/>
        <v>9055</v>
      </c>
      <c r="I72" s="31">
        <f t="shared" si="15"/>
        <v>9055</v>
      </c>
      <c r="J72" s="31">
        <f t="shared" si="15"/>
        <v>9055</v>
      </c>
      <c r="K72" s="32">
        <f t="shared" si="15"/>
        <v>9055</v>
      </c>
      <c r="L72" s="32">
        <f t="shared" si="15"/>
        <v>9055</v>
      </c>
      <c r="M72" s="32">
        <f t="shared" si="15"/>
        <v>9055</v>
      </c>
      <c r="N72" s="32">
        <f t="shared" si="15"/>
        <v>9055</v>
      </c>
      <c r="O72" s="32">
        <f t="shared" si="15"/>
        <v>9055</v>
      </c>
      <c r="P72" s="32">
        <f t="shared" si="15"/>
        <v>108660</v>
      </c>
    </row>
  </sheetData>
  <phoneticPr fontId="4" type="noConversion"/>
  <pageMargins left="0.75" right="0.75" top="1" bottom="1" header="0.5" footer="0.5"/>
  <pageSetup orientation="portrait" r:id="rId1"/>
  <ignoredErrors>
    <ignoredError sqref="P35 P40" formula="1"/>
  </ignoredErrors>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Introduction</vt:lpstr>
      <vt:lpstr>Overview Financial Summary</vt:lpstr>
      <vt:lpstr>Income Stmt (Plan)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Bill Reichert</dc:creator>
  <cp:lastModifiedBy>Gurian, Ryan</cp:lastModifiedBy>
  <dcterms:created xsi:type="dcterms:W3CDTF">2011-11-23T20:30:52Z</dcterms:created>
  <dcterms:modified xsi:type="dcterms:W3CDTF">2017-04-20T01:16:21Z</dcterms:modified>
</cp:coreProperties>
</file>