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ethan\PycharmProjects\untitled3\"/>
    </mc:Choice>
  </mc:AlternateContent>
  <xr:revisionPtr revIDLastSave="0" documentId="13_ncr:1_{0A33B3AB-DD9F-4677-83E1-2ABC1493CB8C}" xr6:coauthVersionLast="40" xr6:coauthVersionMax="40" xr10:uidLastSave="{00000000-0000-0000-0000-000000000000}"/>
  <bookViews>
    <workbookView xWindow="0" yWindow="0" windowWidth="10380" windowHeight="3990" tabRatio="500" xr2:uid="{00000000-000D-0000-FFFF-FFFF00000000}"/>
  </bookViews>
  <sheets>
    <sheet name="Total Database" sheetId="1" r:id="rId1"/>
    <sheet name="Isolates w Microscopy" sheetId="3" r:id="rId2"/>
    <sheet name="key" sheetId="2" r:id="rId3"/>
    <sheet name="Microscopy Isolate Summary" sheetId="4" r:id="rId4"/>
    <sheet name="Perron Microscope Summary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" i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2" i="3"/>
  <c r="C17" i="4"/>
  <c r="C16" i="4"/>
  <c r="C15" i="4"/>
  <c r="C14" i="4"/>
  <c r="C13" i="4"/>
  <c r="C12" i="4"/>
  <c r="C11" i="4"/>
  <c r="C4" i="4"/>
  <c r="C5" i="4"/>
  <c r="C6" i="4"/>
  <c r="C7" i="4"/>
  <c r="C2" i="4"/>
</calcChain>
</file>

<file path=xl/sharedStrings.xml><?xml version="1.0" encoding="utf-8"?>
<sst xmlns="http://schemas.openxmlformats.org/spreadsheetml/2006/main" count="1311" uniqueCount="355">
  <si>
    <t>strain</t>
  </si>
  <si>
    <t>live</t>
  </si>
  <si>
    <t>dead</t>
  </si>
  <si>
    <t>ld.od</t>
  </si>
  <si>
    <t>phe</t>
  </si>
  <si>
    <t>od.avg</t>
  </si>
  <si>
    <t>od.harvest</t>
  </si>
  <si>
    <t>ecr</t>
  </si>
  <si>
    <t>pvd</t>
  </si>
  <si>
    <t>pch</t>
  </si>
  <si>
    <t>staph.auc</t>
  </si>
  <si>
    <t>env</t>
  </si>
  <si>
    <t>cont.max.rate</t>
  </si>
  <si>
    <t>cont.max.od</t>
  </si>
  <si>
    <t>carb.max.rate</t>
  </si>
  <si>
    <t>carb.max.od</t>
  </si>
  <si>
    <t>toby.max.rate</t>
  </si>
  <si>
    <t>toby.max.od</t>
  </si>
  <si>
    <t>cont.lag</t>
  </si>
  <si>
    <t>carb.lag</t>
  </si>
  <si>
    <t>toby.lag</t>
  </si>
  <si>
    <t>cont.auc</t>
  </si>
  <si>
    <t>carb.auc</t>
  </si>
  <si>
    <t>toby.auc</t>
  </si>
  <si>
    <t>carb.lag.delta</t>
  </si>
  <si>
    <t>toby.lag.delta</t>
  </si>
  <si>
    <t>bfrac</t>
  </si>
  <si>
    <t>ecr.n</t>
  </si>
  <si>
    <t>pch.n</t>
  </si>
  <si>
    <t>pvd.n</t>
  </si>
  <si>
    <t>sa.vir</t>
  </si>
  <si>
    <t>host</t>
  </si>
  <si>
    <t>envir</t>
  </si>
  <si>
    <t>cf</t>
  </si>
  <si>
    <t>oth</t>
  </si>
  <si>
    <t>Live stain of biofilm fraction after 6 hrs growth (RFU)</t>
  </si>
  <si>
    <t>Dead stain of biofilm fraction after 6 hrs growth (RFU)</t>
  </si>
  <si>
    <t>Polysaccharide content of 6 hr biofilm (Abs)</t>
  </si>
  <si>
    <t>Environment of origin (cf = cystic fibrosis lung, host = host-associated, envir = abiotic)</t>
  </si>
  <si>
    <t>max growth rate over 48-hr growth curve (OD/hr)</t>
  </si>
  <si>
    <t>max rate with carbenicillin (64 ug/ml)</t>
  </si>
  <si>
    <t>carrying capacity with carbenicillin</t>
  </si>
  <si>
    <t>max rate with tobramycin (2 ug/ml)</t>
  </si>
  <si>
    <t>carrying capacity with tobramycin</t>
  </si>
  <si>
    <t>approximate lag time (hrs)</t>
  </si>
  <si>
    <t>lag w/ carbenicillin</t>
  </si>
  <si>
    <t>lag w/ tobramycin</t>
  </si>
  <si>
    <t>Area under curve for 48 hr gc (Sum OD)</t>
  </si>
  <si>
    <t>difference in lag between carbenicillin and control</t>
  </si>
  <si>
    <t>difference in lag between tobramycin and control</t>
  </si>
  <si>
    <t>normalized elastase</t>
  </si>
  <si>
    <t>normalized pyochelin</t>
  </si>
  <si>
    <t>normallized pyoverdin</t>
  </si>
  <si>
    <t>001</t>
  </si>
  <si>
    <t>002</t>
  </si>
  <si>
    <t>003</t>
  </si>
  <si>
    <t>005</t>
  </si>
  <si>
    <t>007</t>
  </si>
  <si>
    <t>009</t>
  </si>
  <si>
    <t>011</t>
  </si>
  <si>
    <t>013</t>
  </si>
  <si>
    <t>014</t>
  </si>
  <si>
    <t>015</t>
  </si>
  <si>
    <t>023</t>
  </si>
  <si>
    <t>024</t>
  </si>
  <si>
    <t>026</t>
  </si>
  <si>
    <t>027</t>
  </si>
  <si>
    <t>028</t>
  </si>
  <si>
    <t>029</t>
  </si>
  <si>
    <t>030</t>
  </si>
  <si>
    <t>032</t>
  </si>
  <si>
    <t>033</t>
  </si>
  <si>
    <t>034</t>
  </si>
  <si>
    <t>035</t>
  </si>
  <si>
    <t>037</t>
  </si>
  <si>
    <t>038</t>
  </si>
  <si>
    <t>039</t>
  </si>
  <si>
    <t>040</t>
  </si>
  <si>
    <t>041</t>
  </si>
  <si>
    <t>042</t>
  </si>
  <si>
    <t>045</t>
  </si>
  <si>
    <t>047</t>
  </si>
  <si>
    <t>048</t>
  </si>
  <si>
    <t>049</t>
  </si>
  <si>
    <t>050</t>
  </si>
  <si>
    <t>051</t>
  </si>
  <si>
    <t>052</t>
  </si>
  <si>
    <t>055</t>
  </si>
  <si>
    <t>066</t>
  </si>
  <si>
    <t>069</t>
  </si>
  <si>
    <t>071</t>
  </si>
  <si>
    <t>073</t>
  </si>
  <si>
    <t>075</t>
  </si>
  <si>
    <t>076</t>
  </si>
  <si>
    <t>078</t>
  </si>
  <si>
    <t>079</t>
  </si>
  <si>
    <t>080</t>
  </si>
  <si>
    <t>081</t>
  </si>
  <si>
    <t>082</t>
  </si>
  <si>
    <t>084</t>
  </si>
  <si>
    <t>086</t>
  </si>
  <si>
    <t>089</t>
  </si>
  <si>
    <t>090</t>
  </si>
  <si>
    <t>092</t>
  </si>
  <si>
    <t>093</t>
  </si>
  <si>
    <t>094</t>
  </si>
  <si>
    <t>Total Imaged</t>
  </si>
  <si>
    <t>Environmental</t>
  </si>
  <si>
    <t>Host</t>
  </si>
  <si>
    <t>Cystic Fibrosis</t>
  </si>
  <si>
    <t>Other</t>
  </si>
  <si>
    <t>Location</t>
  </si>
  <si>
    <t>PR</t>
  </si>
  <si>
    <t>A9</t>
  </si>
  <si>
    <t>Paris</t>
  </si>
  <si>
    <t>France</t>
  </si>
  <si>
    <t>1882-1918</t>
  </si>
  <si>
    <t>Surgical bandage</t>
  </si>
  <si>
    <t>Clinical</t>
  </si>
  <si>
    <t>A10</t>
  </si>
  <si>
    <t>Wound</t>
  </si>
  <si>
    <t>A11</t>
  </si>
  <si>
    <t>A13</t>
  </si>
  <si>
    <t>A15</t>
  </si>
  <si>
    <t>A17</t>
  </si>
  <si>
    <t>Leg ulcer</t>
  </si>
  <si>
    <t>A19</t>
  </si>
  <si>
    <t>A237</t>
  </si>
  <si>
    <t>Rabbit</t>
  </si>
  <si>
    <t>Animal</t>
  </si>
  <si>
    <t>M72</t>
  </si>
  <si>
    <t>Bucarest</t>
  </si>
  <si>
    <t>Romania</t>
  </si>
  <si>
    <t>1965-1978</t>
  </si>
  <si>
    <t>Faeces</t>
  </si>
  <si>
    <t>Mex2</t>
  </si>
  <si>
    <t>Loltun</t>
  </si>
  <si>
    <t>Mexico</t>
  </si>
  <si>
    <t>Cenote water</t>
  </si>
  <si>
    <t>Fresh water</t>
  </si>
  <si>
    <t>C5311</t>
  </si>
  <si>
    <t>Vancouver</t>
  </si>
  <si>
    <t>Canada</t>
  </si>
  <si>
    <t>CF-patient</t>
  </si>
  <si>
    <t>Chronic/CF-patient</t>
  </si>
  <si>
    <t>Cambridge</t>
  </si>
  <si>
    <t>UK</t>
  </si>
  <si>
    <t>pre 1936</t>
  </si>
  <si>
    <t>Plant</t>
  </si>
  <si>
    <t>Plant/Soil</t>
  </si>
  <si>
    <t>CN573=PSE143</t>
  </si>
  <si>
    <t>Tbilisi</t>
  </si>
  <si>
    <t>Georgian Republic</t>
  </si>
  <si>
    <t>Pleural fluid</t>
  </si>
  <si>
    <t>CND03</t>
  </si>
  <si>
    <t>Unknown</t>
  </si>
  <si>
    <t>ESP06B</t>
  </si>
  <si>
    <t>Brussels</t>
  </si>
  <si>
    <t>Belgium</t>
  </si>
  <si>
    <t>Clinical non CF</t>
  </si>
  <si>
    <t>5BR2</t>
  </si>
  <si>
    <t>De Haan</t>
  </si>
  <si>
    <t>C3128</t>
  </si>
  <si>
    <t>PA01</t>
  </si>
  <si>
    <t>Melbourne</t>
  </si>
  <si>
    <t>Australia</t>
  </si>
  <si>
    <t>PA7</t>
  </si>
  <si>
    <t>Buenos Aires</t>
  </si>
  <si>
    <t>Argentina</t>
  </si>
  <si>
    <t>pre 1984</t>
  </si>
  <si>
    <t>ATCC27853</t>
  </si>
  <si>
    <t>Boston</t>
  </si>
  <si>
    <t>USA</t>
  </si>
  <si>
    <t>Blood</t>
  </si>
  <si>
    <t>Co380791</t>
  </si>
  <si>
    <t>Cali</t>
  </si>
  <si>
    <t>Colombia</t>
  </si>
  <si>
    <t>Co398373</t>
  </si>
  <si>
    <t>Hospital environment</t>
  </si>
  <si>
    <t>IC1</t>
  </si>
  <si>
    <t>India</t>
  </si>
  <si>
    <t>Dog</t>
  </si>
  <si>
    <t>IDEXX Canine4</t>
  </si>
  <si>
    <t>Unknown (IDEXX)</t>
  </si>
  <si>
    <t>IDEXX Canine8</t>
  </si>
  <si>
    <t>CPHL1999 grande colonie</t>
  </si>
  <si>
    <t>London</t>
  </si>
  <si>
    <t>Ear</t>
  </si>
  <si>
    <t>CPHL8058</t>
  </si>
  <si>
    <t>California</t>
  </si>
  <si>
    <t>CPHL8203</t>
  </si>
  <si>
    <t>Urine</t>
  </si>
  <si>
    <t>CPHL10299</t>
  </si>
  <si>
    <t>Colindale</t>
  </si>
  <si>
    <t>CPHL10662</t>
  </si>
  <si>
    <t>Human</t>
  </si>
  <si>
    <t>CPHL11450</t>
  </si>
  <si>
    <t>Kentucky</t>
  </si>
  <si>
    <t>Tu61</t>
  </si>
  <si>
    <t>Mediterranean Sea</t>
  </si>
  <si>
    <t>Tunisia</t>
  </si>
  <si>
    <t>Sea water (coastal)</t>
  </si>
  <si>
    <t>J9UH1F grande colonie</t>
  </si>
  <si>
    <t>Jekyll Island</t>
  </si>
  <si>
    <t>Turtle egg (interior)</t>
  </si>
  <si>
    <t>J80UH1OS1</t>
  </si>
  <si>
    <t>Turtle egg (exterior)</t>
  </si>
  <si>
    <t>Jp60</t>
  </si>
  <si>
    <t>Suruga Bay (N2, 200m)</t>
  </si>
  <si>
    <t>Japan</t>
  </si>
  <si>
    <t>Saline water</t>
  </si>
  <si>
    <t>Jp97</t>
  </si>
  <si>
    <t>Pacific Ocean (N7, 200m)</t>
  </si>
  <si>
    <t>Sea water (open ocean)</t>
  </si>
  <si>
    <t>Jp100</t>
  </si>
  <si>
    <t>Pacific Ocean (N7, 0m)</t>
  </si>
  <si>
    <t>Jp222</t>
  </si>
  <si>
    <t>Pacific Ocean (S2, 0m)</t>
  </si>
  <si>
    <t>Jp224</t>
  </si>
  <si>
    <t>Jp235</t>
  </si>
  <si>
    <t>Sagami Bay</t>
  </si>
  <si>
    <t>Jp238</t>
  </si>
  <si>
    <t>Jp241</t>
  </si>
  <si>
    <t>Sagami Bay (S1, 0m)</t>
  </si>
  <si>
    <t>Jp245</t>
  </si>
  <si>
    <t>Otshuchi Bay</t>
  </si>
  <si>
    <t>Dolphin</t>
  </si>
  <si>
    <t>Jp1140</t>
  </si>
  <si>
    <t>Jp1155</t>
  </si>
  <si>
    <t>Jp1200</t>
  </si>
  <si>
    <t>Jp1206</t>
  </si>
  <si>
    <t>Jp1303</t>
  </si>
  <si>
    <t>Pacific Ocean (S4, 0m)</t>
  </si>
  <si>
    <t>LiA131/2005</t>
  </si>
  <si>
    <t>Lisbon</t>
  </si>
  <si>
    <t>Portugal</t>
  </si>
  <si>
    <t>Dog skin</t>
  </si>
  <si>
    <t>LiA133/2003</t>
  </si>
  <si>
    <t>Seal organs</t>
  </si>
  <si>
    <t>LiA145/2005</t>
  </si>
  <si>
    <t>Dog ear</t>
  </si>
  <si>
    <t>LiA161/2005</t>
  </si>
  <si>
    <t>Parrot eye</t>
  </si>
  <si>
    <t>LiA179/2006</t>
  </si>
  <si>
    <t>Dog eye</t>
  </si>
  <si>
    <t>LiA18/2003</t>
  </si>
  <si>
    <t>Famöes</t>
  </si>
  <si>
    <t>Cat vagina</t>
  </si>
  <si>
    <t>LiA19/2007</t>
  </si>
  <si>
    <t>Glória do Ribatejo</t>
  </si>
  <si>
    <t>Parrot nose</t>
  </si>
  <si>
    <t>LiA70/2004</t>
  </si>
  <si>
    <t>Santarém</t>
  </si>
  <si>
    <t>Cow milk</t>
  </si>
  <si>
    <t>LiA91/2004</t>
  </si>
  <si>
    <t>Algarve</t>
  </si>
  <si>
    <t>Dolphin skin Lesion</t>
  </si>
  <si>
    <t>LiA96/2004</t>
  </si>
  <si>
    <t>Dolphin respiratory tract</t>
  </si>
  <si>
    <t>TA124</t>
  </si>
  <si>
    <t>Hobart</t>
  </si>
  <si>
    <t>TA151</t>
  </si>
  <si>
    <t>Swimming pool water</t>
  </si>
  <si>
    <t>PN3529(134)w</t>
  </si>
  <si>
    <t>Panama City</t>
  </si>
  <si>
    <t>Panama</t>
  </si>
  <si>
    <t>W15Apr4</t>
  </si>
  <si>
    <t>Woluwe river</t>
  </si>
  <si>
    <t>River water</t>
  </si>
  <si>
    <t>W15Aug23</t>
  </si>
  <si>
    <t>W15Dec14</t>
  </si>
  <si>
    <t>W15Okt31</t>
  </si>
  <si>
    <t>W5Aug28</t>
  </si>
  <si>
    <t>Br670 grande colonie</t>
  </si>
  <si>
    <t>Sputum</t>
  </si>
  <si>
    <t>Lo049</t>
  </si>
  <si>
    <t>Burn</t>
  </si>
  <si>
    <t>Mi159</t>
  </si>
  <si>
    <t>Ann Arbor</t>
  </si>
  <si>
    <t>Pressure sore</t>
  </si>
  <si>
    <t>Aa249</t>
  </si>
  <si>
    <t>Aachen</t>
  </si>
  <si>
    <t>Germany</t>
  </si>
  <si>
    <t>Us411</t>
  </si>
  <si>
    <t>San Antonio</t>
  </si>
  <si>
    <t>Bo559</t>
  </si>
  <si>
    <t>PAO29</t>
  </si>
  <si>
    <t>Karachi</t>
  </si>
  <si>
    <t>Pakistan</t>
  </si>
  <si>
    <t>Br993</t>
  </si>
  <si>
    <t>Cotonu1</t>
  </si>
  <si>
    <t>Cotonu</t>
  </si>
  <si>
    <t>Benin</t>
  </si>
  <si>
    <t>LMG2107</t>
  </si>
  <si>
    <t>Canas</t>
  </si>
  <si>
    <t>Puerto Rico</t>
  </si>
  <si>
    <t>Shallow well water</t>
  </si>
  <si>
    <t>Lab ID</t>
  </si>
  <si>
    <t>Original ID</t>
  </si>
  <si>
    <t>Country</t>
  </si>
  <si>
    <t>Isolation Date</t>
  </si>
  <si>
    <t>Source</t>
  </si>
  <si>
    <t>Niche</t>
  </si>
  <si>
    <t>Sub-Niche</t>
  </si>
  <si>
    <t>Fresh Water</t>
  </si>
  <si>
    <t>Chronic</t>
  </si>
  <si>
    <t>Surface</t>
  </si>
  <si>
    <t>Sea Water</t>
  </si>
  <si>
    <t>Infection</t>
  </si>
  <si>
    <t>Deep Sea Water</t>
  </si>
  <si>
    <t>Niche (Nick)</t>
  </si>
  <si>
    <t>Sub-Niche (Jennifer)</t>
  </si>
  <si>
    <t>Lw1047</t>
  </si>
  <si>
    <t>Lwiro</t>
  </si>
  <si>
    <t>Congo</t>
  </si>
  <si>
    <t>PhDW6</t>
  </si>
  <si>
    <t>Tacloban City</t>
  </si>
  <si>
    <t>The Philippines</t>
  </si>
  <si>
    <t>PT31M</t>
  </si>
  <si>
    <t>Mülheim</t>
  </si>
  <si>
    <t>Drinking water</t>
  </si>
  <si>
    <t>Tu863</t>
  </si>
  <si>
    <t>Tunis</t>
  </si>
  <si>
    <t>TuD199</t>
  </si>
  <si>
    <t>Pae85</t>
  </si>
  <si>
    <t>King City, Ontario</t>
  </si>
  <si>
    <t>soil</t>
  </si>
  <si>
    <t>Pae100</t>
  </si>
  <si>
    <t>Pae102</t>
  </si>
  <si>
    <t>Pae110</t>
  </si>
  <si>
    <t>Toronto</t>
  </si>
  <si>
    <t>soil/water</t>
  </si>
  <si>
    <t>Pae111</t>
  </si>
  <si>
    <t>Maysville, KY</t>
  </si>
  <si>
    <t>Pae112</t>
  </si>
  <si>
    <t>Fresg Water</t>
  </si>
  <si>
    <t>Biofilm</t>
  </si>
  <si>
    <t>Virulence factor</t>
  </si>
  <si>
    <t>Virulence</t>
  </si>
  <si>
    <t>Antibiotic resistance</t>
  </si>
  <si>
    <t>Environment</t>
  </si>
  <si>
    <t>fraction biofilm after 6 hr growth</t>
  </si>
  <si>
    <t>carb.auc.delta</t>
  </si>
  <si>
    <t>toby.auc.delta</t>
  </si>
  <si>
    <t>difference in auc between carbenicillin and control</t>
  </si>
  <si>
    <t>difference in auc between tobramycin and control</t>
  </si>
  <si>
    <t>ID</t>
  </si>
  <si>
    <t>proportional to staph virulence</t>
  </si>
  <si>
    <t>Growth</t>
  </si>
  <si>
    <t>Area under curve for 48 hr with carbenicillin</t>
  </si>
  <si>
    <t>Area under curve for 48 hr as above, with tobramycin</t>
  </si>
  <si>
    <t>Descriptor</t>
  </si>
  <si>
    <t>Type</t>
  </si>
  <si>
    <t>culture density at late-exponential phase</t>
  </si>
  <si>
    <t>carrying capacity (OD) - maximum cells can grow in given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</si>
</sst>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u/>
      <sz val="9"/>
      <color theme="1"/>
      <name val="Arial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0" xfId="0" applyNumberFormat="1"/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Fill="1" applyBorder="1"/>
    <xf numFmtId="49" fontId="4" fillId="0" borderId="0" xfId="0" applyNumberFormat="1" applyFont="1"/>
    <xf numFmtId="0" fontId="4" fillId="0" borderId="0" xfId="0" applyFont="1"/>
    <xf numFmtId="0" fontId="4" fillId="0" borderId="0" xfId="0" applyFont="1" applyFill="1" applyBorder="1"/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Alignment="1" applyProtection="1">
      <alignment horizontal="left"/>
      <protection locked="0"/>
    </xf>
    <xf numFmtId="0" fontId="4" fillId="0" borderId="0" xfId="0" applyFont="1" applyFill="1"/>
    <xf numFmtId="0" fontId="7" fillId="0" borderId="0" xfId="0" applyFont="1" applyFill="1" applyProtection="1">
      <protection locked="0"/>
    </xf>
    <xf numFmtId="1" fontId="7" fillId="0" borderId="0" xfId="0" applyNumberFormat="1" applyFont="1" applyFill="1" applyProtection="1">
      <protection locked="0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right"/>
    </xf>
    <xf numFmtId="0" fontId="7" fillId="0" borderId="0" xfId="1" applyFont="1" applyFill="1" applyBorder="1" applyAlignment="1">
      <alignment horizontal="left"/>
    </xf>
    <xf numFmtId="0" fontId="7" fillId="0" borderId="0" xfId="1" applyFont="1" applyFill="1" applyBorder="1" applyAlignment="1">
      <alignment horizontal="center"/>
    </xf>
    <xf numFmtId="1" fontId="7" fillId="0" borderId="0" xfId="0" applyNumberFormat="1" applyFont="1" applyFill="1" applyAlignment="1" applyProtection="1">
      <alignment horizontal="left"/>
      <protection locked="0"/>
    </xf>
    <xf numFmtId="0" fontId="7" fillId="0" borderId="0" xfId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left"/>
    </xf>
    <xf numFmtId="0" fontId="7" fillId="0" borderId="0" xfId="2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left" vertical="center" wrapText="1"/>
    </xf>
    <xf numFmtId="14" fontId="7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6" borderId="0" xfId="0" applyFill="1"/>
    <xf numFmtId="0" fontId="8" fillId="0" borderId="0" xfId="0" applyFont="1"/>
    <xf numFmtId="0" fontId="5" fillId="0" borderId="0" xfId="0" applyFont="1" applyFill="1" applyAlignment="1">
      <alignment horizontal="center" vertical="center"/>
    </xf>
  </cellXfs>
  <cellStyles count="3">
    <cellStyle name="Normal" xfId="0" builtinId="0"/>
    <cellStyle name="Normal 2" xfId="1" xr:uid="{3D9E8CB3-7814-9C42-9B33-6FDEB6D0374D}"/>
    <cellStyle name="Normal 3" xfId="2" xr:uid="{545DEF3B-3A87-2B45-88AA-9889B7220608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139700</xdr:rowOff>
    </xdr:from>
    <xdr:to>
      <xdr:col>1</xdr:col>
      <xdr:colOff>5295900</xdr:colOff>
      <xdr:row>47</xdr:row>
      <xdr:rowOff>58827</xdr:rowOff>
    </xdr:to>
    <xdr:pic>
      <xdr:nvPicPr>
        <xdr:cNvPr id="2" name="Picture 1" descr="Image result for bacterial growth curve">
          <a:extLst>
            <a:ext uri="{FF2B5EF4-FFF2-40B4-BE49-F238E27FC236}">
              <a16:creationId xmlns:a16="http://schemas.microsoft.com/office/drawing/2014/main" id="{C9828561-C600-3044-A9B5-976FBF746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6100"/>
          <a:ext cx="6337300" cy="39831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5"/>
  <sheetViews>
    <sheetView tabSelected="1" topLeftCell="AC1" workbookViewId="0">
      <selection activeCell="AF2" sqref="AF2"/>
    </sheetView>
  </sheetViews>
  <sheetFormatPr defaultColWidth="10.6640625" defaultRowHeight="15.5" x14ac:dyDescent="0.35"/>
  <cols>
    <col min="1" max="1" width="10.83203125" style="6"/>
  </cols>
  <sheetData>
    <row r="1" spans="1:32" x14ac:dyDescent="0.35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342</v>
      </c>
    </row>
    <row r="2" spans="1:32" x14ac:dyDescent="0.35">
      <c r="A2" s="6" t="s">
        <v>53</v>
      </c>
      <c r="B2">
        <v>45.380299999999998</v>
      </c>
      <c r="C2">
        <v>16.229900000000001</v>
      </c>
      <c r="D2">
        <v>0.19162599999999999</v>
      </c>
      <c r="E2">
        <v>0.13192799999999999</v>
      </c>
      <c r="F2">
        <v>0.35254170000000001</v>
      </c>
      <c r="G2">
        <v>1.121</v>
      </c>
      <c r="H2">
        <v>0.01</v>
      </c>
      <c r="I2">
        <v>6.96</v>
      </c>
      <c r="J2">
        <v>12.33532147</v>
      </c>
      <c r="K2">
        <v>1553.598</v>
      </c>
      <c r="L2" t="s">
        <v>31</v>
      </c>
      <c r="M2">
        <v>0.214624913</v>
      </c>
      <c r="N2">
        <v>1.047684281</v>
      </c>
      <c r="O2">
        <v>6.9784341999999999E-2</v>
      </c>
      <c r="P2">
        <v>0.86643739799999997</v>
      </c>
      <c r="Q2">
        <v>0.164115859</v>
      </c>
      <c r="R2">
        <v>1.3113166489999999</v>
      </c>
      <c r="S2">
        <v>6</v>
      </c>
      <c r="T2">
        <v>24</v>
      </c>
      <c r="U2">
        <v>9</v>
      </c>
      <c r="V2">
        <v>0.73601750499999996</v>
      </c>
      <c r="W2">
        <v>0.45776805300000001</v>
      </c>
      <c r="X2">
        <v>0.766214442</v>
      </c>
      <c r="Y2">
        <v>19</v>
      </c>
      <c r="Z2">
        <v>4</v>
      </c>
      <c r="AA2">
        <v>0.35214511999999998</v>
      </c>
      <c r="AB2">
        <v>8.9206070000000005E-3</v>
      </c>
      <c r="AC2">
        <v>11.003855010000001</v>
      </c>
      <c r="AD2">
        <v>6.208742194</v>
      </c>
      <c r="AE2">
        <v>6.43667E-4</v>
      </c>
      <c r="AF2">
        <f>V2-W2</f>
        <v>0.27824945199999995</v>
      </c>
    </row>
    <row r="3" spans="1:32" x14ac:dyDescent="0.35">
      <c r="A3" s="6" t="s">
        <v>54</v>
      </c>
      <c r="B3">
        <v>69.179000000000002</v>
      </c>
      <c r="C3">
        <v>24.0182</v>
      </c>
      <c r="D3">
        <v>0.33970800000000001</v>
      </c>
      <c r="E3">
        <v>0.13941000000000001</v>
      </c>
      <c r="F3">
        <v>0.53532020000000002</v>
      </c>
      <c r="G3">
        <v>1.4005000000000001</v>
      </c>
      <c r="H3">
        <v>0.01</v>
      </c>
      <c r="I3">
        <v>9.16</v>
      </c>
      <c r="J3">
        <v>11.58533083</v>
      </c>
      <c r="K3">
        <v>1547.366</v>
      </c>
      <c r="L3" t="s">
        <v>31</v>
      </c>
      <c r="M3">
        <v>0.31480731499999998</v>
      </c>
      <c r="N3">
        <v>1.448385249</v>
      </c>
      <c r="O3">
        <v>0.178968297</v>
      </c>
      <c r="P3">
        <v>0.328041309</v>
      </c>
      <c r="Q3">
        <v>0.168600163</v>
      </c>
      <c r="R3">
        <v>1.193195279</v>
      </c>
      <c r="S3">
        <v>5</v>
      </c>
      <c r="T3">
        <v>2</v>
      </c>
      <c r="U3">
        <v>18</v>
      </c>
      <c r="V3">
        <v>0.97505470500000002</v>
      </c>
      <c r="W3">
        <v>0.229671772</v>
      </c>
      <c r="X3">
        <v>0.59890590799999999</v>
      </c>
      <c r="Y3">
        <v>-2</v>
      </c>
      <c r="Z3">
        <v>14</v>
      </c>
      <c r="AA3">
        <v>0.38822520199999999</v>
      </c>
      <c r="AB3">
        <v>7.1403070000000003E-3</v>
      </c>
      <c r="AC3">
        <v>8.2722819209999994</v>
      </c>
      <c r="AD3">
        <v>6.5405212419999996</v>
      </c>
      <c r="AE3">
        <v>6.4625999999999996E-4</v>
      </c>
      <c r="AF3">
        <f t="shared" ref="AF3:AF66" si="0">V3-W3</f>
        <v>0.74538293300000003</v>
      </c>
    </row>
    <row r="4" spans="1:32" x14ac:dyDescent="0.35">
      <c r="A4" s="6" t="s">
        <v>55</v>
      </c>
      <c r="B4">
        <v>80.384500000000003</v>
      </c>
      <c r="C4">
        <v>14.1417</v>
      </c>
      <c r="D4">
        <v>0.36723499999999998</v>
      </c>
      <c r="E4">
        <v>0.14796000000000001</v>
      </c>
      <c r="F4">
        <v>0.59607259999999995</v>
      </c>
      <c r="G4">
        <v>0.87849999999999995</v>
      </c>
      <c r="H4">
        <v>0.01</v>
      </c>
      <c r="I4">
        <v>2.0099999999999998</v>
      </c>
      <c r="J4">
        <v>1.997789788</v>
      </c>
      <c r="K4">
        <v>1446.277</v>
      </c>
      <c r="L4" t="s">
        <v>31</v>
      </c>
      <c r="M4">
        <v>0.21304551399999999</v>
      </c>
      <c r="N4">
        <v>0.70571337999999995</v>
      </c>
      <c r="O4">
        <v>5.9450736999999997E-2</v>
      </c>
      <c r="P4">
        <v>0.181035115</v>
      </c>
      <c r="Q4">
        <v>0.147499028</v>
      </c>
      <c r="R4">
        <v>1.0218373160000001</v>
      </c>
      <c r="S4">
        <v>5</v>
      </c>
      <c r="T4">
        <v>2</v>
      </c>
      <c r="U4">
        <v>11</v>
      </c>
      <c r="V4">
        <v>0.48078774600000002</v>
      </c>
      <c r="W4">
        <v>0.12905908099999999</v>
      </c>
      <c r="X4">
        <v>0.58070021900000002</v>
      </c>
      <c r="Y4">
        <v>-2</v>
      </c>
      <c r="Z4">
        <v>7</v>
      </c>
      <c r="AA4">
        <v>0.38122298599999999</v>
      </c>
      <c r="AB4">
        <v>1.1383038999999999E-2</v>
      </c>
      <c r="AC4">
        <v>2.2740919609999999</v>
      </c>
      <c r="AD4">
        <v>2.287990894</v>
      </c>
      <c r="AE4">
        <v>6.9143000000000004E-4</v>
      </c>
      <c r="AF4">
        <f t="shared" si="0"/>
        <v>0.351728665</v>
      </c>
    </row>
    <row r="5" spans="1:32" x14ac:dyDescent="0.35">
      <c r="A5" s="6" t="s">
        <v>56</v>
      </c>
      <c r="B5">
        <v>80.638800000000003</v>
      </c>
      <c r="C5">
        <v>16.880400000000002</v>
      </c>
      <c r="D5">
        <v>0.313388</v>
      </c>
      <c r="E5">
        <v>0.127054</v>
      </c>
      <c r="F5">
        <v>0.65330710000000003</v>
      </c>
      <c r="G5">
        <v>1.21</v>
      </c>
      <c r="H5">
        <v>0.04</v>
      </c>
      <c r="I5">
        <v>3.05</v>
      </c>
      <c r="J5">
        <v>4.2852522090000003</v>
      </c>
      <c r="K5">
        <v>1510.8489999999999</v>
      </c>
      <c r="L5" t="s">
        <v>31</v>
      </c>
      <c r="M5">
        <v>0.104039169</v>
      </c>
      <c r="N5">
        <v>0.99656905500000004</v>
      </c>
      <c r="O5">
        <v>6.9438443000000002E-2</v>
      </c>
      <c r="P5">
        <v>0.20601913799999999</v>
      </c>
      <c r="Q5">
        <v>0.12996358899999999</v>
      </c>
      <c r="R5">
        <v>0.55518117499999997</v>
      </c>
      <c r="S5">
        <v>13</v>
      </c>
      <c r="T5">
        <v>3</v>
      </c>
      <c r="U5">
        <v>8</v>
      </c>
      <c r="V5">
        <v>0.62678336999999995</v>
      </c>
      <c r="W5">
        <v>0.157242888</v>
      </c>
      <c r="X5">
        <v>0.34761488000000001</v>
      </c>
      <c r="Y5">
        <v>-9</v>
      </c>
      <c r="Z5">
        <v>-4</v>
      </c>
      <c r="AA5">
        <v>0.324184947</v>
      </c>
      <c r="AB5">
        <v>3.3057850999999999E-2</v>
      </c>
      <c r="AC5">
        <v>3.5415307509999998</v>
      </c>
      <c r="AD5">
        <v>2.5206611570000002</v>
      </c>
      <c r="AE5">
        <v>6.6188E-4</v>
      </c>
      <c r="AF5">
        <f t="shared" si="0"/>
        <v>0.46954048199999998</v>
      </c>
    </row>
    <row r="6" spans="1:32" x14ac:dyDescent="0.35">
      <c r="A6" s="6" t="s">
        <v>57</v>
      </c>
      <c r="B6">
        <v>62.411900000000003</v>
      </c>
      <c r="C6">
        <v>19.353200000000001</v>
      </c>
      <c r="D6">
        <v>0.22223300000000001</v>
      </c>
      <c r="E6">
        <v>0.121907</v>
      </c>
      <c r="F6">
        <v>0.388519</v>
      </c>
      <c r="G6">
        <v>1.2809999999999999</v>
      </c>
      <c r="H6">
        <v>0.02</v>
      </c>
      <c r="I6">
        <v>6.35</v>
      </c>
      <c r="J6">
        <v>39.130272900000001</v>
      </c>
      <c r="K6">
        <v>1637.6969999999999</v>
      </c>
      <c r="L6" t="s">
        <v>31</v>
      </c>
      <c r="M6">
        <v>0.22617612600000001</v>
      </c>
      <c r="N6">
        <v>1.036204066</v>
      </c>
      <c r="O6">
        <v>0.127059387</v>
      </c>
      <c r="P6">
        <v>0.56111957899999998</v>
      </c>
      <c r="Q6">
        <v>0.100201047</v>
      </c>
      <c r="R6">
        <v>1.2038420299999999</v>
      </c>
      <c r="S6">
        <v>6</v>
      </c>
      <c r="T6">
        <v>5</v>
      </c>
      <c r="U6">
        <v>8</v>
      </c>
      <c r="V6">
        <v>0.72582056900000003</v>
      </c>
      <c r="W6">
        <v>0.413085339</v>
      </c>
      <c r="X6">
        <v>0.87824945300000001</v>
      </c>
      <c r="Y6">
        <v>0</v>
      </c>
      <c r="Z6">
        <v>3</v>
      </c>
      <c r="AA6">
        <v>0.36386782200000001</v>
      </c>
      <c r="AB6">
        <v>1.5612802E-2</v>
      </c>
      <c r="AC6">
        <v>30.54666112</v>
      </c>
      <c r="AD6">
        <v>4.9570647929999998</v>
      </c>
      <c r="AE6">
        <v>6.1061399999999999E-4</v>
      </c>
      <c r="AF6">
        <f t="shared" si="0"/>
        <v>0.31273523000000003</v>
      </c>
    </row>
    <row r="7" spans="1:32" x14ac:dyDescent="0.35">
      <c r="A7" s="6" t="s">
        <v>58</v>
      </c>
      <c r="B7">
        <v>30.646100000000001</v>
      </c>
      <c r="C7">
        <v>14.568899999999999</v>
      </c>
      <c r="D7">
        <v>6.6250500000000004E-2</v>
      </c>
      <c r="E7">
        <v>0.102899</v>
      </c>
      <c r="F7">
        <v>0.15354290000000001</v>
      </c>
      <c r="G7">
        <v>0.76649999999999996</v>
      </c>
      <c r="H7">
        <v>0.02</v>
      </c>
      <c r="I7">
        <v>5.65</v>
      </c>
      <c r="J7">
        <v>13.108905419999999</v>
      </c>
      <c r="K7">
        <v>1499.875</v>
      </c>
      <c r="L7" t="s">
        <v>31</v>
      </c>
      <c r="M7">
        <v>3.3830837000000002E-2</v>
      </c>
      <c r="N7">
        <v>0.83877378800000002</v>
      </c>
      <c r="O7">
        <v>7.2897909999999996E-2</v>
      </c>
      <c r="P7">
        <v>1.0802267400000001</v>
      </c>
      <c r="Q7">
        <v>3.2703452000000001E-2</v>
      </c>
      <c r="R7">
        <v>0.244017177</v>
      </c>
      <c r="S7">
        <v>29</v>
      </c>
      <c r="T7">
        <v>9</v>
      </c>
      <c r="U7">
        <v>38</v>
      </c>
      <c r="V7">
        <v>0.54328358300000001</v>
      </c>
      <c r="W7">
        <v>0.56379535300000005</v>
      </c>
      <c r="X7">
        <v>0.15549833499999999</v>
      </c>
      <c r="Y7">
        <v>-19</v>
      </c>
      <c r="Z7">
        <v>10</v>
      </c>
      <c r="AA7">
        <v>0.30142169899999999</v>
      </c>
      <c r="AB7">
        <v>2.6092628999999999E-2</v>
      </c>
      <c r="AC7">
        <v>17.102290180000001</v>
      </c>
      <c r="AD7">
        <v>7.3711676449999999</v>
      </c>
      <c r="AE7">
        <v>6.6672200000000002E-4</v>
      </c>
      <c r="AF7">
        <f t="shared" si="0"/>
        <v>-2.051177000000004E-2</v>
      </c>
    </row>
    <row r="8" spans="1:32" x14ac:dyDescent="0.35">
      <c r="A8" s="6" t="s">
        <v>59</v>
      </c>
      <c r="B8">
        <v>92.477400000000003</v>
      </c>
      <c r="C8">
        <v>17.747900000000001</v>
      </c>
      <c r="D8">
        <v>0.263486</v>
      </c>
      <c r="E8">
        <v>0.15035799999999999</v>
      </c>
      <c r="F8">
        <v>0.37036920000000001</v>
      </c>
      <c r="G8">
        <v>0.7</v>
      </c>
      <c r="H8">
        <v>0.05</v>
      </c>
      <c r="I8">
        <v>1.7</v>
      </c>
      <c r="J8">
        <v>3.6004691329999998</v>
      </c>
      <c r="K8">
        <v>1991.2739999999999</v>
      </c>
      <c r="L8" t="s">
        <v>31</v>
      </c>
      <c r="M8">
        <v>0.20492833199999999</v>
      </c>
      <c r="N8">
        <v>1.0463535420000001</v>
      </c>
      <c r="O8">
        <v>0.117024712</v>
      </c>
      <c r="P8">
        <v>0.63728704000000003</v>
      </c>
      <c r="Q8">
        <v>0.14346057200000001</v>
      </c>
      <c r="R8">
        <v>0.80834123400000002</v>
      </c>
      <c r="S8">
        <v>7</v>
      </c>
      <c r="T8">
        <v>6</v>
      </c>
      <c r="U8">
        <v>20</v>
      </c>
      <c r="V8">
        <v>0.70936542700000005</v>
      </c>
      <c r="W8">
        <v>0.47238511999999999</v>
      </c>
      <c r="X8">
        <v>0.383719912</v>
      </c>
      <c r="Y8">
        <v>0</v>
      </c>
      <c r="Z8">
        <v>14</v>
      </c>
      <c r="AA8">
        <v>0.41568799899999997</v>
      </c>
      <c r="AB8">
        <v>7.1428570999999996E-2</v>
      </c>
      <c r="AC8">
        <v>5.1435273329999998</v>
      </c>
      <c r="AD8">
        <v>2.4285714289999998</v>
      </c>
      <c r="AE8">
        <v>5.0219100000000003E-4</v>
      </c>
      <c r="AF8">
        <f t="shared" si="0"/>
        <v>0.23698030700000006</v>
      </c>
    </row>
    <row r="9" spans="1:32" x14ac:dyDescent="0.35">
      <c r="A9" s="6" t="s">
        <v>60</v>
      </c>
      <c r="B9">
        <v>66.495199999999997</v>
      </c>
      <c r="C9">
        <v>15.0098</v>
      </c>
      <c r="D9">
        <v>0.13974800000000001</v>
      </c>
      <c r="E9">
        <v>0.119363</v>
      </c>
      <c r="F9">
        <v>0.65968629999999995</v>
      </c>
      <c r="G9">
        <v>1.33</v>
      </c>
      <c r="H9">
        <v>0.05</v>
      </c>
      <c r="I9">
        <v>2.4</v>
      </c>
      <c r="J9">
        <v>3.421838272</v>
      </c>
      <c r="K9">
        <v>1792.1189999999999</v>
      </c>
      <c r="L9" t="s">
        <v>31</v>
      </c>
      <c r="M9">
        <v>0.39718646499999999</v>
      </c>
      <c r="N9">
        <v>1.3688195869999999</v>
      </c>
      <c r="O9">
        <v>0.185828151</v>
      </c>
      <c r="P9">
        <v>0.358834914</v>
      </c>
      <c r="Q9">
        <v>0.19150165699999999</v>
      </c>
      <c r="R9">
        <v>1.166668099</v>
      </c>
      <c r="S9">
        <v>4</v>
      </c>
      <c r="T9">
        <v>3</v>
      </c>
      <c r="U9">
        <v>8</v>
      </c>
      <c r="V9">
        <v>0.971378556</v>
      </c>
      <c r="W9">
        <v>0.23479212299999999</v>
      </c>
      <c r="X9">
        <v>0.79164113800000002</v>
      </c>
      <c r="Y9">
        <v>0</v>
      </c>
      <c r="Z9">
        <v>5</v>
      </c>
      <c r="AA9">
        <v>0.174808612</v>
      </c>
      <c r="AB9">
        <v>3.7593985000000003E-2</v>
      </c>
      <c r="AC9">
        <v>2.5728107310000001</v>
      </c>
      <c r="AD9">
        <v>1.8045112780000001</v>
      </c>
      <c r="AE9">
        <v>5.57999E-4</v>
      </c>
      <c r="AF9">
        <f t="shared" si="0"/>
        <v>0.73658643300000004</v>
      </c>
    </row>
    <row r="10" spans="1:32" x14ac:dyDescent="0.35">
      <c r="A10" s="6" t="s">
        <v>61</v>
      </c>
      <c r="B10">
        <v>81.545500000000004</v>
      </c>
      <c r="C10">
        <v>24.618300000000001</v>
      </c>
      <c r="D10">
        <v>0.22681200000000001</v>
      </c>
      <c r="E10">
        <v>0.13789499999999999</v>
      </c>
      <c r="F10">
        <v>0.6325634</v>
      </c>
      <c r="G10">
        <v>1.056</v>
      </c>
      <c r="H10">
        <v>0.01</v>
      </c>
      <c r="I10">
        <v>2.13</v>
      </c>
      <c r="J10">
        <v>2.4428816389999999</v>
      </c>
      <c r="K10">
        <v>1614.922</v>
      </c>
      <c r="L10" t="s">
        <v>31</v>
      </c>
      <c r="M10">
        <v>0.27048805100000001</v>
      </c>
      <c r="N10">
        <v>0.91121089300000002</v>
      </c>
      <c r="O10">
        <v>7.2683126000000001E-2</v>
      </c>
      <c r="P10">
        <v>0.18330850600000001</v>
      </c>
      <c r="Q10">
        <v>0.18022927699999999</v>
      </c>
      <c r="R10">
        <v>0.79374140400000004</v>
      </c>
      <c r="S10">
        <v>5</v>
      </c>
      <c r="T10">
        <v>3</v>
      </c>
      <c r="U10">
        <v>8</v>
      </c>
      <c r="V10">
        <v>0.62520787700000002</v>
      </c>
      <c r="W10">
        <v>0.13409190400000001</v>
      </c>
      <c r="X10">
        <v>0.50835886200000002</v>
      </c>
      <c r="Y10">
        <v>-1</v>
      </c>
      <c r="Z10">
        <v>4</v>
      </c>
      <c r="AA10">
        <v>0.26392656799999997</v>
      </c>
      <c r="AB10">
        <v>9.4696969999999991E-3</v>
      </c>
      <c r="AC10">
        <v>2.3133348850000002</v>
      </c>
      <c r="AD10">
        <v>2.0170454549999999</v>
      </c>
      <c r="AE10">
        <v>6.1922500000000005E-4</v>
      </c>
      <c r="AF10">
        <f t="shared" si="0"/>
        <v>0.49111597299999998</v>
      </c>
    </row>
    <row r="11" spans="1:32" x14ac:dyDescent="0.35">
      <c r="A11" s="6" t="s">
        <v>62</v>
      </c>
      <c r="B11">
        <v>21.8262</v>
      </c>
      <c r="C11">
        <v>10.514099999999999</v>
      </c>
      <c r="D11">
        <v>0.104877</v>
      </c>
      <c r="E11">
        <v>0.242701</v>
      </c>
      <c r="F11">
        <v>0.30335200000000001</v>
      </c>
      <c r="G11">
        <v>1.986</v>
      </c>
      <c r="H11">
        <v>0.35</v>
      </c>
      <c r="I11">
        <v>76.569999999999993</v>
      </c>
      <c r="J11">
        <v>4.9265281109999997</v>
      </c>
      <c r="K11">
        <v>1547.124</v>
      </c>
      <c r="L11" t="s">
        <v>32</v>
      </c>
      <c r="M11">
        <v>0.18138779699999999</v>
      </c>
      <c r="N11">
        <v>1.270851416</v>
      </c>
      <c r="O11">
        <v>0.111743726</v>
      </c>
      <c r="P11">
        <v>1.094476352</v>
      </c>
      <c r="Q11">
        <v>0.17766336099999999</v>
      </c>
      <c r="R11">
        <v>1.200329207</v>
      </c>
      <c r="S11">
        <v>9</v>
      </c>
      <c r="T11">
        <v>30</v>
      </c>
      <c r="U11">
        <v>11</v>
      </c>
      <c r="V11">
        <v>0.83369803099999995</v>
      </c>
      <c r="W11">
        <v>0.32494529500000002</v>
      </c>
      <c r="X11">
        <v>0.740962801</v>
      </c>
      <c r="Y11">
        <v>22</v>
      </c>
      <c r="Z11">
        <v>3</v>
      </c>
      <c r="AA11">
        <v>0.25690727499999999</v>
      </c>
      <c r="AB11">
        <v>0.176233635</v>
      </c>
      <c r="AC11">
        <v>2.4806284550000002</v>
      </c>
      <c r="AD11">
        <v>38.554884190000003</v>
      </c>
      <c r="AE11">
        <v>6.4636100000000003E-4</v>
      </c>
      <c r="AF11">
        <f t="shared" si="0"/>
        <v>0.50875273599999993</v>
      </c>
    </row>
    <row r="12" spans="1:32" x14ac:dyDescent="0.35">
      <c r="A12" s="6" t="s">
        <v>63</v>
      </c>
      <c r="B12">
        <v>19.484999999999999</v>
      </c>
      <c r="C12">
        <v>11.4895</v>
      </c>
      <c r="D12">
        <v>0.10241599999999999</v>
      </c>
      <c r="E12">
        <v>0.18379400000000001</v>
      </c>
      <c r="F12">
        <v>0.89546709999999996</v>
      </c>
      <c r="G12">
        <v>1.72</v>
      </c>
      <c r="H12">
        <v>0.22</v>
      </c>
      <c r="I12">
        <v>43.82</v>
      </c>
      <c r="J12">
        <v>4.3071859420000003</v>
      </c>
      <c r="K12">
        <v>1420.748</v>
      </c>
      <c r="L12" t="s">
        <v>32</v>
      </c>
      <c r="M12">
        <v>0.34920393100000002</v>
      </c>
      <c r="N12">
        <v>1.4011927209999999</v>
      </c>
      <c r="O12">
        <v>0.39033941999999999</v>
      </c>
      <c r="P12">
        <v>0.87061205200000003</v>
      </c>
      <c r="Q12">
        <v>0.22901681500000001</v>
      </c>
      <c r="R12">
        <v>1.2382300770000001</v>
      </c>
      <c r="S12">
        <v>4</v>
      </c>
      <c r="T12">
        <v>3</v>
      </c>
      <c r="U12">
        <v>6</v>
      </c>
      <c r="V12">
        <v>1.006608315</v>
      </c>
      <c r="W12">
        <v>0.56774617100000002</v>
      </c>
      <c r="X12">
        <v>0.87592997800000005</v>
      </c>
      <c r="Y12">
        <v>0</v>
      </c>
      <c r="Z12">
        <v>3</v>
      </c>
      <c r="AA12">
        <v>0.102633264</v>
      </c>
      <c r="AB12">
        <v>0.12790697700000001</v>
      </c>
      <c r="AC12">
        <v>2.5041778730000002</v>
      </c>
      <c r="AD12">
        <v>25.476744190000002</v>
      </c>
      <c r="AE12">
        <v>7.0385499999999998E-4</v>
      </c>
      <c r="AF12">
        <f t="shared" si="0"/>
        <v>0.43886214400000001</v>
      </c>
    </row>
    <row r="13" spans="1:32" x14ac:dyDescent="0.35">
      <c r="A13" s="6" t="s">
        <v>64</v>
      </c>
      <c r="B13">
        <v>26.073799999999999</v>
      </c>
      <c r="C13">
        <v>9.6209600000000002</v>
      </c>
      <c r="D13">
        <v>0.195327</v>
      </c>
      <c r="E13">
        <v>0.25341000000000002</v>
      </c>
      <c r="F13">
        <v>0.59229920000000003</v>
      </c>
      <c r="G13">
        <v>1.4964999999999999</v>
      </c>
      <c r="H13">
        <v>0.25</v>
      </c>
      <c r="I13">
        <v>3.67</v>
      </c>
      <c r="J13">
        <v>5.8698929590000004</v>
      </c>
      <c r="K13">
        <v>1447.2059999999999</v>
      </c>
      <c r="L13" t="s">
        <v>32</v>
      </c>
      <c r="M13">
        <v>0.26535293900000001</v>
      </c>
      <c r="N13">
        <v>1.5285773199999999</v>
      </c>
      <c r="O13">
        <v>0.30337731699999998</v>
      </c>
      <c r="P13">
        <v>0.62772654100000003</v>
      </c>
      <c r="Q13">
        <v>0.15890590600000001</v>
      </c>
      <c r="R13">
        <v>1.2008102899999999</v>
      </c>
      <c r="S13">
        <v>5</v>
      </c>
      <c r="T13">
        <v>3</v>
      </c>
      <c r="U13">
        <v>9</v>
      </c>
      <c r="V13">
        <v>1.060743982</v>
      </c>
      <c r="W13">
        <v>0.35851203500000001</v>
      </c>
      <c r="X13">
        <v>0.79803063500000004</v>
      </c>
      <c r="Y13">
        <v>-1</v>
      </c>
      <c r="Z13">
        <v>5</v>
      </c>
      <c r="AA13">
        <v>0.24799454400000001</v>
      </c>
      <c r="AB13">
        <v>0.16705646499999999</v>
      </c>
      <c r="AC13">
        <v>3.9224142729999998</v>
      </c>
      <c r="AD13">
        <v>2.452388907</v>
      </c>
      <c r="AE13">
        <v>6.90987E-4</v>
      </c>
      <c r="AF13">
        <f t="shared" si="0"/>
        <v>0.70223194700000002</v>
      </c>
    </row>
    <row r="14" spans="1:32" x14ac:dyDescent="0.35">
      <c r="A14" s="6" t="s">
        <v>65</v>
      </c>
      <c r="B14">
        <v>26.392199999999999</v>
      </c>
      <c r="C14">
        <v>11.531499999999999</v>
      </c>
      <c r="D14">
        <v>0.12976599999999999</v>
      </c>
      <c r="E14">
        <v>0.20321500000000001</v>
      </c>
      <c r="F14">
        <v>0.1934439</v>
      </c>
      <c r="G14">
        <v>1.4</v>
      </c>
      <c r="H14">
        <v>0.14000000000000001</v>
      </c>
      <c r="I14">
        <v>3.95</v>
      </c>
      <c r="J14">
        <v>2.008440319</v>
      </c>
      <c r="K14">
        <v>1333.7909999999999</v>
      </c>
      <c r="L14" t="s">
        <v>33</v>
      </c>
      <c r="M14">
        <v>0.10147943600000001</v>
      </c>
      <c r="N14">
        <v>0.535373133</v>
      </c>
      <c r="O14">
        <v>3.0149336999999998E-2</v>
      </c>
      <c r="P14">
        <v>0.36467328399999999</v>
      </c>
      <c r="Q14">
        <v>8.3562651000000002E-2</v>
      </c>
      <c r="R14">
        <v>0.56077971900000001</v>
      </c>
      <c r="S14">
        <v>14</v>
      </c>
      <c r="T14">
        <v>39</v>
      </c>
      <c r="U14">
        <v>17</v>
      </c>
      <c r="V14">
        <v>0.31050328199999999</v>
      </c>
      <c r="W14">
        <v>0.16814004399999999</v>
      </c>
      <c r="X14">
        <v>0.30765864300000001</v>
      </c>
      <c r="Y14">
        <v>26</v>
      </c>
      <c r="Z14">
        <v>4</v>
      </c>
      <c r="AA14">
        <v>0.40149141500000002</v>
      </c>
      <c r="AB14">
        <v>0.1</v>
      </c>
      <c r="AC14">
        <v>1.4346002280000001</v>
      </c>
      <c r="AD14">
        <v>2.8214285710000002</v>
      </c>
      <c r="AE14">
        <v>7.4974299999999998E-4</v>
      </c>
      <c r="AF14">
        <f t="shared" si="0"/>
        <v>0.142363238</v>
      </c>
    </row>
    <row r="15" spans="1:32" x14ac:dyDescent="0.35">
      <c r="A15" s="6" t="s">
        <v>66</v>
      </c>
      <c r="B15">
        <v>13.497199999999999</v>
      </c>
      <c r="C15">
        <v>11.4194</v>
      </c>
      <c r="D15">
        <v>8.9540099999999997E-2</v>
      </c>
      <c r="E15">
        <v>0.14488500000000001</v>
      </c>
      <c r="F15">
        <v>0.89399059999999997</v>
      </c>
      <c r="G15">
        <v>1.95</v>
      </c>
      <c r="H15">
        <v>0.18</v>
      </c>
      <c r="I15">
        <v>3.23</v>
      </c>
      <c r="J15">
        <v>-1.27211013</v>
      </c>
      <c r="K15">
        <v>1395.184</v>
      </c>
      <c r="L15" t="s">
        <v>32</v>
      </c>
      <c r="M15">
        <v>0.27832957600000002</v>
      </c>
      <c r="N15">
        <v>1.3478607869999999</v>
      </c>
      <c r="O15">
        <v>0.33808867300000001</v>
      </c>
      <c r="P15">
        <v>1.013074824</v>
      </c>
      <c r="Q15">
        <v>0.17362116</v>
      </c>
      <c r="R15">
        <v>1.3991917279999999</v>
      </c>
      <c r="S15">
        <v>5</v>
      </c>
      <c r="T15">
        <v>4</v>
      </c>
      <c r="U15">
        <v>9</v>
      </c>
      <c r="V15">
        <v>0.94814004399999996</v>
      </c>
      <c r="W15">
        <v>0.59982494500000005</v>
      </c>
      <c r="X15">
        <v>0.91623632399999999</v>
      </c>
      <c r="Y15">
        <v>0</v>
      </c>
      <c r="Z15">
        <v>5</v>
      </c>
      <c r="AA15">
        <v>9.1039456000000005E-2</v>
      </c>
      <c r="AB15">
        <v>9.2307691999999997E-2</v>
      </c>
      <c r="AC15">
        <v>-0.65236416900000005</v>
      </c>
      <c r="AD15">
        <v>1.656410256</v>
      </c>
      <c r="AE15">
        <v>7.1675099999999995E-4</v>
      </c>
      <c r="AF15">
        <f t="shared" si="0"/>
        <v>0.34831509899999991</v>
      </c>
    </row>
    <row r="16" spans="1:32" x14ac:dyDescent="0.35">
      <c r="A16" s="6" t="s">
        <v>67</v>
      </c>
      <c r="B16">
        <v>57.970199999999998</v>
      </c>
      <c r="C16">
        <v>15.894299999999999</v>
      </c>
      <c r="D16">
        <v>0.173231</v>
      </c>
      <c r="E16">
        <v>0.23461699999999999</v>
      </c>
      <c r="F16">
        <v>0.20225119999999999</v>
      </c>
      <c r="G16">
        <v>1.8625</v>
      </c>
      <c r="H16">
        <v>0.4</v>
      </c>
      <c r="I16">
        <v>13.41</v>
      </c>
      <c r="J16">
        <v>1.9014770519999999</v>
      </c>
      <c r="K16">
        <v>1462.2909999999999</v>
      </c>
      <c r="L16" t="s">
        <v>31</v>
      </c>
      <c r="M16">
        <v>0.173399049</v>
      </c>
      <c r="N16">
        <v>1.035206243</v>
      </c>
      <c r="O16">
        <v>0.17500349900000001</v>
      </c>
      <c r="P16">
        <v>1.165830768</v>
      </c>
      <c r="Q16">
        <v>0.13764890599999999</v>
      </c>
      <c r="R16">
        <v>1.199759813</v>
      </c>
      <c r="S16">
        <v>10</v>
      </c>
      <c r="T16">
        <v>10</v>
      </c>
      <c r="U16">
        <v>12</v>
      </c>
      <c r="V16">
        <v>0.65260393900000002</v>
      </c>
      <c r="W16">
        <v>0.74450765900000004</v>
      </c>
      <c r="X16">
        <v>0.70980306299999996</v>
      </c>
      <c r="Y16">
        <v>1</v>
      </c>
      <c r="Z16">
        <v>3</v>
      </c>
      <c r="AA16">
        <v>0.46135609100000002</v>
      </c>
      <c r="AB16">
        <v>0.21476510100000001</v>
      </c>
      <c r="AC16">
        <v>1.0209272760000001</v>
      </c>
      <c r="AD16">
        <v>7.2</v>
      </c>
      <c r="AE16">
        <v>6.8385799999999997E-4</v>
      </c>
      <c r="AF16">
        <f t="shared" si="0"/>
        <v>-9.1903720000000022E-2</v>
      </c>
    </row>
    <row r="17" spans="1:32" x14ac:dyDescent="0.35">
      <c r="A17" s="6" t="s">
        <v>68</v>
      </c>
      <c r="B17">
        <v>92.123599999999996</v>
      </c>
      <c r="C17">
        <v>15.1356</v>
      </c>
      <c r="D17">
        <v>0.31826900000000002</v>
      </c>
      <c r="E17">
        <v>0.41308600000000001</v>
      </c>
      <c r="F17">
        <v>0.29068349999999998</v>
      </c>
      <c r="G17">
        <v>1.635</v>
      </c>
      <c r="H17">
        <v>0.02</v>
      </c>
      <c r="I17">
        <v>6.39</v>
      </c>
      <c r="J17">
        <v>5.5686367499999996</v>
      </c>
      <c r="K17">
        <v>1436.732</v>
      </c>
      <c r="L17" t="s">
        <v>32</v>
      </c>
      <c r="M17">
        <v>0.28182198600000002</v>
      </c>
      <c r="N17">
        <v>1.372319292</v>
      </c>
      <c r="O17">
        <v>0.34345425400000001</v>
      </c>
      <c r="P17">
        <v>0.72647673400000001</v>
      </c>
      <c r="Q17">
        <v>0.18095861099999999</v>
      </c>
      <c r="R17">
        <v>1.0960912309999999</v>
      </c>
      <c r="S17">
        <v>5</v>
      </c>
      <c r="T17">
        <v>2</v>
      </c>
      <c r="U17">
        <v>7</v>
      </c>
      <c r="V17">
        <v>0.96196936499999997</v>
      </c>
      <c r="W17">
        <v>0.37750547000000001</v>
      </c>
      <c r="X17">
        <v>0.72083151000000001</v>
      </c>
      <c r="Y17">
        <v>-2</v>
      </c>
      <c r="Z17">
        <v>3</v>
      </c>
      <c r="AA17">
        <v>0.52264995999999997</v>
      </c>
      <c r="AB17">
        <v>1.2232415999999999E-2</v>
      </c>
      <c r="AC17">
        <v>3.4058940369999999</v>
      </c>
      <c r="AD17">
        <v>3.9082568809999998</v>
      </c>
      <c r="AE17">
        <v>6.9602399999999995E-4</v>
      </c>
      <c r="AF17">
        <f t="shared" si="0"/>
        <v>0.58446389499999996</v>
      </c>
    </row>
    <row r="18" spans="1:32" x14ac:dyDescent="0.35">
      <c r="A18" s="6" t="s">
        <v>69</v>
      </c>
      <c r="B18">
        <v>27.251799999999999</v>
      </c>
      <c r="C18">
        <v>11.183</v>
      </c>
      <c r="D18">
        <v>0.140374</v>
      </c>
      <c r="E18">
        <v>0.25672499999999998</v>
      </c>
      <c r="F18">
        <v>0.70788010000000001</v>
      </c>
      <c r="G18">
        <v>1.9</v>
      </c>
      <c r="H18">
        <v>0.24</v>
      </c>
      <c r="I18">
        <v>26.49</v>
      </c>
      <c r="J18">
        <v>3.0463484840000001</v>
      </c>
      <c r="K18">
        <v>1578.432</v>
      </c>
      <c r="L18" t="s">
        <v>33</v>
      </c>
      <c r="M18">
        <v>0.23721961499999999</v>
      </c>
      <c r="N18">
        <v>1.4191444959999999</v>
      </c>
      <c r="O18">
        <v>0.347654511</v>
      </c>
      <c r="P18">
        <v>0.90245444799999996</v>
      </c>
      <c r="Q18">
        <v>0.17929581</v>
      </c>
      <c r="R18">
        <v>1.326515812</v>
      </c>
      <c r="S18">
        <v>6</v>
      </c>
      <c r="T18">
        <v>4</v>
      </c>
      <c r="U18">
        <v>9</v>
      </c>
      <c r="V18">
        <v>0.96398249499999999</v>
      </c>
      <c r="W18">
        <v>0.61781181600000001</v>
      </c>
      <c r="X18">
        <v>0.864332604</v>
      </c>
      <c r="Y18">
        <v>-1</v>
      </c>
      <c r="Z18">
        <v>4</v>
      </c>
      <c r="AA18">
        <v>0.16548578999999999</v>
      </c>
      <c r="AB18">
        <v>0.12631578900000001</v>
      </c>
      <c r="AC18">
        <v>1.603341307</v>
      </c>
      <c r="AD18">
        <v>13.94210526</v>
      </c>
      <c r="AE18">
        <v>6.3354000000000004E-4</v>
      </c>
      <c r="AF18">
        <f t="shared" si="0"/>
        <v>0.34617067899999998</v>
      </c>
    </row>
    <row r="19" spans="1:32" x14ac:dyDescent="0.35">
      <c r="A19" s="6" t="s">
        <v>70</v>
      </c>
      <c r="B19">
        <v>84.974599999999995</v>
      </c>
      <c r="C19">
        <v>13.438700000000001</v>
      </c>
      <c r="D19">
        <v>0.19436200000000001</v>
      </c>
      <c r="E19">
        <v>0.22939100000000001</v>
      </c>
      <c r="F19">
        <v>0.84987000000000001</v>
      </c>
      <c r="G19">
        <v>1.37</v>
      </c>
      <c r="H19">
        <v>0.05</v>
      </c>
      <c r="I19">
        <v>24.01</v>
      </c>
      <c r="J19">
        <v>5.7678180560000003</v>
      </c>
      <c r="K19">
        <v>1655.979</v>
      </c>
      <c r="L19" t="s">
        <v>33</v>
      </c>
      <c r="M19">
        <v>8.5311408000000005E-2</v>
      </c>
      <c r="N19">
        <v>0.655158609</v>
      </c>
      <c r="O19">
        <v>0.10120915799999999</v>
      </c>
      <c r="P19">
        <v>0.64564499200000003</v>
      </c>
      <c r="Q19">
        <v>0.14305641999999999</v>
      </c>
      <c r="R19">
        <v>0.570077956</v>
      </c>
      <c r="S19">
        <v>15</v>
      </c>
      <c r="T19">
        <v>34</v>
      </c>
      <c r="U19">
        <v>9</v>
      </c>
      <c r="V19">
        <v>0.41934354499999998</v>
      </c>
      <c r="W19">
        <v>0.24048140000000001</v>
      </c>
      <c r="X19">
        <v>0.37207877499999997</v>
      </c>
      <c r="Y19">
        <v>20</v>
      </c>
      <c r="Z19">
        <v>-5</v>
      </c>
      <c r="AA19">
        <v>0.186129136</v>
      </c>
      <c r="AB19">
        <v>3.6496349999999997E-2</v>
      </c>
      <c r="AC19">
        <v>4.2100861719999996</v>
      </c>
      <c r="AD19">
        <v>17.525547450000001</v>
      </c>
      <c r="AE19">
        <v>6.0387199999999998E-4</v>
      </c>
      <c r="AF19">
        <f t="shared" si="0"/>
        <v>0.17886214499999997</v>
      </c>
    </row>
    <row r="20" spans="1:32" x14ac:dyDescent="0.35">
      <c r="A20" s="6" t="s">
        <v>71</v>
      </c>
      <c r="B20">
        <v>87.242400000000004</v>
      </c>
      <c r="C20">
        <v>14.0581</v>
      </c>
      <c r="D20">
        <v>0.235873</v>
      </c>
      <c r="E20">
        <v>0.18881400000000001</v>
      </c>
      <c r="F20">
        <v>0.52599399999999996</v>
      </c>
      <c r="G20">
        <v>1.1299999999999999</v>
      </c>
      <c r="H20">
        <v>0.08</v>
      </c>
      <c r="I20">
        <v>9.56</v>
      </c>
      <c r="J20">
        <v>3.738968582</v>
      </c>
      <c r="K20">
        <v>1529.723</v>
      </c>
      <c r="L20" t="s">
        <v>31</v>
      </c>
      <c r="M20">
        <v>0.21493773199999999</v>
      </c>
      <c r="N20">
        <v>1.2278367080000001</v>
      </c>
      <c r="O20">
        <v>0.151438032</v>
      </c>
      <c r="P20">
        <v>1.128490896</v>
      </c>
      <c r="Q20">
        <v>0.203444615</v>
      </c>
      <c r="R20">
        <v>1.1017390460000001</v>
      </c>
      <c r="S20">
        <v>7</v>
      </c>
      <c r="T20">
        <v>23</v>
      </c>
      <c r="U20">
        <v>8</v>
      </c>
      <c r="V20">
        <v>0.76638949700000003</v>
      </c>
      <c r="W20">
        <v>0.45308533899999998</v>
      </c>
      <c r="X20">
        <v>0.68153172900000003</v>
      </c>
      <c r="Y20">
        <v>17</v>
      </c>
      <c r="Z20">
        <v>2</v>
      </c>
      <c r="AA20">
        <v>0.309598657</v>
      </c>
      <c r="AB20">
        <v>7.0796460000000005E-2</v>
      </c>
      <c r="AC20">
        <v>3.3088217539999998</v>
      </c>
      <c r="AD20">
        <v>8.4601769910000009</v>
      </c>
      <c r="AE20">
        <v>6.5371299999999999E-4</v>
      </c>
      <c r="AF20">
        <f t="shared" si="0"/>
        <v>0.31330415800000005</v>
      </c>
    </row>
    <row r="21" spans="1:32" x14ac:dyDescent="0.35">
      <c r="A21" s="6" t="s">
        <v>72</v>
      </c>
      <c r="B21">
        <v>74.179199999999994</v>
      </c>
      <c r="C21">
        <v>18.205300000000001</v>
      </c>
      <c r="D21">
        <v>0.18163899999999999</v>
      </c>
      <c r="E21">
        <v>0.19744100000000001</v>
      </c>
      <c r="F21">
        <v>0.28007470000000001</v>
      </c>
      <c r="G21">
        <v>1.3420000000000001</v>
      </c>
      <c r="H21">
        <v>0</v>
      </c>
      <c r="I21">
        <v>5.09</v>
      </c>
      <c r="J21">
        <v>9.3518112280000008</v>
      </c>
      <c r="K21">
        <v>1526.2249999999999</v>
      </c>
      <c r="L21" t="s">
        <v>33</v>
      </c>
      <c r="M21">
        <v>0.18740891700000001</v>
      </c>
      <c r="N21">
        <v>1.4395918889999999</v>
      </c>
      <c r="O21">
        <v>0.21745009500000001</v>
      </c>
      <c r="P21">
        <v>1.4585926920000001</v>
      </c>
      <c r="Q21">
        <v>0.18420639</v>
      </c>
      <c r="R21">
        <v>1.028409098</v>
      </c>
      <c r="S21">
        <v>8</v>
      </c>
      <c r="T21">
        <v>7</v>
      </c>
      <c r="U21">
        <v>8</v>
      </c>
      <c r="V21">
        <v>0.94542669599999996</v>
      </c>
      <c r="W21">
        <v>0.95938730900000002</v>
      </c>
      <c r="X21">
        <v>0.69120350100000005</v>
      </c>
      <c r="Y21">
        <v>0</v>
      </c>
      <c r="Z21">
        <v>1</v>
      </c>
      <c r="AA21">
        <v>0.393401799</v>
      </c>
      <c r="AB21">
        <v>0</v>
      </c>
      <c r="AC21">
        <v>6.9685627630000004</v>
      </c>
      <c r="AD21">
        <v>3.7928464979999998</v>
      </c>
      <c r="AE21">
        <v>6.5521100000000005E-4</v>
      </c>
      <c r="AF21">
        <f t="shared" si="0"/>
        <v>-1.3960613000000066E-2</v>
      </c>
    </row>
    <row r="22" spans="1:32" x14ac:dyDescent="0.35">
      <c r="A22" s="6" t="s">
        <v>73</v>
      </c>
      <c r="B22">
        <v>67.083200000000005</v>
      </c>
      <c r="C22">
        <v>14.2301</v>
      </c>
      <c r="D22">
        <v>0.19939899999999999</v>
      </c>
      <c r="E22">
        <v>0.223443</v>
      </c>
      <c r="F22">
        <v>0.26780730000000003</v>
      </c>
      <c r="G22">
        <v>1.7344999999999999</v>
      </c>
      <c r="H22">
        <v>0.22</v>
      </c>
      <c r="I22">
        <v>2.97</v>
      </c>
      <c r="J22">
        <v>7.5085243540000004</v>
      </c>
      <c r="K22">
        <v>1314.558</v>
      </c>
      <c r="L22" t="s">
        <v>31</v>
      </c>
      <c r="M22">
        <v>0.217371906</v>
      </c>
      <c r="N22">
        <v>1.3397470460000001</v>
      </c>
      <c r="O22">
        <v>0.19101280300000001</v>
      </c>
      <c r="P22">
        <v>1.649868946</v>
      </c>
      <c r="Q22">
        <v>0.207571374</v>
      </c>
      <c r="R22">
        <v>1.517038366</v>
      </c>
      <c r="S22">
        <v>7</v>
      </c>
      <c r="T22">
        <v>9</v>
      </c>
      <c r="U22">
        <v>8</v>
      </c>
      <c r="V22">
        <v>0.92442013099999998</v>
      </c>
      <c r="W22">
        <v>1.073873085</v>
      </c>
      <c r="X22">
        <v>1.0041575490000001</v>
      </c>
      <c r="Y22">
        <v>3</v>
      </c>
      <c r="Z22">
        <v>2</v>
      </c>
      <c r="AA22">
        <v>0.42679004999999998</v>
      </c>
      <c r="AB22">
        <v>0.126837705</v>
      </c>
      <c r="AC22">
        <v>4.3289272719999996</v>
      </c>
      <c r="AD22">
        <v>1.712309023</v>
      </c>
      <c r="AE22">
        <v>7.6071199999999998E-4</v>
      </c>
      <c r="AF22">
        <f t="shared" si="0"/>
        <v>-0.14945295400000003</v>
      </c>
    </row>
    <row r="23" spans="1:32" x14ac:dyDescent="0.35">
      <c r="A23" s="6" t="s">
        <v>74</v>
      </c>
      <c r="B23">
        <v>24.179099999999998</v>
      </c>
      <c r="C23">
        <v>14.9758</v>
      </c>
      <c r="D23">
        <v>6.9505899999999995E-2</v>
      </c>
      <c r="E23">
        <v>0.116489</v>
      </c>
      <c r="F23">
        <v>0.2355815</v>
      </c>
      <c r="G23">
        <v>1.1234999999999999</v>
      </c>
      <c r="H23">
        <v>0.24</v>
      </c>
      <c r="I23">
        <v>4.95</v>
      </c>
      <c r="J23">
        <v>1.2575376490000001</v>
      </c>
      <c r="K23">
        <v>1296.384</v>
      </c>
      <c r="L23" t="s">
        <v>31</v>
      </c>
      <c r="M23">
        <v>0.12253898100000001</v>
      </c>
      <c r="N23">
        <v>1.0606647380000001</v>
      </c>
      <c r="O23">
        <v>0.131810233</v>
      </c>
      <c r="P23">
        <v>1.051877588</v>
      </c>
      <c r="Q23">
        <v>0.121189138</v>
      </c>
      <c r="R23">
        <v>1.028651427</v>
      </c>
      <c r="S23">
        <v>10</v>
      </c>
      <c r="T23">
        <v>9</v>
      </c>
      <c r="U23">
        <v>12</v>
      </c>
      <c r="V23">
        <v>0.63505470500000005</v>
      </c>
      <c r="W23">
        <v>0.66678336999999999</v>
      </c>
      <c r="X23">
        <v>0.64140043800000002</v>
      </c>
      <c r="Y23">
        <v>0</v>
      </c>
      <c r="Z23">
        <v>3</v>
      </c>
      <c r="AA23">
        <v>0.22782291199999999</v>
      </c>
      <c r="AB23">
        <v>0.213618158</v>
      </c>
      <c r="AC23">
        <v>1.119303648</v>
      </c>
      <c r="AD23">
        <v>4.4058744990000003</v>
      </c>
      <c r="AE23">
        <v>7.7137600000000005E-4</v>
      </c>
      <c r="AF23">
        <f t="shared" si="0"/>
        <v>-3.1728664999999934E-2</v>
      </c>
    </row>
    <row r="24" spans="1:32" x14ac:dyDescent="0.35">
      <c r="A24" s="6" t="s">
        <v>75</v>
      </c>
      <c r="B24">
        <v>84.822800000000001</v>
      </c>
      <c r="C24">
        <v>21.851400000000002</v>
      </c>
      <c r="D24">
        <v>0.21450900000000001</v>
      </c>
      <c r="E24">
        <v>0.199603</v>
      </c>
      <c r="F24">
        <v>0.33000390000000002</v>
      </c>
      <c r="G24">
        <v>1.32</v>
      </c>
      <c r="H24">
        <v>0.05</v>
      </c>
      <c r="I24">
        <v>2.89</v>
      </c>
      <c r="J24">
        <v>3.5417964940000002</v>
      </c>
      <c r="K24">
        <v>1445.8330000000001</v>
      </c>
      <c r="L24" t="s">
        <v>31</v>
      </c>
      <c r="M24">
        <v>0.19013677000000001</v>
      </c>
      <c r="N24">
        <v>1.1953121870000001</v>
      </c>
      <c r="O24">
        <v>0.17426567400000001</v>
      </c>
      <c r="P24">
        <v>1.8155304219999999</v>
      </c>
      <c r="Q24">
        <v>0.196486996</v>
      </c>
      <c r="R24">
        <v>1.215583176</v>
      </c>
      <c r="S24">
        <v>8</v>
      </c>
      <c r="T24">
        <v>10</v>
      </c>
      <c r="U24">
        <v>8</v>
      </c>
      <c r="V24">
        <v>0.78875273499999998</v>
      </c>
      <c r="W24">
        <v>1.06463895</v>
      </c>
      <c r="X24">
        <v>0.79912472599999995</v>
      </c>
      <c r="Y24">
        <v>3</v>
      </c>
      <c r="Z24">
        <v>1</v>
      </c>
      <c r="AA24">
        <v>0.39394658999999999</v>
      </c>
      <c r="AB24">
        <v>3.7878787999999997E-2</v>
      </c>
      <c r="AC24">
        <v>2.6831791620000001</v>
      </c>
      <c r="AD24">
        <v>2.1893939389999999</v>
      </c>
      <c r="AE24">
        <v>6.9164300000000003E-4</v>
      </c>
      <c r="AF24">
        <f t="shared" si="0"/>
        <v>-0.27588621499999999</v>
      </c>
    </row>
    <row r="25" spans="1:32" x14ac:dyDescent="0.35">
      <c r="A25" s="6" t="s">
        <v>76</v>
      </c>
      <c r="B25">
        <v>43.415399999999998</v>
      </c>
      <c r="C25">
        <v>16.568999999999999</v>
      </c>
      <c r="D25">
        <v>8.8094900000000004E-2</v>
      </c>
      <c r="E25">
        <v>0.176873</v>
      </c>
      <c r="F25">
        <v>0.12541959999999999</v>
      </c>
      <c r="G25">
        <v>1.6285000000000001</v>
      </c>
      <c r="H25">
        <v>0.02</v>
      </c>
      <c r="I25">
        <v>6.82</v>
      </c>
      <c r="J25">
        <v>4.4310480459999999</v>
      </c>
      <c r="K25">
        <v>1332.837</v>
      </c>
      <c r="L25" t="s">
        <v>31</v>
      </c>
      <c r="M25">
        <v>0.13064479300000001</v>
      </c>
      <c r="N25">
        <v>1.09447779</v>
      </c>
      <c r="O25">
        <v>0.15480828499999999</v>
      </c>
      <c r="P25">
        <v>0.99442482799999998</v>
      </c>
      <c r="Q25">
        <v>0.151402541</v>
      </c>
      <c r="R25">
        <v>0.75037931300000005</v>
      </c>
      <c r="S25">
        <v>12</v>
      </c>
      <c r="T25">
        <v>11</v>
      </c>
      <c r="U25">
        <v>10</v>
      </c>
      <c r="V25">
        <v>0.60332603900000004</v>
      </c>
      <c r="W25">
        <v>0.63483588599999996</v>
      </c>
      <c r="X25">
        <v>0.46853391700000002</v>
      </c>
      <c r="Y25">
        <v>0</v>
      </c>
      <c r="Z25">
        <v>-1</v>
      </c>
      <c r="AA25">
        <v>0.41259446100000002</v>
      </c>
      <c r="AB25">
        <v>1.2281240000000001E-2</v>
      </c>
      <c r="AC25">
        <v>2.7209383150000002</v>
      </c>
      <c r="AD25">
        <v>4.1879029780000003</v>
      </c>
      <c r="AE25">
        <v>7.5027899999999996E-4</v>
      </c>
      <c r="AF25">
        <f t="shared" si="0"/>
        <v>-3.1509846999999924E-2</v>
      </c>
    </row>
    <row r="26" spans="1:32" x14ac:dyDescent="0.35">
      <c r="A26" s="6" t="s">
        <v>77</v>
      </c>
      <c r="B26">
        <v>76.8459</v>
      </c>
      <c r="C26">
        <v>15.3751</v>
      </c>
      <c r="D26">
        <v>0.19996900000000001</v>
      </c>
      <c r="E26">
        <v>0.246001</v>
      </c>
      <c r="F26">
        <v>0.32011909999999999</v>
      </c>
      <c r="G26">
        <v>1.4924999999999999</v>
      </c>
      <c r="H26">
        <v>0</v>
      </c>
      <c r="I26">
        <v>8.83</v>
      </c>
      <c r="J26">
        <v>8.9888296089999997</v>
      </c>
      <c r="K26">
        <v>1457.028</v>
      </c>
      <c r="L26" t="s">
        <v>31</v>
      </c>
      <c r="M26">
        <v>0.201677577</v>
      </c>
      <c r="N26">
        <v>1.13352845</v>
      </c>
      <c r="O26">
        <v>0.20526902299999999</v>
      </c>
      <c r="P26">
        <v>1.535031104</v>
      </c>
      <c r="Q26">
        <v>0.19240001600000001</v>
      </c>
      <c r="R26">
        <v>1.4465997500000001</v>
      </c>
      <c r="S26">
        <v>9</v>
      </c>
      <c r="T26">
        <v>10</v>
      </c>
      <c r="U26">
        <v>10</v>
      </c>
      <c r="V26">
        <v>0.73015317300000004</v>
      </c>
      <c r="W26">
        <v>0.95347921199999996</v>
      </c>
      <c r="X26">
        <v>0.91606126899999996</v>
      </c>
      <c r="Y26">
        <v>2</v>
      </c>
      <c r="Z26">
        <v>2</v>
      </c>
      <c r="AA26">
        <v>0.384490628</v>
      </c>
      <c r="AB26">
        <v>0</v>
      </c>
      <c r="AC26">
        <v>6.0226664049999998</v>
      </c>
      <c r="AD26">
        <v>5.9162479059999997</v>
      </c>
      <c r="AE26">
        <v>6.8632899999999995E-4</v>
      </c>
      <c r="AF26">
        <f t="shared" si="0"/>
        <v>-0.22332603899999992</v>
      </c>
    </row>
    <row r="27" spans="1:32" x14ac:dyDescent="0.35">
      <c r="A27" s="6" t="s">
        <v>78</v>
      </c>
      <c r="B27">
        <v>23.5502</v>
      </c>
      <c r="C27">
        <v>11.581799999999999</v>
      </c>
      <c r="D27">
        <v>6.6222199999999995E-2</v>
      </c>
      <c r="E27">
        <v>0.15019099999999999</v>
      </c>
      <c r="F27">
        <v>0.3139422</v>
      </c>
      <c r="G27">
        <v>1.1200000000000001</v>
      </c>
      <c r="H27">
        <v>7.0000000000000007E-2</v>
      </c>
      <c r="I27">
        <v>0.69</v>
      </c>
      <c r="J27">
        <v>1.2217788570000001</v>
      </c>
      <c r="K27">
        <v>1436.807</v>
      </c>
      <c r="L27" t="s">
        <v>33</v>
      </c>
      <c r="M27">
        <v>0.135266528</v>
      </c>
      <c r="N27">
        <v>1.482176851</v>
      </c>
      <c r="O27">
        <v>7.1914899999999998E-4</v>
      </c>
      <c r="P27">
        <v>0.113586401</v>
      </c>
      <c r="Q27">
        <v>0.10988453500000001</v>
      </c>
      <c r="R27">
        <v>0.92885445799999999</v>
      </c>
      <c r="S27">
        <v>9</v>
      </c>
      <c r="T27">
        <v>21</v>
      </c>
      <c r="U27">
        <v>17</v>
      </c>
      <c r="V27">
        <v>0.84328227600000005</v>
      </c>
      <c r="W27">
        <v>7.9387309000000003E-2</v>
      </c>
      <c r="X27">
        <v>0.37264770200000003</v>
      </c>
      <c r="Y27">
        <v>13</v>
      </c>
      <c r="Z27">
        <v>9</v>
      </c>
      <c r="AA27">
        <v>0.17419358600000001</v>
      </c>
      <c r="AB27">
        <v>6.25E-2</v>
      </c>
      <c r="AC27">
        <v>1.0908739789999999</v>
      </c>
      <c r="AD27">
        <v>0.616071429</v>
      </c>
      <c r="AE27">
        <v>6.9598800000000003E-4</v>
      </c>
      <c r="AF27">
        <f t="shared" si="0"/>
        <v>0.76389496700000004</v>
      </c>
    </row>
    <row r="28" spans="1:32" x14ac:dyDescent="0.35">
      <c r="A28" s="6" t="s">
        <v>79</v>
      </c>
      <c r="B28">
        <v>28.5154</v>
      </c>
      <c r="C28">
        <v>12.002000000000001</v>
      </c>
      <c r="D28">
        <v>0.16328100000000001</v>
      </c>
      <c r="E28">
        <v>0.32634099999999999</v>
      </c>
      <c r="F28">
        <v>0.72324270000000002</v>
      </c>
      <c r="G28">
        <v>1.48</v>
      </c>
      <c r="H28">
        <v>0.18</v>
      </c>
      <c r="I28">
        <v>3.52</v>
      </c>
      <c r="J28">
        <v>-0.15397171700000001</v>
      </c>
      <c r="K28">
        <v>1697.9639999999999</v>
      </c>
      <c r="L28" t="s">
        <v>33</v>
      </c>
      <c r="M28">
        <v>0.147890255</v>
      </c>
      <c r="N28">
        <v>1.093237139</v>
      </c>
      <c r="O28">
        <v>2.3595169999999999E-2</v>
      </c>
      <c r="P28">
        <v>0.1302709</v>
      </c>
      <c r="Q28">
        <v>0.14688831299999999</v>
      </c>
      <c r="R28">
        <v>1.0860036799999999</v>
      </c>
      <c r="S28">
        <v>14</v>
      </c>
      <c r="T28">
        <v>5</v>
      </c>
      <c r="U28">
        <v>15</v>
      </c>
      <c r="V28">
        <v>0.62214442000000003</v>
      </c>
      <c r="W28">
        <v>0.105864333</v>
      </c>
      <c r="X28">
        <v>0.59426695799999996</v>
      </c>
      <c r="Y28">
        <v>-8</v>
      </c>
      <c r="Z28">
        <v>2</v>
      </c>
      <c r="AA28">
        <v>0.18418120099999999</v>
      </c>
      <c r="AB28">
        <v>0.121621622</v>
      </c>
      <c r="AC28">
        <v>-0.104034944</v>
      </c>
      <c r="AD28">
        <v>2.3783783779999998</v>
      </c>
      <c r="AE28">
        <v>5.8894100000000005E-4</v>
      </c>
      <c r="AF28">
        <f t="shared" si="0"/>
        <v>0.51628008700000005</v>
      </c>
    </row>
    <row r="29" spans="1:32" x14ac:dyDescent="0.35">
      <c r="A29" s="6" t="s">
        <v>80</v>
      </c>
      <c r="B29">
        <v>90.092600000000004</v>
      </c>
      <c r="C29">
        <v>21.003900000000002</v>
      </c>
      <c r="D29">
        <v>0.162827</v>
      </c>
      <c r="E29">
        <v>0.225992</v>
      </c>
      <c r="F29">
        <v>0.2570597</v>
      </c>
      <c r="G29">
        <v>1.28</v>
      </c>
      <c r="H29">
        <v>0.11</v>
      </c>
      <c r="I29">
        <v>3.9</v>
      </c>
      <c r="J29">
        <v>4.6504854370000004</v>
      </c>
      <c r="K29">
        <v>1508.9349999999999</v>
      </c>
      <c r="L29" t="s">
        <v>33</v>
      </c>
      <c r="M29">
        <v>0.17371468000000001</v>
      </c>
      <c r="N29">
        <v>1.1971755369999999</v>
      </c>
      <c r="O29">
        <v>0.11589553700000001</v>
      </c>
      <c r="P29">
        <v>0.75083045199999998</v>
      </c>
      <c r="Q29">
        <v>0.16997189900000001</v>
      </c>
      <c r="R29">
        <v>1.054549918</v>
      </c>
      <c r="S29">
        <v>10</v>
      </c>
      <c r="T29">
        <v>30</v>
      </c>
      <c r="U29">
        <v>11</v>
      </c>
      <c r="V29">
        <v>0.75711159699999997</v>
      </c>
      <c r="W29">
        <v>0.219256018</v>
      </c>
      <c r="X29">
        <v>0.66358862100000005</v>
      </c>
      <c r="Y29">
        <v>21</v>
      </c>
      <c r="Z29">
        <v>2</v>
      </c>
      <c r="AA29">
        <v>0.387787944</v>
      </c>
      <c r="AB29">
        <v>8.59375E-2</v>
      </c>
      <c r="AC29">
        <v>3.6331917480000002</v>
      </c>
      <c r="AD29">
        <v>3.046875</v>
      </c>
      <c r="AE29">
        <v>6.6271899999999998E-4</v>
      </c>
      <c r="AF29">
        <f t="shared" si="0"/>
        <v>0.53785557899999992</v>
      </c>
    </row>
    <row r="30" spans="1:32" x14ac:dyDescent="0.35">
      <c r="A30" s="6" t="s">
        <v>81</v>
      </c>
      <c r="B30">
        <v>44.673699999999997</v>
      </c>
      <c r="C30">
        <v>11.637</v>
      </c>
      <c r="D30">
        <v>0.17996100000000001</v>
      </c>
      <c r="E30">
        <v>0.27996599999999999</v>
      </c>
      <c r="F30">
        <v>0.59443670000000004</v>
      </c>
      <c r="G30">
        <v>1.3680000000000001</v>
      </c>
      <c r="H30">
        <v>0.23</v>
      </c>
      <c r="I30">
        <v>13.87</v>
      </c>
      <c r="J30">
        <v>9.9226592870000001</v>
      </c>
      <c r="K30">
        <v>1574.2380000000001</v>
      </c>
      <c r="L30" t="s">
        <v>31</v>
      </c>
      <c r="M30">
        <v>0.26389604500000002</v>
      </c>
      <c r="N30">
        <v>1.590677079</v>
      </c>
      <c r="O30">
        <v>0.37434208200000002</v>
      </c>
      <c r="P30">
        <v>0.72036761500000002</v>
      </c>
      <c r="Q30">
        <v>0.166170648</v>
      </c>
      <c r="R30">
        <v>1.4814185259999999</v>
      </c>
      <c r="S30">
        <v>6</v>
      </c>
      <c r="T30">
        <v>3</v>
      </c>
      <c r="U30">
        <v>10</v>
      </c>
      <c r="V30">
        <v>1.0887964990000001</v>
      </c>
      <c r="W30">
        <v>0.41010940899999998</v>
      </c>
      <c r="X30">
        <v>0.95024070000000005</v>
      </c>
      <c r="Y30">
        <v>-2</v>
      </c>
      <c r="Z30">
        <v>5</v>
      </c>
      <c r="AA30">
        <v>0.232388345</v>
      </c>
      <c r="AB30">
        <v>0.16812865499999999</v>
      </c>
      <c r="AC30">
        <v>7.2534059119999998</v>
      </c>
      <c r="AD30">
        <v>10.13888889</v>
      </c>
      <c r="AE30">
        <v>6.3522800000000005E-4</v>
      </c>
      <c r="AF30">
        <f t="shared" si="0"/>
        <v>0.67868709000000016</v>
      </c>
    </row>
    <row r="31" spans="1:32" x14ac:dyDescent="0.35">
      <c r="A31" s="6" t="s">
        <v>82</v>
      </c>
      <c r="B31">
        <v>79.189499999999995</v>
      </c>
      <c r="C31">
        <v>18.628699999999998</v>
      </c>
      <c r="D31">
        <v>0.190334</v>
      </c>
      <c r="E31">
        <v>0.14885399999999999</v>
      </c>
      <c r="F31">
        <v>0.4022365</v>
      </c>
      <c r="G31">
        <v>1.56</v>
      </c>
      <c r="H31">
        <v>0.05</v>
      </c>
      <c r="I31">
        <v>3.74</v>
      </c>
      <c r="J31">
        <v>3.867029804</v>
      </c>
      <c r="K31">
        <v>1412.5160000000001</v>
      </c>
      <c r="L31" t="s">
        <v>31</v>
      </c>
      <c r="M31">
        <v>0.228086398</v>
      </c>
      <c r="N31">
        <v>1.1923991190000001</v>
      </c>
      <c r="O31">
        <v>0.21384081899999999</v>
      </c>
      <c r="P31">
        <v>1.5384785540000001</v>
      </c>
      <c r="Q31">
        <v>0.22117286799999999</v>
      </c>
      <c r="R31">
        <v>1.2809084369999999</v>
      </c>
      <c r="S31">
        <v>7</v>
      </c>
      <c r="T31">
        <v>8</v>
      </c>
      <c r="U31">
        <v>7</v>
      </c>
      <c r="V31">
        <v>0.79063457299999995</v>
      </c>
      <c r="W31">
        <v>0.93273523000000003</v>
      </c>
      <c r="X31">
        <v>0.82433260399999997</v>
      </c>
      <c r="Y31">
        <v>2</v>
      </c>
      <c r="Z31">
        <v>1</v>
      </c>
      <c r="AA31">
        <v>0.3212006</v>
      </c>
      <c r="AB31">
        <v>3.2051282E-2</v>
      </c>
      <c r="AC31">
        <v>2.478865259</v>
      </c>
      <c r="AD31">
        <v>2.3974358969999998</v>
      </c>
      <c r="AE31">
        <v>7.0795700000000005E-4</v>
      </c>
      <c r="AF31">
        <f t="shared" si="0"/>
        <v>-0.14210065700000007</v>
      </c>
    </row>
    <row r="32" spans="1:32" x14ac:dyDescent="0.35">
      <c r="A32" s="6" t="s">
        <v>83</v>
      </c>
      <c r="B32">
        <v>61.4786</v>
      </c>
      <c r="C32">
        <v>15.3695</v>
      </c>
      <c r="D32">
        <v>0.116438</v>
      </c>
      <c r="E32">
        <v>0.114021</v>
      </c>
      <c r="F32">
        <v>0.41109329999999999</v>
      </c>
      <c r="G32">
        <v>1.4419999999999999</v>
      </c>
      <c r="H32">
        <v>0</v>
      </c>
      <c r="I32">
        <v>5.24</v>
      </c>
      <c r="J32">
        <v>8.7556757629999993</v>
      </c>
      <c r="K32">
        <v>1422.944</v>
      </c>
      <c r="L32" t="s">
        <v>31</v>
      </c>
      <c r="M32">
        <v>0.238945881</v>
      </c>
      <c r="N32">
        <v>1.212932905</v>
      </c>
      <c r="O32">
        <v>0.215560799</v>
      </c>
      <c r="P32">
        <v>0.64509939000000005</v>
      </c>
      <c r="Q32">
        <v>0.22366676799999999</v>
      </c>
      <c r="R32">
        <v>1.1450075580000001</v>
      </c>
      <c r="S32">
        <v>6</v>
      </c>
      <c r="T32">
        <v>5</v>
      </c>
      <c r="U32">
        <v>6</v>
      </c>
      <c r="V32">
        <v>0.83146608300000002</v>
      </c>
      <c r="W32">
        <v>0.46271334800000002</v>
      </c>
      <c r="X32">
        <v>0.79470459500000001</v>
      </c>
      <c r="Y32">
        <v>0</v>
      </c>
      <c r="Z32">
        <v>1</v>
      </c>
      <c r="AA32">
        <v>0.22072244799999999</v>
      </c>
      <c r="AB32">
        <v>0</v>
      </c>
      <c r="AC32">
        <v>6.0718972000000004</v>
      </c>
      <c r="AD32">
        <v>3.6338418859999999</v>
      </c>
      <c r="AE32">
        <v>7.0276799999999999E-4</v>
      </c>
      <c r="AF32">
        <f t="shared" si="0"/>
        <v>0.368752735</v>
      </c>
    </row>
    <row r="33" spans="1:32" x14ac:dyDescent="0.35">
      <c r="A33" s="6" t="s">
        <v>84</v>
      </c>
      <c r="B33">
        <v>28.555199999999999</v>
      </c>
      <c r="C33">
        <v>19.860299999999999</v>
      </c>
      <c r="D33">
        <v>8.4020700000000004E-2</v>
      </c>
      <c r="E33">
        <v>0.113081</v>
      </c>
      <c r="F33">
        <v>0.2263869</v>
      </c>
      <c r="G33">
        <v>0.72250000000000003</v>
      </c>
      <c r="H33">
        <v>0.01</v>
      </c>
      <c r="I33">
        <v>11.28</v>
      </c>
      <c r="J33">
        <v>1.7486098290000001</v>
      </c>
      <c r="K33">
        <v>1577.28</v>
      </c>
      <c r="L33" t="s">
        <v>31</v>
      </c>
      <c r="M33">
        <v>0.202545371</v>
      </c>
      <c r="N33">
        <v>1.1200058850000001</v>
      </c>
      <c r="O33">
        <v>8.6919184999999996E-2</v>
      </c>
      <c r="P33">
        <v>0.83531080899999999</v>
      </c>
      <c r="Q33">
        <v>0.18301489500000001</v>
      </c>
      <c r="R33">
        <v>0.806098918</v>
      </c>
      <c r="S33">
        <v>7</v>
      </c>
      <c r="T33">
        <v>36</v>
      </c>
      <c r="U33">
        <v>7</v>
      </c>
      <c r="V33">
        <v>0.75002188199999997</v>
      </c>
      <c r="W33">
        <v>0.234442013</v>
      </c>
      <c r="X33">
        <v>0.53628008800000004</v>
      </c>
      <c r="Y33">
        <v>30</v>
      </c>
      <c r="Z33">
        <v>1</v>
      </c>
      <c r="AA33">
        <v>0.27067861700000001</v>
      </c>
      <c r="AB33">
        <v>1.384083E-2</v>
      </c>
      <c r="AC33">
        <v>2.4202212169999999</v>
      </c>
      <c r="AD33">
        <v>15.61245675</v>
      </c>
      <c r="AE33">
        <v>6.3400299999999995E-4</v>
      </c>
      <c r="AF33">
        <f t="shared" si="0"/>
        <v>0.51557986899999997</v>
      </c>
    </row>
    <row r="34" spans="1:32" x14ac:dyDescent="0.35">
      <c r="A34" s="6" t="s">
        <v>85</v>
      </c>
      <c r="B34">
        <v>82.887200000000007</v>
      </c>
      <c r="C34">
        <v>17.9176</v>
      </c>
      <c r="D34">
        <v>0.19109899999999999</v>
      </c>
      <c r="E34">
        <v>0.15593799999999999</v>
      </c>
      <c r="F34">
        <v>0.42028660000000001</v>
      </c>
      <c r="G34">
        <v>1.3865000000000001</v>
      </c>
      <c r="H34">
        <v>0.01</v>
      </c>
      <c r="I34">
        <v>6.04</v>
      </c>
      <c r="J34">
        <v>9.2429530559999993</v>
      </c>
      <c r="K34">
        <v>1542.932</v>
      </c>
      <c r="L34" t="s">
        <v>31</v>
      </c>
      <c r="M34">
        <v>0.233619364</v>
      </c>
      <c r="N34">
        <v>1.11700296</v>
      </c>
      <c r="O34">
        <v>0.22608735099999999</v>
      </c>
      <c r="P34">
        <v>1.216530224</v>
      </c>
      <c r="Q34">
        <v>0.22410306399999999</v>
      </c>
      <c r="R34">
        <v>1.078428771</v>
      </c>
      <c r="S34">
        <v>7</v>
      </c>
      <c r="T34">
        <v>7</v>
      </c>
      <c r="U34">
        <v>7</v>
      </c>
      <c r="V34">
        <v>0.74519015200000005</v>
      </c>
      <c r="W34">
        <v>0.80490476399999999</v>
      </c>
      <c r="X34">
        <v>0.72609612199999995</v>
      </c>
      <c r="Y34">
        <v>1</v>
      </c>
      <c r="Z34">
        <v>1</v>
      </c>
      <c r="AA34">
        <v>0.31256706099999998</v>
      </c>
      <c r="AB34">
        <v>7.2124049999999999E-3</v>
      </c>
      <c r="AC34">
        <v>6.6663923949999999</v>
      </c>
      <c r="AD34">
        <v>4.3562928239999996</v>
      </c>
      <c r="AE34">
        <v>6.4811700000000003E-4</v>
      </c>
      <c r="AF34">
        <f t="shared" si="0"/>
        <v>-5.9714611999999945E-2</v>
      </c>
    </row>
    <row r="35" spans="1:32" x14ac:dyDescent="0.35">
      <c r="A35" s="6" t="s">
        <v>86</v>
      </c>
      <c r="B35">
        <v>44.192500000000003</v>
      </c>
      <c r="C35">
        <v>18.2653</v>
      </c>
      <c r="D35">
        <v>9.2686500000000005E-2</v>
      </c>
      <c r="E35">
        <v>0.12670100000000001</v>
      </c>
      <c r="F35">
        <v>0.15662519999999999</v>
      </c>
      <c r="G35">
        <v>0.33550000000000002</v>
      </c>
      <c r="H35">
        <v>0.12</v>
      </c>
      <c r="I35">
        <v>1.1299999999999999</v>
      </c>
      <c r="J35">
        <v>0.91378261699999996</v>
      </c>
      <c r="K35">
        <v>1479.6210000000001</v>
      </c>
      <c r="L35" t="s">
        <v>32</v>
      </c>
      <c r="M35">
        <v>0.228328275</v>
      </c>
      <c r="N35">
        <v>1.0967256489999999</v>
      </c>
      <c r="O35">
        <v>0.198904371</v>
      </c>
      <c r="P35">
        <v>1.232856194</v>
      </c>
      <c r="Q35">
        <v>0.186982448</v>
      </c>
      <c r="R35">
        <v>1.0805260590000001</v>
      </c>
      <c r="S35">
        <v>7</v>
      </c>
      <c r="T35">
        <v>8</v>
      </c>
      <c r="U35">
        <v>8</v>
      </c>
      <c r="V35">
        <v>0.74571925800000005</v>
      </c>
      <c r="W35">
        <v>0.73720396700000002</v>
      </c>
      <c r="X35">
        <v>0.69386076100000005</v>
      </c>
      <c r="Y35">
        <v>2</v>
      </c>
      <c r="Z35">
        <v>2</v>
      </c>
      <c r="AA35">
        <v>0.371769556</v>
      </c>
      <c r="AB35">
        <v>0.35767511200000002</v>
      </c>
      <c r="AC35">
        <v>2.723644164</v>
      </c>
      <c r="AD35">
        <v>3.3681073029999999</v>
      </c>
      <c r="AE35">
        <v>6.7584899999999996E-4</v>
      </c>
      <c r="AF35">
        <f t="shared" si="0"/>
        <v>8.5152910000000359E-3</v>
      </c>
    </row>
    <row r="36" spans="1:32" x14ac:dyDescent="0.35">
      <c r="A36" s="6" t="s">
        <v>87</v>
      </c>
      <c r="B36">
        <v>44.341099999999997</v>
      </c>
      <c r="C36">
        <v>18.314299999999999</v>
      </c>
      <c r="D36">
        <v>0.11298</v>
      </c>
      <c r="E36">
        <v>0.157444</v>
      </c>
      <c r="F36">
        <v>0.27069480000000001</v>
      </c>
      <c r="G36">
        <v>1.5885</v>
      </c>
      <c r="H36">
        <v>0.01</v>
      </c>
      <c r="I36">
        <v>4.18</v>
      </c>
      <c r="J36">
        <v>6.6990327580000004</v>
      </c>
      <c r="K36">
        <v>1407.4949999999999</v>
      </c>
      <c r="L36" t="s">
        <v>31</v>
      </c>
      <c r="M36">
        <v>0.21849628500000001</v>
      </c>
      <c r="N36">
        <v>1.216216006</v>
      </c>
      <c r="O36">
        <v>0.189781968</v>
      </c>
      <c r="P36">
        <v>1.4747252200000001</v>
      </c>
      <c r="Q36">
        <v>0.16411253000000001</v>
      </c>
      <c r="R36">
        <v>1.0439646970000001</v>
      </c>
      <c r="S36">
        <v>7</v>
      </c>
      <c r="T36">
        <v>8</v>
      </c>
      <c r="U36">
        <v>20</v>
      </c>
      <c r="V36">
        <v>0.84047654900000002</v>
      </c>
      <c r="W36">
        <v>0.93186825699999998</v>
      </c>
      <c r="X36">
        <v>0.47908079999999997</v>
      </c>
      <c r="Y36">
        <v>2</v>
      </c>
      <c r="Z36">
        <v>14</v>
      </c>
      <c r="AA36">
        <v>0.294468128</v>
      </c>
      <c r="AB36">
        <v>6.2952470000000003E-3</v>
      </c>
      <c r="AC36">
        <v>4.2172066470000003</v>
      </c>
      <c r="AD36">
        <v>2.6314132830000001</v>
      </c>
      <c r="AE36">
        <v>7.1048200000000002E-4</v>
      </c>
      <c r="AF36">
        <f t="shared" si="0"/>
        <v>-9.139170799999996E-2</v>
      </c>
    </row>
    <row r="37" spans="1:32" x14ac:dyDescent="0.35">
      <c r="A37" s="6" t="s">
        <v>88</v>
      </c>
      <c r="B37">
        <v>105.98699999999999</v>
      </c>
      <c r="C37">
        <v>14.869</v>
      </c>
      <c r="D37">
        <v>0.26243699999999998</v>
      </c>
      <c r="E37">
        <v>0.21090999999999999</v>
      </c>
      <c r="F37">
        <v>0.59736560000000005</v>
      </c>
      <c r="G37">
        <v>1.7455000000000001</v>
      </c>
      <c r="H37">
        <v>0.01</v>
      </c>
      <c r="I37">
        <v>7.44</v>
      </c>
      <c r="J37">
        <v>6.2956873939999998</v>
      </c>
      <c r="K37">
        <v>1594.8489999999999</v>
      </c>
      <c r="L37" t="s">
        <v>31</v>
      </c>
      <c r="M37">
        <v>0.242161668</v>
      </c>
      <c r="N37">
        <v>1.2889261999999999</v>
      </c>
      <c r="O37">
        <v>0.37644659499999999</v>
      </c>
      <c r="P37">
        <v>0.86343431000000004</v>
      </c>
      <c r="Q37">
        <v>6.3067360000000003E-2</v>
      </c>
      <c r="R37">
        <v>1.0929195490000001</v>
      </c>
      <c r="S37">
        <v>6</v>
      </c>
      <c r="T37">
        <v>3</v>
      </c>
      <c r="U37">
        <v>10</v>
      </c>
      <c r="V37">
        <v>0.88966166700000004</v>
      </c>
      <c r="W37">
        <v>0.61554153599999994</v>
      </c>
      <c r="X37">
        <v>0.79969779399999996</v>
      </c>
      <c r="Y37">
        <v>-2</v>
      </c>
      <c r="Z37">
        <v>5</v>
      </c>
      <c r="AA37">
        <v>0.30522936299999998</v>
      </c>
      <c r="AB37">
        <v>5.7290170000000003E-3</v>
      </c>
      <c r="AC37">
        <v>3.6068103090000001</v>
      </c>
      <c r="AD37">
        <v>4.2623889999999998</v>
      </c>
      <c r="AE37">
        <v>6.2701900000000004E-4</v>
      </c>
      <c r="AF37">
        <f t="shared" si="0"/>
        <v>0.2741201310000001</v>
      </c>
    </row>
    <row r="38" spans="1:32" x14ac:dyDescent="0.35">
      <c r="A38" s="6" t="s">
        <v>89</v>
      </c>
      <c r="B38">
        <v>41.731400000000001</v>
      </c>
      <c r="C38">
        <v>11.614699999999999</v>
      </c>
      <c r="D38">
        <v>0.25587399999999999</v>
      </c>
      <c r="E38">
        <v>0.30121100000000001</v>
      </c>
      <c r="F38">
        <v>0.65274840000000001</v>
      </c>
      <c r="G38">
        <v>1.69</v>
      </c>
      <c r="H38">
        <v>0.22</v>
      </c>
      <c r="I38">
        <v>2.4</v>
      </c>
      <c r="J38">
        <v>0.56183827200000003</v>
      </c>
      <c r="K38">
        <v>1470.5139999999999</v>
      </c>
      <c r="L38" t="s">
        <v>31</v>
      </c>
      <c r="M38">
        <v>0.20583583699999999</v>
      </c>
      <c r="N38">
        <v>1.2316809289999999</v>
      </c>
      <c r="O38">
        <v>0.14335604499999999</v>
      </c>
      <c r="P38">
        <v>1.174784493</v>
      </c>
      <c r="Q38">
        <v>0.112884374</v>
      </c>
      <c r="R38">
        <v>1.078275211</v>
      </c>
      <c r="S38">
        <v>7</v>
      </c>
      <c r="T38">
        <v>4</v>
      </c>
      <c r="U38">
        <v>24</v>
      </c>
      <c r="V38">
        <v>0.84333556799999998</v>
      </c>
      <c r="W38">
        <v>0.89056562800000005</v>
      </c>
      <c r="X38">
        <v>0.45584688000000001</v>
      </c>
      <c r="Y38">
        <v>-2</v>
      </c>
      <c r="Z38">
        <v>18</v>
      </c>
      <c r="AA38">
        <v>0.28160652899999999</v>
      </c>
      <c r="AB38">
        <v>0.13017751499999999</v>
      </c>
      <c r="AC38">
        <v>0.332448682</v>
      </c>
      <c r="AD38">
        <v>1.4201183429999999</v>
      </c>
      <c r="AE38">
        <v>6.8003400000000004E-4</v>
      </c>
      <c r="AF38">
        <f t="shared" si="0"/>
        <v>-4.7230060000000074E-2</v>
      </c>
    </row>
    <row r="39" spans="1:32" x14ac:dyDescent="0.35">
      <c r="A39" s="6" t="s">
        <v>90</v>
      </c>
      <c r="B39">
        <v>115.81100000000001</v>
      </c>
      <c r="C39">
        <v>27.377099999999999</v>
      </c>
      <c r="D39">
        <v>0.19419</v>
      </c>
      <c r="E39">
        <v>0.32267600000000002</v>
      </c>
      <c r="F39">
        <v>0.36459069999999999</v>
      </c>
      <c r="G39">
        <v>1.087</v>
      </c>
      <c r="H39">
        <v>0.02</v>
      </c>
      <c r="I39">
        <v>46.71</v>
      </c>
      <c r="J39">
        <v>2.0489064529999998</v>
      </c>
      <c r="K39">
        <v>1525.7929999999999</v>
      </c>
      <c r="L39" t="s">
        <v>31</v>
      </c>
      <c r="M39">
        <v>0.26727414500000002</v>
      </c>
      <c r="N39">
        <v>1.191563471</v>
      </c>
      <c r="O39">
        <v>0.162171236</v>
      </c>
      <c r="P39">
        <v>0.93696258799999999</v>
      </c>
      <c r="Q39">
        <v>0.14838207</v>
      </c>
      <c r="R39">
        <v>0.96500585699999997</v>
      </c>
      <c r="S39">
        <v>6</v>
      </c>
      <c r="T39">
        <v>20</v>
      </c>
      <c r="U39">
        <v>9</v>
      </c>
      <c r="V39">
        <v>0.74960877400000003</v>
      </c>
      <c r="W39">
        <v>0.42909703700000001</v>
      </c>
      <c r="X39">
        <v>0.60886180700000003</v>
      </c>
      <c r="Y39">
        <v>15</v>
      </c>
      <c r="Z39">
        <v>4</v>
      </c>
      <c r="AA39">
        <v>0.34752453</v>
      </c>
      <c r="AB39">
        <v>1.8399263999999999E-2</v>
      </c>
      <c r="AC39">
        <v>1.8849185399999999</v>
      </c>
      <c r="AD39">
        <v>42.971481140000002</v>
      </c>
      <c r="AE39">
        <v>6.5539700000000005E-4</v>
      </c>
      <c r="AF39">
        <f t="shared" si="0"/>
        <v>0.32051173700000002</v>
      </c>
    </row>
    <row r="40" spans="1:32" x14ac:dyDescent="0.35">
      <c r="A40" s="6" t="s">
        <v>91</v>
      </c>
      <c r="B40">
        <v>20.342400000000001</v>
      </c>
      <c r="C40">
        <v>11.926299999999999</v>
      </c>
      <c r="D40">
        <v>8.2880899999999993E-2</v>
      </c>
      <c r="E40">
        <v>0.164828</v>
      </c>
      <c r="F40">
        <v>1.0130060000000001</v>
      </c>
      <c r="G40">
        <v>2.06</v>
      </c>
      <c r="H40">
        <v>0.19</v>
      </c>
      <c r="I40">
        <v>1.78</v>
      </c>
      <c r="J40">
        <v>0.44719704999999998</v>
      </c>
      <c r="K40">
        <v>1586.616</v>
      </c>
      <c r="L40" t="s">
        <v>31</v>
      </c>
      <c r="M40">
        <v>0.23346892999999999</v>
      </c>
      <c r="N40">
        <v>1.4437165089999999</v>
      </c>
      <c r="O40">
        <v>0.28220584300000001</v>
      </c>
      <c r="P40">
        <v>1.380367949</v>
      </c>
      <c r="Q40">
        <v>0.17111952499999999</v>
      </c>
      <c r="R40">
        <v>1.1701845609999999</v>
      </c>
      <c r="S40">
        <v>7</v>
      </c>
      <c r="T40">
        <v>5</v>
      </c>
      <c r="U40">
        <v>22</v>
      </c>
      <c r="V40">
        <v>0.96120333000000002</v>
      </c>
      <c r="W40">
        <v>0.90239068899999997</v>
      </c>
      <c r="X40">
        <v>0.480330486</v>
      </c>
      <c r="Y40">
        <v>-1</v>
      </c>
      <c r="Z40">
        <v>16</v>
      </c>
      <c r="AA40">
        <v>7.5629063999999996E-2</v>
      </c>
      <c r="AB40">
        <v>9.2233010000000004E-2</v>
      </c>
      <c r="AC40">
        <v>0.217085947</v>
      </c>
      <c r="AD40">
        <v>0.86407767000000002</v>
      </c>
      <c r="AE40">
        <v>6.3027199999999997E-4</v>
      </c>
      <c r="AF40">
        <f t="shared" si="0"/>
        <v>5.8812641000000054E-2</v>
      </c>
    </row>
    <row r="41" spans="1:32" x14ac:dyDescent="0.35">
      <c r="A41" s="6" t="s">
        <v>92</v>
      </c>
      <c r="B41">
        <v>33.024099999999997</v>
      </c>
      <c r="C41">
        <v>24.0806</v>
      </c>
      <c r="D41">
        <v>0.13835800000000001</v>
      </c>
      <c r="E41">
        <v>0.26203300000000002</v>
      </c>
      <c r="F41">
        <v>0.32127640000000002</v>
      </c>
      <c r="G41">
        <v>0.75</v>
      </c>
      <c r="H41">
        <v>0.16</v>
      </c>
      <c r="I41">
        <v>24.31</v>
      </c>
      <c r="J41">
        <v>1.095543707</v>
      </c>
      <c r="K41">
        <v>1360.3889999999999</v>
      </c>
      <c r="L41" t="s">
        <v>31</v>
      </c>
      <c r="M41">
        <v>0.22281372699999999</v>
      </c>
      <c r="N41">
        <v>0.59434152699999998</v>
      </c>
      <c r="O41">
        <v>8.2877647999999998E-2</v>
      </c>
      <c r="P41">
        <v>0.74292742199999995</v>
      </c>
      <c r="Q41">
        <v>0.10487473999999999</v>
      </c>
      <c r="R41">
        <v>0.94653662000000005</v>
      </c>
      <c r="S41">
        <v>5</v>
      </c>
      <c r="T41">
        <v>32</v>
      </c>
      <c r="U41">
        <v>9</v>
      </c>
      <c r="V41">
        <v>0.43482295900000001</v>
      </c>
      <c r="W41">
        <v>0.25796032299999999</v>
      </c>
      <c r="X41">
        <v>0.63947948799999998</v>
      </c>
      <c r="Y41">
        <v>28</v>
      </c>
      <c r="Z41">
        <v>5</v>
      </c>
      <c r="AA41">
        <v>0.30101750399999999</v>
      </c>
      <c r="AB41">
        <v>0.21333333300000001</v>
      </c>
      <c r="AC41">
        <v>1.460724943</v>
      </c>
      <c r="AD41">
        <v>32.41333333</v>
      </c>
      <c r="AE41">
        <v>7.35084E-4</v>
      </c>
      <c r="AF41">
        <f t="shared" si="0"/>
        <v>0.17686263600000002</v>
      </c>
    </row>
    <row r="42" spans="1:32" x14ac:dyDescent="0.35">
      <c r="A42" s="6" t="s">
        <v>93</v>
      </c>
      <c r="B42">
        <v>60.822699999999998</v>
      </c>
      <c r="C42">
        <v>14.9628</v>
      </c>
      <c r="D42">
        <v>0.21276500000000001</v>
      </c>
      <c r="E42">
        <v>0.224192</v>
      </c>
      <c r="F42">
        <v>0.3006954</v>
      </c>
      <c r="G42">
        <v>1.4279999999999999</v>
      </c>
      <c r="H42">
        <v>0.01</v>
      </c>
      <c r="I42">
        <v>9.2100000000000009</v>
      </c>
      <c r="J42">
        <v>9.7032855530000006</v>
      </c>
      <c r="K42">
        <v>1526.4929999999999</v>
      </c>
      <c r="L42" t="s">
        <v>34</v>
      </c>
      <c r="M42">
        <v>0.27761764700000002</v>
      </c>
      <c r="N42">
        <v>1.187371543</v>
      </c>
      <c r="O42">
        <v>0.37631176399999999</v>
      </c>
      <c r="P42">
        <v>1.3278228000000001</v>
      </c>
      <c r="Q42">
        <v>0.13744616700000001</v>
      </c>
      <c r="R42">
        <v>0.77282514700000005</v>
      </c>
      <c r="S42">
        <v>5</v>
      </c>
      <c r="T42">
        <v>4</v>
      </c>
      <c r="U42">
        <v>22</v>
      </c>
      <c r="V42">
        <v>0.77511129999999995</v>
      </c>
      <c r="W42">
        <v>0.94040809199999997</v>
      </c>
      <c r="X42">
        <v>0.333436336</v>
      </c>
      <c r="Y42">
        <v>0</v>
      </c>
      <c r="Z42">
        <v>18</v>
      </c>
      <c r="AA42">
        <v>0.41437470199999998</v>
      </c>
      <c r="AB42">
        <v>7.0028010000000003E-3</v>
      </c>
      <c r="AC42">
        <v>6.7950178939999999</v>
      </c>
      <c r="AD42">
        <v>6.4495798320000004</v>
      </c>
      <c r="AE42">
        <v>6.5509599999999998E-4</v>
      </c>
      <c r="AF42">
        <f t="shared" si="0"/>
        <v>-0.16529679200000003</v>
      </c>
    </row>
    <row r="43" spans="1:32" x14ac:dyDescent="0.35">
      <c r="A43" s="6" t="s">
        <v>94</v>
      </c>
      <c r="B43">
        <v>64.103899999999996</v>
      </c>
      <c r="C43">
        <v>28.569500000000001</v>
      </c>
      <c r="D43">
        <v>0.13944000000000001</v>
      </c>
      <c r="E43">
        <v>0.14437900000000001</v>
      </c>
      <c r="F43">
        <v>0.36086499999999999</v>
      </c>
      <c r="G43">
        <v>1.63</v>
      </c>
      <c r="H43">
        <v>0.04</v>
      </c>
      <c r="I43">
        <v>2.35</v>
      </c>
      <c r="J43">
        <v>2.2938833430000001</v>
      </c>
      <c r="K43">
        <v>1527.1590000000001</v>
      </c>
      <c r="L43" t="s">
        <v>32</v>
      </c>
      <c r="M43">
        <v>0.17623270499999999</v>
      </c>
      <c r="N43">
        <v>1.122911336</v>
      </c>
      <c r="O43">
        <v>5.2492289999999997E-2</v>
      </c>
      <c r="P43">
        <v>0.157744258</v>
      </c>
      <c r="Q43">
        <v>1.534856E-3</v>
      </c>
      <c r="R43">
        <v>0.103722754</v>
      </c>
      <c r="S43">
        <v>10</v>
      </c>
      <c r="T43">
        <v>39</v>
      </c>
      <c r="U43">
        <v>15</v>
      </c>
      <c r="V43">
        <v>0.70112525199999998</v>
      </c>
      <c r="W43">
        <v>9.2075529000000003E-2</v>
      </c>
      <c r="X43">
        <v>7.1947438000000002E-2</v>
      </c>
      <c r="Y43">
        <v>30</v>
      </c>
      <c r="Z43">
        <v>6</v>
      </c>
      <c r="AA43">
        <v>0.27870998699999999</v>
      </c>
      <c r="AB43">
        <v>2.4539877000000002E-2</v>
      </c>
      <c r="AC43">
        <v>1.4072903939999999</v>
      </c>
      <c r="AD43">
        <v>1.4417177910000001</v>
      </c>
      <c r="AE43">
        <v>6.5481100000000004E-4</v>
      </c>
      <c r="AF43">
        <f t="shared" si="0"/>
        <v>0.60904972299999993</v>
      </c>
    </row>
    <row r="44" spans="1:32" x14ac:dyDescent="0.35">
      <c r="A44" s="6" t="s">
        <v>95</v>
      </c>
      <c r="B44">
        <v>58.537199999999999</v>
      </c>
      <c r="C44">
        <v>15.674899999999999</v>
      </c>
      <c r="D44">
        <v>0.14235700000000001</v>
      </c>
      <c r="E44">
        <v>0.17235</v>
      </c>
      <c r="F44">
        <v>0.95883589999999996</v>
      </c>
      <c r="G44">
        <v>1.7084999999999999</v>
      </c>
      <c r="H44">
        <v>0</v>
      </c>
      <c r="I44">
        <v>214.52</v>
      </c>
      <c r="J44">
        <v>27.68232635</v>
      </c>
      <c r="K44">
        <v>1605.4059999999999</v>
      </c>
      <c r="L44" t="s">
        <v>31</v>
      </c>
      <c r="M44">
        <v>0.28873537199999999</v>
      </c>
      <c r="N44">
        <v>1.342977299</v>
      </c>
      <c r="O44">
        <v>0.27794983499999998</v>
      </c>
      <c r="P44">
        <v>1.06112422</v>
      </c>
      <c r="Q44">
        <v>0.18327579299999999</v>
      </c>
      <c r="R44">
        <v>1.0603702960000001</v>
      </c>
      <c r="S44">
        <v>5</v>
      </c>
      <c r="T44">
        <v>5</v>
      </c>
      <c r="U44">
        <v>21</v>
      </c>
      <c r="V44">
        <v>0.95650318199999995</v>
      </c>
      <c r="W44">
        <v>0.74919924999999998</v>
      </c>
      <c r="X44">
        <v>0.46080133400000001</v>
      </c>
      <c r="Y44">
        <v>1</v>
      </c>
      <c r="Z44">
        <v>17</v>
      </c>
      <c r="AA44">
        <v>0.129275261</v>
      </c>
      <c r="AB44">
        <v>0</v>
      </c>
      <c r="AC44">
        <v>16.202707839999999</v>
      </c>
      <c r="AD44">
        <v>125.5604331</v>
      </c>
      <c r="AE44">
        <v>6.2289500000000005E-4</v>
      </c>
      <c r="AF44">
        <f t="shared" si="0"/>
        <v>0.20730393199999997</v>
      </c>
    </row>
    <row r="45" spans="1:32" x14ac:dyDescent="0.35">
      <c r="A45" s="6" t="s">
        <v>96</v>
      </c>
      <c r="B45">
        <v>62.796300000000002</v>
      </c>
      <c r="C45">
        <v>15.151300000000001</v>
      </c>
      <c r="D45">
        <v>0.135518</v>
      </c>
      <c r="E45">
        <v>0.11583300000000001</v>
      </c>
      <c r="F45">
        <v>0.25860549999999999</v>
      </c>
      <c r="G45">
        <v>0.65</v>
      </c>
      <c r="H45">
        <v>0.03</v>
      </c>
      <c r="I45">
        <v>18.309999999999999</v>
      </c>
      <c r="J45">
        <v>3.081020423</v>
      </c>
      <c r="K45">
        <v>1738.4590000000001</v>
      </c>
      <c r="L45" t="s">
        <v>31</v>
      </c>
      <c r="M45">
        <v>7.9212964999999996E-2</v>
      </c>
      <c r="N45">
        <v>0.68229338699999997</v>
      </c>
      <c r="O45">
        <v>0.157927342</v>
      </c>
      <c r="P45">
        <v>1.017233769</v>
      </c>
      <c r="Q45">
        <v>0.19958584700000001</v>
      </c>
      <c r="R45">
        <v>1.1159910399999999</v>
      </c>
      <c r="S45">
        <v>14</v>
      </c>
      <c r="T45">
        <v>35</v>
      </c>
      <c r="U45">
        <v>16</v>
      </c>
      <c r="V45">
        <v>0.41586604700000002</v>
      </c>
      <c r="W45">
        <v>0.19757528899999999</v>
      </c>
      <c r="X45">
        <v>0.57617284199999996</v>
      </c>
      <c r="Y45">
        <v>22</v>
      </c>
      <c r="Z45">
        <v>3</v>
      </c>
      <c r="AA45">
        <v>0.34384653500000001</v>
      </c>
      <c r="AB45">
        <v>4.6153845999999998E-2</v>
      </c>
      <c r="AC45">
        <v>4.7400314200000002</v>
      </c>
      <c r="AD45">
        <v>28.169230769999999</v>
      </c>
      <c r="AE45">
        <v>5.7522200000000002E-4</v>
      </c>
      <c r="AF45">
        <f t="shared" si="0"/>
        <v>0.21829075800000003</v>
      </c>
    </row>
    <row r="46" spans="1:32" x14ac:dyDescent="0.35">
      <c r="A46" s="6" t="s">
        <v>97</v>
      </c>
      <c r="B46">
        <v>27.761399999999998</v>
      </c>
      <c r="C46">
        <v>12.2319</v>
      </c>
      <c r="D46">
        <v>9.6827899999999995E-2</v>
      </c>
      <c r="E46">
        <v>0.14404600000000001</v>
      </c>
      <c r="F46">
        <v>0.29814940000000001</v>
      </c>
      <c r="G46">
        <v>1.41</v>
      </c>
      <c r="H46">
        <v>0.24</v>
      </c>
      <c r="I46">
        <v>1.96</v>
      </c>
      <c r="J46">
        <v>0.76983484800000002</v>
      </c>
      <c r="K46">
        <v>1812.2449999999999</v>
      </c>
      <c r="L46" t="s">
        <v>31</v>
      </c>
      <c r="M46">
        <v>0.218687404</v>
      </c>
      <c r="N46">
        <v>1.1929444979999999</v>
      </c>
      <c r="O46">
        <v>0.13325942800000001</v>
      </c>
      <c r="P46">
        <v>1.072936444</v>
      </c>
      <c r="Q46">
        <v>0.193627032</v>
      </c>
      <c r="R46">
        <v>1.085026627</v>
      </c>
      <c r="S46">
        <v>7</v>
      </c>
      <c r="T46">
        <v>23</v>
      </c>
      <c r="U46">
        <v>27</v>
      </c>
      <c r="V46">
        <v>0.80720641199999998</v>
      </c>
      <c r="W46">
        <v>0.40934393899999999</v>
      </c>
      <c r="X46">
        <v>0.32017268799999998</v>
      </c>
      <c r="Y46">
        <v>17</v>
      </c>
      <c r="Z46">
        <v>21</v>
      </c>
      <c r="AA46">
        <v>0.245148012</v>
      </c>
      <c r="AB46">
        <v>0.17021276599999999</v>
      </c>
      <c r="AC46">
        <v>0.54598216200000005</v>
      </c>
      <c r="AD46">
        <v>1.390070922</v>
      </c>
      <c r="AE46">
        <v>5.51802E-4</v>
      </c>
      <c r="AF46">
        <f t="shared" si="0"/>
        <v>0.39786247299999999</v>
      </c>
    </row>
    <row r="47" spans="1:32" x14ac:dyDescent="0.35">
      <c r="A47" s="6" t="s">
        <v>98</v>
      </c>
      <c r="B47">
        <v>40.349899999999998</v>
      </c>
      <c r="C47">
        <v>18.004200000000001</v>
      </c>
      <c r="D47">
        <v>8.0202200000000001E-2</v>
      </c>
      <c r="E47">
        <v>0.121268</v>
      </c>
      <c r="F47">
        <v>0.27752579999999999</v>
      </c>
      <c r="G47">
        <v>0.91300000000000003</v>
      </c>
      <c r="H47">
        <v>0.04</v>
      </c>
      <c r="I47">
        <v>3.78</v>
      </c>
      <c r="J47">
        <v>9.5753937140000005</v>
      </c>
      <c r="K47">
        <v>1378.4069999999999</v>
      </c>
      <c r="L47" t="s">
        <v>31</v>
      </c>
      <c r="M47">
        <v>0.29977030300000002</v>
      </c>
      <c r="N47">
        <v>1.5845017180000001</v>
      </c>
      <c r="O47">
        <v>0.28028948300000001</v>
      </c>
      <c r="P47">
        <v>1.4535803570000001</v>
      </c>
      <c r="Q47">
        <v>0.173622744</v>
      </c>
      <c r="R47">
        <v>1.360506574</v>
      </c>
      <c r="S47">
        <v>5</v>
      </c>
      <c r="T47">
        <v>5</v>
      </c>
      <c r="U47">
        <v>22</v>
      </c>
      <c r="V47">
        <v>1.1006434700000001</v>
      </c>
      <c r="W47">
        <v>0.97805942199999996</v>
      </c>
      <c r="X47">
        <v>0.54815908400000002</v>
      </c>
      <c r="Y47">
        <v>1</v>
      </c>
      <c r="Z47">
        <v>18</v>
      </c>
      <c r="AA47">
        <v>0.22419883299999999</v>
      </c>
      <c r="AB47">
        <v>4.3811610000000001E-2</v>
      </c>
      <c r="AC47">
        <v>10.487835390000001</v>
      </c>
      <c r="AD47">
        <v>4.1401971519999998</v>
      </c>
      <c r="AE47">
        <v>7.2547499999999995E-4</v>
      </c>
      <c r="AF47">
        <f t="shared" si="0"/>
        <v>0.12258404800000011</v>
      </c>
    </row>
    <row r="48" spans="1:32" x14ac:dyDescent="0.35">
      <c r="A48" s="6" t="s">
        <v>99</v>
      </c>
      <c r="B48">
        <v>50.820900000000002</v>
      </c>
      <c r="C48">
        <v>14.453099999999999</v>
      </c>
      <c r="D48">
        <v>0.16197</v>
      </c>
      <c r="E48">
        <v>0.169428</v>
      </c>
      <c r="F48">
        <v>0.41207169999999999</v>
      </c>
      <c r="G48">
        <v>0.68200000000000005</v>
      </c>
      <c r="H48">
        <v>0.03</v>
      </c>
      <c r="I48">
        <v>21.63</v>
      </c>
      <c r="J48">
        <v>2.4351926430000002</v>
      </c>
      <c r="K48">
        <v>1744.319</v>
      </c>
      <c r="L48" t="s">
        <v>34</v>
      </c>
      <c r="M48">
        <v>0.172639285</v>
      </c>
      <c r="N48">
        <v>0.74081901000000006</v>
      </c>
      <c r="O48">
        <v>0.114884162</v>
      </c>
      <c r="P48">
        <v>0.539956306</v>
      </c>
      <c r="Q48">
        <v>2.358195E-3</v>
      </c>
      <c r="R48">
        <v>0.12190820099999999</v>
      </c>
      <c r="S48">
        <v>6</v>
      </c>
      <c r="T48">
        <v>10</v>
      </c>
      <c r="U48">
        <v>15</v>
      </c>
      <c r="V48">
        <v>0.52104606600000003</v>
      </c>
      <c r="W48">
        <v>0.36237237500000002</v>
      </c>
      <c r="X48">
        <v>8.1142422000000006E-2</v>
      </c>
      <c r="Y48">
        <v>5</v>
      </c>
      <c r="Z48">
        <v>10</v>
      </c>
      <c r="AA48">
        <v>0.282157202</v>
      </c>
      <c r="AB48">
        <v>4.3988270000000003E-2</v>
      </c>
      <c r="AC48">
        <v>3.5706636989999998</v>
      </c>
      <c r="AD48">
        <v>31.71554252</v>
      </c>
      <c r="AE48">
        <v>5.7328999999999995E-4</v>
      </c>
      <c r="AF48">
        <f t="shared" si="0"/>
        <v>0.15867369100000001</v>
      </c>
    </row>
    <row r="49" spans="1:32" x14ac:dyDescent="0.35">
      <c r="A49" s="6" t="s">
        <v>100</v>
      </c>
      <c r="B49">
        <v>51.883899999999997</v>
      </c>
      <c r="C49">
        <v>22.974499999999999</v>
      </c>
      <c r="D49">
        <v>0.119127</v>
      </c>
      <c r="E49">
        <v>0.15662699999999999</v>
      </c>
      <c r="F49">
        <v>0.19560849999999999</v>
      </c>
      <c r="G49">
        <v>0.79</v>
      </c>
      <c r="H49">
        <v>0.05</v>
      </c>
      <c r="I49">
        <v>4.16</v>
      </c>
      <c r="J49">
        <v>4.1598508079999998</v>
      </c>
      <c r="K49">
        <v>1590.414</v>
      </c>
      <c r="L49" t="s">
        <v>31</v>
      </c>
      <c r="M49">
        <v>0.28660159499999999</v>
      </c>
      <c r="N49">
        <v>1.1101195850000001</v>
      </c>
      <c r="O49">
        <v>0.16454332999999999</v>
      </c>
      <c r="P49">
        <v>1.0274388160000001</v>
      </c>
      <c r="Q49">
        <v>9.3299320000000005E-2</v>
      </c>
      <c r="R49">
        <v>0.21736665599999999</v>
      </c>
      <c r="S49">
        <v>5</v>
      </c>
      <c r="T49">
        <v>18</v>
      </c>
      <c r="U49">
        <v>39</v>
      </c>
      <c r="V49">
        <v>0.669996649</v>
      </c>
      <c r="W49">
        <v>0.50117245200000005</v>
      </c>
      <c r="X49">
        <v>9.2433150000000006E-2</v>
      </c>
      <c r="Y49">
        <v>14</v>
      </c>
      <c r="Z49">
        <v>35</v>
      </c>
      <c r="AA49">
        <v>0.37849877100000001</v>
      </c>
      <c r="AB49">
        <v>6.3291138999999996E-2</v>
      </c>
      <c r="AC49">
        <v>5.2656339340000002</v>
      </c>
      <c r="AD49">
        <v>5.2658227850000001</v>
      </c>
      <c r="AE49">
        <v>6.2876700000000002E-4</v>
      </c>
      <c r="AF49">
        <f t="shared" si="0"/>
        <v>0.16882419699999995</v>
      </c>
    </row>
    <row r="50" spans="1:32" x14ac:dyDescent="0.35">
      <c r="A50" s="6" t="s">
        <v>101</v>
      </c>
      <c r="B50">
        <v>107.723</v>
      </c>
      <c r="C50">
        <v>19.205500000000001</v>
      </c>
      <c r="D50">
        <v>0.22037000000000001</v>
      </c>
      <c r="E50">
        <v>0.26092100000000001</v>
      </c>
      <c r="F50">
        <v>0.40513690000000002</v>
      </c>
      <c r="G50">
        <v>1.6585000000000001</v>
      </c>
      <c r="H50">
        <v>0.02</v>
      </c>
      <c r="I50">
        <v>15.38</v>
      </c>
      <c r="J50">
        <v>6.7008870370000002</v>
      </c>
      <c r="K50">
        <v>1410.5630000000001</v>
      </c>
      <c r="L50" t="s">
        <v>32</v>
      </c>
      <c r="M50">
        <v>0.235105439</v>
      </c>
      <c r="N50">
        <v>1.07623845</v>
      </c>
      <c r="O50">
        <v>0.23799839</v>
      </c>
      <c r="P50">
        <v>0.58783917399999996</v>
      </c>
      <c r="Q50">
        <v>0.14266525899999999</v>
      </c>
      <c r="R50">
        <v>0.81973388899999999</v>
      </c>
      <c r="S50">
        <v>6</v>
      </c>
      <c r="T50">
        <v>4</v>
      </c>
      <c r="U50">
        <v>25</v>
      </c>
      <c r="V50">
        <v>0.72615245100000003</v>
      </c>
      <c r="W50">
        <v>0.38114036000000001</v>
      </c>
      <c r="X50">
        <v>0.31313590499999999</v>
      </c>
      <c r="Y50">
        <v>-1</v>
      </c>
      <c r="Z50">
        <v>20</v>
      </c>
      <c r="AA50">
        <v>0.35230626599999998</v>
      </c>
      <c r="AB50">
        <v>1.205909E-2</v>
      </c>
      <c r="AC50">
        <v>4.0403298379999999</v>
      </c>
      <c r="AD50">
        <v>9.2734398549999995</v>
      </c>
      <c r="AE50">
        <v>7.0893699999999998E-4</v>
      </c>
      <c r="AF50">
        <f t="shared" si="0"/>
        <v>0.34501209100000002</v>
      </c>
    </row>
    <row r="51" spans="1:32" x14ac:dyDescent="0.35">
      <c r="A51" s="6" t="s">
        <v>102</v>
      </c>
      <c r="B51">
        <v>45.260100000000001</v>
      </c>
      <c r="C51">
        <v>13.486700000000001</v>
      </c>
      <c r="D51">
        <v>0.16073499999999999</v>
      </c>
      <c r="E51">
        <v>0.1772</v>
      </c>
      <c r="F51">
        <v>0.83001950000000002</v>
      </c>
      <c r="G51">
        <v>1.48</v>
      </c>
      <c r="H51">
        <v>0.04</v>
      </c>
      <c r="I51">
        <v>2.38</v>
      </c>
      <c r="J51">
        <v>5.8326563010000001</v>
      </c>
      <c r="K51">
        <v>1491.3</v>
      </c>
      <c r="L51" t="s">
        <v>32</v>
      </c>
      <c r="M51">
        <v>0.30805759599999999</v>
      </c>
      <c r="N51">
        <v>1.159507318</v>
      </c>
      <c r="O51">
        <v>0.107151633</v>
      </c>
      <c r="P51">
        <v>0.96920238999999997</v>
      </c>
      <c r="Q51">
        <v>0.181582823</v>
      </c>
      <c r="R51">
        <v>0.82887876900000002</v>
      </c>
      <c r="S51">
        <v>5</v>
      </c>
      <c r="T51">
        <v>19</v>
      </c>
      <c r="U51">
        <v>26</v>
      </c>
      <c r="V51">
        <v>0.78958892300000005</v>
      </c>
      <c r="W51">
        <v>0.51204782199999999</v>
      </c>
      <c r="X51">
        <v>0.29139695399999999</v>
      </c>
      <c r="Y51">
        <v>15</v>
      </c>
      <c r="Z51">
        <v>22</v>
      </c>
      <c r="AA51">
        <v>0.16223494299999999</v>
      </c>
      <c r="AB51">
        <v>2.7027026999999999E-2</v>
      </c>
      <c r="AC51">
        <v>3.9409839870000001</v>
      </c>
      <c r="AD51">
        <v>1.6081081079999999</v>
      </c>
      <c r="AE51">
        <v>6.7055599999999999E-4</v>
      </c>
      <c r="AF51">
        <f t="shared" si="0"/>
        <v>0.27754110100000007</v>
      </c>
    </row>
    <row r="52" spans="1:32" x14ac:dyDescent="0.35">
      <c r="A52" s="6" t="s">
        <v>103</v>
      </c>
      <c r="B52">
        <v>90.865200000000002</v>
      </c>
      <c r="C52">
        <v>16.1189</v>
      </c>
      <c r="D52">
        <v>0.28528599999999998</v>
      </c>
      <c r="E52">
        <v>0.26105200000000001</v>
      </c>
      <c r="F52">
        <v>0.71088810000000002</v>
      </c>
      <c r="G52">
        <v>1.2515000000000001</v>
      </c>
      <c r="H52">
        <v>0.01</v>
      </c>
      <c r="I52">
        <v>6.26</v>
      </c>
      <c r="J52">
        <v>6.5539542439999998</v>
      </c>
      <c r="K52">
        <v>1567.2739999999999</v>
      </c>
      <c r="L52" t="s">
        <v>31</v>
      </c>
      <c r="M52">
        <v>0.30104989700000001</v>
      </c>
      <c r="N52">
        <v>1.186867364</v>
      </c>
      <c r="O52">
        <v>0.28774966200000002</v>
      </c>
      <c r="P52">
        <v>1.158144303</v>
      </c>
      <c r="Q52">
        <v>0.17588035599999999</v>
      </c>
      <c r="R52">
        <v>1.10152436</v>
      </c>
      <c r="S52">
        <v>5</v>
      </c>
      <c r="T52">
        <v>5</v>
      </c>
      <c r="U52">
        <v>19</v>
      </c>
      <c r="V52">
        <v>0.81742686499999995</v>
      </c>
      <c r="W52">
        <v>0.767040842</v>
      </c>
      <c r="X52">
        <v>0.52537135400000001</v>
      </c>
      <c r="Y52">
        <v>1</v>
      </c>
      <c r="Z52">
        <v>15</v>
      </c>
      <c r="AA52">
        <v>0.28638166799999998</v>
      </c>
      <c r="AB52">
        <v>7.9904120000000006E-3</v>
      </c>
      <c r="AC52">
        <v>5.2368791400000001</v>
      </c>
      <c r="AD52">
        <v>5.0019976030000004</v>
      </c>
      <c r="AE52">
        <v>6.3805100000000005E-4</v>
      </c>
      <c r="AF52">
        <f t="shared" si="0"/>
        <v>5.0386022999999946E-2</v>
      </c>
    </row>
    <row r="53" spans="1:32" x14ac:dyDescent="0.35">
      <c r="A53" s="6" t="s">
        <v>104</v>
      </c>
      <c r="B53">
        <v>26.934100000000001</v>
      </c>
      <c r="C53">
        <v>19.362200000000001</v>
      </c>
      <c r="D53">
        <v>8.6461800000000005E-2</v>
      </c>
      <c r="E53">
        <v>0.111688</v>
      </c>
      <c r="F53">
        <v>0.30630429999999997</v>
      </c>
      <c r="G53">
        <v>1.1475</v>
      </c>
      <c r="H53">
        <v>0.01</v>
      </c>
      <c r="I53">
        <v>3.84</v>
      </c>
      <c r="J53">
        <v>9.2129395760000001</v>
      </c>
      <c r="K53">
        <v>1686.799</v>
      </c>
      <c r="L53" t="s">
        <v>33</v>
      </c>
      <c r="M53">
        <v>0.19191776399999999</v>
      </c>
      <c r="N53">
        <v>1.0827442119999999</v>
      </c>
      <c r="O53">
        <v>1.9194279999999999E-3</v>
      </c>
      <c r="P53">
        <v>0.10032661800000001</v>
      </c>
      <c r="Q53">
        <v>2.238777E-3</v>
      </c>
      <c r="R53">
        <v>0.101808116</v>
      </c>
      <c r="S53">
        <v>13</v>
      </c>
      <c r="T53">
        <v>14</v>
      </c>
      <c r="U53">
        <v>15</v>
      </c>
      <c r="V53">
        <v>0.64634520699999998</v>
      </c>
      <c r="W53">
        <v>7.4400644000000002E-2</v>
      </c>
      <c r="X53">
        <v>7.1501938000000001E-2</v>
      </c>
      <c r="Y53">
        <v>2</v>
      </c>
      <c r="Z53">
        <v>3</v>
      </c>
      <c r="AA53">
        <v>0.22013559699999999</v>
      </c>
      <c r="AB53">
        <v>8.7145969999999993E-3</v>
      </c>
      <c r="AC53">
        <v>8.0287055130000002</v>
      </c>
      <c r="AD53">
        <v>3.3464052290000001</v>
      </c>
      <c r="AE53">
        <v>5.9283899999999995E-4</v>
      </c>
      <c r="AF53">
        <f t="shared" si="0"/>
        <v>0.57194456299999996</v>
      </c>
    </row>
    <row r="54" spans="1:32" x14ac:dyDescent="0.35">
      <c r="A54" s="6" t="s">
        <v>105</v>
      </c>
      <c r="B54">
        <v>58.996200000000002</v>
      </c>
      <c r="C54">
        <v>19.241700000000002</v>
      </c>
      <c r="D54">
        <v>0.148177</v>
      </c>
      <c r="E54">
        <v>0.15732099999999999</v>
      </c>
      <c r="F54">
        <v>0.36774459999999998</v>
      </c>
      <c r="G54">
        <v>0.6</v>
      </c>
      <c r="H54">
        <v>0.06</v>
      </c>
      <c r="I54">
        <v>24.9</v>
      </c>
      <c r="J54">
        <v>9.111403997</v>
      </c>
      <c r="K54">
        <v>1692.442</v>
      </c>
      <c r="L54" t="s">
        <v>34</v>
      </c>
      <c r="M54">
        <v>0.17461220199999999</v>
      </c>
      <c r="N54">
        <v>0.75461560999999999</v>
      </c>
      <c r="O54">
        <v>0.131692736</v>
      </c>
      <c r="P54">
        <v>0.70947806999999996</v>
      </c>
      <c r="Q54">
        <v>0.132844611</v>
      </c>
      <c r="R54">
        <v>0.64090264799999996</v>
      </c>
      <c r="S54">
        <v>7</v>
      </c>
      <c r="T54">
        <v>24</v>
      </c>
      <c r="U54">
        <v>21</v>
      </c>
      <c r="V54">
        <v>0.51423376799999998</v>
      </c>
      <c r="W54">
        <v>0.312933083</v>
      </c>
      <c r="X54">
        <v>0.303205799</v>
      </c>
      <c r="Y54">
        <v>18</v>
      </c>
      <c r="Z54">
        <v>15</v>
      </c>
      <c r="AA54">
        <v>0.28720836700000002</v>
      </c>
      <c r="AB54">
        <v>0.1</v>
      </c>
      <c r="AC54">
        <v>15.18567333</v>
      </c>
      <c r="AD54">
        <v>41.5</v>
      </c>
      <c r="AE54">
        <v>5.9086200000000005E-4</v>
      </c>
      <c r="AF54">
        <f t="shared" si="0"/>
        <v>0.20130068499999998</v>
      </c>
    </row>
    <row r="55" spans="1:32" x14ac:dyDescent="0.35">
      <c r="A55" s="6">
        <v>100</v>
      </c>
      <c r="B55">
        <v>23.0718</v>
      </c>
      <c r="C55">
        <v>12.632</v>
      </c>
      <c r="D55">
        <v>0.108625</v>
      </c>
      <c r="E55">
        <v>0.150175</v>
      </c>
      <c r="F55">
        <v>0.6040259</v>
      </c>
      <c r="G55">
        <v>1.56</v>
      </c>
      <c r="H55">
        <v>0.2</v>
      </c>
      <c r="I55">
        <v>1.76</v>
      </c>
      <c r="J55">
        <v>0.71801507099999995</v>
      </c>
      <c r="K55">
        <v>1530.1980000000001</v>
      </c>
      <c r="L55" t="s">
        <v>32</v>
      </c>
      <c r="M55">
        <v>0.29503556800000003</v>
      </c>
      <c r="N55">
        <v>1.3875869089999999</v>
      </c>
      <c r="O55">
        <v>0.27052228699999997</v>
      </c>
      <c r="P55">
        <v>1.1775128399999999</v>
      </c>
      <c r="Q55">
        <v>0.178256052</v>
      </c>
      <c r="R55">
        <v>1.2527423449999999</v>
      </c>
      <c r="S55">
        <v>5</v>
      </c>
      <c r="T55">
        <v>5</v>
      </c>
      <c r="U55">
        <v>21</v>
      </c>
      <c r="V55">
        <v>0.98459483199999998</v>
      </c>
      <c r="W55">
        <v>0.83771703600000003</v>
      </c>
      <c r="X55">
        <v>0.545311989</v>
      </c>
      <c r="Y55">
        <v>1</v>
      </c>
      <c r="Z55">
        <v>17</v>
      </c>
      <c r="AA55">
        <v>0.15242385899999999</v>
      </c>
      <c r="AB55">
        <v>0.128205128</v>
      </c>
      <c r="AC55">
        <v>0.460266071</v>
      </c>
      <c r="AD55">
        <v>1.1282051280000001</v>
      </c>
      <c r="AE55">
        <v>6.5351000000000005E-4</v>
      </c>
      <c r="AF55">
        <f t="shared" si="0"/>
        <v>0.14687779599999995</v>
      </c>
    </row>
    <row r="56" spans="1:32" x14ac:dyDescent="0.35">
      <c r="A56" s="6">
        <v>101</v>
      </c>
      <c r="B56">
        <v>87.4619</v>
      </c>
      <c r="C56">
        <v>16.855499999999999</v>
      </c>
      <c r="D56">
        <v>0.22191</v>
      </c>
      <c r="E56">
        <v>0.17197299999999999</v>
      </c>
      <c r="F56">
        <v>0.49395329999999998</v>
      </c>
      <c r="G56">
        <v>1.46</v>
      </c>
      <c r="H56">
        <v>7.0000000000000007E-2</v>
      </c>
      <c r="I56">
        <v>2.1800000000000002</v>
      </c>
      <c r="J56">
        <v>4.960836574</v>
      </c>
      <c r="K56">
        <v>1552.933</v>
      </c>
      <c r="L56" t="s">
        <v>31</v>
      </c>
      <c r="M56">
        <v>0.214834838</v>
      </c>
      <c r="N56">
        <v>1.2841826599999999</v>
      </c>
      <c r="O56">
        <v>0.230367292</v>
      </c>
      <c r="P56">
        <v>1.374229535</v>
      </c>
      <c r="Q56">
        <v>0.15885722099999999</v>
      </c>
      <c r="R56">
        <v>1.0944525599999999</v>
      </c>
      <c r="S56">
        <v>7</v>
      </c>
      <c r="T56">
        <v>7</v>
      </c>
      <c r="U56">
        <v>11</v>
      </c>
      <c r="V56">
        <v>0.86287691</v>
      </c>
      <c r="W56">
        <v>0.92049733199999995</v>
      </c>
      <c r="X56">
        <v>0.68644896399999999</v>
      </c>
      <c r="Y56">
        <v>1</v>
      </c>
      <c r="Z56">
        <v>5</v>
      </c>
      <c r="AA56">
        <v>0.30998935100000002</v>
      </c>
      <c r="AB56">
        <v>4.7945204999999998E-2</v>
      </c>
      <c r="AC56">
        <v>3.39783327</v>
      </c>
      <c r="AD56">
        <v>1.493150685</v>
      </c>
      <c r="AE56">
        <v>6.4394300000000001E-4</v>
      </c>
      <c r="AF56">
        <f t="shared" si="0"/>
        <v>-5.7620421999999949E-2</v>
      </c>
    </row>
    <row r="57" spans="1:32" x14ac:dyDescent="0.35">
      <c r="A57" s="6">
        <v>109</v>
      </c>
      <c r="B57">
        <v>113.518</v>
      </c>
      <c r="C57">
        <v>14.3123</v>
      </c>
      <c r="D57">
        <v>0.27581099999999997</v>
      </c>
      <c r="E57">
        <v>0.24926300000000001</v>
      </c>
      <c r="F57">
        <v>0.74470590000000003</v>
      </c>
      <c r="G57">
        <v>1.7304999999999999</v>
      </c>
      <c r="H57">
        <v>0.01</v>
      </c>
      <c r="I57">
        <v>5.14</v>
      </c>
      <c r="J57">
        <v>10.099766069999999</v>
      </c>
      <c r="K57">
        <v>1793.9649999999999</v>
      </c>
      <c r="L57" t="s">
        <v>31</v>
      </c>
      <c r="M57">
        <v>0.304520503</v>
      </c>
      <c r="N57">
        <v>1.343401211</v>
      </c>
      <c r="O57">
        <v>0.36432640799999999</v>
      </c>
      <c r="P57">
        <v>1.287801065</v>
      </c>
      <c r="Q57">
        <v>0.185563213</v>
      </c>
      <c r="R57">
        <v>1.048927218</v>
      </c>
      <c r="S57">
        <v>5</v>
      </c>
      <c r="T57">
        <v>4</v>
      </c>
      <c r="U57">
        <v>15</v>
      </c>
      <c r="V57">
        <v>0.94301791000000001</v>
      </c>
      <c r="W57">
        <v>0.89689902799999999</v>
      </c>
      <c r="X57">
        <v>0.57502799100000002</v>
      </c>
      <c r="Y57">
        <v>0</v>
      </c>
      <c r="Z57">
        <v>11</v>
      </c>
      <c r="AA57">
        <v>0.27026598000000002</v>
      </c>
      <c r="AB57">
        <v>5.7786770000000003E-3</v>
      </c>
      <c r="AC57">
        <v>5.836328269</v>
      </c>
      <c r="AD57">
        <v>2.9702398149999998</v>
      </c>
      <c r="AE57">
        <v>5.5742400000000005E-4</v>
      </c>
      <c r="AF57">
        <f t="shared" si="0"/>
        <v>4.6118882000000028E-2</v>
      </c>
    </row>
    <row r="58" spans="1:32" x14ac:dyDescent="0.35">
      <c r="A58" s="6">
        <v>111</v>
      </c>
      <c r="B58">
        <v>57.623800000000003</v>
      </c>
      <c r="C58">
        <v>12.517899999999999</v>
      </c>
      <c r="D58">
        <v>0.26473099999999999</v>
      </c>
      <c r="E58">
        <v>0.21332400000000001</v>
      </c>
      <c r="F58">
        <v>0.64757229999999999</v>
      </c>
      <c r="G58">
        <v>1.58</v>
      </c>
      <c r="H58">
        <v>0.05</v>
      </c>
      <c r="I58">
        <v>5.16</v>
      </c>
      <c r="J58">
        <v>5.1689480120000004</v>
      </c>
      <c r="K58">
        <v>1669.3689999999999</v>
      </c>
      <c r="L58" t="s">
        <v>31</v>
      </c>
      <c r="M58">
        <v>0.20952257799999999</v>
      </c>
      <c r="N58">
        <v>1.142748479</v>
      </c>
      <c r="O58">
        <v>9.0752437000000005E-2</v>
      </c>
      <c r="P58">
        <v>0.77476759699999997</v>
      </c>
      <c r="Q58">
        <v>0.18202016500000001</v>
      </c>
      <c r="R58">
        <v>0.87941366799999998</v>
      </c>
      <c r="S58">
        <v>7</v>
      </c>
      <c r="T58">
        <v>22</v>
      </c>
      <c r="U58">
        <v>21</v>
      </c>
      <c r="V58">
        <v>0.74284057000000003</v>
      </c>
      <c r="W58">
        <v>0.405834888</v>
      </c>
      <c r="X58">
        <v>0.38700142199999998</v>
      </c>
      <c r="Y58">
        <v>16</v>
      </c>
      <c r="Z58">
        <v>15</v>
      </c>
      <c r="AA58">
        <v>0.290178716</v>
      </c>
      <c r="AB58">
        <v>3.1645569999999998E-2</v>
      </c>
      <c r="AC58">
        <v>3.2714860840000002</v>
      </c>
      <c r="AD58">
        <v>3.2658227850000001</v>
      </c>
      <c r="AE58">
        <v>5.9902899999999995E-4</v>
      </c>
      <c r="AF58">
        <f t="shared" si="0"/>
        <v>0.33700568200000003</v>
      </c>
    </row>
    <row r="59" spans="1:32" x14ac:dyDescent="0.35">
      <c r="A59" s="6">
        <v>113</v>
      </c>
      <c r="B59">
        <v>68.552599999999998</v>
      </c>
      <c r="C59">
        <v>13.1875</v>
      </c>
      <c r="D59">
        <v>0.17672499999999999</v>
      </c>
      <c r="E59">
        <v>0.16267699999999999</v>
      </c>
      <c r="F59">
        <v>0.98915310000000001</v>
      </c>
      <c r="G59">
        <v>1.63</v>
      </c>
      <c r="H59">
        <v>0.05</v>
      </c>
      <c r="I59">
        <v>3.18</v>
      </c>
      <c r="J59">
        <v>5.5399349659999997</v>
      </c>
      <c r="K59">
        <v>1579.998</v>
      </c>
      <c r="L59" t="s">
        <v>31</v>
      </c>
      <c r="M59">
        <v>0.16781083499999999</v>
      </c>
      <c r="N59">
        <v>1.164904422</v>
      </c>
      <c r="O59">
        <v>0.17317505999999999</v>
      </c>
      <c r="P59">
        <v>1.049335479</v>
      </c>
      <c r="Q59">
        <v>0.20259282100000001</v>
      </c>
      <c r="R59">
        <v>0.92339476200000004</v>
      </c>
      <c r="S59">
        <v>5</v>
      </c>
      <c r="T59">
        <v>19</v>
      </c>
      <c r="U59">
        <v>19</v>
      </c>
      <c r="V59">
        <v>0.763337339</v>
      </c>
      <c r="W59">
        <v>0.50449661999999995</v>
      </c>
      <c r="X59">
        <v>0.42506321400000002</v>
      </c>
      <c r="Y59">
        <v>15</v>
      </c>
      <c r="Z59">
        <v>15</v>
      </c>
      <c r="AA59">
        <v>0.15158102700000001</v>
      </c>
      <c r="AB59">
        <v>3.0674847000000002E-2</v>
      </c>
      <c r="AC59">
        <v>3.3987331080000001</v>
      </c>
      <c r="AD59">
        <v>1.9509202450000001</v>
      </c>
      <c r="AE59">
        <v>6.3291200000000001E-4</v>
      </c>
      <c r="AF59">
        <f t="shared" si="0"/>
        <v>0.25884071900000005</v>
      </c>
    </row>
    <row r="60" spans="1:32" x14ac:dyDescent="0.35">
      <c r="A60" s="6">
        <v>115</v>
      </c>
      <c r="B60">
        <v>79.076800000000006</v>
      </c>
      <c r="C60">
        <v>14.2797</v>
      </c>
      <c r="D60">
        <v>0.15048600000000001</v>
      </c>
      <c r="E60">
        <v>0.140434</v>
      </c>
      <c r="F60">
        <v>0.97894349999999997</v>
      </c>
      <c r="G60">
        <v>1.55</v>
      </c>
      <c r="H60">
        <v>0.05</v>
      </c>
      <c r="I60">
        <v>3</v>
      </c>
      <c r="J60">
        <v>5.9972972999999996</v>
      </c>
      <c r="K60">
        <v>1509.126</v>
      </c>
      <c r="L60" t="s">
        <v>31</v>
      </c>
      <c r="M60">
        <v>0.31388864999999999</v>
      </c>
      <c r="N60">
        <v>1.111364604</v>
      </c>
      <c r="O60">
        <v>0.18796428400000001</v>
      </c>
      <c r="P60">
        <v>1.1111567570000001</v>
      </c>
      <c r="Q60">
        <v>0.13622678099999999</v>
      </c>
      <c r="R60">
        <v>0.96174047900000004</v>
      </c>
      <c r="S60">
        <v>5</v>
      </c>
      <c r="T60">
        <v>16</v>
      </c>
      <c r="U60">
        <v>14</v>
      </c>
      <c r="V60">
        <v>0.744600755</v>
      </c>
      <c r="W60">
        <v>0.57256881999999998</v>
      </c>
      <c r="X60">
        <v>0.57864093699999997</v>
      </c>
      <c r="Y60">
        <v>12</v>
      </c>
      <c r="Z60">
        <v>10</v>
      </c>
      <c r="AA60">
        <v>0.13324072000000001</v>
      </c>
      <c r="AB60">
        <v>3.2258065000000002E-2</v>
      </c>
      <c r="AC60">
        <v>3.869224065</v>
      </c>
      <c r="AD60">
        <v>1.935483871</v>
      </c>
      <c r="AE60">
        <v>6.6263499999999996E-4</v>
      </c>
      <c r="AF60">
        <f t="shared" si="0"/>
        <v>0.17203193500000002</v>
      </c>
    </row>
    <row r="61" spans="1:32" x14ac:dyDescent="0.35">
      <c r="A61" s="6">
        <v>116</v>
      </c>
      <c r="B61">
        <v>63.0854</v>
      </c>
      <c r="C61">
        <v>14.3422</v>
      </c>
      <c r="D61">
        <v>0.129775</v>
      </c>
      <c r="E61">
        <v>0.172403</v>
      </c>
      <c r="F61">
        <v>0.42758839999999998</v>
      </c>
      <c r="G61">
        <v>1.7430000000000001</v>
      </c>
      <c r="H61">
        <v>0.23</v>
      </c>
      <c r="I61">
        <v>5.0999999999999996</v>
      </c>
      <c r="J61">
        <v>5.501402197</v>
      </c>
      <c r="K61">
        <v>1623.9090000000001</v>
      </c>
      <c r="L61" t="s">
        <v>31</v>
      </c>
      <c r="M61">
        <v>0.24264892699999999</v>
      </c>
      <c r="N61">
        <v>1.222347788</v>
      </c>
      <c r="O61">
        <v>0.19106289400000001</v>
      </c>
      <c r="P61">
        <v>1.157784508</v>
      </c>
      <c r="Q61">
        <v>0.16520064600000001</v>
      </c>
      <c r="R61">
        <v>1.036488726</v>
      </c>
      <c r="S61">
        <v>6</v>
      </c>
      <c r="T61">
        <v>7</v>
      </c>
      <c r="U61">
        <v>24</v>
      </c>
      <c r="V61">
        <v>0.85526909399999995</v>
      </c>
      <c r="W61">
        <v>0.80484050299999998</v>
      </c>
      <c r="X61">
        <v>0.37950144000000002</v>
      </c>
      <c r="Y61">
        <v>2</v>
      </c>
      <c r="Z61">
        <v>19</v>
      </c>
      <c r="AA61">
        <v>0.23283731899999999</v>
      </c>
      <c r="AB61">
        <v>0.131956397</v>
      </c>
      <c r="AC61">
        <v>3.1562835319999998</v>
      </c>
      <c r="AD61">
        <v>2.9259896730000001</v>
      </c>
      <c r="AE61">
        <v>6.1579799999999997E-4</v>
      </c>
      <c r="AF61">
        <f t="shared" si="0"/>
        <v>5.0428590999999967E-2</v>
      </c>
    </row>
    <row r="62" spans="1:32" x14ac:dyDescent="0.35">
      <c r="A62" s="6">
        <v>119</v>
      </c>
      <c r="B62">
        <v>68.917699999999996</v>
      </c>
      <c r="C62">
        <v>16.215</v>
      </c>
      <c r="D62">
        <v>0.18715599999999999</v>
      </c>
      <c r="E62">
        <v>0.19982800000000001</v>
      </c>
      <c r="F62">
        <v>0.4706591</v>
      </c>
      <c r="G62">
        <v>1.538</v>
      </c>
      <c r="H62">
        <v>0.2</v>
      </c>
      <c r="I62">
        <v>3.49</v>
      </c>
      <c r="J62">
        <v>6.1872553459999997</v>
      </c>
      <c r="K62">
        <v>1639.877</v>
      </c>
      <c r="L62" t="s">
        <v>32</v>
      </c>
      <c r="M62">
        <v>0.226528812</v>
      </c>
      <c r="N62">
        <v>1.2458287180000001</v>
      </c>
      <c r="O62">
        <v>0.21964202299999999</v>
      </c>
      <c r="P62">
        <v>1.050979315</v>
      </c>
      <c r="Q62">
        <v>0.13208636100000001</v>
      </c>
      <c r="R62">
        <v>0.74761776599999996</v>
      </c>
      <c r="S62">
        <v>6</v>
      </c>
      <c r="T62">
        <v>6</v>
      </c>
      <c r="U62">
        <v>24</v>
      </c>
      <c r="V62">
        <v>0.879558591</v>
      </c>
      <c r="W62">
        <v>0.69289755399999997</v>
      </c>
      <c r="X62">
        <v>0.27632602899999997</v>
      </c>
      <c r="Y62">
        <v>1</v>
      </c>
      <c r="Z62">
        <v>19</v>
      </c>
      <c r="AA62">
        <v>0.28451156</v>
      </c>
      <c r="AB62">
        <v>0.13003901200000001</v>
      </c>
      <c r="AC62">
        <v>4.0229228519999998</v>
      </c>
      <c r="AD62">
        <v>2.2691807540000002</v>
      </c>
      <c r="AE62">
        <v>6.09802E-4</v>
      </c>
      <c r="AF62">
        <f t="shared" si="0"/>
        <v>0.18666103700000003</v>
      </c>
    </row>
    <row r="63" spans="1:32" x14ac:dyDescent="0.35">
      <c r="A63" s="6">
        <v>120</v>
      </c>
      <c r="B63">
        <v>52.015700000000002</v>
      </c>
      <c r="C63">
        <v>20.061399999999999</v>
      </c>
      <c r="D63">
        <v>0.170742</v>
      </c>
      <c r="E63">
        <v>0.179006</v>
      </c>
      <c r="F63">
        <v>0.61567249999999996</v>
      </c>
      <c r="G63">
        <v>1.4830000000000001</v>
      </c>
      <c r="H63">
        <v>0.18</v>
      </c>
      <c r="I63">
        <v>3.55</v>
      </c>
      <c r="J63">
        <v>6.4548012190000001</v>
      </c>
      <c r="K63">
        <v>1641.78</v>
      </c>
      <c r="L63" t="s">
        <v>32</v>
      </c>
      <c r="M63">
        <v>0.28613430000000001</v>
      </c>
      <c r="N63">
        <v>1.3698826719999999</v>
      </c>
      <c r="O63">
        <v>0.29044145700000001</v>
      </c>
      <c r="P63">
        <v>1.516061758</v>
      </c>
      <c r="Q63">
        <v>0.17450569199999999</v>
      </c>
      <c r="R63">
        <v>0.87123720000000004</v>
      </c>
      <c r="S63">
        <v>5</v>
      </c>
      <c r="T63">
        <v>5</v>
      </c>
      <c r="U63">
        <v>25</v>
      </c>
      <c r="V63">
        <v>0.95309053600000004</v>
      </c>
      <c r="W63">
        <v>0.99671993400000003</v>
      </c>
      <c r="X63">
        <v>0.31810516</v>
      </c>
      <c r="Y63">
        <v>1</v>
      </c>
      <c r="Z63">
        <v>21</v>
      </c>
      <c r="AA63">
        <v>0.21711451100000001</v>
      </c>
      <c r="AB63">
        <v>0.12137559000000001</v>
      </c>
      <c r="AC63">
        <v>4.3525294800000003</v>
      </c>
      <c r="AD63">
        <v>2.393796359</v>
      </c>
      <c r="AE63">
        <v>6.0909500000000004E-4</v>
      </c>
      <c r="AF63">
        <f t="shared" si="0"/>
        <v>-4.3629397999999986E-2</v>
      </c>
    </row>
    <row r="64" spans="1:32" x14ac:dyDescent="0.35">
      <c r="A64" s="6">
        <v>121</v>
      </c>
      <c r="B64">
        <v>23.2408</v>
      </c>
      <c r="C64">
        <v>14.75</v>
      </c>
      <c r="D64">
        <v>8.6762000000000006E-2</v>
      </c>
      <c r="E64">
        <v>0.13648099999999999</v>
      </c>
      <c r="F64">
        <v>0.7709857</v>
      </c>
      <c r="G64">
        <v>1.81</v>
      </c>
      <c r="H64">
        <v>0.21</v>
      </c>
      <c r="I64">
        <v>87.55</v>
      </c>
      <c r="J64">
        <v>5.6269054990000003</v>
      </c>
      <c r="K64">
        <v>1518.377</v>
      </c>
      <c r="L64" t="s">
        <v>32</v>
      </c>
      <c r="M64">
        <v>0.225619663</v>
      </c>
      <c r="N64">
        <v>1.4234484860000001</v>
      </c>
      <c r="O64">
        <v>0.36866239200000001</v>
      </c>
      <c r="P64">
        <v>0.78392048599999997</v>
      </c>
      <c r="Q64">
        <v>0.19293007000000001</v>
      </c>
      <c r="R64">
        <v>1.2505907270000001</v>
      </c>
      <c r="S64">
        <v>7</v>
      </c>
      <c r="T64">
        <v>3</v>
      </c>
      <c r="U64">
        <v>20</v>
      </c>
      <c r="V64">
        <v>0.96108326200000005</v>
      </c>
      <c r="W64">
        <v>0.52850284700000005</v>
      </c>
      <c r="X64">
        <v>0.56145614700000002</v>
      </c>
      <c r="Y64">
        <v>-3</v>
      </c>
      <c r="Z64">
        <v>14</v>
      </c>
      <c r="AA64">
        <v>0.101150956</v>
      </c>
      <c r="AB64">
        <v>0.116022099</v>
      </c>
      <c r="AC64">
        <v>3.108787569</v>
      </c>
      <c r="AD64">
        <v>48.370165749999998</v>
      </c>
      <c r="AE64">
        <v>6.5859800000000004E-4</v>
      </c>
      <c r="AF64">
        <f t="shared" si="0"/>
        <v>0.432580415</v>
      </c>
    </row>
    <row r="65" spans="1:32" x14ac:dyDescent="0.35">
      <c r="A65" s="6">
        <v>122</v>
      </c>
      <c r="B65">
        <v>81.941199999999995</v>
      </c>
      <c r="C65">
        <v>16.783300000000001</v>
      </c>
      <c r="D65">
        <v>0.286215</v>
      </c>
      <c r="E65">
        <v>0.19556000000000001</v>
      </c>
      <c r="F65">
        <v>0.58301829999999999</v>
      </c>
      <c r="G65">
        <v>1.7490000000000001</v>
      </c>
      <c r="H65">
        <v>0.03</v>
      </c>
      <c r="I65">
        <v>6.74</v>
      </c>
      <c r="J65">
        <v>9.5843203720000005</v>
      </c>
      <c r="K65">
        <v>1297.8499999999999</v>
      </c>
      <c r="L65" t="s">
        <v>32</v>
      </c>
      <c r="M65">
        <v>0.27321185999999997</v>
      </c>
      <c r="N65">
        <v>1.443376067</v>
      </c>
      <c r="O65">
        <v>0.12258548800000001</v>
      </c>
      <c r="P65">
        <v>1.128466961</v>
      </c>
      <c r="Q65">
        <v>0.19459990899999999</v>
      </c>
      <c r="R65">
        <v>1.27749468</v>
      </c>
      <c r="S65">
        <v>6</v>
      </c>
      <c r="T65">
        <v>18</v>
      </c>
      <c r="U65">
        <v>17</v>
      </c>
      <c r="V65">
        <v>0.994349025</v>
      </c>
      <c r="W65">
        <v>0.600744693</v>
      </c>
      <c r="X65">
        <v>0.64445453699999999</v>
      </c>
      <c r="Y65">
        <v>13</v>
      </c>
      <c r="Z65">
        <v>12</v>
      </c>
      <c r="AA65">
        <v>0.32927293499999999</v>
      </c>
      <c r="AB65">
        <v>1.7152659000000001E-2</v>
      </c>
      <c r="AC65">
        <v>5.4798858619999997</v>
      </c>
      <c r="AD65">
        <v>3.853630646</v>
      </c>
      <c r="AE65">
        <v>7.70505E-4</v>
      </c>
      <c r="AF65">
        <f t="shared" si="0"/>
        <v>0.393604332</v>
      </c>
    </row>
    <row r="66" spans="1:32" x14ac:dyDescent="0.35">
      <c r="A66" s="6">
        <v>123</v>
      </c>
      <c r="B66">
        <v>53.635800000000003</v>
      </c>
      <c r="C66">
        <v>16.523499999999999</v>
      </c>
      <c r="D66">
        <v>0.13222400000000001</v>
      </c>
      <c r="E66">
        <v>0.20555999999999999</v>
      </c>
      <c r="F66">
        <v>1.0450265000000001</v>
      </c>
      <c r="G66">
        <v>1.2835000000000001</v>
      </c>
      <c r="H66">
        <v>0.02</v>
      </c>
      <c r="I66">
        <v>4.71</v>
      </c>
      <c r="J66">
        <v>2.317354345</v>
      </c>
      <c r="K66">
        <v>1624.96</v>
      </c>
      <c r="L66" t="s">
        <v>32</v>
      </c>
      <c r="M66">
        <v>0.29348706499999999</v>
      </c>
      <c r="N66">
        <v>1.0831884279999999</v>
      </c>
      <c r="O66">
        <v>0.28044754500000002</v>
      </c>
      <c r="P66">
        <v>1.0627880999999999</v>
      </c>
      <c r="Q66">
        <v>0.15893823700000001</v>
      </c>
      <c r="R66">
        <v>0.779291234</v>
      </c>
      <c r="S66">
        <v>5</v>
      </c>
      <c r="T66">
        <v>5</v>
      </c>
      <c r="U66">
        <v>26</v>
      </c>
      <c r="V66">
        <v>0.78617762999999996</v>
      </c>
      <c r="W66">
        <v>0.75138853699999997</v>
      </c>
      <c r="X66">
        <v>0.28152169500000002</v>
      </c>
      <c r="Y66">
        <v>1</v>
      </c>
      <c r="Z66">
        <v>22</v>
      </c>
      <c r="AA66">
        <v>0.112315943</v>
      </c>
      <c r="AB66">
        <v>1.5582392E-2</v>
      </c>
      <c r="AC66">
        <v>1.8054961780000001</v>
      </c>
      <c r="AD66">
        <v>3.669653292</v>
      </c>
      <c r="AE66">
        <v>6.154E-4</v>
      </c>
      <c r="AF66">
        <f t="shared" si="0"/>
        <v>3.4789092999999993E-2</v>
      </c>
    </row>
    <row r="67" spans="1:32" x14ac:dyDescent="0.35">
      <c r="A67" s="6">
        <v>124</v>
      </c>
      <c r="B67">
        <v>69.787899999999993</v>
      </c>
      <c r="C67">
        <v>22.7151</v>
      </c>
      <c r="D67">
        <v>0.12595100000000001</v>
      </c>
      <c r="E67">
        <v>0.15456600000000001</v>
      </c>
      <c r="F67">
        <v>0.56616789999999995</v>
      </c>
      <c r="G67">
        <v>1.48</v>
      </c>
      <c r="H67">
        <v>0.01</v>
      </c>
      <c r="I67">
        <v>6.5</v>
      </c>
      <c r="J67">
        <v>6.4041373249999998</v>
      </c>
      <c r="K67">
        <v>1650.884</v>
      </c>
      <c r="L67" t="s">
        <v>32</v>
      </c>
      <c r="M67">
        <v>0.21812612300000001</v>
      </c>
      <c r="N67">
        <v>1.087108306</v>
      </c>
      <c r="O67">
        <v>0.122987741</v>
      </c>
      <c r="P67">
        <v>0.85264850199999997</v>
      </c>
      <c r="Q67">
        <v>0.14689464199999999</v>
      </c>
      <c r="R67">
        <v>0.85589199500000002</v>
      </c>
      <c r="S67">
        <v>7</v>
      </c>
      <c r="T67">
        <v>18</v>
      </c>
      <c r="U67">
        <v>25</v>
      </c>
      <c r="V67">
        <v>0.70771454</v>
      </c>
      <c r="W67">
        <v>0.46855795099999997</v>
      </c>
      <c r="X67">
        <v>0.32309110899999999</v>
      </c>
      <c r="Y67">
        <v>12</v>
      </c>
      <c r="Z67">
        <v>19</v>
      </c>
      <c r="AA67">
        <v>0.181978848</v>
      </c>
      <c r="AB67">
        <v>6.7567570000000004E-3</v>
      </c>
      <c r="AC67">
        <v>4.3271198139999996</v>
      </c>
      <c r="AD67">
        <v>4.3918918920000003</v>
      </c>
      <c r="AE67">
        <v>6.0573599999999995E-4</v>
      </c>
      <c r="AF67">
        <f t="shared" ref="AF67:AF130" si="1">V67-W67</f>
        <v>0.23915658900000003</v>
      </c>
    </row>
    <row r="68" spans="1:32" x14ac:dyDescent="0.35">
      <c r="A68" s="6">
        <v>125</v>
      </c>
      <c r="B68">
        <v>35.070599999999999</v>
      </c>
      <c r="C68">
        <v>14.0991</v>
      </c>
      <c r="D68">
        <v>0.128972</v>
      </c>
      <c r="E68">
        <v>0.212035</v>
      </c>
      <c r="F68">
        <v>0.66527579999999997</v>
      </c>
      <c r="G68">
        <v>1.52</v>
      </c>
      <c r="H68">
        <v>0.2</v>
      </c>
      <c r="I68">
        <v>1.59</v>
      </c>
      <c r="J68">
        <v>2.1849682420000001</v>
      </c>
      <c r="K68">
        <v>1885.9069999999999</v>
      </c>
      <c r="L68" t="s">
        <v>32</v>
      </c>
      <c r="M68">
        <v>0.24050709300000001</v>
      </c>
      <c r="N68">
        <v>1.550451969</v>
      </c>
      <c r="O68">
        <v>0.23614564599999999</v>
      </c>
      <c r="P68">
        <v>1.1223320109999999</v>
      </c>
      <c r="Q68">
        <v>0.16906262799999999</v>
      </c>
      <c r="R68">
        <v>1.1369110440000001</v>
      </c>
      <c r="S68">
        <v>7</v>
      </c>
      <c r="T68">
        <v>6</v>
      </c>
      <c r="U68">
        <v>30</v>
      </c>
      <c r="V68">
        <v>1.0060803149999999</v>
      </c>
      <c r="W68">
        <v>0.68911250099999999</v>
      </c>
      <c r="X68">
        <v>0.28144858499999997</v>
      </c>
      <c r="Y68">
        <v>0</v>
      </c>
      <c r="Z68">
        <v>24</v>
      </c>
      <c r="AA68">
        <v>0.162382571</v>
      </c>
      <c r="AB68">
        <v>0.131578947</v>
      </c>
      <c r="AC68">
        <v>1.4374791069999999</v>
      </c>
      <c r="AD68">
        <v>1.0460526320000001</v>
      </c>
      <c r="AE68">
        <v>5.30249E-4</v>
      </c>
      <c r="AF68">
        <f t="shared" si="1"/>
        <v>0.31696781399999996</v>
      </c>
    </row>
    <row r="69" spans="1:32" x14ac:dyDescent="0.35">
      <c r="A69" s="6">
        <v>126</v>
      </c>
      <c r="B69">
        <v>83.408299999999997</v>
      </c>
      <c r="C69">
        <v>18.188099999999999</v>
      </c>
      <c r="D69">
        <v>0.220612</v>
      </c>
      <c r="E69">
        <v>0.198128</v>
      </c>
      <c r="F69">
        <v>0.77604399999999996</v>
      </c>
      <c r="G69">
        <v>1.62</v>
      </c>
      <c r="H69">
        <v>0.1</v>
      </c>
      <c r="I69">
        <v>2.38</v>
      </c>
      <c r="J69">
        <v>4.0626563009999996</v>
      </c>
      <c r="K69">
        <v>1613.2629999999999</v>
      </c>
      <c r="L69" t="s">
        <v>32</v>
      </c>
      <c r="M69">
        <v>0.27393446799999999</v>
      </c>
      <c r="N69">
        <v>1.41676625</v>
      </c>
      <c r="O69">
        <v>0.27070398499999998</v>
      </c>
      <c r="P69">
        <v>1.557970028</v>
      </c>
      <c r="Q69">
        <v>0.17289051499999999</v>
      </c>
      <c r="R69">
        <v>1.2000351549999999</v>
      </c>
      <c r="S69">
        <v>6</v>
      </c>
      <c r="T69">
        <v>6</v>
      </c>
      <c r="U69">
        <v>26</v>
      </c>
      <c r="V69">
        <v>0.94583541199999999</v>
      </c>
      <c r="W69">
        <v>1.052639726</v>
      </c>
      <c r="X69">
        <v>0.38526691200000002</v>
      </c>
      <c r="Y69">
        <v>1</v>
      </c>
      <c r="Z69">
        <v>21</v>
      </c>
      <c r="AA69">
        <v>0.221352202</v>
      </c>
      <c r="AB69">
        <v>6.1728394999999998E-2</v>
      </c>
      <c r="AC69">
        <v>2.5078125309999999</v>
      </c>
      <c r="AD69">
        <v>1.469135802</v>
      </c>
      <c r="AE69">
        <v>6.19862E-4</v>
      </c>
      <c r="AF69">
        <f t="shared" si="1"/>
        <v>-0.10680431400000001</v>
      </c>
    </row>
    <row r="70" spans="1:32" x14ac:dyDescent="0.35">
      <c r="A70" s="6">
        <v>127</v>
      </c>
      <c r="B70">
        <v>22.3184</v>
      </c>
      <c r="C70">
        <v>12.5037</v>
      </c>
      <c r="D70">
        <v>8.1106200000000003E-2</v>
      </c>
      <c r="E70">
        <v>0.12578500000000001</v>
      </c>
      <c r="F70">
        <v>0.7878172</v>
      </c>
      <c r="G70">
        <v>1.5</v>
      </c>
      <c r="H70">
        <v>0.14000000000000001</v>
      </c>
      <c r="I70">
        <v>2.0499999999999998</v>
      </c>
      <c r="J70">
        <v>1.836153739</v>
      </c>
      <c r="K70">
        <v>1604.9649999999999</v>
      </c>
      <c r="L70" t="s">
        <v>32</v>
      </c>
      <c r="M70">
        <v>0.22017705300000001</v>
      </c>
      <c r="N70">
        <v>1.310953818</v>
      </c>
      <c r="O70">
        <v>0.24040825699999999</v>
      </c>
      <c r="P70">
        <v>1.2758929050000001</v>
      </c>
      <c r="Q70">
        <v>0.16303062700000001</v>
      </c>
      <c r="R70">
        <v>1.065473522</v>
      </c>
      <c r="S70">
        <v>7</v>
      </c>
      <c r="T70">
        <v>6</v>
      </c>
      <c r="U70">
        <v>29</v>
      </c>
      <c r="V70">
        <v>0.88263234099999999</v>
      </c>
      <c r="W70">
        <v>0.70496193200000001</v>
      </c>
      <c r="X70">
        <v>0.29901406000000003</v>
      </c>
      <c r="Y70">
        <v>0</v>
      </c>
      <c r="Z70">
        <v>23</v>
      </c>
      <c r="AA70">
        <v>9.3341023999999995E-2</v>
      </c>
      <c r="AB70">
        <v>9.3333333000000004E-2</v>
      </c>
      <c r="AC70">
        <v>1.224102493</v>
      </c>
      <c r="AD70">
        <v>1.3666666670000001</v>
      </c>
      <c r="AE70">
        <v>6.2306700000000004E-4</v>
      </c>
      <c r="AF70">
        <f t="shared" si="1"/>
        <v>0.17767040899999997</v>
      </c>
    </row>
    <row r="71" spans="1:32" x14ac:dyDescent="0.35">
      <c r="A71" s="6">
        <v>128</v>
      </c>
      <c r="B71">
        <v>28.465199999999999</v>
      </c>
      <c r="C71">
        <v>19.547499999999999</v>
      </c>
      <c r="D71">
        <v>7.5999999999999998E-2</v>
      </c>
      <c r="E71">
        <v>0.12130100000000001</v>
      </c>
      <c r="F71">
        <v>0.59228159999999996</v>
      </c>
      <c r="G71">
        <v>1.27</v>
      </c>
      <c r="H71">
        <v>0.05</v>
      </c>
      <c r="I71">
        <v>37</v>
      </c>
      <c r="J71">
        <v>3.4862893000000001</v>
      </c>
      <c r="K71">
        <v>1382.846</v>
      </c>
      <c r="L71" t="s">
        <v>31</v>
      </c>
      <c r="M71">
        <v>0.217282962</v>
      </c>
      <c r="N71">
        <v>1.0755572250000001</v>
      </c>
      <c r="O71">
        <v>0.116165302</v>
      </c>
      <c r="P71">
        <v>0.65985640199999995</v>
      </c>
      <c r="Q71">
        <v>9.6663200000000004E-4</v>
      </c>
      <c r="R71">
        <v>9.7521860000000002E-2</v>
      </c>
      <c r="S71">
        <v>6</v>
      </c>
      <c r="T71">
        <v>18</v>
      </c>
      <c r="U71">
        <v>15</v>
      </c>
      <c r="V71">
        <v>0.62991903999999999</v>
      </c>
      <c r="W71">
        <v>0.36876084799999997</v>
      </c>
      <c r="X71">
        <v>7.3475154000000001E-2</v>
      </c>
      <c r="Y71">
        <v>13</v>
      </c>
      <c r="Z71">
        <v>10</v>
      </c>
      <c r="AA71">
        <v>0.113724514</v>
      </c>
      <c r="AB71">
        <v>3.9370079000000002E-2</v>
      </c>
      <c r="AC71">
        <v>2.7451096850000001</v>
      </c>
      <c r="AD71">
        <v>29.133858270000001</v>
      </c>
      <c r="AE71">
        <v>7.2314600000000003E-4</v>
      </c>
      <c r="AF71">
        <f t="shared" si="1"/>
        <v>0.26115819200000001</v>
      </c>
    </row>
    <row r="72" spans="1:32" x14ac:dyDescent="0.35">
      <c r="A72" s="6">
        <v>129</v>
      </c>
      <c r="B72">
        <v>42.892800000000001</v>
      </c>
      <c r="C72">
        <v>17.890799999999999</v>
      </c>
      <c r="D72">
        <v>8.6465799999999995E-2</v>
      </c>
      <c r="E72">
        <v>0.13256399999999999</v>
      </c>
      <c r="F72">
        <v>0.53193979999999996</v>
      </c>
      <c r="G72">
        <v>1.3</v>
      </c>
      <c r="H72">
        <v>0.04</v>
      </c>
      <c r="I72">
        <v>2.98</v>
      </c>
      <c r="J72">
        <v>4.568115336</v>
      </c>
      <c r="K72">
        <v>1714.088</v>
      </c>
      <c r="L72" t="s">
        <v>32</v>
      </c>
      <c r="M72">
        <v>0.20737866799999999</v>
      </c>
      <c r="N72">
        <v>0.98026004300000003</v>
      </c>
      <c r="O72">
        <v>0.13555753200000001</v>
      </c>
      <c r="P72">
        <v>0.78037088799999998</v>
      </c>
      <c r="Q72">
        <v>6.4194600000000001E-4</v>
      </c>
      <c r="R72">
        <v>9.8396459000000006E-2</v>
      </c>
      <c r="S72">
        <v>7</v>
      </c>
      <c r="T72">
        <v>17</v>
      </c>
      <c r="U72">
        <v>15</v>
      </c>
      <c r="V72">
        <v>0.67435772299999996</v>
      </c>
      <c r="W72">
        <v>0.42421697200000003</v>
      </c>
      <c r="X72">
        <v>7.4848059999999994E-2</v>
      </c>
      <c r="Y72">
        <v>11</v>
      </c>
      <c r="Z72">
        <v>9</v>
      </c>
      <c r="AA72">
        <v>0.139820532</v>
      </c>
      <c r="AB72">
        <v>3.0769231000000001E-2</v>
      </c>
      <c r="AC72">
        <v>3.5139348739999998</v>
      </c>
      <c r="AD72">
        <v>2.2923076920000001</v>
      </c>
      <c r="AE72">
        <v>5.8340099999999999E-4</v>
      </c>
      <c r="AF72">
        <f t="shared" si="1"/>
        <v>0.25014075099999994</v>
      </c>
    </row>
    <row r="73" spans="1:32" x14ac:dyDescent="0.35">
      <c r="A73" s="6">
        <v>130</v>
      </c>
      <c r="B73">
        <v>48.4206</v>
      </c>
      <c r="C73">
        <v>18.239100000000001</v>
      </c>
      <c r="D73">
        <v>9.3299599999999996E-2</v>
      </c>
      <c r="E73">
        <v>0.15225</v>
      </c>
      <c r="F73">
        <v>0.45683299999999999</v>
      </c>
      <c r="G73">
        <v>1.1525000000000001</v>
      </c>
      <c r="H73">
        <v>0.02</v>
      </c>
      <c r="I73">
        <v>3.05</v>
      </c>
      <c r="J73">
        <v>2.4352522090000002</v>
      </c>
      <c r="K73">
        <v>1649.8430000000001</v>
      </c>
      <c r="L73" t="s">
        <v>32</v>
      </c>
      <c r="M73">
        <v>0.21426223999999999</v>
      </c>
      <c r="N73">
        <v>1.0388119099999999</v>
      </c>
      <c r="O73">
        <v>0.18645695000000001</v>
      </c>
      <c r="P73">
        <v>0.56278829500000005</v>
      </c>
      <c r="Q73">
        <v>1.025167E-3</v>
      </c>
      <c r="R73">
        <v>9.9498375E-2</v>
      </c>
      <c r="S73">
        <v>7</v>
      </c>
      <c r="T73">
        <v>4</v>
      </c>
      <c r="U73">
        <v>39</v>
      </c>
      <c r="V73">
        <v>0.66902582200000005</v>
      </c>
      <c r="W73">
        <v>0.35686418399999997</v>
      </c>
      <c r="X73">
        <v>7.2957262999999994E-2</v>
      </c>
      <c r="Y73">
        <v>-2</v>
      </c>
      <c r="Z73">
        <v>33</v>
      </c>
      <c r="AA73">
        <v>0.16959474899999999</v>
      </c>
      <c r="AB73">
        <v>1.7353579000000001E-2</v>
      </c>
      <c r="AC73">
        <v>2.1130171010000001</v>
      </c>
      <c r="AD73">
        <v>2.6464208239999998</v>
      </c>
      <c r="AE73">
        <v>6.06118E-4</v>
      </c>
      <c r="AF73">
        <f t="shared" si="1"/>
        <v>0.31216163800000007</v>
      </c>
    </row>
    <row r="74" spans="1:32" x14ac:dyDescent="0.35">
      <c r="A74" s="6">
        <v>131</v>
      </c>
      <c r="B74">
        <v>36.008600000000001</v>
      </c>
      <c r="C74">
        <v>21.753499999999999</v>
      </c>
      <c r="D74">
        <v>8.5595000000000004E-2</v>
      </c>
      <c r="E74">
        <v>0.131998</v>
      </c>
      <c r="F74">
        <v>0.4134372</v>
      </c>
      <c r="G74">
        <v>1.1335</v>
      </c>
      <c r="H74">
        <v>0.02</v>
      </c>
      <c r="I74">
        <v>5.9</v>
      </c>
      <c r="J74">
        <v>1.528679557</v>
      </c>
      <c r="K74">
        <v>1676.9690000000001</v>
      </c>
      <c r="L74" t="s">
        <v>32</v>
      </c>
      <c r="M74">
        <v>0.24003180900000001</v>
      </c>
      <c r="N74">
        <v>1.004588501</v>
      </c>
      <c r="O74">
        <v>0.15696363999999999</v>
      </c>
      <c r="P74">
        <v>0.95316813</v>
      </c>
      <c r="Q74">
        <v>9.9906100000000009E-4</v>
      </c>
      <c r="R74">
        <v>0.10132967</v>
      </c>
      <c r="S74">
        <v>6</v>
      </c>
      <c r="T74">
        <v>23</v>
      </c>
      <c r="U74">
        <v>39</v>
      </c>
      <c r="V74">
        <v>0.68652181499999998</v>
      </c>
      <c r="W74">
        <v>0.400130182</v>
      </c>
      <c r="X74">
        <v>7.7829636999999993E-2</v>
      </c>
      <c r="Y74">
        <v>18</v>
      </c>
      <c r="Z74">
        <v>34</v>
      </c>
      <c r="AA74">
        <v>0.17152199800000001</v>
      </c>
      <c r="AB74">
        <v>1.7644463999999999E-2</v>
      </c>
      <c r="AC74">
        <v>1.3486365739999999</v>
      </c>
      <c r="AD74">
        <v>5.2051168949999997</v>
      </c>
      <c r="AE74">
        <v>5.9631400000000002E-4</v>
      </c>
      <c r="AF74">
        <f t="shared" si="1"/>
        <v>0.28639163299999998</v>
      </c>
    </row>
    <row r="75" spans="1:32" x14ac:dyDescent="0.35">
      <c r="A75" s="6">
        <v>132</v>
      </c>
      <c r="B75">
        <v>63.079599999999999</v>
      </c>
      <c r="C75">
        <v>28.300899999999999</v>
      </c>
      <c r="D75">
        <v>9.36863E-2</v>
      </c>
      <c r="E75">
        <v>0.14383799999999999</v>
      </c>
      <c r="F75">
        <v>0.36050569999999998</v>
      </c>
      <c r="G75">
        <v>0.496</v>
      </c>
      <c r="H75">
        <v>0.01</v>
      </c>
      <c r="I75">
        <v>3.66</v>
      </c>
      <c r="J75">
        <v>2.280301981</v>
      </c>
      <c r="K75">
        <v>1604.797</v>
      </c>
      <c r="L75" t="s">
        <v>32</v>
      </c>
      <c r="M75">
        <v>0.21902698800000001</v>
      </c>
      <c r="N75">
        <v>0.52569256499999995</v>
      </c>
      <c r="O75">
        <v>0.16721415100000001</v>
      </c>
      <c r="P75">
        <v>0.86373955000000002</v>
      </c>
      <c r="Q75">
        <v>0.15657627700000001</v>
      </c>
      <c r="R75">
        <v>0.67580346999999996</v>
      </c>
      <c r="S75">
        <v>5</v>
      </c>
      <c r="T75">
        <v>21</v>
      </c>
      <c r="U75">
        <v>27</v>
      </c>
      <c r="V75">
        <v>0.35273765099999999</v>
      </c>
      <c r="W75">
        <v>0.388377637</v>
      </c>
      <c r="X75">
        <v>0.22685117499999999</v>
      </c>
      <c r="Y75">
        <v>17</v>
      </c>
      <c r="Z75">
        <v>23</v>
      </c>
      <c r="AA75">
        <v>0.20627025600000001</v>
      </c>
      <c r="AB75">
        <v>2.0161289999999998E-2</v>
      </c>
      <c r="AC75">
        <v>4.5973830260000002</v>
      </c>
      <c r="AD75">
        <v>7.3790322579999996</v>
      </c>
      <c r="AE75">
        <v>6.2313199999999998E-4</v>
      </c>
      <c r="AF75">
        <f t="shared" si="1"/>
        <v>-3.5639986000000012E-2</v>
      </c>
    </row>
    <row r="76" spans="1:32" x14ac:dyDescent="0.35">
      <c r="A76" s="6">
        <v>133</v>
      </c>
      <c r="B76">
        <v>62.556199999999997</v>
      </c>
      <c r="C76">
        <v>22.9297</v>
      </c>
      <c r="D76">
        <v>9.2626100000000003E-2</v>
      </c>
      <c r="E76">
        <v>0.128358</v>
      </c>
      <c r="F76">
        <v>0.26265339999999998</v>
      </c>
      <c r="G76">
        <v>0.59</v>
      </c>
      <c r="H76">
        <v>0.09</v>
      </c>
      <c r="I76">
        <v>3.36</v>
      </c>
      <c r="J76">
        <v>3.412572613</v>
      </c>
      <c r="K76">
        <v>1874.67</v>
      </c>
      <c r="L76" t="s">
        <v>32</v>
      </c>
      <c r="M76">
        <v>0.20439802000000001</v>
      </c>
      <c r="N76">
        <v>0.79364875400000001</v>
      </c>
      <c r="O76">
        <v>0.17063535099999999</v>
      </c>
      <c r="P76">
        <v>1.281944032</v>
      </c>
      <c r="Q76">
        <v>0.15953943100000001</v>
      </c>
      <c r="R76">
        <v>1.118793245</v>
      </c>
      <c r="S76">
        <v>7</v>
      </c>
      <c r="T76">
        <v>22</v>
      </c>
      <c r="U76">
        <v>27</v>
      </c>
      <c r="V76">
        <v>0.55549944900000003</v>
      </c>
      <c r="W76">
        <v>0.55010889799999996</v>
      </c>
      <c r="X76">
        <v>0.35820026399999999</v>
      </c>
      <c r="Y76">
        <v>16</v>
      </c>
      <c r="Z76">
        <v>21</v>
      </c>
      <c r="AA76">
        <v>0.26071332600000002</v>
      </c>
      <c r="AB76">
        <v>0.15254237300000001</v>
      </c>
      <c r="AC76">
        <v>5.7840213780000003</v>
      </c>
      <c r="AD76">
        <v>5.6949152539999996</v>
      </c>
      <c r="AE76">
        <v>5.3342699999999995E-4</v>
      </c>
      <c r="AF76">
        <f t="shared" si="1"/>
        <v>5.3905510000000767E-3</v>
      </c>
    </row>
    <row r="77" spans="1:32" x14ac:dyDescent="0.35">
      <c r="A77" s="6">
        <v>134</v>
      </c>
      <c r="B77">
        <v>27.6572</v>
      </c>
      <c r="C77">
        <v>16.3934</v>
      </c>
      <c r="D77">
        <v>6.1693999999999999E-2</v>
      </c>
      <c r="E77">
        <v>0.11051800000000001</v>
      </c>
      <c r="F77">
        <v>0.2304774</v>
      </c>
      <c r="G77">
        <v>1.1895</v>
      </c>
      <c r="H77">
        <v>0</v>
      </c>
      <c r="I77">
        <v>4.59</v>
      </c>
      <c r="J77">
        <v>9.5722626799999997</v>
      </c>
      <c r="K77">
        <v>1843.0319999999999</v>
      </c>
      <c r="L77" t="s">
        <v>32</v>
      </c>
      <c r="M77">
        <v>0.219487556</v>
      </c>
      <c r="N77">
        <v>1.062734992</v>
      </c>
      <c r="O77">
        <v>0.14172488999999999</v>
      </c>
      <c r="P77">
        <v>0.55768583299999996</v>
      </c>
      <c r="Q77">
        <v>7.0494999999999998E-4</v>
      </c>
      <c r="R77">
        <v>9.7818959999999996E-2</v>
      </c>
      <c r="S77">
        <v>7</v>
      </c>
      <c r="T77">
        <v>22</v>
      </c>
      <c r="U77">
        <v>15</v>
      </c>
      <c r="V77">
        <v>0.72259257200000004</v>
      </c>
      <c r="W77">
        <v>0.25677335400000001</v>
      </c>
      <c r="X77">
        <v>7.2435292999999998E-2</v>
      </c>
      <c r="Y77">
        <v>16</v>
      </c>
      <c r="Z77">
        <v>9</v>
      </c>
      <c r="AA77">
        <v>0.21115687599999999</v>
      </c>
      <c r="AB77">
        <v>0</v>
      </c>
      <c r="AC77">
        <v>8.0472994369999995</v>
      </c>
      <c r="AD77">
        <v>3.8587641869999998</v>
      </c>
      <c r="AE77">
        <v>5.4258400000000004E-4</v>
      </c>
      <c r="AF77">
        <f t="shared" si="1"/>
        <v>0.46581921800000003</v>
      </c>
    </row>
    <row r="78" spans="1:32" x14ac:dyDescent="0.35">
      <c r="A78" s="6">
        <v>135</v>
      </c>
      <c r="B78">
        <v>13.7981</v>
      </c>
      <c r="C78">
        <v>12.4154</v>
      </c>
      <c r="D78">
        <v>6.2756000000000006E-2</v>
      </c>
      <c r="E78">
        <v>0.108308</v>
      </c>
      <c r="F78">
        <v>0.48043540000000001</v>
      </c>
      <c r="G78">
        <v>1.76</v>
      </c>
      <c r="H78">
        <v>0.19</v>
      </c>
      <c r="I78">
        <v>12.16</v>
      </c>
      <c r="J78">
        <v>1.00261164</v>
      </c>
      <c r="K78">
        <v>1942.0550000000001</v>
      </c>
      <c r="L78" t="s">
        <v>32</v>
      </c>
      <c r="M78">
        <v>1.6822950000000001E-3</v>
      </c>
      <c r="N78">
        <v>7.3812786000000005E-2</v>
      </c>
      <c r="O78">
        <v>0.28326480599999998</v>
      </c>
      <c r="P78">
        <v>1.270323501</v>
      </c>
      <c r="Q78">
        <v>0.16402983099999999</v>
      </c>
      <c r="R78">
        <v>1.4787225740000001</v>
      </c>
      <c r="S78">
        <v>30</v>
      </c>
      <c r="T78">
        <v>5</v>
      </c>
      <c r="U78">
        <v>21</v>
      </c>
      <c r="V78">
        <v>5.9706898000000001E-2</v>
      </c>
      <c r="W78">
        <v>0.88440315899999999</v>
      </c>
      <c r="X78">
        <v>0.63722065299999997</v>
      </c>
      <c r="Y78">
        <v>-24</v>
      </c>
      <c r="Z78">
        <v>-8</v>
      </c>
      <c r="AA78">
        <v>0.115532021</v>
      </c>
      <c r="AB78">
        <v>0.107954545</v>
      </c>
      <c r="AC78">
        <v>0.56966570500000002</v>
      </c>
      <c r="AD78">
        <v>6.9090909089999997</v>
      </c>
      <c r="AE78">
        <v>5.1491799999999995E-4</v>
      </c>
      <c r="AF78">
        <f t="shared" si="1"/>
        <v>-0.82469626100000004</v>
      </c>
    </row>
    <row r="79" spans="1:32" x14ac:dyDescent="0.35">
      <c r="A79" s="6">
        <v>136</v>
      </c>
      <c r="B79">
        <v>18.2486</v>
      </c>
      <c r="C79">
        <v>12.902699999999999</v>
      </c>
      <c r="D79">
        <v>8.0536899999999995E-2</v>
      </c>
      <c r="E79">
        <v>0.149418</v>
      </c>
      <c r="F79">
        <v>0.70777920000000005</v>
      </c>
      <c r="G79">
        <v>1.6274999999999999</v>
      </c>
      <c r="H79">
        <v>0.21</v>
      </c>
      <c r="I79">
        <v>4.84</v>
      </c>
      <c r="J79">
        <v>9.0820369719999992</v>
      </c>
      <c r="K79">
        <v>1561.125</v>
      </c>
      <c r="L79" t="s">
        <v>32</v>
      </c>
      <c r="M79">
        <v>0.278888415</v>
      </c>
      <c r="N79">
        <v>1.562366801</v>
      </c>
      <c r="O79">
        <v>0.31463744900000001</v>
      </c>
      <c r="P79">
        <v>1.409235644</v>
      </c>
      <c r="Q79">
        <v>0.15059025300000001</v>
      </c>
      <c r="R79">
        <v>1.2339645770000001</v>
      </c>
      <c r="S79">
        <v>5</v>
      </c>
      <c r="T79">
        <v>5</v>
      </c>
      <c r="U79">
        <v>25</v>
      </c>
      <c r="V79">
        <v>1.092603856</v>
      </c>
      <c r="W79">
        <v>0.98868611399999995</v>
      </c>
      <c r="X79">
        <v>0.448328436</v>
      </c>
      <c r="Y79">
        <v>1</v>
      </c>
      <c r="Z79">
        <v>21</v>
      </c>
      <c r="AA79">
        <v>0.10216320600000001</v>
      </c>
      <c r="AB79">
        <v>0.12903225800000001</v>
      </c>
      <c r="AC79">
        <v>5.5803606590000001</v>
      </c>
      <c r="AD79">
        <v>2.9738863289999999</v>
      </c>
      <c r="AE79">
        <v>6.4056400000000004E-4</v>
      </c>
      <c r="AF79">
        <f t="shared" si="1"/>
        <v>0.10391774200000004</v>
      </c>
    </row>
    <row r="80" spans="1:32" x14ac:dyDescent="0.35">
      <c r="A80" s="6">
        <v>137</v>
      </c>
      <c r="B80">
        <v>36.403799999999997</v>
      </c>
      <c r="C80">
        <v>18.287600000000001</v>
      </c>
      <c r="D80">
        <v>0.127166</v>
      </c>
      <c r="E80">
        <v>0.22253700000000001</v>
      </c>
      <c r="F80">
        <v>0.94355370000000005</v>
      </c>
      <c r="G80">
        <v>1.75</v>
      </c>
      <c r="H80">
        <v>0.15</v>
      </c>
      <c r="I80">
        <v>2.76</v>
      </c>
      <c r="J80">
        <v>3.9271137149999999</v>
      </c>
      <c r="K80">
        <v>1638.43</v>
      </c>
      <c r="L80" t="s">
        <v>32</v>
      </c>
      <c r="M80">
        <v>0.31088639899999998</v>
      </c>
      <c r="N80">
        <v>1.388704409</v>
      </c>
      <c r="O80">
        <v>0.29399706399999997</v>
      </c>
      <c r="P80">
        <v>1.4627554549999999</v>
      </c>
      <c r="Q80">
        <v>0.19216691999999999</v>
      </c>
      <c r="R80">
        <v>1.1744334649999999</v>
      </c>
      <c r="S80">
        <v>5</v>
      </c>
      <c r="T80">
        <v>5</v>
      </c>
      <c r="U80">
        <v>19</v>
      </c>
      <c r="V80">
        <v>0.97735570100000002</v>
      </c>
      <c r="W80">
        <v>1.0399636240000001</v>
      </c>
      <c r="X80">
        <v>0.55527318199999998</v>
      </c>
      <c r="Y80">
        <v>1</v>
      </c>
      <c r="Z80">
        <v>15</v>
      </c>
      <c r="AA80">
        <v>0.118766844</v>
      </c>
      <c r="AB80">
        <v>8.5714286000000001E-2</v>
      </c>
      <c r="AC80">
        <v>2.2440649800000001</v>
      </c>
      <c r="AD80">
        <v>1.5771428569999999</v>
      </c>
      <c r="AE80">
        <v>6.1034000000000001E-4</v>
      </c>
      <c r="AF80">
        <f t="shared" si="1"/>
        <v>-6.2607923000000065E-2</v>
      </c>
    </row>
    <row r="81" spans="1:32" x14ac:dyDescent="0.35">
      <c r="A81" s="6">
        <v>138</v>
      </c>
      <c r="B81">
        <v>56.619900000000001</v>
      </c>
      <c r="C81">
        <v>31.3674</v>
      </c>
      <c r="D81">
        <v>0.161358</v>
      </c>
      <c r="E81">
        <v>0.26184800000000003</v>
      </c>
      <c r="F81">
        <v>0.48570049999999998</v>
      </c>
      <c r="G81">
        <v>1.35</v>
      </c>
      <c r="H81">
        <v>0.2</v>
      </c>
      <c r="I81">
        <v>2.33</v>
      </c>
      <c r="J81">
        <v>2.0147013710000001</v>
      </c>
      <c r="K81">
        <v>1617.3969999999999</v>
      </c>
      <c r="L81" t="s">
        <v>32</v>
      </c>
      <c r="M81">
        <v>0.20250143000000001</v>
      </c>
      <c r="N81">
        <v>1.194179441</v>
      </c>
      <c r="O81">
        <v>0.19009905699999999</v>
      </c>
      <c r="P81">
        <v>1.0900399199999999</v>
      </c>
      <c r="Q81">
        <v>0.16998765499999999</v>
      </c>
      <c r="R81">
        <v>0.90662071799999999</v>
      </c>
      <c r="S81">
        <v>8</v>
      </c>
      <c r="T81">
        <v>7</v>
      </c>
      <c r="U81">
        <v>28</v>
      </c>
      <c r="V81">
        <v>0.76087772399999998</v>
      </c>
      <c r="W81">
        <v>0.69856929999999995</v>
      </c>
      <c r="X81">
        <v>0.26873514999999998</v>
      </c>
      <c r="Y81">
        <v>0</v>
      </c>
      <c r="Z81">
        <v>21</v>
      </c>
      <c r="AA81">
        <v>0.24937157900000001</v>
      </c>
      <c r="AB81">
        <v>0.14814814800000001</v>
      </c>
      <c r="AC81">
        <v>1.4923713860000001</v>
      </c>
      <c r="AD81">
        <v>1.7259259259999999</v>
      </c>
      <c r="AE81">
        <v>6.1827699999999998E-4</v>
      </c>
      <c r="AF81">
        <f t="shared" si="1"/>
        <v>6.2308424000000029E-2</v>
      </c>
    </row>
    <row r="82" spans="1:32" x14ac:dyDescent="0.35">
      <c r="A82" s="6">
        <v>139</v>
      </c>
      <c r="B82">
        <v>23.769300000000001</v>
      </c>
      <c r="C82">
        <v>16.458100000000002</v>
      </c>
      <c r="D82">
        <v>0.114901</v>
      </c>
      <c r="E82">
        <v>0.20711599999999999</v>
      </c>
      <c r="F82">
        <v>0.98157709999999998</v>
      </c>
      <c r="G82">
        <v>1.6405000000000001</v>
      </c>
      <c r="H82">
        <v>0.26</v>
      </c>
      <c r="I82">
        <v>5.83</v>
      </c>
      <c r="J82">
        <v>7.811542803</v>
      </c>
      <c r="K82">
        <v>1712.924</v>
      </c>
      <c r="L82" t="s">
        <v>32</v>
      </c>
      <c r="M82">
        <v>0.25194266599999998</v>
      </c>
      <c r="N82">
        <v>1.3401707220000001</v>
      </c>
      <c r="O82">
        <v>0.25920100400000001</v>
      </c>
      <c r="P82">
        <v>1.1962838840000001</v>
      </c>
      <c r="Q82">
        <v>0.13708488399999999</v>
      </c>
      <c r="R82">
        <v>1.3025454359999999</v>
      </c>
      <c r="S82">
        <v>6</v>
      </c>
      <c r="T82">
        <v>5</v>
      </c>
      <c r="U82">
        <v>34</v>
      </c>
      <c r="V82">
        <v>0.93705346099999998</v>
      </c>
      <c r="W82">
        <v>0.76390653200000003</v>
      </c>
      <c r="X82">
        <v>0.25930885399999998</v>
      </c>
      <c r="Y82">
        <v>0</v>
      </c>
      <c r="Z82">
        <v>29</v>
      </c>
      <c r="AA82">
        <v>0.104790967</v>
      </c>
      <c r="AB82">
        <v>0.15848826599999999</v>
      </c>
      <c r="AC82">
        <v>4.7616841230000002</v>
      </c>
      <c r="AD82">
        <v>3.553794575</v>
      </c>
      <c r="AE82">
        <v>5.8379700000000005E-4</v>
      </c>
      <c r="AF82">
        <f t="shared" si="1"/>
        <v>0.17314692899999995</v>
      </c>
    </row>
    <row r="83" spans="1:32" x14ac:dyDescent="0.35">
      <c r="A83" s="6">
        <v>140</v>
      </c>
      <c r="B83">
        <v>42.487900000000003</v>
      </c>
      <c r="C83">
        <v>20.508400000000002</v>
      </c>
      <c r="D83">
        <v>0.109792</v>
      </c>
      <c r="E83">
        <v>0.203373</v>
      </c>
      <c r="F83">
        <v>0.93925959999999997</v>
      </c>
      <c r="G83">
        <v>1.284</v>
      </c>
      <c r="H83">
        <v>0.04</v>
      </c>
      <c r="I83">
        <v>2.5</v>
      </c>
      <c r="J83">
        <v>2.3077481249999998</v>
      </c>
      <c r="K83">
        <v>1845.471</v>
      </c>
      <c r="L83" t="s">
        <v>31</v>
      </c>
      <c r="M83">
        <v>0.26549677500000002</v>
      </c>
      <c r="N83">
        <v>1.253812726</v>
      </c>
      <c r="O83">
        <v>0.184170208</v>
      </c>
      <c r="P83">
        <v>1.021326121</v>
      </c>
      <c r="Q83" s="1">
        <v>3.9400000000000002E-5</v>
      </c>
      <c r="R83">
        <v>0.102352306</v>
      </c>
      <c r="S83">
        <v>6</v>
      </c>
      <c r="T83">
        <v>6</v>
      </c>
      <c r="U83">
        <v>39</v>
      </c>
      <c r="V83">
        <v>0.880589442</v>
      </c>
      <c r="W83">
        <v>0.61642005600000005</v>
      </c>
      <c r="X83">
        <v>7.7281419000000004E-2</v>
      </c>
      <c r="Y83">
        <v>1</v>
      </c>
      <c r="Z83">
        <v>34</v>
      </c>
      <c r="AA83">
        <v>0.104658341</v>
      </c>
      <c r="AB83">
        <v>3.1152648000000002E-2</v>
      </c>
      <c r="AC83">
        <v>1.797311624</v>
      </c>
      <c r="AD83">
        <v>1.947040498</v>
      </c>
      <c r="AE83">
        <v>5.4186700000000002E-4</v>
      </c>
      <c r="AF83">
        <f t="shared" si="1"/>
        <v>0.26416938599999995</v>
      </c>
    </row>
    <row r="84" spans="1:32" x14ac:dyDescent="0.35">
      <c r="A84" s="6">
        <v>141</v>
      </c>
      <c r="B84">
        <v>52.400700000000001</v>
      </c>
      <c r="C84">
        <v>23.078399999999998</v>
      </c>
      <c r="D84">
        <v>0.137181</v>
      </c>
      <c r="E84">
        <v>0.30175999999999997</v>
      </c>
      <c r="F84">
        <v>0.33035300000000001</v>
      </c>
      <c r="G84">
        <v>1.3485</v>
      </c>
      <c r="H84">
        <v>0.03</v>
      </c>
      <c r="I84">
        <v>2.44</v>
      </c>
      <c r="J84">
        <v>2.8502022139999998</v>
      </c>
      <c r="K84">
        <v>1824.6110000000001</v>
      </c>
      <c r="L84" t="s">
        <v>31</v>
      </c>
      <c r="M84">
        <v>0.242347916</v>
      </c>
      <c r="N84">
        <v>1.107450381</v>
      </c>
      <c r="O84">
        <v>0.25433341199999998</v>
      </c>
      <c r="P84">
        <v>0.99671178000000005</v>
      </c>
      <c r="Q84">
        <v>0.15067362500000001</v>
      </c>
      <c r="R84">
        <v>0.90291170700000001</v>
      </c>
      <c r="S84">
        <v>6</v>
      </c>
      <c r="T84">
        <v>5</v>
      </c>
      <c r="U84">
        <v>26</v>
      </c>
      <c r="V84">
        <v>0.78007522699999998</v>
      </c>
      <c r="W84">
        <v>0.68137030200000004</v>
      </c>
      <c r="X84">
        <v>0.30333340399999997</v>
      </c>
      <c r="Y84">
        <v>0</v>
      </c>
      <c r="Z84">
        <v>21</v>
      </c>
      <c r="AA84">
        <v>0.293413955</v>
      </c>
      <c r="AB84">
        <v>2.2246940999999999E-2</v>
      </c>
      <c r="AC84">
        <v>2.1136093539999998</v>
      </c>
      <c r="AD84">
        <v>1.809417872</v>
      </c>
      <c r="AE84">
        <v>5.4806199999999998E-4</v>
      </c>
      <c r="AF84">
        <f t="shared" si="1"/>
        <v>9.8704924999999943E-2</v>
      </c>
    </row>
    <row r="85" spans="1:32" x14ac:dyDescent="0.35">
      <c r="A85" s="6">
        <v>142</v>
      </c>
      <c r="B85">
        <v>19.411999999999999</v>
      </c>
      <c r="C85">
        <v>15.3269</v>
      </c>
      <c r="D85">
        <v>8.5066600000000006E-2</v>
      </c>
      <c r="E85">
        <v>0.18027499999999999</v>
      </c>
      <c r="F85">
        <v>1.0859148000000001</v>
      </c>
      <c r="G85">
        <v>1.0920000000000001</v>
      </c>
      <c r="H85">
        <v>0.2</v>
      </c>
      <c r="I85">
        <v>1.46</v>
      </c>
      <c r="J85">
        <v>1.3902853610000001</v>
      </c>
      <c r="K85">
        <v>1695.251</v>
      </c>
      <c r="L85" t="s">
        <v>31</v>
      </c>
      <c r="M85">
        <v>0.26938585799999998</v>
      </c>
      <c r="N85">
        <v>1.4299803600000001</v>
      </c>
      <c r="O85">
        <v>0.30519142700000002</v>
      </c>
      <c r="P85">
        <v>0.88714433999999998</v>
      </c>
      <c r="Q85">
        <v>0.13803670200000001</v>
      </c>
      <c r="R85">
        <v>1.2465031419999999</v>
      </c>
      <c r="S85">
        <v>6</v>
      </c>
      <c r="T85">
        <v>4</v>
      </c>
      <c r="U85">
        <v>26</v>
      </c>
      <c r="V85">
        <v>0.98026045900000003</v>
      </c>
      <c r="W85">
        <v>0.61449383599999996</v>
      </c>
      <c r="X85">
        <v>0.38472535499999999</v>
      </c>
      <c r="Y85">
        <v>-1</v>
      </c>
      <c r="Z85">
        <v>21</v>
      </c>
      <c r="AA85">
        <v>7.2645559999999998E-2</v>
      </c>
      <c r="AB85">
        <v>0.18315018299999999</v>
      </c>
      <c r="AC85">
        <v>1.2731550920000001</v>
      </c>
      <c r="AD85">
        <v>1.336996337</v>
      </c>
      <c r="AE85">
        <v>5.8988300000000003E-4</v>
      </c>
      <c r="AF85">
        <f t="shared" si="1"/>
        <v>0.36576662300000007</v>
      </c>
    </row>
    <row r="86" spans="1:32" x14ac:dyDescent="0.35">
      <c r="A86" s="6">
        <v>143</v>
      </c>
      <c r="B86">
        <v>24.952500000000001</v>
      </c>
      <c r="C86">
        <v>16.226199999999999</v>
      </c>
      <c r="D86">
        <v>0.118504</v>
      </c>
      <c r="E86">
        <v>0.23505999999999999</v>
      </c>
      <c r="F86">
        <v>0.97116040000000003</v>
      </c>
      <c r="G86">
        <v>1.8334999999999999</v>
      </c>
      <c r="H86">
        <v>0.22</v>
      </c>
      <c r="I86">
        <v>5.5</v>
      </c>
      <c r="J86">
        <v>7.7650409250000001</v>
      </c>
      <c r="K86">
        <v>1887.0119999999999</v>
      </c>
      <c r="L86" t="s">
        <v>31</v>
      </c>
      <c r="M86">
        <v>0.25375297200000002</v>
      </c>
      <c r="N86">
        <v>1.493949242</v>
      </c>
      <c r="O86">
        <v>0.34068172200000002</v>
      </c>
      <c r="P86">
        <v>0.99693945799999995</v>
      </c>
      <c r="Q86">
        <v>0.18896553199999999</v>
      </c>
      <c r="R86">
        <v>1.0392914390000001</v>
      </c>
      <c r="S86">
        <v>6</v>
      </c>
      <c r="T86">
        <v>4</v>
      </c>
      <c r="U86">
        <v>21</v>
      </c>
      <c r="V86">
        <v>1.027800958</v>
      </c>
      <c r="W86">
        <v>0.65782782900000003</v>
      </c>
      <c r="X86">
        <v>0.45532712600000003</v>
      </c>
      <c r="Y86">
        <v>-1</v>
      </c>
      <c r="Z86">
        <v>16</v>
      </c>
      <c r="AA86">
        <v>0.10875275</v>
      </c>
      <c r="AB86">
        <v>0.11998909200000001</v>
      </c>
      <c r="AC86">
        <v>4.2350918599999998</v>
      </c>
      <c r="AD86">
        <v>2.9997272979999998</v>
      </c>
      <c r="AE86">
        <v>5.2993799999999998E-4</v>
      </c>
      <c r="AF86">
        <f t="shared" si="1"/>
        <v>0.36997312900000001</v>
      </c>
    </row>
    <row r="87" spans="1:32" x14ac:dyDescent="0.35">
      <c r="A87" s="6">
        <v>144</v>
      </c>
      <c r="B87">
        <v>30.483799999999999</v>
      </c>
      <c r="C87">
        <v>30.679300000000001</v>
      </c>
      <c r="D87">
        <v>9.9734500000000004E-2</v>
      </c>
      <c r="E87">
        <v>0.206013</v>
      </c>
      <c r="F87">
        <v>0.85382340000000001</v>
      </c>
      <c r="G87">
        <v>1.62</v>
      </c>
      <c r="H87">
        <v>0.05</v>
      </c>
      <c r="I87">
        <v>3.08</v>
      </c>
      <c r="J87">
        <v>5.3240251540000001</v>
      </c>
      <c r="K87">
        <v>1925.68</v>
      </c>
      <c r="L87" t="s">
        <v>31</v>
      </c>
      <c r="M87">
        <v>0.30087577399999998</v>
      </c>
      <c r="N87">
        <v>1.101056676</v>
      </c>
      <c r="O87">
        <v>0.29013419600000001</v>
      </c>
      <c r="P87">
        <v>1.189086012</v>
      </c>
      <c r="Q87">
        <v>0.13141404700000001</v>
      </c>
      <c r="R87">
        <v>0.92000698199999997</v>
      </c>
      <c r="S87">
        <v>5</v>
      </c>
      <c r="T87">
        <v>5</v>
      </c>
      <c r="U87">
        <v>13</v>
      </c>
      <c r="V87">
        <v>0.74246833499999998</v>
      </c>
      <c r="W87">
        <v>0.77622765400000004</v>
      </c>
      <c r="X87">
        <v>0.55342043399999996</v>
      </c>
      <c r="Y87">
        <v>1</v>
      </c>
      <c r="Z87">
        <v>9</v>
      </c>
      <c r="AA87">
        <v>0.10459197100000001</v>
      </c>
      <c r="AB87">
        <v>3.0864197999999999E-2</v>
      </c>
      <c r="AC87">
        <v>3.2864352800000001</v>
      </c>
      <c r="AD87">
        <v>1.901234568</v>
      </c>
      <c r="AE87">
        <v>5.1929700000000005E-4</v>
      </c>
      <c r="AF87">
        <f t="shared" si="1"/>
        <v>-3.3759319000000065E-2</v>
      </c>
    </row>
    <row r="88" spans="1:32" x14ac:dyDescent="0.35">
      <c r="A88" s="6">
        <v>146</v>
      </c>
      <c r="B88">
        <v>19.369599999999998</v>
      </c>
      <c r="C88">
        <v>26.258299999999998</v>
      </c>
      <c r="D88">
        <v>7.7533299999999999E-2</v>
      </c>
      <c r="E88">
        <v>0.139709</v>
      </c>
      <c r="F88">
        <v>0.51508529999999997</v>
      </c>
      <c r="G88">
        <v>1.5435000000000001</v>
      </c>
      <c r="H88">
        <v>0</v>
      </c>
      <c r="I88">
        <v>18.12</v>
      </c>
      <c r="J88">
        <v>9.8587935000000009</v>
      </c>
      <c r="K88">
        <v>2018.9380000000001</v>
      </c>
      <c r="L88" t="s">
        <v>31</v>
      </c>
      <c r="M88">
        <v>0.240413664</v>
      </c>
      <c r="N88">
        <v>1.2201107529999999</v>
      </c>
      <c r="O88">
        <v>0.27155445</v>
      </c>
      <c r="P88">
        <v>1.4990119239999999</v>
      </c>
      <c r="Q88">
        <v>-8.8583599999999998E-4</v>
      </c>
      <c r="R88">
        <v>0.10647137800000001</v>
      </c>
      <c r="S88">
        <v>6</v>
      </c>
      <c r="T88">
        <v>6</v>
      </c>
      <c r="U88">
        <v>39</v>
      </c>
      <c r="V88">
        <v>0.80694961799999998</v>
      </c>
      <c r="W88">
        <v>0.92333989100000002</v>
      </c>
      <c r="X88">
        <v>7.5472135999999995E-2</v>
      </c>
      <c r="Y88">
        <v>1</v>
      </c>
      <c r="Z88">
        <v>34</v>
      </c>
      <c r="AA88">
        <v>0.13083170199999999</v>
      </c>
      <c r="AB88">
        <v>0</v>
      </c>
      <c r="AC88">
        <v>6.3872973760000002</v>
      </c>
      <c r="AD88">
        <v>11.739552959999999</v>
      </c>
      <c r="AE88">
        <v>4.9531E-4</v>
      </c>
      <c r="AF88">
        <f t="shared" si="1"/>
        <v>-0.11639027300000004</v>
      </c>
    </row>
    <row r="89" spans="1:32" x14ac:dyDescent="0.35">
      <c r="A89" s="6">
        <v>147</v>
      </c>
      <c r="B89">
        <v>59.642200000000003</v>
      </c>
      <c r="C89">
        <v>22.928000000000001</v>
      </c>
      <c r="D89">
        <v>0.143397</v>
      </c>
      <c r="E89">
        <v>0.19345000000000001</v>
      </c>
      <c r="F89">
        <v>0.48387580000000002</v>
      </c>
      <c r="G89">
        <v>1.7110000000000001</v>
      </c>
      <c r="H89">
        <v>0.02</v>
      </c>
      <c r="I89">
        <v>6.29</v>
      </c>
      <c r="J89">
        <v>5.7927271310000004</v>
      </c>
      <c r="K89">
        <v>2108.7800000000002</v>
      </c>
      <c r="L89" t="s">
        <v>31</v>
      </c>
      <c r="M89">
        <v>0.24789431300000001</v>
      </c>
      <c r="N89">
        <v>1.263891484</v>
      </c>
      <c r="O89">
        <v>0.25254810900000002</v>
      </c>
      <c r="P89">
        <v>1.3200399599999999</v>
      </c>
      <c r="Q89">
        <v>-1.0707049999999999E-3</v>
      </c>
      <c r="R89">
        <v>0.108764206</v>
      </c>
      <c r="S89">
        <v>6</v>
      </c>
      <c r="T89">
        <v>6</v>
      </c>
      <c r="U89">
        <v>39</v>
      </c>
      <c r="V89">
        <v>0.83342068300000005</v>
      </c>
      <c r="W89">
        <v>0.78710775899999996</v>
      </c>
      <c r="X89">
        <v>7.6104302999999998E-2</v>
      </c>
      <c r="Y89">
        <v>1</v>
      </c>
      <c r="Z89">
        <v>34</v>
      </c>
      <c r="AA89">
        <v>0.22860388700000001</v>
      </c>
      <c r="AB89">
        <v>1.1689071000000001E-2</v>
      </c>
      <c r="AC89">
        <v>3.3855798539999999</v>
      </c>
      <c r="AD89">
        <v>3.6762127410000001</v>
      </c>
      <c r="AE89">
        <v>4.74208E-4</v>
      </c>
      <c r="AF89">
        <f t="shared" si="1"/>
        <v>4.6312924000000089E-2</v>
      </c>
    </row>
    <row r="90" spans="1:32" x14ac:dyDescent="0.35">
      <c r="A90" s="6">
        <v>148</v>
      </c>
      <c r="B90">
        <v>102.883</v>
      </c>
      <c r="C90">
        <v>30.705400000000001</v>
      </c>
      <c r="D90">
        <v>0.25040299999999999</v>
      </c>
      <c r="E90">
        <v>0.37176799999999999</v>
      </c>
      <c r="F90">
        <v>0.4998089</v>
      </c>
      <c r="G90">
        <v>1.78</v>
      </c>
      <c r="H90">
        <v>0.06</v>
      </c>
      <c r="I90">
        <v>90.74</v>
      </c>
      <c r="J90">
        <v>6.056263876</v>
      </c>
      <c r="K90">
        <v>1737.837</v>
      </c>
      <c r="L90" t="s">
        <v>31</v>
      </c>
      <c r="M90">
        <v>0.49431174999999999</v>
      </c>
      <c r="N90">
        <v>0.86683104600000005</v>
      </c>
      <c r="O90">
        <v>0.47827588500000001</v>
      </c>
      <c r="P90">
        <v>0.79749013000000002</v>
      </c>
      <c r="Q90">
        <v>0.18860473899999999</v>
      </c>
      <c r="R90">
        <v>0.90140870500000003</v>
      </c>
      <c r="S90">
        <v>2</v>
      </c>
      <c r="T90">
        <v>1</v>
      </c>
      <c r="U90">
        <v>24</v>
      </c>
      <c r="V90">
        <v>0.62514319900000004</v>
      </c>
      <c r="W90">
        <v>0.59542692799999997</v>
      </c>
      <c r="X90">
        <v>0.34876870100000001</v>
      </c>
      <c r="Y90">
        <v>0</v>
      </c>
      <c r="Z90">
        <v>23</v>
      </c>
      <c r="AA90">
        <v>0.33377636399999999</v>
      </c>
      <c r="AB90">
        <v>3.3707864999999997E-2</v>
      </c>
      <c r="AC90">
        <v>3.4023954359999999</v>
      </c>
      <c r="AD90">
        <v>50.97752809</v>
      </c>
      <c r="AE90">
        <v>5.7542800000000001E-4</v>
      </c>
      <c r="AF90">
        <f t="shared" si="1"/>
        <v>2.9716271000000072E-2</v>
      </c>
    </row>
    <row r="91" spans="1:32" x14ac:dyDescent="0.35">
      <c r="A91" s="6">
        <v>149</v>
      </c>
      <c r="B91">
        <v>29.030200000000001</v>
      </c>
      <c r="C91">
        <v>20.687200000000001</v>
      </c>
      <c r="D91">
        <v>0.123267</v>
      </c>
      <c r="E91">
        <v>0.16633200000000001</v>
      </c>
      <c r="F91">
        <v>0.47300439999999999</v>
      </c>
      <c r="G91">
        <v>1.7725</v>
      </c>
      <c r="H91">
        <v>0.15</v>
      </c>
      <c r="I91">
        <v>3.2</v>
      </c>
      <c r="J91">
        <v>5.7491169280000003</v>
      </c>
      <c r="K91">
        <v>1624.7159999999999</v>
      </c>
      <c r="L91" t="s">
        <v>31</v>
      </c>
      <c r="M91">
        <v>0.26050418600000003</v>
      </c>
      <c r="N91">
        <v>1.1587239760000001</v>
      </c>
      <c r="O91">
        <v>0.285569138</v>
      </c>
      <c r="P91">
        <v>0.96877762999999995</v>
      </c>
      <c r="Q91">
        <v>0.21667117799999999</v>
      </c>
      <c r="R91">
        <v>1.11545161</v>
      </c>
      <c r="S91">
        <v>6</v>
      </c>
      <c r="T91">
        <v>4</v>
      </c>
      <c r="U91">
        <v>19</v>
      </c>
      <c r="V91">
        <v>0.73813268899999995</v>
      </c>
      <c r="W91">
        <v>0.54829505899999997</v>
      </c>
      <c r="X91">
        <v>0.51182988200000001</v>
      </c>
      <c r="Y91">
        <v>-1</v>
      </c>
      <c r="Z91">
        <v>14</v>
      </c>
      <c r="AA91">
        <v>0.206729687</v>
      </c>
      <c r="AB91">
        <v>8.4626233999999995E-2</v>
      </c>
      <c r="AC91">
        <v>3.2435074350000002</v>
      </c>
      <c r="AD91">
        <v>1.805359661</v>
      </c>
      <c r="AE91">
        <v>6.1549200000000004E-4</v>
      </c>
      <c r="AF91">
        <f t="shared" si="1"/>
        <v>0.18983762999999998</v>
      </c>
    </row>
    <row r="92" spans="1:32" x14ac:dyDescent="0.35">
      <c r="A92" s="6">
        <v>150</v>
      </c>
      <c r="B92">
        <v>74.251499999999993</v>
      </c>
      <c r="C92">
        <v>19.761600000000001</v>
      </c>
      <c r="D92">
        <v>0.162165</v>
      </c>
      <c r="E92">
        <v>0.25736300000000001</v>
      </c>
      <c r="F92">
        <v>0.84037010000000001</v>
      </c>
      <c r="G92">
        <v>1.224</v>
      </c>
      <c r="H92">
        <v>0.02</v>
      </c>
      <c r="I92">
        <v>1.46</v>
      </c>
      <c r="J92">
        <v>1.730285361</v>
      </c>
      <c r="K92">
        <v>1568.8879999999999</v>
      </c>
      <c r="L92" t="s">
        <v>31</v>
      </c>
      <c r="M92">
        <v>0.30606434999999999</v>
      </c>
      <c r="N92">
        <v>1.096813533</v>
      </c>
      <c r="O92">
        <v>0.1915113</v>
      </c>
      <c r="P92">
        <v>0.884464115</v>
      </c>
      <c r="Q92">
        <v>0.14320142</v>
      </c>
      <c r="R92">
        <v>0.90623313900000002</v>
      </c>
      <c r="S92">
        <v>5</v>
      </c>
      <c r="T92">
        <v>6</v>
      </c>
      <c r="U92">
        <v>33</v>
      </c>
      <c r="V92">
        <v>0.77479902199999995</v>
      </c>
      <c r="W92">
        <v>0.60418256000000004</v>
      </c>
      <c r="X92">
        <v>0.205437236</v>
      </c>
      <c r="Y92">
        <v>2</v>
      </c>
      <c r="Z92">
        <v>29</v>
      </c>
      <c r="AA92">
        <v>0.16175493499999999</v>
      </c>
      <c r="AB92">
        <v>1.6339869E-2</v>
      </c>
      <c r="AC92">
        <v>1.413631831</v>
      </c>
      <c r="AD92">
        <v>1.1928104580000001</v>
      </c>
      <c r="AE92">
        <v>6.37394E-4</v>
      </c>
      <c r="AF92">
        <f t="shared" si="1"/>
        <v>0.17061646199999991</v>
      </c>
    </row>
    <row r="93" spans="1:32" x14ac:dyDescent="0.35">
      <c r="A93" s="6">
        <v>151</v>
      </c>
      <c r="B93">
        <v>68.45</v>
      </c>
      <c r="C93">
        <v>15.495200000000001</v>
      </c>
      <c r="D93">
        <v>0.29603200000000002</v>
      </c>
      <c r="E93">
        <v>0.35965999999999998</v>
      </c>
      <c r="F93">
        <v>0.6720062</v>
      </c>
      <c r="G93">
        <v>0.99350000000000005</v>
      </c>
      <c r="H93">
        <v>0.02</v>
      </c>
      <c r="I93">
        <v>10.87</v>
      </c>
      <c r="J93">
        <v>2.1153815530000002</v>
      </c>
      <c r="K93">
        <v>1714.529</v>
      </c>
      <c r="L93" t="s">
        <v>31</v>
      </c>
      <c r="M93">
        <v>0.254656304</v>
      </c>
      <c r="N93">
        <v>1.1232494630000001</v>
      </c>
      <c r="O93">
        <v>0.25877723000000002</v>
      </c>
      <c r="P93">
        <v>0.70149908800000005</v>
      </c>
      <c r="Q93">
        <v>0.17313688099999999</v>
      </c>
      <c r="R93">
        <v>0.79681867900000003</v>
      </c>
      <c r="S93">
        <v>6</v>
      </c>
      <c r="T93">
        <v>5</v>
      </c>
      <c r="U93">
        <v>23</v>
      </c>
      <c r="V93">
        <v>0.73670983300000004</v>
      </c>
      <c r="W93">
        <v>0.41380389099999998</v>
      </c>
      <c r="X93">
        <v>0.32821294699999998</v>
      </c>
      <c r="Y93">
        <v>0</v>
      </c>
      <c r="Z93">
        <v>18</v>
      </c>
      <c r="AA93">
        <v>0.30580611400000002</v>
      </c>
      <c r="AB93">
        <v>2.0130851000000002E-2</v>
      </c>
      <c r="AC93">
        <v>2.1292214930000002</v>
      </c>
      <c r="AD93">
        <v>10.94111726</v>
      </c>
      <c r="AE93">
        <v>5.8325100000000002E-4</v>
      </c>
      <c r="AF93">
        <f t="shared" si="1"/>
        <v>0.32290594200000006</v>
      </c>
    </row>
    <row r="94" spans="1:32" x14ac:dyDescent="0.35">
      <c r="A94" s="6">
        <v>152</v>
      </c>
      <c r="B94">
        <v>160.10599999999999</v>
      </c>
      <c r="C94">
        <v>20.5807</v>
      </c>
      <c r="D94">
        <v>0.21895600000000001</v>
      </c>
      <c r="E94">
        <v>0.30134100000000003</v>
      </c>
      <c r="F94">
        <v>0.65963349999999998</v>
      </c>
      <c r="G94">
        <v>1.1735</v>
      </c>
      <c r="H94">
        <v>0.02</v>
      </c>
      <c r="I94">
        <v>8.4</v>
      </c>
      <c r="J94">
        <v>2.716418832</v>
      </c>
      <c r="K94">
        <v>1652.0239999999999</v>
      </c>
      <c r="L94" t="s">
        <v>31</v>
      </c>
      <c r="M94">
        <v>0.22398019699999999</v>
      </c>
      <c r="N94">
        <v>0.99745814700000002</v>
      </c>
      <c r="O94">
        <v>0.32521898700000001</v>
      </c>
      <c r="P94">
        <v>0.53203018599999996</v>
      </c>
      <c r="Q94">
        <v>0.16571087800000001</v>
      </c>
      <c r="R94">
        <v>0.81448436300000004</v>
      </c>
      <c r="S94">
        <v>6</v>
      </c>
      <c r="T94">
        <v>3</v>
      </c>
      <c r="U94">
        <v>23</v>
      </c>
      <c r="V94">
        <v>0.68965457799999996</v>
      </c>
      <c r="W94">
        <v>0.38907245099999999</v>
      </c>
      <c r="X94">
        <v>0.30698435299999999</v>
      </c>
      <c r="Y94">
        <v>-2</v>
      </c>
      <c r="Z94">
        <v>18</v>
      </c>
      <c r="AA94">
        <v>0.249213085</v>
      </c>
      <c r="AB94">
        <v>1.7043033999999999E-2</v>
      </c>
      <c r="AC94">
        <v>2.3148008789999999</v>
      </c>
      <c r="AD94">
        <v>7.1580741369999998</v>
      </c>
      <c r="AE94">
        <v>6.0531799999999998E-4</v>
      </c>
      <c r="AF94">
        <f t="shared" si="1"/>
        <v>0.30058212699999998</v>
      </c>
    </row>
    <row r="95" spans="1:32" x14ac:dyDescent="0.35">
      <c r="A95" s="6">
        <v>153</v>
      </c>
      <c r="B95">
        <v>93.077100000000002</v>
      </c>
      <c r="C95">
        <v>32.4848</v>
      </c>
      <c r="D95">
        <v>0.14407500000000001</v>
      </c>
      <c r="E95">
        <v>0.23445099999999999</v>
      </c>
      <c r="F95">
        <v>0.20464189999999999</v>
      </c>
      <c r="G95">
        <v>1.1479999999999999</v>
      </c>
      <c r="H95">
        <v>0.03</v>
      </c>
      <c r="I95">
        <v>1.38</v>
      </c>
      <c r="J95">
        <v>1.6535574289999999</v>
      </c>
      <c r="K95">
        <v>1593.673</v>
      </c>
      <c r="L95" t="s">
        <v>31</v>
      </c>
      <c r="M95">
        <v>0.16435909400000001</v>
      </c>
      <c r="N95">
        <v>1.1462669729999999</v>
      </c>
      <c r="O95">
        <v>8.0280936999999997E-2</v>
      </c>
      <c r="P95">
        <v>0.91335208999999995</v>
      </c>
      <c r="Q95">
        <v>3.4542090999999997E-2</v>
      </c>
      <c r="R95">
        <v>0.20198475599999999</v>
      </c>
      <c r="S95">
        <v>11</v>
      </c>
      <c r="T95">
        <v>23</v>
      </c>
      <c r="U95">
        <v>39</v>
      </c>
      <c r="V95">
        <v>0.70526323999999996</v>
      </c>
      <c r="W95">
        <v>0.41907403399999998</v>
      </c>
      <c r="X95">
        <v>0.114019722</v>
      </c>
      <c r="Y95">
        <v>13</v>
      </c>
      <c r="Z95">
        <v>29</v>
      </c>
      <c r="AA95">
        <v>0.41315749299999999</v>
      </c>
      <c r="AB95">
        <v>2.6132404000000001E-2</v>
      </c>
      <c r="AC95">
        <v>1.440381036</v>
      </c>
      <c r="AD95">
        <v>1.202090592</v>
      </c>
      <c r="AE95">
        <v>6.2748100000000005E-4</v>
      </c>
      <c r="AF95">
        <f t="shared" si="1"/>
        <v>0.28618920599999997</v>
      </c>
    </row>
    <row r="96" spans="1:32" x14ac:dyDescent="0.35">
      <c r="A96" s="6">
        <v>154</v>
      </c>
      <c r="B96">
        <v>51.544899999999998</v>
      </c>
      <c r="C96">
        <v>19.0152</v>
      </c>
      <c r="D96">
        <v>0.15729499999999999</v>
      </c>
      <c r="E96">
        <v>0.42882700000000001</v>
      </c>
      <c r="F96">
        <v>0.33557049999999999</v>
      </c>
      <c r="G96">
        <v>0.91500000000000004</v>
      </c>
      <c r="H96">
        <v>0.01</v>
      </c>
      <c r="I96">
        <v>21.19</v>
      </c>
      <c r="J96">
        <v>9.6831942949999998</v>
      </c>
      <c r="K96">
        <v>1761.77</v>
      </c>
      <c r="L96" t="s">
        <v>31</v>
      </c>
      <c r="M96">
        <v>0.15268838000000001</v>
      </c>
      <c r="N96">
        <v>0.65148424999999999</v>
      </c>
      <c r="O96">
        <v>0.19739330999999999</v>
      </c>
      <c r="P96">
        <v>0.62126686399999997</v>
      </c>
      <c r="Q96">
        <v>3.3489871999999997E-2</v>
      </c>
      <c r="R96">
        <v>0.119244286</v>
      </c>
      <c r="S96">
        <v>8</v>
      </c>
      <c r="T96">
        <v>5</v>
      </c>
      <c r="U96">
        <v>39</v>
      </c>
      <c r="V96">
        <v>0.44516175499999999</v>
      </c>
      <c r="W96">
        <v>0.36102434999999999</v>
      </c>
      <c r="X96">
        <v>8.6072568000000002E-2</v>
      </c>
      <c r="Y96">
        <v>-2</v>
      </c>
      <c r="Z96">
        <v>32</v>
      </c>
      <c r="AA96">
        <v>0.319143864</v>
      </c>
      <c r="AB96">
        <v>1.0928962E-2</v>
      </c>
      <c r="AC96">
        <v>10.58272601</v>
      </c>
      <c r="AD96">
        <v>23.158469950000001</v>
      </c>
      <c r="AE96">
        <v>5.6761099999999998E-4</v>
      </c>
      <c r="AF96">
        <f t="shared" si="1"/>
        <v>8.4137404999999998E-2</v>
      </c>
    </row>
    <row r="97" spans="1:32" x14ac:dyDescent="0.35">
      <c r="A97" s="6">
        <v>155</v>
      </c>
      <c r="B97">
        <v>61.725700000000003</v>
      </c>
      <c r="C97">
        <v>18.066800000000001</v>
      </c>
      <c r="D97">
        <v>0.29036800000000001</v>
      </c>
      <c r="E97">
        <v>0.35488599999999998</v>
      </c>
      <c r="F97">
        <v>0.41467700000000002</v>
      </c>
      <c r="G97">
        <v>1.0429999999999999</v>
      </c>
      <c r="H97">
        <v>0.04</v>
      </c>
      <c r="I97">
        <v>5.07</v>
      </c>
      <c r="J97">
        <v>1.562629289</v>
      </c>
      <c r="K97">
        <v>1878.9559999999999</v>
      </c>
      <c r="L97" t="s">
        <v>31</v>
      </c>
      <c r="M97">
        <v>0.29310375399999999</v>
      </c>
      <c r="N97">
        <v>1.0638429739999999</v>
      </c>
      <c r="O97">
        <v>0.223710455</v>
      </c>
      <c r="P97">
        <v>1.008962616</v>
      </c>
      <c r="Q97">
        <v>0.189102992</v>
      </c>
      <c r="R97">
        <v>0.87181984400000001</v>
      </c>
      <c r="S97">
        <v>5</v>
      </c>
      <c r="T97">
        <v>6</v>
      </c>
      <c r="U97">
        <v>21</v>
      </c>
      <c r="V97">
        <v>0.75420615499999999</v>
      </c>
      <c r="W97">
        <v>0.695197442</v>
      </c>
      <c r="X97">
        <v>0.38784398599999997</v>
      </c>
      <c r="Y97">
        <v>2</v>
      </c>
      <c r="Z97">
        <v>17</v>
      </c>
      <c r="AA97">
        <v>0.41184321600000001</v>
      </c>
      <c r="AB97">
        <v>3.8350911000000001E-2</v>
      </c>
      <c r="AC97">
        <v>1.4982064129999999</v>
      </c>
      <c r="AD97">
        <v>4.8609779480000004</v>
      </c>
      <c r="AE97">
        <v>5.3220999999999997E-4</v>
      </c>
      <c r="AF97">
        <f t="shared" si="1"/>
        <v>5.900871299999999E-2</v>
      </c>
    </row>
    <row r="98" spans="1:32" x14ac:dyDescent="0.35">
      <c r="A98" s="6">
        <v>156</v>
      </c>
      <c r="B98">
        <v>70.494200000000006</v>
      </c>
      <c r="C98">
        <v>31.346499999999999</v>
      </c>
      <c r="D98">
        <v>0.14677799999999999</v>
      </c>
      <c r="E98">
        <v>0.215613</v>
      </c>
      <c r="F98">
        <v>0.73971010000000004</v>
      </c>
      <c r="G98">
        <v>1.2565</v>
      </c>
      <c r="H98">
        <v>0.05</v>
      </c>
      <c r="I98">
        <v>5.64</v>
      </c>
      <c r="J98">
        <v>1.4493144570000001</v>
      </c>
      <c r="K98">
        <v>1803.42</v>
      </c>
      <c r="L98" t="s">
        <v>31</v>
      </c>
      <c r="M98">
        <v>0.51941178799999999</v>
      </c>
      <c r="N98">
        <v>1.0724812720000001</v>
      </c>
      <c r="O98">
        <v>0.55844870899999999</v>
      </c>
      <c r="P98">
        <v>1.3091030459999999</v>
      </c>
      <c r="Q98">
        <v>0.17775307400000001</v>
      </c>
      <c r="R98">
        <v>0.91990879699999994</v>
      </c>
      <c r="S98">
        <v>3</v>
      </c>
      <c r="T98">
        <v>3</v>
      </c>
      <c r="U98">
        <v>22</v>
      </c>
      <c r="V98">
        <v>0.78780503199999996</v>
      </c>
      <c r="W98">
        <v>0.90889431499999995</v>
      </c>
      <c r="X98">
        <v>0.39551328400000002</v>
      </c>
      <c r="Y98">
        <v>1</v>
      </c>
      <c r="Z98">
        <v>20</v>
      </c>
      <c r="AA98">
        <v>0.16557244300000001</v>
      </c>
      <c r="AB98">
        <v>3.9793075999999997E-2</v>
      </c>
      <c r="AC98">
        <v>1.1534536070000001</v>
      </c>
      <c r="AD98">
        <v>4.4886589729999997</v>
      </c>
      <c r="AE98">
        <v>5.5450200000000001E-4</v>
      </c>
      <c r="AF98">
        <f t="shared" si="1"/>
        <v>-0.12108928299999999</v>
      </c>
    </row>
    <row r="99" spans="1:32" x14ac:dyDescent="0.35">
      <c r="A99" s="6">
        <v>157</v>
      </c>
      <c r="B99">
        <v>44.023200000000003</v>
      </c>
      <c r="C99">
        <v>14.9566</v>
      </c>
      <c r="D99">
        <v>0.16021299999999999</v>
      </c>
      <c r="E99">
        <v>0.25564700000000001</v>
      </c>
      <c r="F99">
        <v>0.84422609999999998</v>
      </c>
      <c r="G99">
        <v>1.7715000000000001</v>
      </c>
      <c r="H99">
        <v>0.22</v>
      </c>
      <c r="I99">
        <v>3.95</v>
      </c>
      <c r="J99">
        <v>4.8584403189999996</v>
      </c>
      <c r="K99">
        <v>1552.652</v>
      </c>
      <c r="L99" t="s">
        <v>31</v>
      </c>
      <c r="M99">
        <v>0.37687793600000002</v>
      </c>
      <c r="N99">
        <v>1.4419337240000001</v>
      </c>
      <c r="O99">
        <v>8.8008265000000002E-2</v>
      </c>
      <c r="P99">
        <v>1.1630282759999999</v>
      </c>
      <c r="Q99">
        <v>0.33908441499999997</v>
      </c>
      <c r="R99">
        <v>1.4034473730000001</v>
      </c>
      <c r="S99">
        <v>4</v>
      </c>
      <c r="T99">
        <v>2</v>
      </c>
      <c r="U99">
        <v>1</v>
      </c>
      <c r="V99">
        <v>0.98412323400000001</v>
      </c>
      <c r="W99">
        <v>0.80055579399999999</v>
      </c>
      <c r="X99">
        <v>1.058731554</v>
      </c>
      <c r="Y99">
        <v>-1</v>
      </c>
      <c r="Z99">
        <v>-2</v>
      </c>
      <c r="AA99">
        <v>0.15950494200000001</v>
      </c>
      <c r="AB99">
        <v>0.124188541</v>
      </c>
      <c r="AC99">
        <v>2.7425573349999999</v>
      </c>
      <c r="AD99">
        <v>2.2297487999999999</v>
      </c>
      <c r="AE99">
        <v>6.4405899999999999E-4</v>
      </c>
      <c r="AF99">
        <f t="shared" si="1"/>
        <v>0.18356744000000003</v>
      </c>
    </row>
    <row r="100" spans="1:32" x14ac:dyDescent="0.35">
      <c r="A100" s="6">
        <v>158</v>
      </c>
      <c r="B100">
        <v>44.334400000000002</v>
      </c>
      <c r="C100">
        <v>23.545400000000001</v>
      </c>
      <c r="D100">
        <v>0.182368</v>
      </c>
      <c r="E100">
        <v>0.22092700000000001</v>
      </c>
      <c r="F100">
        <v>0.45504519999999998</v>
      </c>
      <c r="G100">
        <v>0.75649999999999995</v>
      </c>
      <c r="H100">
        <v>0.06</v>
      </c>
      <c r="I100">
        <v>52.12</v>
      </c>
      <c r="J100">
        <v>3.507477052</v>
      </c>
      <c r="K100">
        <v>1672.2370000000001</v>
      </c>
      <c r="L100" t="s">
        <v>31</v>
      </c>
      <c r="M100">
        <v>0.26420706999999999</v>
      </c>
      <c r="N100">
        <v>0.75538003499999995</v>
      </c>
      <c r="O100">
        <v>0.22967636599999999</v>
      </c>
      <c r="P100">
        <v>0.89021829100000005</v>
      </c>
      <c r="Q100">
        <v>0.104344229</v>
      </c>
      <c r="R100">
        <v>0.55455004100000005</v>
      </c>
      <c r="S100">
        <v>4</v>
      </c>
      <c r="T100">
        <v>5</v>
      </c>
      <c r="U100">
        <v>28</v>
      </c>
      <c r="V100">
        <v>0.50104869100000005</v>
      </c>
      <c r="W100">
        <v>0.59710874400000002</v>
      </c>
      <c r="X100">
        <v>0.20545066200000001</v>
      </c>
      <c r="Y100">
        <v>2</v>
      </c>
      <c r="Z100">
        <v>25</v>
      </c>
      <c r="AA100">
        <v>0.28610640599999998</v>
      </c>
      <c r="AB100">
        <v>7.9312623999999998E-2</v>
      </c>
      <c r="AC100">
        <v>4.6364534730000004</v>
      </c>
      <c r="AD100">
        <v>68.896232650000002</v>
      </c>
      <c r="AE100">
        <v>5.9800100000000002E-4</v>
      </c>
      <c r="AF100">
        <f t="shared" si="1"/>
        <v>-9.6060052999999979E-2</v>
      </c>
    </row>
    <row r="101" spans="1:32" x14ac:dyDescent="0.35">
      <c r="A101" s="6">
        <v>159</v>
      </c>
      <c r="B101">
        <v>140.40299999999999</v>
      </c>
      <c r="C101">
        <v>21.516100000000002</v>
      </c>
      <c r="D101">
        <v>0.33458300000000002</v>
      </c>
      <c r="E101">
        <v>0.34623599999999999</v>
      </c>
      <c r="F101">
        <v>0.65974829999999995</v>
      </c>
      <c r="G101">
        <v>1.1665000000000001</v>
      </c>
      <c r="H101">
        <v>0.03</v>
      </c>
      <c r="I101">
        <v>5.18</v>
      </c>
      <c r="J101">
        <v>2.3681299500000002</v>
      </c>
      <c r="K101">
        <v>1710.558</v>
      </c>
      <c r="L101" t="s">
        <v>31</v>
      </c>
      <c r="M101">
        <v>0.34910000400000002</v>
      </c>
      <c r="N101">
        <v>1.2746893699999999</v>
      </c>
      <c r="O101">
        <v>0.88684632299999999</v>
      </c>
      <c r="P101">
        <v>1.248504624</v>
      </c>
      <c r="Q101">
        <v>9.5413210999999998E-2</v>
      </c>
      <c r="R101">
        <v>0.99489842299999998</v>
      </c>
      <c r="S101">
        <v>3</v>
      </c>
      <c r="T101">
        <v>2</v>
      </c>
      <c r="U101">
        <v>19</v>
      </c>
      <c r="V101">
        <v>0.91134140500000005</v>
      </c>
      <c r="W101">
        <v>0.902492709</v>
      </c>
      <c r="X101">
        <v>0.52386617099999999</v>
      </c>
      <c r="Y101">
        <v>0</v>
      </c>
      <c r="Z101">
        <v>17</v>
      </c>
      <c r="AA101">
        <v>0.33649046300000002</v>
      </c>
      <c r="AB101">
        <v>2.5717960000000002E-2</v>
      </c>
      <c r="AC101">
        <v>2.030115688</v>
      </c>
      <c r="AD101">
        <v>4.4406343760000002</v>
      </c>
      <c r="AE101">
        <v>5.8460499999999998E-4</v>
      </c>
      <c r="AF101">
        <f t="shared" si="1"/>
        <v>8.8486960000000447E-3</v>
      </c>
    </row>
    <row r="102" spans="1:32" x14ac:dyDescent="0.35">
      <c r="A102" s="6">
        <v>160</v>
      </c>
      <c r="B102">
        <v>131.85400000000001</v>
      </c>
      <c r="C102">
        <v>20.151900000000001</v>
      </c>
      <c r="D102">
        <v>0.17497299999999999</v>
      </c>
      <c r="E102">
        <v>0.30605100000000002</v>
      </c>
      <c r="F102">
        <v>0.47066390000000002</v>
      </c>
      <c r="G102">
        <v>1.5455000000000001</v>
      </c>
      <c r="H102">
        <v>0.15</v>
      </c>
      <c r="I102">
        <v>5.66</v>
      </c>
      <c r="J102">
        <v>5.5984963890000001</v>
      </c>
      <c r="K102">
        <v>1754.4760000000001</v>
      </c>
      <c r="L102" t="s">
        <v>31</v>
      </c>
      <c r="M102">
        <v>0.46356370899999999</v>
      </c>
      <c r="N102">
        <v>1.0328897050000001</v>
      </c>
      <c r="O102">
        <v>0.52061327999999996</v>
      </c>
      <c r="P102">
        <v>1.7347682719999999</v>
      </c>
      <c r="Q102">
        <v>0.27644225900000002</v>
      </c>
      <c r="R102">
        <v>0.840743723</v>
      </c>
      <c r="S102">
        <v>3</v>
      </c>
      <c r="T102">
        <v>2</v>
      </c>
      <c r="U102">
        <v>3</v>
      </c>
      <c r="V102">
        <v>0.74924620900000005</v>
      </c>
      <c r="W102">
        <v>1.198801628</v>
      </c>
      <c r="X102">
        <v>0.60958593900000002</v>
      </c>
      <c r="Y102">
        <v>0</v>
      </c>
      <c r="Z102">
        <v>1</v>
      </c>
      <c r="AA102">
        <v>0.271008364</v>
      </c>
      <c r="AB102">
        <v>9.7055969000000006E-2</v>
      </c>
      <c r="AC102">
        <v>3.622449944</v>
      </c>
      <c r="AD102">
        <v>3.6622452280000002</v>
      </c>
      <c r="AE102">
        <v>5.6997099999999995E-4</v>
      </c>
      <c r="AF102">
        <f t="shared" si="1"/>
        <v>-0.44955541899999996</v>
      </c>
    </row>
    <row r="103" spans="1:32" x14ac:dyDescent="0.35">
      <c r="A103" s="6">
        <v>162</v>
      </c>
      <c r="B103">
        <v>93.020499999999998</v>
      </c>
      <c r="C103">
        <v>18.2134</v>
      </c>
      <c r="D103">
        <v>0.22026200000000001</v>
      </c>
      <c r="E103">
        <v>0.24876300000000001</v>
      </c>
      <c r="F103">
        <v>0.40678120000000001</v>
      </c>
      <c r="G103">
        <v>1.4670000000000001</v>
      </c>
      <c r="H103">
        <v>0</v>
      </c>
      <c r="I103">
        <v>9.8000000000000007</v>
      </c>
      <c r="J103">
        <v>9.0591511879999995</v>
      </c>
      <c r="K103">
        <v>1557.7070000000001</v>
      </c>
      <c r="L103" t="s">
        <v>31</v>
      </c>
      <c r="M103">
        <v>4.6712799999999998E-4</v>
      </c>
      <c r="N103">
        <v>7.1935292999999997E-2</v>
      </c>
      <c r="O103">
        <v>7.6477236000000004E-2</v>
      </c>
      <c r="P103">
        <v>1.015749588</v>
      </c>
      <c r="Q103">
        <v>0.16924273400000001</v>
      </c>
      <c r="R103">
        <v>1.0095004089999999</v>
      </c>
      <c r="S103">
        <v>12</v>
      </c>
      <c r="T103">
        <v>15</v>
      </c>
      <c r="U103">
        <v>24</v>
      </c>
      <c r="V103">
        <v>5.9062242000000001E-2</v>
      </c>
      <c r="W103">
        <v>0.65349877000000001</v>
      </c>
      <c r="X103">
        <v>0.41181358000000001</v>
      </c>
      <c r="Y103">
        <v>4</v>
      </c>
      <c r="Z103">
        <v>13</v>
      </c>
      <c r="AA103">
        <v>0.35127085299999999</v>
      </c>
      <c r="AB103">
        <v>0</v>
      </c>
      <c r="AC103">
        <v>6.1752905169999996</v>
      </c>
      <c r="AD103">
        <v>6.6802999319999996</v>
      </c>
      <c r="AE103">
        <v>6.4196900000000005E-4</v>
      </c>
      <c r="AF103">
        <f t="shared" si="1"/>
        <v>-0.59443652800000002</v>
      </c>
    </row>
    <row r="104" spans="1:32" x14ac:dyDescent="0.35">
      <c r="A104" s="6">
        <v>165</v>
      </c>
      <c r="B104">
        <v>124.595</v>
      </c>
      <c r="C104">
        <v>24.920500000000001</v>
      </c>
      <c r="D104">
        <v>0.26800299999999999</v>
      </c>
      <c r="E104">
        <v>0.28697899999999998</v>
      </c>
      <c r="F104">
        <v>0.49018479999999998</v>
      </c>
      <c r="G104">
        <v>0.99</v>
      </c>
      <c r="H104">
        <v>0.03</v>
      </c>
      <c r="I104">
        <v>34.31</v>
      </c>
      <c r="J104">
        <v>1.816367847</v>
      </c>
      <c r="K104">
        <v>1838.316</v>
      </c>
      <c r="L104" t="s">
        <v>31</v>
      </c>
      <c r="M104">
        <v>0.27742304699999998</v>
      </c>
      <c r="N104">
        <v>1.053293378</v>
      </c>
      <c r="O104">
        <v>0.266349689</v>
      </c>
      <c r="P104">
        <v>0.98073454299999996</v>
      </c>
      <c r="Q104">
        <v>0.17271803299999999</v>
      </c>
      <c r="R104">
        <v>0.93409351799999996</v>
      </c>
      <c r="S104">
        <v>5</v>
      </c>
      <c r="T104">
        <v>5</v>
      </c>
      <c r="U104">
        <v>25</v>
      </c>
      <c r="V104">
        <v>0.65817979900000001</v>
      </c>
      <c r="W104">
        <v>0.61991043300000004</v>
      </c>
      <c r="X104">
        <v>0.35759413099999998</v>
      </c>
      <c r="Y104">
        <v>1</v>
      </c>
      <c r="Z104">
        <v>21</v>
      </c>
      <c r="AA104">
        <v>0.35347838599999998</v>
      </c>
      <c r="AB104">
        <v>3.0303030000000002E-2</v>
      </c>
      <c r="AC104">
        <v>1.8347149970000001</v>
      </c>
      <c r="AD104">
        <v>34.656565659999998</v>
      </c>
      <c r="AE104">
        <v>5.4397600000000005E-4</v>
      </c>
      <c r="AF104">
        <f t="shared" si="1"/>
        <v>3.8269365999999971E-2</v>
      </c>
    </row>
    <row r="105" spans="1:32" x14ac:dyDescent="0.35">
      <c r="A105" s="6">
        <v>167</v>
      </c>
      <c r="B105">
        <v>35.782400000000003</v>
      </c>
      <c r="C105">
        <v>16.014299999999999</v>
      </c>
      <c r="D105">
        <v>0.10903</v>
      </c>
      <c r="E105">
        <v>0.24059700000000001</v>
      </c>
      <c r="F105">
        <v>0.60667870000000002</v>
      </c>
      <c r="G105">
        <v>1.3265</v>
      </c>
      <c r="H105">
        <v>0.15</v>
      </c>
      <c r="I105">
        <v>1.49</v>
      </c>
      <c r="J105">
        <v>1.5390583339999999</v>
      </c>
      <c r="K105">
        <v>1703.6869999999999</v>
      </c>
      <c r="L105" t="s">
        <v>31</v>
      </c>
      <c r="M105">
        <v>7.5270522000000006E-2</v>
      </c>
      <c r="N105">
        <v>1.2261635849999999</v>
      </c>
      <c r="O105">
        <v>0.19494361700000001</v>
      </c>
      <c r="P105">
        <v>0.93219446299999997</v>
      </c>
      <c r="Q105">
        <v>0.13951364399999999</v>
      </c>
      <c r="R105">
        <v>1.339081688</v>
      </c>
      <c r="S105">
        <v>5</v>
      </c>
      <c r="T105">
        <v>4</v>
      </c>
      <c r="U105">
        <v>21</v>
      </c>
      <c r="V105">
        <v>0.82122750099999997</v>
      </c>
      <c r="W105">
        <v>0.63457033299999999</v>
      </c>
      <c r="X105">
        <v>0.56212489300000001</v>
      </c>
      <c r="Y105">
        <v>0</v>
      </c>
      <c r="Z105">
        <v>17</v>
      </c>
      <c r="AA105">
        <v>0.15233851400000001</v>
      </c>
      <c r="AB105">
        <v>0.113079533</v>
      </c>
      <c r="AC105">
        <v>1.1602399800000001</v>
      </c>
      <c r="AD105">
        <v>1.1232566909999999</v>
      </c>
      <c r="AE105">
        <v>5.8696200000000001E-4</v>
      </c>
      <c r="AF105">
        <f t="shared" si="1"/>
        <v>0.18665716799999998</v>
      </c>
    </row>
    <row r="106" spans="1:32" x14ac:dyDescent="0.35">
      <c r="A106" s="6">
        <v>168</v>
      </c>
      <c r="B106">
        <v>39.781199999999998</v>
      </c>
      <c r="C106">
        <v>15.991300000000001</v>
      </c>
      <c r="D106">
        <v>0.18807199999999999</v>
      </c>
      <c r="E106">
        <v>0.337895</v>
      </c>
      <c r="F106">
        <v>0.79525319999999999</v>
      </c>
      <c r="G106">
        <v>1.55</v>
      </c>
      <c r="H106">
        <v>0.15</v>
      </c>
      <c r="I106">
        <v>27.22</v>
      </c>
      <c r="J106">
        <v>4.5364797220000002</v>
      </c>
      <c r="K106">
        <v>1689.1</v>
      </c>
      <c r="L106" t="s">
        <v>31</v>
      </c>
      <c r="M106">
        <v>0.28584613599999997</v>
      </c>
      <c r="N106">
        <v>1.377489851</v>
      </c>
      <c r="O106">
        <v>0.52576277900000001</v>
      </c>
      <c r="P106">
        <v>1.32528219</v>
      </c>
      <c r="Q106">
        <v>6.8054761000000005E-2</v>
      </c>
      <c r="R106">
        <v>1.0018101930000001</v>
      </c>
      <c r="S106">
        <v>1</v>
      </c>
      <c r="T106">
        <v>1</v>
      </c>
      <c r="U106">
        <v>17</v>
      </c>
      <c r="V106">
        <v>1.045687225</v>
      </c>
      <c r="W106">
        <v>0.92721852999999999</v>
      </c>
      <c r="X106">
        <v>0.57029711199999999</v>
      </c>
      <c r="Y106">
        <v>1</v>
      </c>
      <c r="Z106">
        <v>17</v>
      </c>
      <c r="AA106">
        <v>0.191261243</v>
      </c>
      <c r="AB106">
        <v>9.6774193999999994E-2</v>
      </c>
      <c r="AC106">
        <v>2.9267611109999998</v>
      </c>
      <c r="AD106">
        <v>17.561290320000001</v>
      </c>
      <c r="AE106">
        <v>5.9203100000000002E-4</v>
      </c>
      <c r="AF106">
        <f t="shared" si="1"/>
        <v>0.11846869500000001</v>
      </c>
    </row>
    <row r="107" spans="1:32" x14ac:dyDescent="0.35">
      <c r="A107" s="6">
        <v>169</v>
      </c>
      <c r="B107">
        <v>82.932500000000005</v>
      </c>
      <c r="C107">
        <v>16.156099999999999</v>
      </c>
      <c r="D107">
        <v>0.25382500000000002</v>
      </c>
      <c r="E107">
        <v>0.454455</v>
      </c>
      <c r="F107">
        <v>0.60111700000000001</v>
      </c>
      <c r="G107">
        <v>1.48</v>
      </c>
      <c r="H107">
        <v>0.06</v>
      </c>
      <c r="I107">
        <v>2.41</v>
      </c>
      <c r="J107">
        <v>4.541429258</v>
      </c>
      <c r="K107">
        <v>1799.501</v>
      </c>
      <c r="L107" t="s">
        <v>31</v>
      </c>
      <c r="M107">
        <v>0.45081833199999999</v>
      </c>
      <c r="N107">
        <v>1.334408773</v>
      </c>
      <c r="O107">
        <v>0.90020043699999996</v>
      </c>
      <c r="P107">
        <v>1.4075360400000001</v>
      </c>
      <c r="Q107">
        <v>0.12949223400000001</v>
      </c>
      <c r="R107">
        <v>0.94334655899999997</v>
      </c>
      <c r="S107">
        <v>3</v>
      </c>
      <c r="T107">
        <v>2</v>
      </c>
      <c r="U107">
        <v>21</v>
      </c>
      <c r="V107">
        <v>0.97555856900000004</v>
      </c>
      <c r="W107">
        <v>1.0150106780000001</v>
      </c>
      <c r="X107">
        <v>0.44791474799999997</v>
      </c>
      <c r="Y107">
        <v>0</v>
      </c>
      <c r="Z107">
        <v>19</v>
      </c>
      <c r="AA107">
        <v>0.29689148500000001</v>
      </c>
      <c r="AB107">
        <v>4.0540540999999999E-2</v>
      </c>
      <c r="AC107">
        <v>3.0685332820000002</v>
      </c>
      <c r="AD107">
        <v>1.6283783780000001</v>
      </c>
      <c r="AE107">
        <v>5.5570999999999995E-4</v>
      </c>
      <c r="AF107">
        <f t="shared" si="1"/>
        <v>-3.9452109000000068E-2</v>
      </c>
    </row>
    <row r="108" spans="1:32" x14ac:dyDescent="0.35">
      <c r="A108" s="6">
        <v>170</v>
      </c>
      <c r="B108">
        <v>96.574600000000004</v>
      </c>
      <c r="C108">
        <v>16.914899999999999</v>
      </c>
      <c r="D108">
        <v>0.25221700000000002</v>
      </c>
      <c r="E108">
        <v>0.28975499999999998</v>
      </c>
      <c r="F108">
        <v>0.58985909999999997</v>
      </c>
      <c r="G108">
        <v>1.0055000000000001</v>
      </c>
      <c r="H108">
        <v>0.02</v>
      </c>
      <c r="I108">
        <v>15.96</v>
      </c>
      <c r="J108">
        <v>2.8971595840000002</v>
      </c>
      <c r="K108">
        <v>1721.6880000000001</v>
      </c>
      <c r="L108" t="s">
        <v>31</v>
      </c>
      <c r="M108">
        <v>0.29640508999999998</v>
      </c>
      <c r="N108">
        <v>1.0699118649999999</v>
      </c>
      <c r="O108">
        <v>0.51204843300000003</v>
      </c>
      <c r="P108">
        <v>0.98229747700000003</v>
      </c>
      <c r="Q108">
        <v>8.2638916000000007E-2</v>
      </c>
      <c r="R108">
        <v>0.71574811999999999</v>
      </c>
      <c r="S108">
        <v>4</v>
      </c>
      <c r="T108">
        <v>2</v>
      </c>
      <c r="U108">
        <v>22</v>
      </c>
      <c r="V108">
        <v>0.77628538700000005</v>
      </c>
      <c r="W108">
        <v>0.74945972000000005</v>
      </c>
      <c r="X108">
        <v>0.454124044</v>
      </c>
      <c r="Y108">
        <v>-1</v>
      </c>
      <c r="Z108">
        <v>19</v>
      </c>
      <c r="AA108">
        <v>0.29951805999999997</v>
      </c>
      <c r="AB108">
        <v>1.9890602E-2</v>
      </c>
      <c r="AC108">
        <v>2.881312366</v>
      </c>
      <c r="AD108">
        <v>15.87270015</v>
      </c>
      <c r="AE108">
        <v>5.8082499999999998E-4</v>
      </c>
      <c r="AF108">
        <f t="shared" si="1"/>
        <v>2.6825666999999997E-2</v>
      </c>
    </row>
    <row r="109" spans="1:32" x14ac:dyDescent="0.35">
      <c r="A109" s="6">
        <v>171</v>
      </c>
      <c r="B109">
        <v>51.677</v>
      </c>
      <c r="C109">
        <v>18.488</v>
      </c>
      <c r="D109">
        <v>0.16352700000000001</v>
      </c>
      <c r="E109">
        <v>0.36871399999999999</v>
      </c>
      <c r="F109">
        <v>1.0168174999999999</v>
      </c>
      <c r="G109">
        <v>1.7304999999999999</v>
      </c>
      <c r="H109">
        <v>0.19</v>
      </c>
      <c r="I109">
        <v>18.13</v>
      </c>
      <c r="J109">
        <v>8.668384391</v>
      </c>
      <c r="K109">
        <v>1925.2729999999999</v>
      </c>
      <c r="L109" t="s">
        <v>31</v>
      </c>
      <c r="M109">
        <v>0.46579896500000001</v>
      </c>
      <c r="N109">
        <v>1.4271768840000001</v>
      </c>
      <c r="O109">
        <v>1.0712284919999999</v>
      </c>
      <c r="P109">
        <v>1.5830067160000001</v>
      </c>
      <c r="Q109">
        <v>0.160488938</v>
      </c>
      <c r="R109">
        <v>1.1838806019999999</v>
      </c>
      <c r="S109">
        <v>3</v>
      </c>
      <c r="T109">
        <v>1</v>
      </c>
      <c r="U109">
        <v>20</v>
      </c>
      <c r="V109">
        <v>0.98632518599999996</v>
      </c>
      <c r="W109">
        <v>1.135151698</v>
      </c>
      <c r="X109">
        <v>0.54507283600000001</v>
      </c>
      <c r="Y109">
        <v>-1</v>
      </c>
      <c r="Z109">
        <v>18</v>
      </c>
      <c r="AA109">
        <v>0.13854175599999999</v>
      </c>
      <c r="AB109">
        <v>0.109794857</v>
      </c>
      <c r="AC109">
        <v>5.0091790759999997</v>
      </c>
      <c r="AD109">
        <v>10.476740830000001</v>
      </c>
      <c r="AE109">
        <v>5.1940700000000005E-4</v>
      </c>
      <c r="AF109">
        <f t="shared" si="1"/>
        <v>-0.14882651200000008</v>
      </c>
    </row>
    <row r="110" spans="1:32" x14ac:dyDescent="0.35">
      <c r="A110" s="6">
        <v>172</v>
      </c>
      <c r="B110">
        <v>87.606800000000007</v>
      </c>
      <c r="C110">
        <v>18.4251</v>
      </c>
      <c r="D110">
        <v>0.227044</v>
      </c>
      <c r="E110">
        <v>0.16256399999999999</v>
      </c>
      <c r="F110">
        <v>0.81261559999999999</v>
      </c>
      <c r="G110">
        <v>1.39</v>
      </c>
      <c r="H110">
        <v>0.26</v>
      </c>
      <c r="I110">
        <v>1.6</v>
      </c>
      <c r="J110">
        <v>3.7245592319999998</v>
      </c>
      <c r="K110">
        <v>1394.884</v>
      </c>
      <c r="L110" t="s">
        <v>31</v>
      </c>
      <c r="M110">
        <v>0.13108324700000001</v>
      </c>
      <c r="N110">
        <v>1.6866147849999999</v>
      </c>
      <c r="O110">
        <v>0.35972606200000001</v>
      </c>
      <c r="P110">
        <v>1.719686702</v>
      </c>
      <c r="Q110">
        <v>0.133174245</v>
      </c>
      <c r="R110">
        <v>1.161696517</v>
      </c>
      <c r="S110">
        <v>7</v>
      </c>
      <c r="T110">
        <v>4</v>
      </c>
      <c r="U110">
        <v>19</v>
      </c>
      <c r="V110">
        <v>1.091975379</v>
      </c>
      <c r="W110">
        <v>1.1967972520000001</v>
      </c>
      <c r="X110">
        <v>0.52442921200000003</v>
      </c>
      <c r="Y110">
        <v>-2</v>
      </c>
      <c r="Z110">
        <v>13</v>
      </c>
      <c r="AA110">
        <v>0.21838301700000001</v>
      </c>
      <c r="AB110">
        <v>0.18705036</v>
      </c>
      <c r="AC110">
        <v>2.6795390160000001</v>
      </c>
      <c r="AD110">
        <v>1.151079137</v>
      </c>
      <c r="AE110">
        <v>7.1690499999999999E-4</v>
      </c>
      <c r="AF110">
        <f t="shared" si="1"/>
        <v>-0.10482187300000012</v>
      </c>
    </row>
    <row r="111" spans="1:32" x14ac:dyDescent="0.35">
      <c r="A111" s="6">
        <v>174</v>
      </c>
      <c r="B111">
        <v>61.377299999999998</v>
      </c>
      <c r="C111">
        <v>21.744199999999999</v>
      </c>
      <c r="D111">
        <v>0.27460099999999998</v>
      </c>
      <c r="E111">
        <v>0.384959</v>
      </c>
      <c r="F111">
        <v>1.0205118</v>
      </c>
      <c r="G111">
        <v>1.6615</v>
      </c>
      <c r="H111">
        <v>0.16</v>
      </c>
      <c r="I111">
        <v>115.43</v>
      </c>
      <c r="J111">
        <v>9.6449157749999994</v>
      </c>
      <c r="K111">
        <v>1506.462</v>
      </c>
      <c r="L111" t="s">
        <v>31</v>
      </c>
      <c r="M111">
        <v>0.51484132400000004</v>
      </c>
      <c r="N111">
        <v>1.25789124</v>
      </c>
      <c r="O111">
        <v>0.58428409199999998</v>
      </c>
      <c r="P111">
        <v>1.5586248549999999</v>
      </c>
      <c r="Q111">
        <v>0.185434813</v>
      </c>
      <c r="R111">
        <v>1.3918103150000001</v>
      </c>
      <c r="S111">
        <v>3</v>
      </c>
      <c r="T111">
        <v>3</v>
      </c>
      <c r="U111">
        <v>21</v>
      </c>
      <c r="V111">
        <v>0.90532127799999995</v>
      </c>
      <c r="W111">
        <v>1.0873471509999999</v>
      </c>
      <c r="X111">
        <v>0.49308801299999999</v>
      </c>
      <c r="Y111">
        <v>1</v>
      </c>
      <c r="Z111">
        <v>19</v>
      </c>
      <c r="AA111">
        <v>0.21202863599999999</v>
      </c>
      <c r="AB111">
        <v>9.6298524999999996E-2</v>
      </c>
      <c r="AC111">
        <v>5.8049447939999999</v>
      </c>
      <c r="AD111">
        <v>69.473367440000004</v>
      </c>
      <c r="AE111">
        <v>6.6380699999999998E-4</v>
      </c>
      <c r="AF111">
        <f t="shared" si="1"/>
        <v>-0.18202587299999995</v>
      </c>
    </row>
    <row r="112" spans="1:32" x14ac:dyDescent="0.35">
      <c r="A112" s="6">
        <v>175</v>
      </c>
      <c r="B112">
        <v>54.570399999999999</v>
      </c>
      <c r="C112">
        <v>17.894200000000001</v>
      </c>
      <c r="D112">
        <v>0.22944800000000001</v>
      </c>
      <c r="E112">
        <v>0.46752100000000002</v>
      </c>
      <c r="F112">
        <v>0.8723957</v>
      </c>
      <c r="G112">
        <v>1.768</v>
      </c>
      <c r="H112">
        <v>0.21</v>
      </c>
      <c r="I112">
        <v>98.7</v>
      </c>
      <c r="J112">
        <v>11.13024749</v>
      </c>
      <c r="K112">
        <v>1488.2360000000001</v>
      </c>
      <c r="L112" t="s">
        <v>31</v>
      </c>
      <c r="M112">
        <v>0.43265755</v>
      </c>
      <c r="N112">
        <v>1.378928368</v>
      </c>
      <c r="O112">
        <v>0.80491723199999998</v>
      </c>
      <c r="P112">
        <v>1.3719363870000001</v>
      </c>
      <c r="Q112">
        <v>0.17174075</v>
      </c>
      <c r="R112">
        <v>1.0949111039999999</v>
      </c>
      <c r="S112">
        <v>3</v>
      </c>
      <c r="T112">
        <v>2</v>
      </c>
      <c r="U112">
        <v>20</v>
      </c>
      <c r="V112">
        <v>1.015098858</v>
      </c>
      <c r="W112">
        <v>1.00012386</v>
      </c>
      <c r="X112">
        <v>0.50985821399999998</v>
      </c>
      <c r="Y112">
        <v>0</v>
      </c>
      <c r="Z112">
        <v>18</v>
      </c>
      <c r="AA112">
        <v>0.208240062</v>
      </c>
      <c r="AB112">
        <v>0.118778281</v>
      </c>
      <c r="AC112">
        <v>6.2953888520000003</v>
      </c>
      <c r="AD112">
        <v>55.825791860000002</v>
      </c>
      <c r="AE112">
        <v>6.7193600000000004E-4</v>
      </c>
      <c r="AF112">
        <f t="shared" si="1"/>
        <v>1.4974998000000017E-2</v>
      </c>
    </row>
    <row r="113" spans="1:32" x14ac:dyDescent="0.35">
      <c r="A113" s="6">
        <v>176</v>
      </c>
      <c r="B113">
        <v>56.033299999999997</v>
      </c>
      <c r="C113">
        <v>19.563199999999998</v>
      </c>
      <c r="D113">
        <v>0.18049799999999999</v>
      </c>
      <c r="E113">
        <v>0.21984100000000001</v>
      </c>
      <c r="F113">
        <v>0.88944590000000001</v>
      </c>
      <c r="G113">
        <v>1.7609999999999999</v>
      </c>
      <c r="H113">
        <v>0.14000000000000001</v>
      </c>
      <c r="I113">
        <v>120.26</v>
      </c>
      <c r="J113">
        <v>12.54702726</v>
      </c>
      <c r="K113">
        <v>1622.635</v>
      </c>
      <c r="L113" t="s">
        <v>33</v>
      </c>
      <c r="M113">
        <v>0.361073855</v>
      </c>
      <c r="N113">
        <v>1.412517075</v>
      </c>
      <c r="O113">
        <v>0.50420796400000001</v>
      </c>
      <c r="P113">
        <v>1.600257088</v>
      </c>
      <c r="Q113">
        <v>8.2137549000000004E-2</v>
      </c>
      <c r="R113">
        <v>0.81557784099999997</v>
      </c>
      <c r="S113">
        <v>4</v>
      </c>
      <c r="T113">
        <v>3</v>
      </c>
      <c r="U113">
        <v>17</v>
      </c>
      <c r="V113">
        <v>0.99263267799999999</v>
      </c>
      <c r="W113">
        <v>1.149083042</v>
      </c>
      <c r="X113">
        <v>0.39288189499999998</v>
      </c>
      <c r="Y113">
        <v>0</v>
      </c>
      <c r="Z113">
        <v>14</v>
      </c>
      <c r="AA113">
        <v>0.168698564</v>
      </c>
      <c r="AB113">
        <v>7.9500284000000004E-2</v>
      </c>
      <c r="AC113">
        <v>7.1249444970000004</v>
      </c>
      <c r="AD113">
        <v>68.290743899999995</v>
      </c>
      <c r="AE113">
        <v>6.1628200000000001E-4</v>
      </c>
      <c r="AF113">
        <f t="shared" si="1"/>
        <v>-0.15645036400000001</v>
      </c>
    </row>
    <row r="114" spans="1:32" x14ac:dyDescent="0.35">
      <c r="A114" s="6">
        <v>177</v>
      </c>
      <c r="B114">
        <v>108.60599999999999</v>
      </c>
      <c r="C114">
        <v>25.8948</v>
      </c>
      <c r="D114">
        <v>0.15420900000000001</v>
      </c>
      <c r="E114">
        <v>0.22689599999999999</v>
      </c>
      <c r="F114">
        <v>0.48284559999999999</v>
      </c>
      <c r="G114">
        <v>1.032</v>
      </c>
      <c r="H114">
        <v>0.02</v>
      </c>
      <c r="I114">
        <v>9.82</v>
      </c>
      <c r="J114">
        <v>17.748333070000001</v>
      </c>
      <c r="K114">
        <v>1788.424</v>
      </c>
      <c r="L114" t="s">
        <v>33</v>
      </c>
      <c r="M114">
        <v>0.249957135</v>
      </c>
      <c r="N114">
        <v>0.81825112700000002</v>
      </c>
      <c r="O114">
        <v>0.178662665</v>
      </c>
      <c r="P114">
        <v>0.98295085000000004</v>
      </c>
      <c r="Q114">
        <v>0.17832194800000001</v>
      </c>
      <c r="R114">
        <v>0.86488820399999999</v>
      </c>
      <c r="S114">
        <v>2</v>
      </c>
      <c r="T114">
        <v>7</v>
      </c>
      <c r="U114">
        <v>5</v>
      </c>
      <c r="V114">
        <v>0.55792433699999999</v>
      </c>
      <c r="W114">
        <v>0.62706758900000004</v>
      </c>
      <c r="X114">
        <v>0.56984295399999996</v>
      </c>
      <c r="Y114">
        <v>6</v>
      </c>
      <c r="Z114">
        <v>4</v>
      </c>
      <c r="AA114">
        <v>0.242065594</v>
      </c>
      <c r="AB114">
        <v>1.9379845E-2</v>
      </c>
      <c r="AC114">
        <v>17.19799716</v>
      </c>
      <c r="AD114">
        <v>9.5155038760000004</v>
      </c>
      <c r="AE114">
        <v>5.5915200000000004E-4</v>
      </c>
      <c r="AF114">
        <f t="shared" si="1"/>
        <v>-6.9143252000000044E-2</v>
      </c>
    </row>
    <row r="115" spans="1:32" x14ac:dyDescent="0.35">
      <c r="A115" s="6">
        <v>178</v>
      </c>
      <c r="B115">
        <v>76.207300000000004</v>
      </c>
      <c r="C115">
        <v>12.4458</v>
      </c>
      <c r="D115">
        <v>0.26411899999999999</v>
      </c>
      <c r="E115">
        <v>0.250666</v>
      </c>
      <c r="F115">
        <v>0.67282050000000004</v>
      </c>
      <c r="G115">
        <v>1.4035</v>
      </c>
      <c r="H115">
        <v>0.15</v>
      </c>
      <c r="I115">
        <v>17.920000000000002</v>
      </c>
      <c r="J115">
        <v>6.9669756620000003</v>
      </c>
      <c r="K115">
        <v>1660.479</v>
      </c>
      <c r="L115" t="s">
        <v>33</v>
      </c>
      <c r="M115">
        <v>0.25802201400000002</v>
      </c>
      <c r="N115">
        <v>0.91127178099999995</v>
      </c>
      <c r="O115">
        <v>0.283377775</v>
      </c>
      <c r="P115">
        <v>0.77040799800000004</v>
      </c>
      <c r="Q115">
        <v>0.12618279900000001</v>
      </c>
      <c r="R115">
        <v>0.62565096499999995</v>
      </c>
      <c r="S115">
        <v>4</v>
      </c>
      <c r="T115">
        <v>3</v>
      </c>
      <c r="U115">
        <v>20</v>
      </c>
      <c r="V115">
        <v>0.66369571599999999</v>
      </c>
      <c r="W115">
        <v>0.56153707200000003</v>
      </c>
      <c r="X115">
        <v>0.325234048</v>
      </c>
      <c r="Y115">
        <v>0</v>
      </c>
      <c r="Z115">
        <v>17</v>
      </c>
      <c r="AA115">
        <v>0.28189546900000001</v>
      </c>
      <c r="AB115">
        <v>0.10687566799999999</v>
      </c>
      <c r="AC115">
        <v>4.9640011839999998</v>
      </c>
      <c r="AD115">
        <v>12.768079800000001</v>
      </c>
      <c r="AE115">
        <v>6.0223600000000003E-4</v>
      </c>
      <c r="AF115">
        <f t="shared" si="1"/>
        <v>0.10215864399999997</v>
      </c>
    </row>
    <row r="116" spans="1:32" x14ac:dyDescent="0.35">
      <c r="A116" s="6">
        <v>180</v>
      </c>
      <c r="B116">
        <v>97.883200000000002</v>
      </c>
      <c r="C116">
        <v>24.147500000000001</v>
      </c>
      <c r="D116">
        <v>0.121907</v>
      </c>
      <c r="E116">
        <v>0.20894299999999999</v>
      </c>
      <c r="F116">
        <v>0.16854469999999999</v>
      </c>
      <c r="G116">
        <v>0.84799999999999998</v>
      </c>
      <c r="H116">
        <v>0.03</v>
      </c>
      <c r="I116">
        <v>4.0999999999999996</v>
      </c>
      <c r="J116">
        <v>9.7123049570000006</v>
      </c>
      <c r="K116">
        <v>1779.038</v>
      </c>
      <c r="L116" t="s">
        <v>33</v>
      </c>
      <c r="M116">
        <v>0.183394381</v>
      </c>
      <c r="N116">
        <v>1.1745447769999999</v>
      </c>
      <c r="O116">
        <v>2.3962179999999999E-3</v>
      </c>
      <c r="P116">
        <v>0.24887100400000001</v>
      </c>
      <c r="Q116">
        <v>0.21909669000000001</v>
      </c>
      <c r="R116">
        <v>0.67271318099999999</v>
      </c>
      <c r="S116">
        <v>8</v>
      </c>
      <c r="T116">
        <v>19</v>
      </c>
      <c r="U116">
        <v>5</v>
      </c>
      <c r="V116">
        <v>0.71034979399999998</v>
      </c>
      <c r="W116">
        <v>0.14958843799999999</v>
      </c>
      <c r="X116">
        <v>0.47741923400000003</v>
      </c>
      <c r="Y116">
        <v>12</v>
      </c>
      <c r="Z116">
        <v>-2</v>
      </c>
      <c r="AA116">
        <v>0.41971522300000003</v>
      </c>
      <c r="AB116">
        <v>3.5377357999999998E-2</v>
      </c>
      <c r="AC116">
        <v>11.45318981</v>
      </c>
      <c r="AD116">
        <v>4.8349056600000004</v>
      </c>
      <c r="AE116">
        <v>5.6210199999999998E-4</v>
      </c>
      <c r="AF116">
        <f t="shared" si="1"/>
        <v>0.56076135599999999</v>
      </c>
    </row>
    <row r="117" spans="1:32" x14ac:dyDescent="0.35">
      <c r="A117" s="6">
        <v>183</v>
      </c>
      <c r="B117">
        <v>47.384</v>
      </c>
      <c r="C117">
        <v>20.392299999999999</v>
      </c>
      <c r="D117">
        <v>0.20069300000000001</v>
      </c>
      <c r="E117">
        <v>0.47640700000000002</v>
      </c>
      <c r="F117">
        <v>0.34337469999999998</v>
      </c>
      <c r="G117">
        <v>1.4650000000000001</v>
      </c>
      <c r="H117">
        <v>0.32</v>
      </c>
      <c r="I117">
        <v>67.319999999999993</v>
      </c>
      <c r="J117">
        <v>7.515252405</v>
      </c>
      <c r="K117">
        <v>1466.875</v>
      </c>
      <c r="L117" t="s">
        <v>33</v>
      </c>
      <c r="M117">
        <v>0.22876031699999999</v>
      </c>
      <c r="N117">
        <v>1.0187853410000001</v>
      </c>
      <c r="O117">
        <v>0.19258241300000001</v>
      </c>
      <c r="P117">
        <v>0.90350677400000001</v>
      </c>
      <c r="Q117">
        <v>0.104728321</v>
      </c>
      <c r="R117">
        <v>0.97545461099999997</v>
      </c>
      <c r="S117">
        <v>6</v>
      </c>
      <c r="T117">
        <v>6</v>
      </c>
      <c r="U117">
        <v>39</v>
      </c>
      <c r="V117">
        <v>0.71504412699999997</v>
      </c>
      <c r="W117">
        <v>0.62551670500000001</v>
      </c>
      <c r="X117">
        <v>0.19972061799999999</v>
      </c>
      <c r="Y117">
        <v>1</v>
      </c>
      <c r="Z117">
        <v>34</v>
      </c>
      <c r="AA117">
        <v>0.36887504999999998</v>
      </c>
      <c r="AB117">
        <v>0.218430034</v>
      </c>
      <c r="AC117">
        <v>5.1298651230000001</v>
      </c>
      <c r="AD117">
        <v>45.952218430000002</v>
      </c>
      <c r="AE117">
        <v>6.8172100000000004E-4</v>
      </c>
      <c r="AF117">
        <f t="shared" si="1"/>
        <v>8.9527421999999968E-2</v>
      </c>
    </row>
    <row r="118" spans="1:32" x14ac:dyDescent="0.35">
      <c r="A118" s="6">
        <v>185</v>
      </c>
      <c r="B118">
        <v>59.375799999999998</v>
      </c>
      <c r="C118">
        <v>17.89</v>
      </c>
      <c r="D118">
        <v>0.208733</v>
      </c>
      <c r="E118">
        <v>0.35397800000000001</v>
      </c>
      <c r="F118">
        <v>0.82483379999999995</v>
      </c>
      <c r="G118">
        <v>1.698</v>
      </c>
      <c r="H118">
        <v>0.23</v>
      </c>
      <c r="I118">
        <v>46.34</v>
      </c>
      <c r="J118">
        <v>8.6640497809999992</v>
      </c>
      <c r="K118">
        <v>1642.231</v>
      </c>
      <c r="L118" t="s">
        <v>33</v>
      </c>
      <c r="M118">
        <v>0.191263501</v>
      </c>
      <c r="N118">
        <v>1.3542706309999999</v>
      </c>
      <c r="O118">
        <v>0.18050445500000001</v>
      </c>
      <c r="P118">
        <v>1.1689707380000001</v>
      </c>
      <c r="Q118">
        <v>0.16572662099999999</v>
      </c>
      <c r="R118">
        <v>1.037224581</v>
      </c>
      <c r="S118">
        <v>7</v>
      </c>
      <c r="T118">
        <v>7</v>
      </c>
      <c r="U118">
        <v>23</v>
      </c>
      <c r="V118">
        <v>0.91070210500000004</v>
      </c>
      <c r="W118">
        <v>0.65906008999999999</v>
      </c>
      <c r="X118">
        <v>0.41028097200000002</v>
      </c>
      <c r="Y118">
        <v>1</v>
      </c>
      <c r="Z118">
        <v>17</v>
      </c>
      <c r="AA118">
        <v>0.201954049</v>
      </c>
      <c r="AB118">
        <v>0.13545347499999999</v>
      </c>
      <c r="AC118">
        <v>5.1025028160000003</v>
      </c>
      <c r="AD118">
        <v>27.290930509999999</v>
      </c>
      <c r="AE118">
        <v>6.0892800000000001E-4</v>
      </c>
      <c r="AF118">
        <f t="shared" si="1"/>
        <v>0.25164201500000005</v>
      </c>
    </row>
    <row r="119" spans="1:32" x14ac:dyDescent="0.35">
      <c r="A119" s="6">
        <v>186</v>
      </c>
      <c r="B119">
        <v>69.589500000000001</v>
      </c>
      <c r="C119">
        <v>15.8149</v>
      </c>
      <c r="D119">
        <v>0.20193800000000001</v>
      </c>
      <c r="E119">
        <v>0.37946299999999999</v>
      </c>
      <c r="F119">
        <v>0.96950709999999996</v>
      </c>
      <c r="G119">
        <v>1.9</v>
      </c>
      <c r="H119">
        <v>0.16</v>
      </c>
      <c r="I119">
        <v>43.13</v>
      </c>
      <c r="J119">
        <v>2.5754249410000001</v>
      </c>
      <c r="K119">
        <v>1693.3789999999999</v>
      </c>
      <c r="L119" t="s">
        <v>33</v>
      </c>
      <c r="M119">
        <v>0.18544796599999999</v>
      </c>
      <c r="N119">
        <v>1.1582286900000001</v>
      </c>
      <c r="O119">
        <v>1.5354273E-2</v>
      </c>
      <c r="P119">
        <v>9.2218667000000004E-2</v>
      </c>
      <c r="Q119">
        <v>9.7029845000000003E-2</v>
      </c>
      <c r="R119">
        <v>0.66772372999999996</v>
      </c>
      <c r="S119">
        <v>14</v>
      </c>
      <c r="T119">
        <v>39</v>
      </c>
      <c r="U119">
        <v>24</v>
      </c>
      <c r="V119">
        <v>0.63308169800000003</v>
      </c>
      <c r="W119">
        <v>7.0041783999999996E-2</v>
      </c>
      <c r="X119">
        <v>0.25522667799999998</v>
      </c>
      <c r="Y119">
        <v>26</v>
      </c>
      <c r="Z119">
        <v>11</v>
      </c>
      <c r="AA119">
        <v>0.17238366499999999</v>
      </c>
      <c r="AB119">
        <v>8.4210525999999994E-2</v>
      </c>
      <c r="AC119">
        <v>1.355486811</v>
      </c>
      <c r="AD119">
        <v>22.7</v>
      </c>
      <c r="AE119">
        <v>5.90535E-4</v>
      </c>
      <c r="AF119">
        <f t="shared" si="1"/>
        <v>0.56303991399999997</v>
      </c>
    </row>
    <row r="120" spans="1:32" x14ac:dyDescent="0.35">
      <c r="A120" s="6">
        <v>187</v>
      </c>
      <c r="B120">
        <v>56.087299999999999</v>
      </c>
      <c r="C120">
        <v>23.3658</v>
      </c>
      <c r="D120">
        <v>0.10687199999999999</v>
      </c>
      <c r="E120">
        <v>0.12618799999999999</v>
      </c>
      <c r="F120">
        <v>0.29466429999999999</v>
      </c>
      <c r="G120">
        <v>1.296</v>
      </c>
      <c r="H120">
        <v>0.01</v>
      </c>
      <c r="I120">
        <v>4.82</v>
      </c>
      <c r="J120">
        <v>10.332855029999999</v>
      </c>
      <c r="K120">
        <v>1937.355</v>
      </c>
      <c r="L120" t="s">
        <v>33</v>
      </c>
      <c r="M120">
        <v>0.108277446</v>
      </c>
      <c r="N120">
        <v>0.90699422799999996</v>
      </c>
      <c r="O120">
        <v>-3.48351E-4</v>
      </c>
      <c r="P120">
        <v>0.12067099100000001</v>
      </c>
      <c r="Q120">
        <v>-2.974038E-3</v>
      </c>
      <c r="R120">
        <v>0.12237661399999999</v>
      </c>
      <c r="S120">
        <v>10</v>
      </c>
      <c r="T120">
        <v>39</v>
      </c>
      <c r="U120">
        <v>39</v>
      </c>
      <c r="V120">
        <v>0.57215565899999998</v>
      </c>
      <c r="W120">
        <v>8.9847011000000004E-2</v>
      </c>
      <c r="X120">
        <v>8.3743379000000007E-2</v>
      </c>
      <c r="Y120">
        <v>30</v>
      </c>
      <c r="Z120">
        <v>30</v>
      </c>
      <c r="AA120">
        <v>0.266157755</v>
      </c>
      <c r="AB120">
        <v>7.716049E-3</v>
      </c>
      <c r="AC120">
        <v>7.9728819680000003</v>
      </c>
      <c r="AD120">
        <v>3.7191358019999998</v>
      </c>
      <c r="AE120">
        <v>5.1616800000000001E-4</v>
      </c>
      <c r="AF120">
        <f t="shared" si="1"/>
        <v>0.48230864799999995</v>
      </c>
    </row>
    <row r="121" spans="1:32" x14ac:dyDescent="0.35">
      <c r="A121" s="6">
        <v>189</v>
      </c>
      <c r="B121">
        <v>56.388300000000001</v>
      </c>
      <c r="C121">
        <v>18.956</v>
      </c>
      <c r="D121">
        <v>0.19181899999999999</v>
      </c>
      <c r="E121">
        <v>0.224913</v>
      </c>
      <c r="F121">
        <v>0.26323390000000002</v>
      </c>
      <c r="G121">
        <v>1.2330000000000001</v>
      </c>
      <c r="H121">
        <v>0.09</v>
      </c>
      <c r="I121">
        <v>56.71</v>
      </c>
      <c r="J121">
        <v>11.15959619</v>
      </c>
      <c r="K121">
        <v>1442.7470000000001</v>
      </c>
      <c r="L121" t="s">
        <v>33</v>
      </c>
      <c r="M121">
        <v>0.19070464300000001</v>
      </c>
      <c r="N121">
        <v>1.0423721399999999</v>
      </c>
      <c r="O121">
        <v>0.22899972299999999</v>
      </c>
      <c r="P121">
        <v>0.97571598999999998</v>
      </c>
      <c r="Q121">
        <v>8.8932083999999995E-2</v>
      </c>
      <c r="R121">
        <v>0.86906525800000001</v>
      </c>
      <c r="S121">
        <v>7</v>
      </c>
      <c r="T121">
        <v>5</v>
      </c>
      <c r="U121">
        <v>39</v>
      </c>
      <c r="V121">
        <v>0.731468919</v>
      </c>
      <c r="W121">
        <v>0.57829779400000003</v>
      </c>
      <c r="X121">
        <v>0.19431303799999999</v>
      </c>
      <c r="Y121">
        <v>-1</v>
      </c>
      <c r="Z121">
        <v>33</v>
      </c>
      <c r="AA121">
        <v>0.42153121100000002</v>
      </c>
      <c r="AB121">
        <v>7.2992700999999993E-2</v>
      </c>
      <c r="AC121">
        <v>9.0507673880000006</v>
      </c>
      <c r="AD121">
        <v>45.993511759999997</v>
      </c>
      <c r="AE121">
        <v>6.9312200000000001E-4</v>
      </c>
      <c r="AF121">
        <f t="shared" si="1"/>
        <v>0.15317112499999996</v>
      </c>
    </row>
    <row r="122" spans="1:32" x14ac:dyDescent="0.35">
      <c r="A122" s="6">
        <v>191</v>
      </c>
      <c r="B122">
        <v>69.731800000000007</v>
      </c>
      <c r="C122">
        <v>19.9617</v>
      </c>
      <c r="D122">
        <v>0.16433</v>
      </c>
      <c r="E122">
        <v>0.28608699999999998</v>
      </c>
      <c r="F122">
        <v>1.0551625</v>
      </c>
      <c r="G122">
        <v>1.266</v>
      </c>
      <c r="H122">
        <v>0.02</v>
      </c>
      <c r="I122">
        <v>6.35</v>
      </c>
      <c r="J122">
        <v>2.790272903</v>
      </c>
      <c r="K122">
        <v>1591.751</v>
      </c>
      <c r="L122" t="s">
        <v>33</v>
      </c>
      <c r="M122">
        <v>0.43996392000000001</v>
      </c>
      <c r="N122">
        <v>1.2519802799999999</v>
      </c>
      <c r="O122">
        <v>0.80963183599999999</v>
      </c>
      <c r="P122">
        <v>1.413941967</v>
      </c>
      <c r="Q122">
        <v>0.16599687499999999</v>
      </c>
      <c r="R122">
        <v>0.809927748</v>
      </c>
      <c r="S122">
        <v>3</v>
      </c>
      <c r="T122">
        <v>2</v>
      </c>
      <c r="U122">
        <v>20</v>
      </c>
      <c r="V122">
        <v>0.92500912899999999</v>
      </c>
      <c r="W122">
        <v>1.0040085510000001</v>
      </c>
      <c r="X122">
        <v>0.38317583799999999</v>
      </c>
      <c r="Y122">
        <v>0</v>
      </c>
      <c r="Z122">
        <v>18</v>
      </c>
      <c r="AA122">
        <v>0.13475277599999999</v>
      </c>
      <c r="AB122">
        <v>1.5797788E-2</v>
      </c>
      <c r="AC122">
        <v>2.2040070319999998</v>
      </c>
      <c r="AD122">
        <v>5.0157977880000004</v>
      </c>
      <c r="AE122">
        <v>6.2823899999999995E-4</v>
      </c>
      <c r="AF122">
        <f t="shared" si="1"/>
        <v>-7.8999422000000097E-2</v>
      </c>
    </row>
    <row r="123" spans="1:32" x14ac:dyDescent="0.35">
      <c r="A123" s="6">
        <v>192</v>
      </c>
      <c r="B123">
        <v>89.563299999999998</v>
      </c>
      <c r="C123">
        <v>22.154299999999999</v>
      </c>
      <c r="D123">
        <v>0.392571</v>
      </c>
      <c r="E123">
        <v>0.233047</v>
      </c>
      <c r="F123">
        <v>0.42927019999999999</v>
      </c>
      <c r="G123">
        <v>1.2170000000000001</v>
      </c>
      <c r="H123">
        <v>0.02</v>
      </c>
      <c r="I123">
        <v>2.9</v>
      </c>
      <c r="J123">
        <v>4.1513874770000001</v>
      </c>
      <c r="K123">
        <v>1735.1410000000001</v>
      </c>
      <c r="L123" t="s">
        <v>33</v>
      </c>
      <c r="M123">
        <v>0.58651562899999998</v>
      </c>
      <c r="N123">
        <v>1.3023566230000001</v>
      </c>
      <c r="O123">
        <v>0.88020124200000005</v>
      </c>
      <c r="P123">
        <v>1.395629631</v>
      </c>
      <c r="Q123">
        <v>0.28479807499999998</v>
      </c>
      <c r="R123">
        <v>1.080281067</v>
      </c>
      <c r="S123">
        <v>1</v>
      </c>
      <c r="T123">
        <v>2</v>
      </c>
      <c r="U123">
        <v>3</v>
      </c>
      <c r="V123">
        <v>0.92311350999999997</v>
      </c>
      <c r="W123">
        <v>0.93999941799999998</v>
      </c>
      <c r="X123">
        <v>0.79193988599999998</v>
      </c>
      <c r="Y123">
        <v>2</v>
      </c>
      <c r="Z123">
        <v>3</v>
      </c>
      <c r="AA123">
        <v>0.47767257200000002</v>
      </c>
      <c r="AB123">
        <v>1.6433854000000001E-2</v>
      </c>
      <c r="AC123">
        <v>3.4111647299999999</v>
      </c>
      <c r="AD123">
        <v>2.3829087919999998</v>
      </c>
      <c r="AE123">
        <v>5.7632199999999999E-4</v>
      </c>
      <c r="AF123">
        <f t="shared" si="1"/>
        <v>-1.6885908000000005E-2</v>
      </c>
    </row>
    <row r="124" spans="1:32" x14ac:dyDescent="0.35">
      <c r="A124" s="6">
        <v>193</v>
      </c>
      <c r="B124">
        <v>78.460999999999999</v>
      </c>
      <c r="C124">
        <v>29.601800000000001</v>
      </c>
      <c r="D124">
        <v>0.13231799999999999</v>
      </c>
      <c r="E124">
        <v>0.162774</v>
      </c>
      <c r="F124">
        <v>0.90679220000000005</v>
      </c>
      <c r="G124">
        <v>1.2335</v>
      </c>
      <c r="H124">
        <v>0.02</v>
      </c>
      <c r="I124">
        <v>5.45</v>
      </c>
      <c r="J124">
        <v>2.547086089</v>
      </c>
      <c r="K124">
        <v>1598.134</v>
      </c>
      <c r="L124" t="s">
        <v>33</v>
      </c>
      <c r="M124">
        <v>0.70860525500000004</v>
      </c>
      <c r="N124">
        <v>1.1013106939999999</v>
      </c>
      <c r="O124">
        <v>2.6621919999999999E-3</v>
      </c>
      <c r="P124">
        <v>0.159647286</v>
      </c>
      <c r="Q124">
        <v>0.22915734099999999</v>
      </c>
      <c r="R124">
        <v>0.91534176199999995</v>
      </c>
      <c r="S124">
        <v>1</v>
      </c>
      <c r="T124">
        <v>30</v>
      </c>
      <c r="U124">
        <v>5</v>
      </c>
      <c r="V124">
        <v>0.77144142699999996</v>
      </c>
      <c r="W124">
        <v>0.107877151</v>
      </c>
      <c r="X124">
        <v>0.64201788599999998</v>
      </c>
      <c r="Y124">
        <v>30</v>
      </c>
      <c r="Z124">
        <v>5</v>
      </c>
      <c r="AA124">
        <v>0.127337793</v>
      </c>
      <c r="AB124">
        <v>1.6214025E-2</v>
      </c>
      <c r="AC124">
        <v>2.0649258929999998</v>
      </c>
      <c r="AD124">
        <v>4.4183218479999997</v>
      </c>
      <c r="AE124">
        <v>6.2573000000000001E-4</v>
      </c>
      <c r="AF124">
        <f t="shared" si="1"/>
        <v>0.66356427600000001</v>
      </c>
    </row>
    <row r="125" spans="1:32" x14ac:dyDescent="0.35">
      <c r="A125" s="6">
        <v>195</v>
      </c>
      <c r="B125">
        <v>52.995100000000001</v>
      </c>
      <c r="C125">
        <v>20.7681</v>
      </c>
      <c r="D125">
        <v>0.108001</v>
      </c>
      <c r="E125">
        <v>0.14460799999999999</v>
      </c>
      <c r="F125">
        <v>0.26257570000000002</v>
      </c>
      <c r="G125">
        <v>0.31</v>
      </c>
      <c r="H125">
        <v>0.05</v>
      </c>
      <c r="I125">
        <v>12.81</v>
      </c>
      <c r="J125">
        <v>8.5460217709999995</v>
      </c>
      <c r="K125">
        <v>1735.09</v>
      </c>
      <c r="L125" t="s">
        <v>33</v>
      </c>
      <c r="M125">
        <v>0.120587848</v>
      </c>
      <c r="N125">
        <v>0.75781302699999997</v>
      </c>
      <c r="O125">
        <v>0.123677126</v>
      </c>
      <c r="P125">
        <v>0.69552981899999999</v>
      </c>
      <c r="Q125">
        <v>5.3629380999999997E-2</v>
      </c>
      <c r="R125">
        <v>0.46058437200000002</v>
      </c>
      <c r="S125">
        <v>10</v>
      </c>
      <c r="T125">
        <v>10</v>
      </c>
      <c r="U125">
        <v>39</v>
      </c>
      <c r="V125">
        <v>0.45681518300000001</v>
      </c>
      <c r="W125">
        <v>0.43770337999999998</v>
      </c>
      <c r="X125">
        <v>0.15498456899999999</v>
      </c>
      <c r="Y125">
        <v>1</v>
      </c>
      <c r="Z125">
        <v>30</v>
      </c>
      <c r="AA125">
        <v>0.29144034200000002</v>
      </c>
      <c r="AB125">
        <v>0.16129032300000001</v>
      </c>
      <c r="AC125">
        <v>27.567812159999999</v>
      </c>
      <c r="AD125">
        <v>41.322580649999999</v>
      </c>
      <c r="AE125">
        <v>5.7633900000000004E-4</v>
      </c>
      <c r="AF125">
        <f t="shared" si="1"/>
        <v>1.9111803000000038E-2</v>
      </c>
    </row>
    <row r="126" spans="1:32" x14ac:dyDescent="0.35">
      <c r="A126" s="6">
        <v>196</v>
      </c>
      <c r="B126">
        <v>13.1952</v>
      </c>
      <c r="C126">
        <v>9.4186599999999991</v>
      </c>
      <c r="D126">
        <v>4.7553900000000003E-2</v>
      </c>
      <c r="E126">
        <v>0.11411</v>
      </c>
      <c r="F126">
        <v>0.28330830000000001</v>
      </c>
      <c r="G126">
        <v>1.2264999999999999</v>
      </c>
      <c r="H126">
        <v>0.18</v>
      </c>
      <c r="I126">
        <v>7.09</v>
      </c>
      <c r="J126">
        <v>12.55000392</v>
      </c>
      <c r="K126">
        <v>1518.1569999999999</v>
      </c>
      <c r="L126" t="s">
        <v>33</v>
      </c>
      <c r="M126">
        <v>6.6896490000000003E-2</v>
      </c>
      <c r="N126">
        <v>1.147684607</v>
      </c>
      <c r="O126">
        <v>9.2279414000000004E-2</v>
      </c>
      <c r="P126">
        <v>1.1070213390000001</v>
      </c>
      <c r="Q126">
        <v>4.3739883E-2</v>
      </c>
      <c r="R126">
        <v>0.90722942200000001</v>
      </c>
      <c r="S126">
        <v>16</v>
      </c>
      <c r="T126">
        <v>19</v>
      </c>
      <c r="U126">
        <v>31</v>
      </c>
      <c r="V126">
        <v>0.80957600900000004</v>
      </c>
      <c r="W126">
        <v>0.687631726</v>
      </c>
      <c r="X126">
        <v>0.52674740499999995</v>
      </c>
      <c r="Y126">
        <v>4</v>
      </c>
      <c r="Z126">
        <v>16</v>
      </c>
      <c r="AA126">
        <v>0.143727207</v>
      </c>
      <c r="AB126">
        <v>0.14675907099999999</v>
      </c>
      <c r="AC126">
        <v>10.23237172</v>
      </c>
      <c r="AD126">
        <v>5.7806767219999999</v>
      </c>
      <c r="AE126">
        <v>6.5869300000000002E-4</v>
      </c>
      <c r="AF126">
        <f t="shared" si="1"/>
        <v>0.12194428300000004</v>
      </c>
    </row>
    <row r="127" spans="1:32" x14ac:dyDescent="0.35">
      <c r="A127" s="6">
        <v>197</v>
      </c>
      <c r="B127">
        <v>16.857399999999998</v>
      </c>
      <c r="C127">
        <v>11.397399999999999</v>
      </c>
      <c r="D127">
        <v>5.2778899999999997E-2</v>
      </c>
      <c r="E127">
        <v>0.11568100000000001</v>
      </c>
      <c r="F127">
        <v>0.26702769999999998</v>
      </c>
      <c r="G127">
        <v>1.087</v>
      </c>
      <c r="H127">
        <v>0.19</v>
      </c>
      <c r="I127">
        <v>67.88</v>
      </c>
      <c r="J127">
        <v>17.362325689999999</v>
      </c>
      <c r="K127">
        <v>1429.251</v>
      </c>
      <c r="L127" t="s">
        <v>33</v>
      </c>
      <c r="M127">
        <v>3.8949878E-2</v>
      </c>
      <c r="N127">
        <v>0.987908483</v>
      </c>
      <c r="O127">
        <v>2.5743476000000001E-2</v>
      </c>
      <c r="P127">
        <v>0.53222198099999996</v>
      </c>
      <c r="Q127">
        <v>5.6433324999999999E-2</v>
      </c>
      <c r="R127">
        <v>0.46886431299999998</v>
      </c>
      <c r="S127">
        <v>32</v>
      </c>
      <c r="T127">
        <v>59</v>
      </c>
      <c r="U127">
        <v>30</v>
      </c>
      <c r="V127">
        <v>0.56144960300000002</v>
      </c>
      <c r="W127">
        <v>0.28147869399999997</v>
      </c>
      <c r="X127">
        <v>0.22655720100000001</v>
      </c>
      <c r="Y127">
        <v>28</v>
      </c>
      <c r="Z127">
        <v>-1</v>
      </c>
      <c r="AA127">
        <v>0.16503380500000001</v>
      </c>
      <c r="AB127">
        <v>0.174793008</v>
      </c>
      <c r="AC127">
        <v>15.97270073</v>
      </c>
      <c r="AD127">
        <v>62.447102119999997</v>
      </c>
      <c r="AE127">
        <v>6.9966699999999995E-4</v>
      </c>
      <c r="AF127">
        <f t="shared" si="1"/>
        <v>0.27997090900000005</v>
      </c>
    </row>
    <row r="128" spans="1:32" x14ac:dyDescent="0.35">
      <c r="A128" s="6">
        <v>198</v>
      </c>
      <c r="B128">
        <v>84.070400000000006</v>
      </c>
      <c r="C128">
        <v>21.664300000000001</v>
      </c>
      <c r="D128">
        <v>0.11228200000000001</v>
      </c>
      <c r="E128">
        <v>0.14777399999999999</v>
      </c>
      <c r="F128">
        <v>0.15954470000000001</v>
      </c>
      <c r="G128">
        <v>0.90549999999999997</v>
      </c>
      <c r="H128">
        <v>0.03</v>
      </c>
      <c r="I128">
        <v>19.18</v>
      </c>
      <c r="J128">
        <v>7.4154276379999997</v>
      </c>
      <c r="K128">
        <v>1695.0039999999999</v>
      </c>
      <c r="L128" t="s">
        <v>33</v>
      </c>
      <c r="M128">
        <v>0.124399994</v>
      </c>
      <c r="N128">
        <v>1.0408632959999999</v>
      </c>
      <c r="O128">
        <v>8.5982258000000006E-2</v>
      </c>
      <c r="P128">
        <v>0.48809867099999998</v>
      </c>
      <c r="Q128">
        <v>0.11341878499999999</v>
      </c>
      <c r="R128">
        <v>1.0318901060000001</v>
      </c>
      <c r="S128">
        <v>13</v>
      </c>
      <c r="T128">
        <v>28</v>
      </c>
      <c r="U128">
        <v>14</v>
      </c>
      <c r="V128">
        <v>0.62747537600000003</v>
      </c>
      <c r="W128">
        <v>0.17287528599999999</v>
      </c>
      <c r="X128">
        <v>0.613311614</v>
      </c>
      <c r="Y128">
        <v>16</v>
      </c>
      <c r="Z128">
        <v>2</v>
      </c>
      <c r="AA128">
        <v>0.41306464700000001</v>
      </c>
      <c r="AB128">
        <v>3.3130867000000001E-2</v>
      </c>
      <c r="AC128">
        <v>8.1893182089999996</v>
      </c>
      <c r="AD128">
        <v>21.18166759</v>
      </c>
      <c r="AE128">
        <v>5.8996899999999998E-4</v>
      </c>
      <c r="AF128">
        <f t="shared" si="1"/>
        <v>0.45460009000000001</v>
      </c>
    </row>
    <row r="129" spans="1:32" x14ac:dyDescent="0.35">
      <c r="A129" s="6">
        <v>200</v>
      </c>
      <c r="B129">
        <v>94.976500000000001</v>
      </c>
      <c r="C129">
        <v>22.667400000000001</v>
      </c>
      <c r="D129">
        <v>0.24404799999999999</v>
      </c>
      <c r="E129">
        <v>0.30177199999999998</v>
      </c>
      <c r="F129">
        <v>0.51440920000000001</v>
      </c>
      <c r="G129">
        <v>0.96950000000000003</v>
      </c>
      <c r="H129">
        <v>0.08</v>
      </c>
      <c r="I129">
        <v>4.67</v>
      </c>
      <c r="J129">
        <v>5.2689904570000001</v>
      </c>
      <c r="K129">
        <v>1611.8240000000001</v>
      </c>
      <c r="L129" t="s">
        <v>31</v>
      </c>
      <c r="M129">
        <v>0.228579544</v>
      </c>
      <c r="N129">
        <v>1.069276396</v>
      </c>
      <c r="O129">
        <v>0.35492522999999998</v>
      </c>
      <c r="P129">
        <v>0.890857028</v>
      </c>
      <c r="Q129">
        <v>0.16369771</v>
      </c>
      <c r="R129">
        <v>0.78712071400000005</v>
      </c>
      <c r="S129">
        <v>4</v>
      </c>
      <c r="T129">
        <v>3</v>
      </c>
      <c r="U129">
        <v>22</v>
      </c>
      <c r="V129">
        <v>0.64655504600000002</v>
      </c>
      <c r="W129">
        <v>0.583176158</v>
      </c>
      <c r="X129">
        <v>0.33226093800000001</v>
      </c>
      <c r="Y129">
        <v>0</v>
      </c>
      <c r="Z129">
        <v>19</v>
      </c>
      <c r="AA129">
        <v>0.32176898100000001</v>
      </c>
      <c r="AB129">
        <v>8.2516760999999994E-2</v>
      </c>
      <c r="AC129">
        <v>5.4347503420000001</v>
      </c>
      <c r="AD129">
        <v>4.816915936</v>
      </c>
      <c r="AE129">
        <v>6.2041500000000003E-4</v>
      </c>
      <c r="AF129">
        <f t="shared" si="1"/>
        <v>6.3378888000000022E-2</v>
      </c>
    </row>
    <row r="130" spans="1:32" x14ac:dyDescent="0.35">
      <c r="A130" s="6">
        <v>203</v>
      </c>
      <c r="B130">
        <v>87.618300000000005</v>
      </c>
      <c r="C130">
        <v>19.505500000000001</v>
      </c>
      <c r="D130">
        <v>0.28507900000000003</v>
      </c>
      <c r="E130">
        <v>0.33407999999999999</v>
      </c>
      <c r="F130">
        <v>0.76343720000000004</v>
      </c>
      <c r="G130">
        <v>1.4219999999999999</v>
      </c>
      <c r="H130">
        <v>0.01</v>
      </c>
      <c r="I130">
        <v>6.32</v>
      </c>
      <c r="J130">
        <v>5.571500017</v>
      </c>
      <c r="K130">
        <v>1579.8230000000001</v>
      </c>
      <c r="L130" t="s">
        <v>33</v>
      </c>
      <c r="M130">
        <v>0.326293373</v>
      </c>
      <c r="N130">
        <v>1.029928478</v>
      </c>
      <c r="O130">
        <v>0.32548764000000002</v>
      </c>
      <c r="P130">
        <v>0.91906069199999996</v>
      </c>
      <c r="Q130">
        <v>0.133828002</v>
      </c>
      <c r="R130">
        <v>0.7032389</v>
      </c>
      <c r="S130">
        <v>4</v>
      </c>
      <c r="T130">
        <v>4</v>
      </c>
      <c r="U130">
        <v>23</v>
      </c>
      <c r="V130">
        <v>0.73562408800000001</v>
      </c>
      <c r="W130">
        <v>0.65505118699999998</v>
      </c>
      <c r="X130">
        <v>0.29720701599999999</v>
      </c>
      <c r="Y130">
        <v>1</v>
      </c>
      <c r="Z130">
        <v>20</v>
      </c>
      <c r="AA130">
        <v>0.271888026</v>
      </c>
      <c r="AB130">
        <v>7.0323490000000002E-3</v>
      </c>
      <c r="AC130">
        <v>3.918073148</v>
      </c>
      <c r="AD130">
        <v>4.4444444440000002</v>
      </c>
      <c r="AE130">
        <v>6.3298200000000003E-4</v>
      </c>
      <c r="AF130">
        <f t="shared" si="1"/>
        <v>8.057290100000003E-2</v>
      </c>
    </row>
    <row r="131" spans="1:32" x14ac:dyDescent="0.35">
      <c r="A131" s="6">
        <v>209</v>
      </c>
      <c r="B131">
        <v>54.747199999999999</v>
      </c>
      <c r="C131">
        <v>17.727599999999999</v>
      </c>
      <c r="D131">
        <v>0.26528600000000002</v>
      </c>
      <c r="E131">
        <v>0.29482599999999998</v>
      </c>
      <c r="F131">
        <v>0.43513839999999998</v>
      </c>
      <c r="G131">
        <v>1.371</v>
      </c>
      <c r="H131">
        <v>0.15</v>
      </c>
      <c r="I131">
        <v>2.06</v>
      </c>
      <c r="J131">
        <v>4.0257447270000002</v>
      </c>
      <c r="K131">
        <v>1758.4290000000001</v>
      </c>
      <c r="L131" t="s">
        <v>32</v>
      </c>
      <c r="M131">
        <v>6.8703033999999996E-2</v>
      </c>
      <c r="N131">
        <v>1.4519643010000001</v>
      </c>
      <c r="O131">
        <v>0.27390096200000003</v>
      </c>
      <c r="P131">
        <v>1.473590658</v>
      </c>
      <c r="Q131">
        <v>0.25645586300000001</v>
      </c>
      <c r="R131">
        <v>1.3970850930000001</v>
      </c>
      <c r="S131">
        <v>5</v>
      </c>
      <c r="T131">
        <v>5</v>
      </c>
      <c r="U131">
        <v>3</v>
      </c>
      <c r="V131">
        <v>1.142362538</v>
      </c>
      <c r="W131">
        <v>1.0535414750000001</v>
      </c>
      <c r="X131">
        <v>1.043032446</v>
      </c>
      <c r="Y131">
        <v>1</v>
      </c>
      <c r="Z131">
        <v>-1</v>
      </c>
      <c r="AA131">
        <v>0.37875036899999998</v>
      </c>
      <c r="AB131">
        <v>0.10940919</v>
      </c>
      <c r="AC131">
        <v>2.9363564750000002</v>
      </c>
      <c r="AD131">
        <v>1.502552881</v>
      </c>
      <c r="AE131">
        <v>5.6868900000000004E-4</v>
      </c>
      <c r="AF131">
        <f t="shared" ref="AF131:AF194" si="2">V131-W131</f>
        <v>8.8821062999999922E-2</v>
      </c>
    </row>
    <row r="132" spans="1:32" x14ac:dyDescent="0.35">
      <c r="A132" s="6">
        <v>210</v>
      </c>
      <c r="B132">
        <v>69.382999999999996</v>
      </c>
      <c r="C132">
        <v>17.2803</v>
      </c>
      <c r="D132">
        <v>0.19689400000000001</v>
      </c>
      <c r="E132">
        <v>0.22372700000000001</v>
      </c>
      <c r="F132">
        <v>0.41578809999999999</v>
      </c>
      <c r="G132">
        <v>0.99</v>
      </c>
      <c r="H132">
        <v>0.06</v>
      </c>
      <c r="I132">
        <v>7.31</v>
      </c>
      <c r="J132">
        <v>6.4210049690000002</v>
      </c>
      <c r="K132">
        <v>1935.259</v>
      </c>
      <c r="L132" t="s">
        <v>32</v>
      </c>
      <c r="M132">
        <v>0.189932143</v>
      </c>
      <c r="N132">
        <v>1.0337026549999999</v>
      </c>
      <c r="O132">
        <v>0.27844201699999999</v>
      </c>
      <c r="P132">
        <v>0.55088453599999998</v>
      </c>
      <c r="Q132">
        <v>0.13208662600000001</v>
      </c>
      <c r="R132">
        <v>0.70631451099999998</v>
      </c>
      <c r="S132">
        <v>7</v>
      </c>
      <c r="T132">
        <v>4</v>
      </c>
      <c r="U132">
        <v>22</v>
      </c>
      <c r="V132">
        <v>0.64734887600000002</v>
      </c>
      <c r="W132">
        <v>0.38394651899999999</v>
      </c>
      <c r="X132">
        <v>0.31902039500000001</v>
      </c>
      <c r="Y132">
        <v>-2</v>
      </c>
      <c r="Z132">
        <v>16</v>
      </c>
      <c r="AA132">
        <v>0.32136404800000001</v>
      </c>
      <c r="AB132">
        <v>6.0606061000000003E-2</v>
      </c>
      <c r="AC132">
        <v>6.4858636049999996</v>
      </c>
      <c r="AD132">
        <v>7.3838383839999997</v>
      </c>
      <c r="AE132">
        <v>5.1672700000000003E-4</v>
      </c>
      <c r="AF132">
        <f t="shared" si="2"/>
        <v>0.26340235700000003</v>
      </c>
    </row>
    <row r="133" spans="1:32" x14ac:dyDescent="0.35">
      <c r="A133" s="6">
        <v>211</v>
      </c>
      <c r="B133">
        <v>33.511200000000002</v>
      </c>
      <c r="C133">
        <v>12.978</v>
      </c>
      <c r="D133">
        <v>0.12590299999999999</v>
      </c>
      <c r="E133">
        <v>0.14762700000000001</v>
      </c>
      <c r="F133">
        <v>0.98577919999999997</v>
      </c>
      <c r="G133">
        <v>1.7945</v>
      </c>
      <c r="H133">
        <v>0.19</v>
      </c>
      <c r="I133">
        <v>12.13</v>
      </c>
      <c r="J133">
        <v>12.59383886</v>
      </c>
      <c r="K133">
        <v>1421.365</v>
      </c>
      <c r="L133" t="s">
        <v>32</v>
      </c>
      <c r="M133">
        <v>0.38583057900000001</v>
      </c>
      <c r="N133">
        <v>1.4889524160000001</v>
      </c>
      <c r="O133">
        <v>0.30680959600000002</v>
      </c>
      <c r="P133">
        <v>1.8813139029999999</v>
      </c>
      <c r="Q133">
        <v>0.18548152500000001</v>
      </c>
      <c r="R133">
        <v>1.2626505480000001</v>
      </c>
      <c r="S133">
        <v>4</v>
      </c>
      <c r="T133">
        <v>5</v>
      </c>
      <c r="U133">
        <v>19</v>
      </c>
      <c r="V133">
        <v>1.073527444</v>
      </c>
      <c r="W133">
        <v>1.2318931259999999</v>
      </c>
      <c r="X133">
        <v>0.58199045299999996</v>
      </c>
      <c r="Y133">
        <v>2</v>
      </c>
      <c r="Z133">
        <v>16</v>
      </c>
      <c r="AA133">
        <v>0.113254489</v>
      </c>
      <c r="AB133">
        <v>0.105879075</v>
      </c>
      <c r="AC133">
        <v>7.0180210980000002</v>
      </c>
      <c r="AD133">
        <v>6.7595430480000003</v>
      </c>
      <c r="AE133">
        <v>7.0354900000000004E-4</v>
      </c>
      <c r="AF133">
        <f t="shared" si="2"/>
        <v>-0.1583656819999999</v>
      </c>
    </row>
    <row r="134" spans="1:32" x14ac:dyDescent="0.35">
      <c r="A134" s="6">
        <v>213</v>
      </c>
      <c r="B134">
        <v>95.469200000000001</v>
      </c>
      <c r="C134">
        <v>17.289200000000001</v>
      </c>
      <c r="D134">
        <v>0.23378299999999999</v>
      </c>
      <c r="E134">
        <v>0.26600099999999999</v>
      </c>
      <c r="F134">
        <v>0.45441939999999997</v>
      </c>
      <c r="G134">
        <v>1.0205</v>
      </c>
      <c r="H134">
        <v>0.02</v>
      </c>
      <c r="I134">
        <v>2.4900000000000002</v>
      </c>
      <c r="J134">
        <v>2.1081571399999999</v>
      </c>
      <c r="K134">
        <v>1542.7809999999999</v>
      </c>
      <c r="L134" t="s">
        <v>31</v>
      </c>
      <c r="M134">
        <v>0.20969681700000001</v>
      </c>
      <c r="N134">
        <v>1.273073229</v>
      </c>
      <c r="O134">
        <v>0.26728681900000001</v>
      </c>
      <c r="P134">
        <v>0.89193209500000004</v>
      </c>
      <c r="Q134">
        <v>6.4864735000000007E-2</v>
      </c>
      <c r="R134">
        <v>0.14583938099999999</v>
      </c>
      <c r="S134">
        <v>7</v>
      </c>
      <c r="T134">
        <v>5</v>
      </c>
      <c r="U134">
        <v>39</v>
      </c>
      <c r="V134">
        <v>0.86089487899999995</v>
      </c>
      <c r="W134">
        <v>0.61437658299999998</v>
      </c>
      <c r="X134">
        <v>8.2685411E-2</v>
      </c>
      <c r="Y134">
        <v>-1</v>
      </c>
      <c r="Z134">
        <v>33</v>
      </c>
      <c r="AA134">
        <v>0.33970093699999998</v>
      </c>
      <c r="AB134">
        <v>1.9598236000000002E-2</v>
      </c>
      <c r="AC134">
        <v>2.065808074</v>
      </c>
      <c r="AD134">
        <v>2.4399804020000002</v>
      </c>
      <c r="AE134">
        <v>6.4818000000000005E-4</v>
      </c>
      <c r="AF134">
        <f t="shared" si="2"/>
        <v>0.24651829599999997</v>
      </c>
    </row>
    <row r="135" spans="1:32" x14ac:dyDescent="0.35">
      <c r="A135" s="6">
        <v>217</v>
      </c>
      <c r="B135">
        <v>108.628</v>
      </c>
      <c r="C135">
        <v>34.9392</v>
      </c>
      <c r="D135">
        <v>0.21563599999999999</v>
      </c>
      <c r="E135">
        <v>0.182033</v>
      </c>
      <c r="F135">
        <v>0.3369086</v>
      </c>
      <c r="G135">
        <v>1.2515000000000001</v>
      </c>
      <c r="H135">
        <v>0.02</v>
      </c>
      <c r="I135">
        <v>5.12</v>
      </c>
      <c r="J135">
        <v>9.6605841360000007</v>
      </c>
      <c r="K135">
        <v>1772.7470000000001</v>
      </c>
      <c r="L135" t="s">
        <v>33</v>
      </c>
      <c r="M135">
        <v>0.217941252</v>
      </c>
      <c r="N135">
        <v>1.05161013</v>
      </c>
      <c r="O135">
        <v>0.27178840399999998</v>
      </c>
      <c r="P135">
        <v>1.0301400080000001</v>
      </c>
      <c r="Q135">
        <v>6.7200201000000001E-2</v>
      </c>
      <c r="R135">
        <v>0.324092665</v>
      </c>
      <c r="S135">
        <v>7</v>
      </c>
      <c r="T135">
        <v>5</v>
      </c>
      <c r="U135">
        <v>23</v>
      </c>
      <c r="V135">
        <v>0.70565634099999996</v>
      </c>
      <c r="W135">
        <v>0.64462948499999995</v>
      </c>
      <c r="X135">
        <v>0.147890887</v>
      </c>
      <c r="Y135">
        <v>-1</v>
      </c>
      <c r="Z135">
        <v>17</v>
      </c>
      <c r="AA135">
        <v>0.39025989900000002</v>
      </c>
      <c r="AB135">
        <v>1.5980823000000002E-2</v>
      </c>
      <c r="AC135">
        <v>7.719204264</v>
      </c>
      <c r="AD135">
        <v>4.0910906909999998</v>
      </c>
      <c r="AE135">
        <v>5.6409600000000004E-4</v>
      </c>
      <c r="AF135">
        <f t="shared" si="2"/>
        <v>6.1026856000000018E-2</v>
      </c>
    </row>
    <row r="136" spans="1:32" x14ac:dyDescent="0.35">
      <c r="A136" s="6">
        <v>218</v>
      </c>
      <c r="B136">
        <v>37.332299999999996</v>
      </c>
      <c r="C136">
        <v>17.841200000000001</v>
      </c>
      <c r="D136">
        <v>0.13533000000000001</v>
      </c>
      <c r="E136">
        <v>0.17777100000000001</v>
      </c>
      <c r="F136">
        <v>0.84735360000000004</v>
      </c>
      <c r="G136">
        <v>1.8554999999999999</v>
      </c>
      <c r="H136">
        <v>0.14000000000000001</v>
      </c>
      <c r="I136">
        <v>7.95</v>
      </c>
      <c r="J136">
        <v>10.014826040000001</v>
      </c>
      <c r="K136">
        <v>1475.2570000000001</v>
      </c>
      <c r="L136" t="s">
        <v>33</v>
      </c>
      <c r="M136">
        <v>0.26883039399999997</v>
      </c>
      <c r="N136">
        <v>1.2864414909999999</v>
      </c>
      <c r="O136">
        <v>0.25072793799999998</v>
      </c>
      <c r="P136">
        <v>0.88889083700000004</v>
      </c>
      <c r="Q136">
        <v>0.16300039199999999</v>
      </c>
      <c r="R136">
        <v>1.294649079</v>
      </c>
      <c r="S136">
        <v>5</v>
      </c>
      <c r="T136">
        <v>5</v>
      </c>
      <c r="U136">
        <v>29</v>
      </c>
      <c r="V136">
        <v>0.88019870200000006</v>
      </c>
      <c r="W136">
        <v>0.60053565799999997</v>
      </c>
      <c r="X136">
        <v>0.32691291300000003</v>
      </c>
      <c r="Y136">
        <v>1</v>
      </c>
      <c r="Z136">
        <v>25</v>
      </c>
      <c r="AA136">
        <v>0.13771472300000001</v>
      </c>
      <c r="AB136">
        <v>7.5451360999999995E-2</v>
      </c>
      <c r="AC136">
        <v>5.397373236</v>
      </c>
      <c r="AD136">
        <v>4.2845594179999997</v>
      </c>
      <c r="AE136">
        <v>6.7784799999999999E-4</v>
      </c>
      <c r="AF136">
        <f t="shared" si="2"/>
        <v>0.27966304400000008</v>
      </c>
    </row>
    <row r="137" spans="1:32" x14ac:dyDescent="0.35">
      <c r="A137" s="6">
        <v>226</v>
      </c>
      <c r="B137">
        <v>71.811099999999996</v>
      </c>
      <c r="C137">
        <v>14.4259</v>
      </c>
      <c r="D137">
        <v>0.214587</v>
      </c>
      <c r="E137">
        <v>0.20324800000000001</v>
      </c>
      <c r="F137">
        <v>0.68420890000000001</v>
      </c>
      <c r="G137">
        <v>1.2364999999999999</v>
      </c>
      <c r="H137">
        <v>0.03</v>
      </c>
      <c r="I137">
        <v>2.9</v>
      </c>
      <c r="J137">
        <v>1.4313874769999999</v>
      </c>
      <c r="K137">
        <v>1562.59</v>
      </c>
      <c r="L137" t="s">
        <v>31</v>
      </c>
      <c r="M137">
        <v>0.31264089699999997</v>
      </c>
      <c r="N137">
        <v>1.0964679310000001</v>
      </c>
      <c r="O137">
        <v>0.45659677599999998</v>
      </c>
      <c r="P137">
        <v>1.404434902</v>
      </c>
      <c r="Q137">
        <v>0.13047399100000001</v>
      </c>
      <c r="R137">
        <v>0.72575612599999995</v>
      </c>
      <c r="S137">
        <v>3</v>
      </c>
      <c r="T137">
        <v>3</v>
      </c>
      <c r="U137">
        <v>20</v>
      </c>
      <c r="V137">
        <v>0.78685894499999998</v>
      </c>
      <c r="W137">
        <v>0.91998495000000002</v>
      </c>
      <c r="X137">
        <v>0.36101874</v>
      </c>
      <c r="Y137">
        <v>1</v>
      </c>
      <c r="Z137">
        <v>18</v>
      </c>
      <c r="AA137">
        <v>0.23874941999999999</v>
      </c>
      <c r="AB137">
        <v>2.426203E-2</v>
      </c>
      <c r="AC137">
        <v>1.1576121930000001</v>
      </c>
      <c r="AD137">
        <v>2.3453295590000001</v>
      </c>
      <c r="AE137">
        <v>6.3996300000000001E-4</v>
      </c>
      <c r="AF137">
        <f t="shared" si="2"/>
        <v>-0.13312600500000005</v>
      </c>
    </row>
    <row r="138" spans="1:32" x14ac:dyDescent="0.35">
      <c r="A138" s="6">
        <v>229</v>
      </c>
      <c r="B138">
        <v>6.1982400000000002</v>
      </c>
      <c r="C138">
        <v>10.6371</v>
      </c>
      <c r="D138">
        <v>4.4183E-2</v>
      </c>
      <c r="E138">
        <v>0.10587000000000001</v>
      </c>
      <c r="F138">
        <v>0.3638305</v>
      </c>
      <c r="G138">
        <v>0.61</v>
      </c>
      <c r="H138">
        <v>0.05</v>
      </c>
      <c r="I138">
        <v>8.51</v>
      </c>
      <c r="J138">
        <v>3.0919192739999999</v>
      </c>
      <c r="K138">
        <v>1298.5840000000001</v>
      </c>
      <c r="L138" t="s">
        <v>32</v>
      </c>
      <c r="M138">
        <v>9.5875110999999999E-2</v>
      </c>
      <c r="N138">
        <v>0.63603391399999998</v>
      </c>
      <c r="O138">
        <v>2.695855E-3</v>
      </c>
      <c r="P138">
        <v>8.6487532000000006E-2</v>
      </c>
      <c r="Q138">
        <v>5.3308499999999998E-4</v>
      </c>
      <c r="R138">
        <v>9.0450314000000004E-2</v>
      </c>
      <c r="S138">
        <v>10</v>
      </c>
      <c r="T138">
        <v>13</v>
      </c>
      <c r="U138">
        <v>31</v>
      </c>
      <c r="V138">
        <v>0.40015898500000002</v>
      </c>
      <c r="W138">
        <v>7.0809915000000001E-2</v>
      </c>
      <c r="X138">
        <v>7.1384456999999998E-2</v>
      </c>
      <c r="Y138">
        <v>4</v>
      </c>
      <c r="Z138">
        <v>22</v>
      </c>
      <c r="AA138">
        <v>0.10828808400000001</v>
      </c>
      <c r="AB138">
        <v>8.1967212999999997E-2</v>
      </c>
      <c r="AC138">
        <v>5.0687201210000001</v>
      </c>
      <c r="AD138">
        <v>13.95081967</v>
      </c>
      <c r="AE138">
        <v>7.7006999999999998E-4</v>
      </c>
      <c r="AF138">
        <f t="shared" si="2"/>
        <v>0.32934907000000002</v>
      </c>
    </row>
    <row r="139" spans="1:32" x14ac:dyDescent="0.35">
      <c r="A139" s="6">
        <v>230</v>
      </c>
      <c r="B139">
        <v>40.572499999999998</v>
      </c>
      <c r="C139">
        <v>19.946400000000001</v>
      </c>
      <c r="D139">
        <v>0.21320600000000001</v>
      </c>
      <c r="E139">
        <v>0.24796499999999999</v>
      </c>
      <c r="F139">
        <v>0.98923660000000002</v>
      </c>
      <c r="G139">
        <v>1.54</v>
      </c>
      <c r="H139">
        <v>0.09</v>
      </c>
      <c r="I139">
        <v>1.81</v>
      </c>
      <c r="J139">
        <v>3.675970017</v>
      </c>
      <c r="K139">
        <v>1424.066</v>
      </c>
      <c r="L139" t="s">
        <v>32</v>
      </c>
      <c r="M139">
        <v>0.51254195000000002</v>
      </c>
      <c r="N139">
        <v>1.1825787809999999</v>
      </c>
      <c r="O139">
        <v>0.27760170299999998</v>
      </c>
      <c r="P139">
        <v>1.3464997970000001</v>
      </c>
      <c r="Q139">
        <v>0.19029822199999999</v>
      </c>
      <c r="R139">
        <v>1.0348297879999999</v>
      </c>
      <c r="S139">
        <v>3</v>
      </c>
      <c r="T139">
        <v>3</v>
      </c>
      <c r="U139">
        <v>20</v>
      </c>
      <c r="V139">
        <v>0.87266547900000002</v>
      </c>
      <c r="W139">
        <v>0.94144285800000005</v>
      </c>
      <c r="X139">
        <v>0.47474352800000003</v>
      </c>
      <c r="Y139">
        <v>1</v>
      </c>
      <c r="Z139">
        <v>18</v>
      </c>
      <c r="AA139">
        <v>0.17731075099999999</v>
      </c>
      <c r="AB139">
        <v>5.8441557999999998E-2</v>
      </c>
      <c r="AC139">
        <v>2.3869935180000001</v>
      </c>
      <c r="AD139">
        <v>1.1753246749999999</v>
      </c>
      <c r="AE139">
        <v>7.0221499999999996E-4</v>
      </c>
      <c r="AF139">
        <f t="shared" si="2"/>
        <v>-6.8777379000000027E-2</v>
      </c>
    </row>
    <row r="140" spans="1:32" x14ac:dyDescent="0.35">
      <c r="A140" s="6">
        <v>231</v>
      </c>
      <c r="B140">
        <v>67.0715</v>
      </c>
      <c r="C140">
        <v>17.0731</v>
      </c>
      <c r="D140">
        <v>0.23060800000000001</v>
      </c>
      <c r="E140">
        <v>0.29308699999999999</v>
      </c>
      <c r="F140">
        <v>0.82010119999999997</v>
      </c>
      <c r="G140">
        <v>1.1000000000000001</v>
      </c>
      <c r="H140">
        <v>0.03</v>
      </c>
      <c r="I140">
        <v>4.12</v>
      </c>
      <c r="J140">
        <v>2.0914869079999998</v>
      </c>
      <c r="K140">
        <v>1582.0260000000001</v>
      </c>
      <c r="L140" t="s">
        <v>32</v>
      </c>
      <c r="M140">
        <v>0.39722658399999999</v>
      </c>
      <c r="N140">
        <v>1.0637156249999999</v>
      </c>
      <c r="O140">
        <v>0.296101528</v>
      </c>
      <c r="P140">
        <v>1.210321864</v>
      </c>
      <c r="Q140">
        <v>0.16759958599999999</v>
      </c>
      <c r="R140">
        <v>0.84476870900000001</v>
      </c>
      <c r="S140">
        <v>4</v>
      </c>
      <c r="T140">
        <v>5</v>
      </c>
      <c r="U140">
        <v>23</v>
      </c>
      <c r="V140">
        <v>0.73999053199999998</v>
      </c>
      <c r="W140">
        <v>0.79884030100000003</v>
      </c>
      <c r="X140">
        <v>0.34096583400000002</v>
      </c>
      <c r="Y140">
        <v>2</v>
      </c>
      <c r="Z140">
        <v>20</v>
      </c>
      <c r="AA140">
        <v>0.219478425</v>
      </c>
      <c r="AB140">
        <v>2.7272727E-2</v>
      </c>
      <c r="AC140">
        <v>1.901351735</v>
      </c>
      <c r="AD140">
        <v>3.7454545449999999</v>
      </c>
      <c r="AE140">
        <v>6.3210100000000004E-4</v>
      </c>
      <c r="AF140">
        <f t="shared" si="2"/>
        <v>-5.8849769000000052E-2</v>
      </c>
    </row>
    <row r="141" spans="1:32" x14ac:dyDescent="0.35">
      <c r="A141" s="6">
        <v>232</v>
      </c>
      <c r="B141">
        <v>55.834499999999998</v>
      </c>
      <c r="C141">
        <v>14.6061</v>
      </c>
      <c r="D141">
        <v>0.14979000000000001</v>
      </c>
      <c r="E141">
        <v>0.131993</v>
      </c>
      <c r="F141">
        <v>0.5690229</v>
      </c>
      <c r="G141">
        <v>1.0814999999999999</v>
      </c>
      <c r="H141">
        <v>0.03</v>
      </c>
      <c r="I141">
        <v>2.23</v>
      </c>
      <c r="J141">
        <v>1.2987915080000001</v>
      </c>
      <c r="K141">
        <v>1772.933</v>
      </c>
      <c r="L141" t="s">
        <v>32</v>
      </c>
      <c r="M141">
        <v>0.485019015</v>
      </c>
      <c r="N141">
        <v>1.270654682</v>
      </c>
      <c r="O141">
        <v>0.28009391900000002</v>
      </c>
      <c r="P141">
        <v>1.251969417</v>
      </c>
      <c r="Q141">
        <v>0.17510756099999999</v>
      </c>
      <c r="R141">
        <v>1.0067277539999999</v>
      </c>
      <c r="S141">
        <v>3</v>
      </c>
      <c r="T141">
        <v>5</v>
      </c>
      <c r="U141">
        <v>22</v>
      </c>
      <c r="V141">
        <v>0.93554404800000002</v>
      </c>
      <c r="W141">
        <v>0.88866577099999999</v>
      </c>
      <c r="X141">
        <v>0.41960335599999998</v>
      </c>
      <c r="Y141">
        <v>3</v>
      </c>
      <c r="Z141">
        <v>20</v>
      </c>
      <c r="AA141">
        <v>0.208385242</v>
      </c>
      <c r="AB141">
        <v>2.7739250999999999E-2</v>
      </c>
      <c r="AC141">
        <v>1.20091679</v>
      </c>
      <c r="AD141">
        <v>2.061950994</v>
      </c>
      <c r="AE141">
        <v>5.6403699999999998E-4</v>
      </c>
      <c r="AF141">
        <f t="shared" si="2"/>
        <v>4.6878277000000024E-2</v>
      </c>
    </row>
    <row r="142" spans="1:32" x14ac:dyDescent="0.35">
      <c r="A142" s="6">
        <v>233</v>
      </c>
      <c r="B142">
        <v>87.352999999999994</v>
      </c>
      <c r="C142">
        <v>15.4459</v>
      </c>
      <c r="D142">
        <v>0.196884</v>
      </c>
      <c r="E142">
        <v>0.25781900000000002</v>
      </c>
      <c r="F142">
        <v>0.92345630000000001</v>
      </c>
      <c r="G142">
        <v>1.54</v>
      </c>
      <c r="H142">
        <v>0.08</v>
      </c>
      <c r="I142">
        <v>3.71</v>
      </c>
      <c r="J142">
        <v>3.318256871</v>
      </c>
      <c r="K142">
        <v>1691.694</v>
      </c>
      <c r="L142" t="s">
        <v>32</v>
      </c>
      <c r="M142">
        <v>0.29760110400000001</v>
      </c>
      <c r="N142">
        <v>1.2925995450000001</v>
      </c>
      <c r="O142">
        <v>0.27033634699999998</v>
      </c>
      <c r="P142">
        <v>1.5810417969999999</v>
      </c>
      <c r="Q142">
        <v>0.33231324600000001</v>
      </c>
      <c r="R142">
        <v>1.3614218419999999</v>
      </c>
      <c r="S142">
        <v>5</v>
      </c>
      <c r="T142">
        <v>6</v>
      </c>
      <c r="U142">
        <v>5</v>
      </c>
      <c r="V142">
        <v>0.92004229699999995</v>
      </c>
      <c r="W142">
        <v>1.082579373</v>
      </c>
      <c r="X142">
        <v>0.94504779999999999</v>
      </c>
      <c r="Y142">
        <v>2</v>
      </c>
      <c r="Z142">
        <v>1</v>
      </c>
      <c r="AA142">
        <v>0.17573589000000001</v>
      </c>
      <c r="AB142">
        <v>5.1948052000000002E-2</v>
      </c>
      <c r="AC142">
        <v>2.1547122540000001</v>
      </c>
      <c r="AD142">
        <v>2.4090909090000001</v>
      </c>
      <c r="AE142">
        <v>5.9112300000000004E-4</v>
      </c>
      <c r="AF142">
        <f t="shared" si="2"/>
        <v>-0.162537076</v>
      </c>
    </row>
    <row r="143" spans="1:32" x14ac:dyDescent="0.35">
      <c r="A143" s="6">
        <v>234</v>
      </c>
      <c r="B143">
        <v>75.967200000000005</v>
      </c>
      <c r="C143">
        <v>19.1998</v>
      </c>
      <c r="D143">
        <v>0.18073</v>
      </c>
      <c r="E143">
        <v>0.21876599999999999</v>
      </c>
      <c r="F143">
        <v>0.66027080000000005</v>
      </c>
      <c r="G143">
        <v>1.0620000000000001</v>
      </c>
      <c r="H143">
        <v>0.03</v>
      </c>
      <c r="I143">
        <v>5.49</v>
      </c>
      <c r="J143">
        <v>2.1954499580000002</v>
      </c>
      <c r="K143">
        <v>1760.0329999999999</v>
      </c>
      <c r="L143" t="s">
        <v>32</v>
      </c>
      <c r="M143">
        <v>0.23693221</v>
      </c>
      <c r="N143">
        <v>0.90550223100000005</v>
      </c>
      <c r="O143">
        <v>0.24095719099999999</v>
      </c>
      <c r="P143">
        <v>0.59020135399999996</v>
      </c>
      <c r="Q143">
        <v>0.17282688900000001</v>
      </c>
      <c r="R143">
        <v>0.84351112800000005</v>
      </c>
      <c r="S143">
        <v>6</v>
      </c>
      <c r="T143">
        <v>5</v>
      </c>
      <c r="U143">
        <v>31</v>
      </c>
      <c r="V143">
        <v>0.62974487499999998</v>
      </c>
      <c r="W143">
        <v>0.41176686899999998</v>
      </c>
      <c r="X143">
        <v>0.202644662</v>
      </c>
      <c r="Y143">
        <v>0</v>
      </c>
      <c r="Z143">
        <v>26</v>
      </c>
      <c r="AA143">
        <v>0.21489872500000001</v>
      </c>
      <c r="AB143">
        <v>2.8248588000000002E-2</v>
      </c>
      <c r="AC143">
        <v>2.0672786799999998</v>
      </c>
      <c r="AD143">
        <v>5.1694915249999998</v>
      </c>
      <c r="AE143">
        <v>5.6817100000000002E-4</v>
      </c>
      <c r="AF143">
        <f t="shared" si="2"/>
        <v>0.217978006</v>
      </c>
    </row>
    <row r="144" spans="1:32" x14ac:dyDescent="0.35">
      <c r="A144" s="6">
        <v>235</v>
      </c>
      <c r="B144">
        <v>86.004199999999997</v>
      </c>
      <c r="C144">
        <v>15.837199999999999</v>
      </c>
      <c r="D144">
        <v>0.25544699999999998</v>
      </c>
      <c r="E144">
        <v>0.33234200000000003</v>
      </c>
      <c r="F144">
        <v>0.43863760000000002</v>
      </c>
      <c r="G144">
        <v>1.1225000000000001</v>
      </c>
      <c r="H144">
        <v>0.03</v>
      </c>
      <c r="I144">
        <v>9.39</v>
      </c>
      <c r="J144">
        <v>2.2459225479999998</v>
      </c>
      <c r="K144">
        <v>1767.086</v>
      </c>
      <c r="L144" t="s">
        <v>32</v>
      </c>
      <c r="M144">
        <v>0.181893324</v>
      </c>
      <c r="N144">
        <v>0.95115604499999995</v>
      </c>
      <c r="O144">
        <v>9.6510039000000006E-2</v>
      </c>
      <c r="P144">
        <v>0.46381620800000001</v>
      </c>
      <c r="Q144">
        <v>9.0883299999999995E-4</v>
      </c>
      <c r="R144">
        <v>9.5117159000000007E-2</v>
      </c>
      <c r="S144">
        <v>8</v>
      </c>
      <c r="T144">
        <v>13</v>
      </c>
      <c r="U144">
        <v>15</v>
      </c>
      <c r="V144">
        <v>0.62128294100000003</v>
      </c>
      <c r="W144">
        <v>0.28219142200000003</v>
      </c>
      <c r="X144">
        <v>7.2432754000000002E-2</v>
      </c>
      <c r="Y144">
        <v>6</v>
      </c>
      <c r="Z144">
        <v>8</v>
      </c>
      <c r="AA144">
        <v>0.36803438700000002</v>
      </c>
      <c r="AB144">
        <v>2.6726058E-2</v>
      </c>
      <c r="AC144">
        <v>2.0008218690000001</v>
      </c>
      <c r="AD144">
        <v>8.3652561250000002</v>
      </c>
      <c r="AE144">
        <v>5.6590299999999998E-4</v>
      </c>
      <c r="AF144">
        <f t="shared" si="2"/>
        <v>0.33909151900000001</v>
      </c>
    </row>
    <row r="145" spans="1:32" x14ac:dyDescent="0.35">
      <c r="A145" s="6">
        <v>236</v>
      </c>
      <c r="B145">
        <v>45.413899999999998</v>
      </c>
      <c r="C145">
        <v>15.572800000000001</v>
      </c>
      <c r="D145">
        <v>0.136491</v>
      </c>
      <c r="E145">
        <v>0.33377299999999999</v>
      </c>
      <c r="F145">
        <v>0.58101610000000004</v>
      </c>
      <c r="G145">
        <v>1.5595000000000001</v>
      </c>
      <c r="H145">
        <v>0.35</v>
      </c>
      <c r="I145">
        <v>1.97</v>
      </c>
      <c r="J145">
        <v>1.399425836</v>
      </c>
      <c r="K145">
        <v>1603.921</v>
      </c>
      <c r="L145" t="s">
        <v>32</v>
      </c>
      <c r="M145">
        <v>0.24407664400000001</v>
      </c>
      <c r="N145">
        <v>1.176171861</v>
      </c>
      <c r="O145">
        <v>0.23711190300000001</v>
      </c>
      <c r="P145">
        <v>1.037301305</v>
      </c>
      <c r="Q145">
        <v>0.14836164499999999</v>
      </c>
      <c r="R145">
        <v>1.300171682</v>
      </c>
      <c r="S145">
        <v>6</v>
      </c>
      <c r="T145">
        <v>6</v>
      </c>
      <c r="U145">
        <v>29</v>
      </c>
      <c r="V145">
        <v>0.77698042</v>
      </c>
      <c r="W145">
        <v>0.71755225300000003</v>
      </c>
      <c r="X145">
        <v>0.373849392</v>
      </c>
      <c r="Y145">
        <v>1</v>
      </c>
      <c r="Z145">
        <v>24</v>
      </c>
      <c r="AA145">
        <v>0.19022947600000001</v>
      </c>
      <c r="AB145">
        <v>0.22443090700000001</v>
      </c>
      <c r="AC145">
        <v>0.89735545800000005</v>
      </c>
      <c r="AD145">
        <v>1.2632253929999999</v>
      </c>
      <c r="AE145">
        <v>6.2347200000000002E-4</v>
      </c>
      <c r="AF145">
        <f t="shared" si="2"/>
        <v>5.9428166999999976E-2</v>
      </c>
    </row>
    <row r="146" spans="1:32" x14ac:dyDescent="0.35">
      <c r="A146" s="6">
        <v>237</v>
      </c>
      <c r="B146">
        <v>50.480699999999999</v>
      </c>
      <c r="C146">
        <v>14.519500000000001</v>
      </c>
      <c r="D146">
        <v>0.13241900000000001</v>
      </c>
      <c r="E146">
        <v>0.18718099999999999</v>
      </c>
      <c r="F146">
        <v>0.45661360000000001</v>
      </c>
      <c r="G146">
        <v>0.80249999999999999</v>
      </c>
      <c r="H146">
        <v>7.0000000000000007E-2</v>
      </c>
      <c r="I146">
        <v>38.33</v>
      </c>
      <c r="J146">
        <v>1.4018622430000001</v>
      </c>
      <c r="K146">
        <v>1630.175</v>
      </c>
      <c r="L146" t="s">
        <v>32</v>
      </c>
      <c r="M146">
        <v>0.42685133800000002</v>
      </c>
      <c r="N146">
        <v>1.2197673410000001</v>
      </c>
      <c r="O146">
        <v>0.37607305899999999</v>
      </c>
      <c r="P146">
        <v>0.62895198399999996</v>
      </c>
      <c r="Q146">
        <v>0.11305478099999999</v>
      </c>
      <c r="R146">
        <v>1.122286874</v>
      </c>
      <c r="S146">
        <v>3</v>
      </c>
      <c r="T146">
        <v>3</v>
      </c>
      <c r="U146">
        <v>23</v>
      </c>
      <c r="V146">
        <v>0.78798781799999995</v>
      </c>
      <c r="W146">
        <v>0.41940488500000001</v>
      </c>
      <c r="X146">
        <v>0.460827188</v>
      </c>
      <c r="Y146">
        <v>1</v>
      </c>
      <c r="Z146">
        <v>21</v>
      </c>
      <c r="AA146">
        <v>0.224807591</v>
      </c>
      <c r="AB146">
        <v>8.7227414000000003E-2</v>
      </c>
      <c r="AC146">
        <v>1.746868839</v>
      </c>
      <c r="AD146">
        <v>47.76323988</v>
      </c>
      <c r="AE146">
        <v>6.13431E-4</v>
      </c>
      <c r="AF146">
        <f t="shared" si="2"/>
        <v>0.36858293299999995</v>
      </c>
    </row>
    <row r="147" spans="1:32" x14ac:dyDescent="0.35">
      <c r="A147" s="6">
        <v>248</v>
      </c>
      <c r="B147">
        <v>42.040300000000002</v>
      </c>
      <c r="C147">
        <v>11.0055</v>
      </c>
      <c r="D147">
        <v>0.202102</v>
      </c>
      <c r="E147">
        <v>0.37722299999999997</v>
      </c>
      <c r="F147">
        <v>0.47394249999999999</v>
      </c>
      <c r="G147">
        <v>0.88</v>
      </c>
      <c r="H147">
        <v>0.18</v>
      </c>
      <c r="I147">
        <v>4.1500000000000004</v>
      </c>
      <c r="J147">
        <v>0.32025983299999999</v>
      </c>
      <c r="K147">
        <v>1563.58</v>
      </c>
      <c r="L147" t="s">
        <v>32</v>
      </c>
      <c r="M147">
        <v>0.31079119199999999</v>
      </c>
      <c r="N147">
        <v>1.1153954589999999</v>
      </c>
      <c r="O147">
        <v>0.553682228</v>
      </c>
      <c r="P147">
        <v>0.90656037700000003</v>
      </c>
      <c r="Q147">
        <v>0.160793093</v>
      </c>
      <c r="R147">
        <v>1.184332245</v>
      </c>
      <c r="S147">
        <v>5</v>
      </c>
      <c r="T147">
        <v>2</v>
      </c>
      <c r="U147">
        <v>33</v>
      </c>
      <c r="V147">
        <v>0.72548910899999997</v>
      </c>
      <c r="W147">
        <v>0.63295019699999999</v>
      </c>
      <c r="X147">
        <v>0.24433827899999999</v>
      </c>
      <c r="Y147">
        <v>-2</v>
      </c>
      <c r="Z147">
        <v>29</v>
      </c>
      <c r="AA147">
        <v>0.298947776</v>
      </c>
      <c r="AB147">
        <v>0.20454545499999999</v>
      </c>
      <c r="AC147">
        <v>0.36393162800000001</v>
      </c>
      <c r="AD147">
        <v>4.7159090910000003</v>
      </c>
      <c r="AE147">
        <v>6.3955800000000003E-4</v>
      </c>
      <c r="AF147">
        <f t="shared" si="2"/>
        <v>9.2538911999999973E-2</v>
      </c>
    </row>
    <row r="148" spans="1:32" x14ac:dyDescent="0.35">
      <c r="A148" s="6">
        <v>252</v>
      </c>
      <c r="B148">
        <v>89.508499999999998</v>
      </c>
      <c r="C148">
        <v>23.127199999999998</v>
      </c>
      <c r="D148">
        <v>0.29606900000000003</v>
      </c>
      <c r="E148">
        <v>0.30324400000000001</v>
      </c>
      <c r="F148">
        <v>0.69594259999999997</v>
      </c>
      <c r="G148">
        <v>1.94</v>
      </c>
      <c r="H148">
        <v>0.05</v>
      </c>
      <c r="I148">
        <v>3.29</v>
      </c>
      <c r="J148">
        <v>4.8354357529999996</v>
      </c>
      <c r="K148">
        <v>1672.7070000000001</v>
      </c>
      <c r="L148" t="s">
        <v>32</v>
      </c>
      <c r="M148">
        <v>0.23638774900000001</v>
      </c>
      <c r="N148">
        <v>1.1942147670000001</v>
      </c>
      <c r="O148">
        <v>0.21028095299999999</v>
      </c>
      <c r="P148">
        <v>0.91562090200000001</v>
      </c>
      <c r="Q148">
        <v>0.15383767600000001</v>
      </c>
      <c r="R148">
        <v>0.96060881899999995</v>
      </c>
      <c r="S148">
        <v>6</v>
      </c>
      <c r="T148">
        <v>6</v>
      </c>
      <c r="U148">
        <v>21</v>
      </c>
      <c r="V148">
        <v>0.85445366099999998</v>
      </c>
      <c r="W148">
        <v>0.652427337</v>
      </c>
      <c r="X148">
        <v>0.43247817799999999</v>
      </c>
      <c r="Y148">
        <v>1</v>
      </c>
      <c r="Z148">
        <v>16</v>
      </c>
      <c r="AA148">
        <v>0.29845316300000002</v>
      </c>
      <c r="AB148">
        <v>2.5773196000000002E-2</v>
      </c>
      <c r="AC148">
        <v>2.492492656</v>
      </c>
      <c r="AD148">
        <v>1.6958762890000001</v>
      </c>
      <c r="AE148">
        <v>5.9783299999999998E-4</v>
      </c>
      <c r="AF148">
        <f t="shared" si="2"/>
        <v>0.20202632399999998</v>
      </c>
    </row>
    <row r="149" spans="1:32" x14ac:dyDescent="0.35">
      <c r="A149" s="6">
        <v>253</v>
      </c>
      <c r="B149">
        <v>70.245099999999994</v>
      </c>
      <c r="C149">
        <v>22.070599999999999</v>
      </c>
      <c r="D149">
        <v>0.21097399999999999</v>
      </c>
      <c r="E149">
        <v>0.295095</v>
      </c>
      <c r="F149">
        <v>0.39136729999999997</v>
      </c>
      <c r="G149">
        <v>1.5024999999999999</v>
      </c>
      <c r="H149">
        <v>0.38</v>
      </c>
      <c r="I149">
        <v>9.85</v>
      </c>
      <c r="J149">
        <v>2.2471058930000001</v>
      </c>
      <c r="K149">
        <v>1076.3610000000001</v>
      </c>
      <c r="L149" t="s">
        <v>32</v>
      </c>
      <c r="M149">
        <v>0.25279842200000002</v>
      </c>
      <c r="N149">
        <v>1.179517642</v>
      </c>
      <c r="O149">
        <v>0.23983147099999999</v>
      </c>
      <c r="P149">
        <v>0.78327943</v>
      </c>
      <c r="Q149">
        <v>0.13729034200000001</v>
      </c>
      <c r="R149">
        <v>0.91305718300000005</v>
      </c>
      <c r="S149">
        <v>6</v>
      </c>
      <c r="T149">
        <v>3</v>
      </c>
      <c r="U149">
        <v>27</v>
      </c>
      <c r="V149">
        <v>0.81790394200000005</v>
      </c>
      <c r="W149">
        <v>0.45712319499999998</v>
      </c>
      <c r="X149">
        <v>0.27924311000000002</v>
      </c>
      <c r="Y149">
        <v>-2</v>
      </c>
      <c r="Z149">
        <v>22</v>
      </c>
      <c r="AA149">
        <v>0.35025657399999999</v>
      </c>
      <c r="AB149">
        <v>0.25291181400000001</v>
      </c>
      <c r="AC149">
        <v>1.4955779650000001</v>
      </c>
      <c r="AD149">
        <v>6.5557404330000004</v>
      </c>
      <c r="AE149">
        <v>9.2905600000000004E-4</v>
      </c>
      <c r="AF149">
        <f t="shared" si="2"/>
        <v>0.36078074700000007</v>
      </c>
    </row>
    <row r="150" spans="1:32" x14ac:dyDescent="0.35">
      <c r="A150" s="6">
        <v>254</v>
      </c>
      <c r="B150">
        <v>30.8948</v>
      </c>
      <c r="C150">
        <v>17.7806</v>
      </c>
      <c r="D150">
        <v>9.5940600000000001E-2</v>
      </c>
      <c r="E150">
        <v>0.14241799999999999</v>
      </c>
      <c r="F150">
        <v>0.41267110000000001</v>
      </c>
      <c r="G150">
        <v>1.087</v>
      </c>
      <c r="H150">
        <v>0.2</v>
      </c>
      <c r="I150">
        <v>30.48</v>
      </c>
      <c r="J150">
        <v>5.7030892910000004</v>
      </c>
      <c r="K150">
        <v>1621.114</v>
      </c>
      <c r="L150" t="s">
        <v>32</v>
      </c>
      <c r="M150">
        <v>0.400117369</v>
      </c>
      <c r="N150">
        <v>1.0745262579999999</v>
      </c>
      <c r="O150">
        <v>0.57192148799999998</v>
      </c>
      <c r="P150">
        <v>0.96982769700000004</v>
      </c>
      <c r="Q150">
        <v>0.182939887</v>
      </c>
      <c r="R150">
        <v>0.77777607599999998</v>
      </c>
      <c r="S150">
        <v>4</v>
      </c>
      <c r="T150">
        <v>3</v>
      </c>
      <c r="U150">
        <v>16</v>
      </c>
      <c r="V150">
        <v>0.70549711100000001</v>
      </c>
      <c r="W150">
        <v>0.63970052600000005</v>
      </c>
      <c r="X150">
        <v>0.41299318699999998</v>
      </c>
      <c r="Y150">
        <v>0</v>
      </c>
      <c r="Z150">
        <v>13</v>
      </c>
      <c r="AA150">
        <v>0.18863231</v>
      </c>
      <c r="AB150">
        <v>0.18399264000000001</v>
      </c>
      <c r="AC150">
        <v>5.2466322820000002</v>
      </c>
      <c r="AD150">
        <v>28.04047838</v>
      </c>
      <c r="AE150">
        <v>6.1686E-4</v>
      </c>
      <c r="AF150">
        <f t="shared" si="2"/>
        <v>6.5796584999999963E-2</v>
      </c>
    </row>
    <row r="151" spans="1:32" x14ac:dyDescent="0.35">
      <c r="A151" s="6">
        <v>255</v>
      </c>
      <c r="B151">
        <v>66.928399999999996</v>
      </c>
      <c r="C151">
        <v>17.912800000000001</v>
      </c>
      <c r="D151">
        <v>0.29265200000000002</v>
      </c>
      <c r="E151">
        <v>0.208318</v>
      </c>
      <c r="F151">
        <v>0.52833180000000002</v>
      </c>
      <c r="G151">
        <v>1.2689999999999999</v>
      </c>
      <c r="H151">
        <v>0.02</v>
      </c>
      <c r="I151">
        <v>32.369999999999997</v>
      </c>
      <c r="J151">
        <v>2.0857526549999998</v>
      </c>
      <c r="K151">
        <v>1930.15</v>
      </c>
      <c r="L151" t="s">
        <v>32</v>
      </c>
      <c r="M151">
        <v>0.24356008100000001</v>
      </c>
      <c r="N151">
        <v>1.100572401</v>
      </c>
      <c r="O151">
        <v>0.62559603200000002</v>
      </c>
      <c r="P151">
        <v>0.92401905100000004</v>
      </c>
      <c r="Q151">
        <v>5.2720065000000003E-2</v>
      </c>
      <c r="R151">
        <v>0.15495272900000001</v>
      </c>
      <c r="S151">
        <v>6</v>
      </c>
      <c r="T151">
        <v>2</v>
      </c>
      <c r="U151">
        <v>39</v>
      </c>
      <c r="V151">
        <v>0.70574207799999999</v>
      </c>
      <c r="W151">
        <v>0.55977047300000005</v>
      </c>
      <c r="X151">
        <v>8.4104751000000005E-2</v>
      </c>
      <c r="Y151">
        <v>-3</v>
      </c>
      <c r="Z151">
        <v>34</v>
      </c>
      <c r="AA151">
        <v>0.35646501200000003</v>
      </c>
      <c r="AB151">
        <v>1.5760441E-2</v>
      </c>
      <c r="AC151">
        <v>1.643619113</v>
      </c>
      <c r="AD151">
        <v>25.508274230000001</v>
      </c>
      <c r="AE151">
        <v>5.1809399999999998E-4</v>
      </c>
      <c r="AF151">
        <f t="shared" si="2"/>
        <v>0.14597160499999995</v>
      </c>
    </row>
    <row r="152" spans="1:32" x14ac:dyDescent="0.35">
      <c r="A152" s="6">
        <v>257</v>
      </c>
      <c r="B152">
        <v>50.364899999999999</v>
      </c>
      <c r="C152">
        <v>19.628900000000002</v>
      </c>
      <c r="D152">
        <v>9.8009700000000005E-2</v>
      </c>
      <c r="E152">
        <v>0.12676699999999999</v>
      </c>
      <c r="F152">
        <v>0.24048249999999999</v>
      </c>
      <c r="G152">
        <v>1.1475</v>
      </c>
      <c r="H152">
        <v>0.01</v>
      </c>
      <c r="I152">
        <v>102.25</v>
      </c>
      <c r="J152">
        <v>14.554838480000001</v>
      </c>
      <c r="K152">
        <v>1945.39</v>
      </c>
      <c r="L152" t="s">
        <v>31</v>
      </c>
      <c r="M152">
        <v>0.111379347</v>
      </c>
      <c r="N152">
        <v>0.85276494300000005</v>
      </c>
      <c r="O152">
        <v>0.16022107199999999</v>
      </c>
      <c r="P152">
        <v>1.0905582389999999</v>
      </c>
      <c r="Q152">
        <v>0.16486969500000001</v>
      </c>
      <c r="R152">
        <v>0.90304134999999996</v>
      </c>
      <c r="S152">
        <v>5</v>
      </c>
      <c r="T152">
        <v>10</v>
      </c>
      <c r="U152">
        <v>7</v>
      </c>
      <c r="V152">
        <v>0.64686289699999999</v>
      </c>
      <c r="W152">
        <v>0.64807517199999998</v>
      </c>
      <c r="X152">
        <v>0.62797619800000004</v>
      </c>
      <c r="Y152">
        <v>6</v>
      </c>
      <c r="Z152">
        <v>3</v>
      </c>
      <c r="AA152">
        <v>0.28954788300000001</v>
      </c>
      <c r="AB152">
        <v>8.7145969999999993E-3</v>
      </c>
      <c r="AC152">
        <v>12.6839551</v>
      </c>
      <c r="AD152">
        <v>89.106753810000001</v>
      </c>
      <c r="AE152">
        <v>5.1403600000000005E-4</v>
      </c>
      <c r="AF152">
        <f t="shared" si="2"/>
        <v>-1.2122749999999849E-3</v>
      </c>
    </row>
    <row r="153" spans="1:32" x14ac:dyDescent="0.35">
      <c r="A153" s="6">
        <v>259</v>
      </c>
      <c r="B153">
        <v>47.825499999999998</v>
      </c>
      <c r="C153">
        <v>39.795699999999997</v>
      </c>
      <c r="D153">
        <v>0.14883099999999999</v>
      </c>
      <c r="E153">
        <v>0.13675699999999999</v>
      </c>
      <c r="F153">
        <v>0.59497480000000003</v>
      </c>
      <c r="G153">
        <v>1.61</v>
      </c>
      <c r="H153">
        <v>0.2</v>
      </c>
      <c r="I153">
        <v>3.1</v>
      </c>
      <c r="J153">
        <v>1.9732071170000001</v>
      </c>
      <c r="K153">
        <v>1671.7380000000001</v>
      </c>
      <c r="L153" t="s">
        <v>33</v>
      </c>
      <c r="M153">
        <v>0.23281658499999999</v>
      </c>
      <c r="N153">
        <v>1.0756751149999999</v>
      </c>
      <c r="O153">
        <v>0.19217311200000001</v>
      </c>
      <c r="P153">
        <v>1.246643876</v>
      </c>
      <c r="Q153">
        <v>0.14890892</v>
      </c>
      <c r="R153">
        <v>0.83837486800000005</v>
      </c>
      <c r="S153">
        <v>6</v>
      </c>
      <c r="T153">
        <v>8</v>
      </c>
      <c r="U153">
        <v>10</v>
      </c>
      <c r="V153">
        <v>0.74678110600000003</v>
      </c>
      <c r="W153">
        <v>0.79660042499999995</v>
      </c>
      <c r="X153">
        <v>0.54383504999999999</v>
      </c>
      <c r="Y153">
        <v>3</v>
      </c>
      <c r="Z153">
        <v>5</v>
      </c>
      <c r="AA153">
        <v>0.20009389499999999</v>
      </c>
      <c r="AB153">
        <v>0.124223602</v>
      </c>
      <c r="AC153">
        <v>1.2255944830000001</v>
      </c>
      <c r="AD153">
        <v>1.9254658389999999</v>
      </c>
      <c r="AE153">
        <v>5.9818000000000002E-4</v>
      </c>
      <c r="AF153">
        <f t="shared" si="2"/>
        <v>-4.9819318999999918E-2</v>
      </c>
    </row>
    <row r="154" spans="1:32" x14ac:dyDescent="0.35">
      <c r="A154" s="6">
        <v>260</v>
      </c>
      <c r="B154">
        <v>43.305399999999999</v>
      </c>
      <c r="C154">
        <v>23.9483</v>
      </c>
      <c r="D154">
        <v>9.2822100000000005E-2</v>
      </c>
      <c r="E154">
        <v>0.11649900000000001</v>
      </c>
      <c r="F154">
        <v>0.46106219999999998</v>
      </c>
      <c r="G154">
        <v>1.04</v>
      </c>
      <c r="H154">
        <v>0.06</v>
      </c>
      <c r="I154">
        <v>6.55</v>
      </c>
      <c r="J154">
        <v>3.552092129</v>
      </c>
      <c r="K154">
        <v>1838.5329999999999</v>
      </c>
      <c r="L154" t="s">
        <v>31</v>
      </c>
      <c r="M154">
        <v>0.34893024900000003</v>
      </c>
      <c r="N154">
        <v>1.096266169</v>
      </c>
      <c r="O154">
        <v>0.29803548899999999</v>
      </c>
      <c r="P154">
        <v>1.270414398</v>
      </c>
      <c r="Q154">
        <v>0.40265377600000002</v>
      </c>
      <c r="R154">
        <v>1.1649986919999999</v>
      </c>
      <c r="S154">
        <v>4</v>
      </c>
      <c r="T154">
        <v>5</v>
      </c>
      <c r="U154">
        <v>4</v>
      </c>
      <c r="V154">
        <v>0.74809846400000002</v>
      </c>
      <c r="W154">
        <v>0.82441030400000004</v>
      </c>
      <c r="X154">
        <v>0.75702894799999998</v>
      </c>
      <c r="Y154">
        <v>2</v>
      </c>
      <c r="Z154">
        <v>1</v>
      </c>
      <c r="AA154">
        <v>0.167583916</v>
      </c>
      <c r="AB154">
        <v>5.7692307999999998E-2</v>
      </c>
      <c r="AC154">
        <v>3.4154732010000002</v>
      </c>
      <c r="AD154">
        <v>6.298076923</v>
      </c>
      <c r="AE154">
        <v>5.4391200000000002E-4</v>
      </c>
      <c r="AF154">
        <f t="shared" si="2"/>
        <v>-7.631184000000002E-2</v>
      </c>
    </row>
    <row r="155" spans="1:32" x14ac:dyDescent="0.35">
      <c r="A155" s="6">
        <v>261</v>
      </c>
      <c r="B155">
        <v>58.165300000000002</v>
      </c>
      <c r="C155">
        <v>18.121300000000002</v>
      </c>
      <c r="D155">
        <v>0.154333</v>
      </c>
      <c r="E155">
        <v>0.113769</v>
      </c>
      <c r="F155">
        <v>0.73855950000000004</v>
      </c>
      <c r="G155">
        <v>1.3525</v>
      </c>
      <c r="H155">
        <v>0</v>
      </c>
      <c r="I155">
        <v>2.64</v>
      </c>
      <c r="J155">
        <v>1.982021909</v>
      </c>
      <c r="K155">
        <v>1837.944</v>
      </c>
      <c r="L155" t="s">
        <v>31</v>
      </c>
      <c r="M155">
        <v>0.293471184</v>
      </c>
      <c r="N155">
        <v>1.108919644</v>
      </c>
      <c r="O155">
        <v>0.31507277</v>
      </c>
      <c r="P155">
        <v>0.503151613</v>
      </c>
      <c r="Q155">
        <v>0.16689865500000001</v>
      </c>
      <c r="R155">
        <v>0.80625082599999998</v>
      </c>
      <c r="S155">
        <v>5</v>
      </c>
      <c r="T155">
        <v>3</v>
      </c>
      <c r="U155">
        <v>27</v>
      </c>
      <c r="V155">
        <v>0.78437111000000004</v>
      </c>
      <c r="W155">
        <v>0.32016537499999997</v>
      </c>
      <c r="X155">
        <v>0.27643601899999998</v>
      </c>
      <c r="Y155">
        <v>-1</v>
      </c>
      <c r="Z155">
        <v>23</v>
      </c>
      <c r="AA155">
        <v>0.17284611499999999</v>
      </c>
      <c r="AB155">
        <v>0</v>
      </c>
      <c r="AC155">
        <v>1.4654505799999999</v>
      </c>
      <c r="AD155">
        <v>1.9519408499999999</v>
      </c>
      <c r="AE155">
        <v>5.4408600000000005E-4</v>
      </c>
      <c r="AF155">
        <f t="shared" si="2"/>
        <v>0.46420573500000006</v>
      </c>
    </row>
    <row r="156" spans="1:32" x14ac:dyDescent="0.35">
      <c r="A156" s="6">
        <v>262</v>
      </c>
      <c r="B156">
        <v>13.113899999999999</v>
      </c>
      <c r="C156">
        <v>12.954000000000001</v>
      </c>
      <c r="D156">
        <v>5.35466E-2</v>
      </c>
      <c r="E156">
        <v>9.3295500000000003E-2</v>
      </c>
      <c r="F156">
        <v>0.2418669</v>
      </c>
      <c r="G156">
        <v>1.1000000000000001</v>
      </c>
      <c r="H156">
        <v>0.12</v>
      </c>
      <c r="I156">
        <v>28.3</v>
      </c>
      <c r="J156">
        <v>2.4522897330000002</v>
      </c>
      <c r="K156">
        <v>2191.6999999999998</v>
      </c>
      <c r="L156" t="s">
        <v>31</v>
      </c>
      <c r="M156">
        <v>6.0655407000000001E-2</v>
      </c>
      <c r="N156">
        <v>0.84876706000000002</v>
      </c>
      <c r="O156">
        <v>6.3091676999999999E-2</v>
      </c>
      <c r="P156">
        <v>0.932527196</v>
      </c>
      <c r="Q156">
        <v>6.3831865000000002E-2</v>
      </c>
      <c r="R156">
        <v>0.933505048</v>
      </c>
      <c r="S156">
        <v>26</v>
      </c>
      <c r="T156">
        <v>26</v>
      </c>
      <c r="U156">
        <v>27</v>
      </c>
      <c r="V156">
        <v>0.36330059999999997</v>
      </c>
      <c r="W156">
        <v>0.39947595499999999</v>
      </c>
      <c r="X156">
        <v>0.37977478199999998</v>
      </c>
      <c r="Y156">
        <v>1</v>
      </c>
      <c r="Z156">
        <v>2</v>
      </c>
      <c r="AA156">
        <v>0.18125982700000001</v>
      </c>
      <c r="AB156">
        <v>0.109090909</v>
      </c>
      <c r="AC156">
        <v>2.229354303</v>
      </c>
      <c r="AD156">
        <v>25.727272729999999</v>
      </c>
      <c r="AE156">
        <v>4.56267E-4</v>
      </c>
      <c r="AF156">
        <f t="shared" si="2"/>
        <v>-3.617535500000002E-2</v>
      </c>
    </row>
    <row r="157" spans="1:32" x14ac:dyDescent="0.35">
      <c r="A157" s="6">
        <v>263</v>
      </c>
      <c r="B157">
        <v>40.059699999999999</v>
      </c>
      <c r="C157">
        <v>16.258800000000001</v>
      </c>
      <c r="D157">
        <v>8.3168699999999998E-2</v>
      </c>
      <c r="E157">
        <v>0.14988899999999999</v>
      </c>
      <c r="F157">
        <v>0.64981120000000003</v>
      </c>
      <c r="G157">
        <v>1.2915000000000001</v>
      </c>
      <c r="H157">
        <v>0.09</v>
      </c>
      <c r="I157">
        <v>5.24</v>
      </c>
      <c r="J157">
        <v>11.70567576</v>
      </c>
      <c r="K157">
        <v>1435.5920000000001</v>
      </c>
      <c r="L157" t="s">
        <v>31</v>
      </c>
      <c r="M157">
        <v>0.29659064699999999</v>
      </c>
      <c r="N157">
        <v>1.05508808</v>
      </c>
      <c r="O157">
        <v>0.35922647800000002</v>
      </c>
      <c r="P157">
        <v>1.236590071</v>
      </c>
      <c r="Q157">
        <v>0.14770881699999999</v>
      </c>
      <c r="R157">
        <v>0.95345576700000001</v>
      </c>
      <c r="S157">
        <v>5</v>
      </c>
      <c r="T157">
        <v>4</v>
      </c>
      <c r="U157">
        <v>15</v>
      </c>
      <c r="V157">
        <v>0.73532498599999996</v>
      </c>
      <c r="W157">
        <v>0.84487165900000005</v>
      </c>
      <c r="X157">
        <v>0.53657507400000004</v>
      </c>
      <c r="Y157">
        <v>0</v>
      </c>
      <c r="Z157">
        <v>11</v>
      </c>
      <c r="AA157">
        <v>0.113466549</v>
      </c>
      <c r="AB157">
        <v>6.9686411000000004E-2</v>
      </c>
      <c r="AC157">
        <v>9.0636281529999998</v>
      </c>
      <c r="AD157">
        <v>4.0572977159999999</v>
      </c>
      <c r="AE157">
        <v>6.9657699999999998E-4</v>
      </c>
      <c r="AF157">
        <f t="shared" si="2"/>
        <v>-0.10954667300000009</v>
      </c>
    </row>
    <row r="158" spans="1:32" x14ac:dyDescent="0.35">
      <c r="A158" s="6">
        <v>264</v>
      </c>
      <c r="B158">
        <v>46.960599999999999</v>
      </c>
      <c r="C158">
        <v>28.324400000000001</v>
      </c>
      <c r="D158">
        <v>0.14765400000000001</v>
      </c>
      <c r="E158">
        <v>0.35552099999999998</v>
      </c>
      <c r="F158">
        <v>0.48511290000000001</v>
      </c>
      <c r="G158">
        <v>1.78</v>
      </c>
      <c r="H158">
        <v>0.15</v>
      </c>
      <c r="I158">
        <v>1.87</v>
      </c>
      <c r="J158">
        <v>0.78351595100000004</v>
      </c>
      <c r="K158">
        <v>1123.2760000000001</v>
      </c>
      <c r="L158" t="s">
        <v>31</v>
      </c>
      <c r="M158">
        <v>0.24180133000000001</v>
      </c>
      <c r="N158">
        <v>1.3906932910000001</v>
      </c>
      <c r="O158">
        <v>0.18445993399999999</v>
      </c>
      <c r="P158">
        <v>1.5973851059999999</v>
      </c>
      <c r="Q158">
        <v>3.276826E-2</v>
      </c>
      <c r="R158">
        <v>0.116014799</v>
      </c>
      <c r="S158">
        <v>6</v>
      </c>
      <c r="T158">
        <v>8</v>
      </c>
      <c r="U158">
        <v>39</v>
      </c>
      <c r="V158">
        <v>0.97076348300000004</v>
      </c>
      <c r="W158">
        <v>1.0555117890000001</v>
      </c>
      <c r="X158">
        <v>8.6597196000000001E-2</v>
      </c>
      <c r="Y158">
        <v>3</v>
      </c>
      <c r="Z158">
        <v>34</v>
      </c>
      <c r="AA158">
        <v>0.23334659299999999</v>
      </c>
      <c r="AB158">
        <v>8.4269662999999995E-2</v>
      </c>
      <c r="AC158">
        <v>0.44017750100000003</v>
      </c>
      <c r="AD158">
        <v>1.0505617979999999</v>
      </c>
      <c r="AE158">
        <v>8.9025300000000003E-4</v>
      </c>
      <c r="AF158">
        <f t="shared" si="2"/>
        <v>-8.4748306000000051E-2</v>
      </c>
    </row>
    <row r="159" spans="1:32" x14ac:dyDescent="0.35">
      <c r="A159" s="6">
        <v>266</v>
      </c>
      <c r="B159">
        <v>30.853000000000002</v>
      </c>
      <c r="C159">
        <v>26.5718</v>
      </c>
      <c r="D159">
        <v>0.11960800000000001</v>
      </c>
      <c r="E159">
        <v>0.27147700000000002</v>
      </c>
      <c r="F159">
        <v>0.53894940000000002</v>
      </c>
      <c r="G159">
        <v>0.85150000000000003</v>
      </c>
      <c r="H159">
        <v>0.12</v>
      </c>
      <c r="I159">
        <v>1.39</v>
      </c>
      <c r="J159">
        <v>1.98314842</v>
      </c>
      <c r="K159">
        <v>1059.5119999999999</v>
      </c>
      <c r="L159" t="s">
        <v>32</v>
      </c>
      <c r="M159">
        <v>0.29027579799999997</v>
      </c>
      <c r="N159">
        <v>1.3132097700000001</v>
      </c>
      <c r="O159">
        <v>0.28725637199999998</v>
      </c>
      <c r="P159">
        <v>1.4668264719999999</v>
      </c>
      <c r="Q159">
        <v>0.30910958700000002</v>
      </c>
      <c r="R159">
        <v>1.28910565</v>
      </c>
      <c r="S159">
        <v>5</v>
      </c>
      <c r="T159">
        <v>3</v>
      </c>
      <c r="U159">
        <v>5</v>
      </c>
      <c r="V159">
        <v>0.93066020699999996</v>
      </c>
      <c r="W159">
        <v>1.0200211509999999</v>
      </c>
      <c r="X159">
        <v>0.89525766399999995</v>
      </c>
      <c r="Y159">
        <v>-1</v>
      </c>
      <c r="Z159">
        <v>1</v>
      </c>
      <c r="AA159">
        <v>0.181621222</v>
      </c>
      <c r="AB159">
        <v>0.14092777500000001</v>
      </c>
      <c r="AC159">
        <v>2.329005778</v>
      </c>
      <c r="AD159">
        <v>1.632413388</v>
      </c>
      <c r="AE159">
        <v>9.4383100000000001E-4</v>
      </c>
      <c r="AF159">
        <f t="shared" si="2"/>
        <v>-8.9360943999999942E-2</v>
      </c>
    </row>
    <row r="160" spans="1:32" x14ac:dyDescent="0.35">
      <c r="A160" s="6">
        <v>267</v>
      </c>
      <c r="B160">
        <v>39.740400000000001</v>
      </c>
      <c r="C160">
        <v>25.245999999999999</v>
      </c>
      <c r="D160">
        <v>0.158696</v>
      </c>
      <c r="E160">
        <v>0.222273</v>
      </c>
      <c r="F160">
        <v>0.81777630000000001</v>
      </c>
      <c r="G160">
        <v>1.28</v>
      </c>
      <c r="H160">
        <v>0.05</v>
      </c>
      <c r="I160">
        <v>16.86</v>
      </c>
      <c r="J160">
        <v>4.9803407220000002</v>
      </c>
      <c r="K160">
        <v>1144.68</v>
      </c>
      <c r="L160" t="s">
        <v>31</v>
      </c>
      <c r="M160">
        <v>0.25444477399999998</v>
      </c>
      <c r="N160">
        <v>1.076852615</v>
      </c>
      <c r="O160">
        <v>0.226092343</v>
      </c>
      <c r="P160">
        <v>1.3826792729999999</v>
      </c>
      <c r="Q160">
        <v>0.18454874299999999</v>
      </c>
      <c r="R160">
        <v>0.96076324800000001</v>
      </c>
      <c r="S160">
        <v>6</v>
      </c>
      <c r="T160">
        <v>7</v>
      </c>
      <c r="U160">
        <v>25</v>
      </c>
      <c r="V160">
        <v>0.74650755800000002</v>
      </c>
      <c r="W160">
        <v>0.91264717299999998</v>
      </c>
      <c r="X160">
        <v>0.34734511899999998</v>
      </c>
      <c r="Y160">
        <v>2</v>
      </c>
      <c r="Z160">
        <v>20</v>
      </c>
      <c r="AA160">
        <v>0.16251971500000001</v>
      </c>
      <c r="AB160">
        <v>3.90625E-2</v>
      </c>
      <c r="AC160">
        <v>3.890891189</v>
      </c>
      <c r="AD160">
        <v>13.171875</v>
      </c>
      <c r="AE160">
        <v>8.7360699999999999E-4</v>
      </c>
      <c r="AF160">
        <f t="shared" si="2"/>
        <v>-0.16613961499999996</v>
      </c>
    </row>
    <row r="161" spans="1:32" x14ac:dyDescent="0.35">
      <c r="A161" s="6">
        <v>268</v>
      </c>
      <c r="B161">
        <v>83.903899999999993</v>
      </c>
      <c r="C161">
        <v>29.864599999999999</v>
      </c>
      <c r="D161">
        <v>0.14274800000000001</v>
      </c>
      <c r="E161">
        <v>0.351522</v>
      </c>
      <c r="F161">
        <v>0.63550969999999996</v>
      </c>
      <c r="G161">
        <v>1.371</v>
      </c>
      <c r="H161">
        <v>0.18</v>
      </c>
      <c r="I161">
        <v>5.89</v>
      </c>
      <c r="J161">
        <v>7.0390885919999997</v>
      </c>
      <c r="K161">
        <v>1250.211</v>
      </c>
      <c r="L161" t="s">
        <v>31</v>
      </c>
      <c r="M161">
        <v>0.195796942</v>
      </c>
      <c r="N161">
        <v>1.081083754</v>
      </c>
      <c r="O161">
        <v>0.185894797</v>
      </c>
      <c r="P161">
        <v>0.49292091199999999</v>
      </c>
      <c r="Q161">
        <v>1.5336340000000001E-3</v>
      </c>
      <c r="R161">
        <v>9.5492573999999997E-2</v>
      </c>
      <c r="S161">
        <v>8</v>
      </c>
      <c r="T161">
        <v>6</v>
      </c>
      <c r="U161">
        <v>39</v>
      </c>
      <c r="V161">
        <v>0.72289312800000005</v>
      </c>
      <c r="W161">
        <v>0.33919886199999999</v>
      </c>
      <c r="X161">
        <v>7.3860827000000004E-2</v>
      </c>
      <c r="Y161">
        <v>-1</v>
      </c>
      <c r="Z161">
        <v>32</v>
      </c>
      <c r="AA161">
        <v>0.18341996499999999</v>
      </c>
      <c r="AB161">
        <v>0.131291028</v>
      </c>
      <c r="AC161">
        <v>5.1342732250000003</v>
      </c>
      <c r="AD161">
        <v>4.2961342089999999</v>
      </c>
      <c r="AE161">
        <v>7.9986499999999997E-4</v>
      </c>
      <c r="AF161">
        <f t="shared" si="2"/>
        <v>0.38369426600000006</v>
      </c>
    </row>
    <row r="162" spans="1:32" x14ac:dyDescent="0.35">
      <c r="A162" s="6">
        <v>269</v>
      </c>
      <c r="B162">
        <v>28.642399999999999</v>
      </c>
      <c r="C162">
        <v>19.961600000000001</v>
      </c>
      <c r="D162">
        <v>0.122362</v>
      </c>
      <c r="E162">
        <v>0.29275800000000002</v>
      </c>
      <c r="F162">
        <v>0.73123320000000003</v>
      </c>
      <c r="G162">
        <v>1.84</v>
      </c>
      <c r="H162">
        <v>0.2</v>
      </c>
      <c r="I162">
        <v>4.54</v>
      </c>
      <c r="J162">
        <v>2.5143078170000002</v>
      </c>
      <c r="K162">
        <v>1151.0920000000001</v>
      </c>
      <c r="L162" t="s">
        <v>31</v>
      </c>
      <c r="M162">
        <v>0.21305238100000001</v>
      </c>
      <c r="N162">
        <v>1.4554874310000001</v>
      </c>
      <c r="O162">
        <v>0.26758389599999999</v>
      </c>
      <c r="P162">
        <v>1.5730724629999999</v>
      </c>
      <c r="Q162">
        <v>0.180939498</v>
      </c>
      <c r="R162">
        <v>1.2581465439999999</v>
      </c>
      <c r="S162">
        <v>7</v>
      </c>
      <c r="T162">
        <v>5</v>
      </c>
      <c r="U162">
        <v>24</v>
      </c>
      <c r="V162">
        <v>0.96430757600000006</v>
      </c>
      <c r="W162">
        <v>0.99529884000000002</v>
      </c>
      <c r="X162">
        <v>0.46971143199999998</v>
      </c>
      <c r="Y162">
        <v>-1</v>
      </c>
      <c r="Z162">
        <v>18</v>
      </c>
      <c r="AA162">
        <v>0.14334897899999999</v>
      </c>
      <c r="AB162">
        <v>0.108695652</v>
      </c>
      <c r="AC162">
        <v>1.3664716400000001</v>
      </c>
      <c r="AD162">
        <v>2.467391304</v>
      </c>
      <c r="AE162">
        <v>8.6874000000000001E-4</v>
      </c>
      <c r="AF162">
        <f t="shared" si="2"/>
        <v>-3.0991263999999963E-2</v>
      </c>
    </row>
    <row r="163" spans="1:32" x14ac:dyDescent="0.35">
      <c r="A163" s="6">
        <v>270</v>
      </c>
      <c r="B163">
        <v>23.958500000000001</v>
      </c>
      <c r="C163">
        <v>22.260999999999999</v>
      </c>
      <c r="D163">
        <v>0.11027099999999999</v>
      </c>
      <c r="E163">
        <v>0.20368800000000001</v>
      </c>
      <c r="F163">
        <v>0.92349740000000002</v>
      </c>
      <c r="G163">
        <v>1.7104999999999999</v>
      </c>
      <c r="H163">
        <v>0.24</v>
      </c>
      <c r="I163">
        <v>6.03</v>
      </c>
      <c r="J163">
        <v>8.5533620920000004</v>
      </c>
      <c r="K163">
        <v>966.62720000000002</v>
      </c>
      <c r="L163" t="s">
        <v>31</v>
      </c>
      <c r="M163">
        <v>0.18000018300000001</v>
      </c>
      <c r="N163">
        <v>1.103343637</v>
      </c>
      <c r="O163">
        <v>0.12774624200000001</v>
      </c>
      <c r="P163">
        <v>1.15136982</v>
      </c>
      <c r="Q163">
        <v>0.17199035600000001</v>
      </c>
      <c r="R163">
        <v>1.142496473</v>
      </c>
      <c r="S163">
        <v>7</v>
      </c>
      <c r="T163">
        <v>21</v>
      </c>
      <c r="U163">
        <v>22</v>
      </c>
      <c r="V163">
        <v>0.71972271300000001</v>
      </c>
      <c r="W163">
        <v>0.485318898</v>
      </c>
      <c r="X163">
        <v>0.480365178</v>
      </c>
      <c r="Y163">
        <v>15</v>
      </c>
      <c r="Z163">
        <v>16</v>
      </c>
      <c r="AA163">
        <v>0.10666895999999999</v>
      </c>
      <c r="AB163">
        <v>0.14030985100000001</v>
      </c>
      <c r="AC163">
        <v>5.0005040000000003</v>
      </c>
      <c r="AD163">
        <v>3.5252850040000001</v>
      </c>
      <c r="AE163">
        <v>1.0345249999999999E-3</v>
      </c>
      <c r="AF163">
        <f t="shared" si="2"/>
        <v>0.23440381500000002</v>
      </c>
    </row>
    <row r="164" spans="1:32" x14ac:dyDescent="0.35">
      <c r="A164" s="6">
        <v>271</v>
      </c>
      <c r="B164">
        <v>43.910800000000002</v>
      </c>
      <c r="C164">
        <v>29.883700000000001</v>
      </c>
      <c r="D164">
        <v>0.113315</v>
      </c>
      <c r="E164">
        <v>0.128748</v>
      </c>
      <c r="F164">
        <v>0.2516504</v>
      </c>
      <c r="G164">
        <v>1.272</v>
      </c>
      <c r="H164">
        <v>0</v>
      </c>
      <c r="I164">
        <v>6.66</v>
      </c>
      <c r="J164">
        <v>9.4175926929999996</v>
      </c>
      <c r="K164">
        <v>1239.037</v>
      </c>
      <c r="L164" t="s">
        <v>33</v>
      </c>
      <c r="M164">
        <v>0.45359911800000002</v>
      </c>
      <c r="N164">
        <v>1.2210688119999999</v>
      </c>
      <c r="O164">
        <v>0.49737094399999998</v>
      </c>
      <c r="P164">
        <v>1.225667246</v>
      </c>
      <c r="Q164">
        <v>0.16250289900000001</v>
      </c>
      <c r="R164">
        <v>1.140727219</v>
      </c>
      <c r="S164">
        <v>3</v>
      </c>
      <c r="T164">
        <v>3</v>
      </c>
      <c r="U164">
        <v>22</v>
      </c>
      <c r="V164">
        <v>0.88885158900000005</v>
      </c>
      <c r="W164">
        <v>0.86127118599999997</v>
      </c>
      <c r="X164">
        <v>0.45776633500000002</v>
      </c>
      <c r="Y164">
        <v>1</v>
      </c>
      <c r="Z164">
        <v>20</v>
      </c>
      <c r="AA164">
        <v>0.310481487</v>
      </c>
      <c r="AB164">
        <v>0</v>
      </c>
      <c r="AC164">
        <v>7.4037678400000004</v>
      </c>
      <c r="AD164">
        <v>5.2358490570000003</v>
      </c>
      <c r="AE164">
        <v>8.0707800000000003E-4</v>
      </c>
      <c r="AF164">
        <f t="shared" si="2"/>
        <v>2.7580403000000087E-2</v>
      </c>
    </row>
    <row r="165" spans="1:32" x14ac:dyDescent="0.35">
      <c r="A165" s="6">
        <v>272</v>
      </c>
      <c r="B165">
        <v>37.020600000000002</v>
      </c>
      <c r="C165">
        <v>23.774899999999999</v>
      </c>
      <c r="D165">
        <v>0.106684</v>
      </c>
      <c r="E165">
        <v>0.15299599999999999</v>
      </c>
      <c r="F165">
        <v>0.38906679999999999</v>
      </c>
      <c r="G165">
        <v>1.7055</v>
      </c>
      <c r="H165">
        <v>0.13</v>
      </c>
      <c r="I165">
        <v>6.3</v>
      </c>
      <c r="J165">
        <v>5.2823180929999998</v>
      </c>
      <c r="K165">
        <v>1106.2249999999999</v>
      </c>
      <c r="L165" t="s">
        <v>33</v>
      </c>
      <c r="M165">
        <v>0.153972264</v>
      </c>
      <c r="N165">
        <v>1.2394879169999999</v>
      </c>
      <c r="O165">
        <v>0.14640794700000001</v>
      </c>
      <c r="P165">
        <v>1.070426399</v>
      </c>
      <c r="Q165">
        <v>0.143921772</v>
      </c>
      <c r="R165">
        <v>0.881231298</v>
      </c>
      <c r="S165">
        <v>10</v>
      </c>
      <c r="T165">
        <v>8</v>
      </c>
      <c r="U165">
        <v>15</v>
      </c>
      <c r="V165">
        <v>0.78747463900000003</v>
      </c>
      <c r="W165">
        <v>0.69532281799999995</v>
      </c>
      <c r="X165">
        <v>0.47152765899999999</v>
      </c>
      <c r="Y165">
        <v>-1</v>
      </c>
      <c r="Z165">
        <v>6</v>
      </c>
      <c r="AA165">
        <v>0.21519682900000001</v>
      </c>
      <c r="AB165">
        <v>7.6223980999999996E-2</v>
      </c>
      <c r="AC165">
        <v>3.0972255020000001</v>
      </c>
      <c r="AD165">
        <v>3.6939313980000001</v>
      </c>
      <c r="AE165">
        <v>9.03975E-4</v>
      </c>
      <c r="AF165">
        <f t="shared" si="2"/>
        <v>9.2151821000000078E-2</v>
      </c>
    </row>
    <row r="166" spans="1:32" x14ac:dyDescent="0.35">
      <c r="A166" s="6">
        <v>275</v>
      </c>
      <c r="B166">
        <v>36.400799999999997</v>
      </c>
      <c r="C166">
        <v>21.2697</v>
      </c>
      <c r="D166">
        <v>7.6066499999999995E-2</v>
      </c>
      <c r="E166">
        <v>0.108015</v>
      </c>
      <c r="F166">
        <v>0.328349</v>
      </c>
      <c r="G166">
        <v>1.3740000000000001</v>
      </c>
      <c r="H166">
        <v>0.01</v>
      </c>
      <c r="I166">
        <v>5.0999999999999996</v>
      </c>
      <c r="J166">
        <v>8.791402197</v>
      </c>
      <c r="K166">
        <v>1188.7149999999999</v>
      </c>
      <c r="L166" t="s">
        <v>31</v>
      </c>
      <c r="M166">
        <v>0.161167069</v>
      </c>
      <c r="N166">
        <v>1.498568656</v>
      </c>
      <c r="O166">
        <v>0.185480697</v>
      </c>
      <c r="P166">
        <v>1.401072946</v>
      </c>
      <c r="Q166">
        <v>0.134413541</v>
      </c>
      <c r="R166">
        <v>1.324296575</v>
      </c>
      <c r="S166">
        <v>6</v>
      </c>
      <c r="T166">
        <v>4</v>
      </c>
      <c r="U166">
        <v>8</v>
      </c>
      <c r="V166">
        <v>1.0591142010000001</v>
      </c>
      <c r="W166">
        <v>1.040605046</v>
      </c>
      <c r="X166">
        <v>0.918269055</v>
      </c>
      <c r="Y166">
        <v>-1</v>
      </c>
      <c r="Z166">
        <v>3</v>
      </c>
      <c r="AA166">
        <v>0.18808997199999999</v>
      </c>
      <c r="AB166">
        <v>7.2780199999999996E-3</v>
      </c>
      <c r="AC166">
        <v>6.398400434</v>
      </c>
      <c r="AD166">
        <v>3.7117903929999998</v>
      </c>
      <c r="AE166">
        <v>8.4124500000000001E-4</v>
      </c>
      <c r="AF166">
        <f t="shared" si="2"/>
        <v>1.8509155000000055E-2</v>
      </c>
    </row>
    <row r="167" spans="1:32" x14ac:dyDescent="0.35">
      <c r="A167" s="6">
        <v>276</v>
      </c>
      <c r="B167">
        <v>66.272000000000006</v>
      </c>
      <c r="C167">
        <v>29.5733</v>
      </c>
      <c r="D167">
        <v>0.16597700000000001</v>
      </c>
      <c r="E167">
        <v>0.22978000000000001</v>
      </c>
      <c r="F167">
        <v>0.4618486</v>
      </c>
      <c r="G167">
        <v>1.45</v>
      </c>
      <c r="H167">
        <v>0.04</v>
      </c>
      <c r="I167">
        <v>10.199999999999999</v>
      </c>
      <c r="J167">
        <v>5.4427887879999997</v>
      </c>
      <c r="K167">
        <v>1170.8489999999999</v>
      </c>
      <c r="L167" t="s">
        <v>31</v>
      </c>
      <c r="M167">
        <v>0.24217550299999999</v>
      </c>
      <c r="N167">
        <v>1.1773231070000001</v>
      </c>
      <c r="O167">
        <v>0.28818279099999999</v>
      </c>
      <c r="P167">
        <v>1.2232682189999999</v>
      </c>
      <c r="Q167">
        <v>0.149892847</v>
      </c>
      <c r="R167">
        <v>0.97144958100000001</v>
      </c>
      <c r="S167">
        <v>6</v>
      </c>
      <c r="T167">
        <v>5</v>
      </c>
      <c r="U167">
        <v>7</v>
      </c>
      <c r="V167">
        <v>0.77686817900000005</v>
      </c>
      <c r="W167">
        <v>0.866118481</v>
      </c>
      <c r="X167">
        <v>0.66305748399999997</v>
      </c>
      <c r="Y167">
        <v>0</v>
      </c>
      <c r="Z167">
        <v>2</v>
      </c>
      <c r="AA167">
        <v>0.26436800300000002</v>
      </c>
      <c r="AB167">
        <v>2.7586207000000001E-2</v>
      </c>
      <c r="AC167">
        <v>3.7536474399999999</v>
      </c>
      <c r="AD167">
        <v>7.0344827590000003</v>
      </c>
      <c r="AE167">
        <v>8.5408100000000002E-4</v>
      </c>
      <c r="AF167">
        <f t="shared" si="2"/>
        <v>-8.9250301999999948E-2</v>
      </c>
    </row>
    <row r="168" spans="1:32" x14ac:dyDescent="0.35">
      <c r="A168" s="6">
        <v>277</v>
      </c>
      <c r="B168">
        <v>68.866799999999998</v>
      </c>
      <c r="C168">
        <v>32.088299999999997</v>
      </c>
      <c r="D168">
        <v>0.28178700000000001</v>
      </c>
      <c r="E168">
        <v>0.48341200000000001</v>
      </c>
      <c r="F168">
        <v>0.52737239999999996</v>
      </c>
      <c r="G168">
        <v>1.651</v>
      </c>
      <c r="H168">
        <v>0.13</v>
      </c>
      <c r="I168">
        <v>8.1999999999999993</v>
      </c>
      <c r="J168">
        <v>10.59459983</v>
      </c>
      <c r="K168">
        <v>1056.835</v>
      </c>
      <c r="L168" t="s">
        <v>31</v>
      </c>
      <c r="M168">
        <v>0.31513381000000001</v>
      </c>
      <c r="N168">
        <v>1.277491546</v>
      </c>
      <c r="O168">
        <v>0.209061045</v>
      </c>
      <c r="P168">
        <v>1.1901370360000001</v>
      </c>
      <c r="Q168">
        <v>0.19250477999999999</v>
      </c>
      <c r="R168">
        <v>0.832421878</v>
      </c>
      <c r="S168">
        <v>4</v>
      </c>
      <c r="T168">
        <v>7</v>
      </c>
      <c r="U168">
        <v>11</v>
      </c>
      <c r="V168">
        <v>0.861563046</v>
      </c>
      <c r="W168">
        <v>0.820523263</v>
      </c>
      <c r="X168">
        <v>0.51726141999999997</v>
      </c>
      <c r="Y168">
        <v>4</v>
      </c>
      <c r="Z168">
        <v>8</v>
      </c>
      <c r="AA168">
        <v>0.34824658800000002</v>
      </c>
      <c r="AB168">
        <v>7.8740157000000005E-2</v>
      </c>
      <c r="AC168">
        <v>6.4170804539999997</v>
      </c>
      <c r="AD168">
        <v>4.9666868559999999</v>
      </c>
      <c r="AE168">
        <v>9.4622200000000004E-4</v>
      </c>
      <c r="AF168">
        <f t="shared" si="2"/>
        <v>4.1039782999999996E-2</v>
      </c>
    </row>
    <row r="169" spans="1:32" x14ac:dyDescent="0.35">
      <c r="A169" s="6">
        <v>280</v>
      </c>
      <c r="B169">
        <v>70.246200000000002</v>
      </c>
      <c r="C169">
        <v>30.134399999999999</v>
      </c>
      <c r="D169">
        <v>0.26951999999999998</v>
      </c>
      <c r="E169">
        <v>0.42061300000000001</v>
      </c>
      <c r="F169">
        <v>0.43800349999999999</v>
      </c>
      <c r="G169">
        <v>1.4464999999999999</v>
      </c>
      <c r="H169">
        <v>0.01</v>
      </c>
      <c r="I169">
        <v>16.38</v>
      </c>
      <c r="J169">
        <v>13.11997751</v>
      </c>
      <c r="K169">
        <v>1090.7449999999999</v>
      </c>
      <c r="L169" t="s">
        <v>31</v>
      </c>
      <c r="M169">
        <v>0.237903797</v>
      </c>
      <c r="N169">
        <v>1.238081253</v>
      </c>
      <c r="O169">
        <v>0.33049363100000001</v>
      </c>
      <c r="P169">
        <v>1.3866601949999999</v>
      </c>
      <c r="Q169">
        <v>0.195589232</v>
      </c>
      <c r="R169">
        <v>1.0300188180000001</v>
      </c>
      <c r="S169">
        <v>6</v>
      </c>
      <c r="T169">
        <v>5</v>
      </c>
      <c r="U169">
        <v>21</v>
      </c>
      <c r="V169">
        <v>0.84978098400000002</v>
      </c>
      <c r="W169">
        <v>0.92378174300000004</v>
      </c>
      <c r="X169">
        <v>0.433508228</v>
      </c>
      <c r="Y169">
        <v>0</v>
      </c>
      <c r="Z169">
        <v>16</v>
      </c>
      <c r="AA169">
        <v>0.38093434399999998</v>
      </c>
      <c r="AB169">
        <v>6.9132389999999998E-3</v>
      </c>
      <c r="AC169">
        <v>9.0701538260000003</v>
      </c>
      <c r="AD169">
        <v>11.323885239999999</v>
      </c>
      <c r="AE169">
        <v>9.1680500000000003E-4</v>
      </c>
      <c r="AF169">
        <f t="shared" si="2"/>
        <v>-7.4000759000000027E-2</v>
      </c>
    </row>
    <row r="170" spans="1:32" x14ac:dyDescent="0.35">
      <c r="A170" s="6">
        <v>292</v>
      </c>
      <c r="B170">
        <v>60.4039</v>
      </c>
      <c r="C170">
        <v>22.027999999999999</v>
      </c>
      <c r="D170">
        <v>0.22919900000000001</v>
      </c>
      <c r="E170">
        <v>0.49608600000000003</v>
      </c>
      <c r="F170">
        <v>0.43728400000000001</v>
      </c>
      <c r="G170">
        <v>1.82</v>
      </c>
      <c r="H170">
        <v>0.14000000000000001</v>
      </c>
      <c r="I170">
        <v>3.98</v>
      </c>
      <c r="J170">
        <v>8.0972132479999992</v>
      </c>
      <c r="K170">
        <v>1089.8630000000001</v>
      </c>
      <c r="L170" t="s">
        <v>31</v>
      </c>
      <c r="M170">
        <v>0.30377374899999998</v>
      </c>
      <c r="N170">
        <v>1.2954088189999999</v>
      </c>
      <c r="O170">
        <v>0.58748941799999999</v>
      </c>
      <c r="P170">
        <v>1.2800780119999999</v>
      </c>
      <c r="Q170">
        <v>0.167045904</v>
      </c>
      <c r="R170">
        <v>1.0247297909999999</v>
      </c>
      <c r="S170">
        <v>5</v>
      </c>
      <c r="T170">
        <v>3</v>
      </c>
      <c r="U170">
        <v>25</v>
      </c>
      <c r="V170">
        <v>0.89805390600000001</v>
      </c>
      <c r="W170">
        <v>0.89388110700000001</v>
      </c>
      <c r="X170">
        <v>0.36622785499999999</v>
      </c>
      <c r="Y170">
        <v>-1</v>
      </c>
      <c r="Z170">
        <v>21</v>
      </c>
      <c r="AA170">
        <v>0.34389324300000002</v>
      </c>
      <c r="AB170">
        <v>7.6923077000000006E-2</v>
      </c>
      <c r="AC170">
        <v>4.4490182679999997</v>
      </c>
      <c r="AD170">
        <v>2.1868131869999998</v>
      </c>
      <c r="AE170">
        <v>9.17547E-4</v>
      </c>
      <c r="AF170">
        <f t="shared" si="2"/>
        <v>4.1727990000000048E-3</v>
      </c>
    </row>
    <row r="171" spans="1:32" x14ac:dyDescent="0.35">
      <c r="A171" s="6">
        <v>293</v>
      </c>
      <c r="B171">
        <v>47.092700000000001</v>
      </c>
      <c r="C171">
        <v>26.245100000000001</v>
      </c>
      <c r="D171">
        <v>0.14216799999999999</v>
      </c>
      <c r="E171">
        <v>0.244508</v>
      </c>
      <c r="F171">
        <v>0.27941149999999998</v>
      </c>
      <c r="G171">
        <v>1.2115</v>
      </c>
      <c r="H171">
        <v>0</v>
      </c>
      <c r="I171">
        <v>3.87</v>
      </c>
      <c r="J171">
        <v>9.3717125069999998</v>
      </c>
      <c r="K171">
        <v>1402.652</v>
      </c>
      <c r="L171" t="s">
        <v>31</v>
      </c>
      <c r="M171">
        <v>8.7195857000000002E-2</v>
      </c>
      <c r="N171">
        <v>0.82973878899999998</v>
      </c>
      <c r="O171">
        <v>0.114560438</v>
      </c>
      <c r="P171">
        <v>0.84792886199999995</v>
      </c>
      <c r="Q171">
        <v>0.145774564</v>
      </c>
      <c r="R171">
        <v>0.86653767299999995</v>
      </c>
      <c r="S171">
        <v>6</v>
      </c>
      <c r="T171">
        <v>10</v>
      </c>
      <c r="U171">
        <v>20</v>
      </c>
      <c r="V171">
        <v>0.61923356699999998</v>
      </c>
      <c r="W171">
        <v>0.56300334399999996</v>
      </c>
      <c r="X171">
        <v>0.44373727800000001</v>
      </c>
      <c r="Y171">
        <v>5</v>
      </c>
      <c r="Z171">
        <v>15</v>
      </c>
      <c r="AA171">
        <v>0.33722702399999999</v>
      </c>
      <c r="AB171">
        <v>0</v>
      </c>
      <c r="AC171">
        <v>7.7356273270000004</v>
      </c>
      <c r="AD171">
        <v>3.1943871229999998</v>
      </c>
      <c r="AE171">
        <v>7.1293500000000004E-4</v>
      </c>
      <c r="AF171">
        <f t="shared" si="2"/>
        <v>5.6230223000000024E-2</v>
      </c>
    </row>
    <row r="172" spans="1:32" x14ac:dyDescent="0.35">
      <c r="A172" s="6">
        <v>294</v>
      </c>
      <c r="B172">
        <v>62.688600000000001</v>
      </c>
      <c r="C172">
        <v>28.686699999999998</v>
      </c>
      <c r="D172">
        <v>0.14735999999999999</v>
      </c>
      <c r="E172">
        <v>0.28202899999999997</v>
      </c>
      <c r="F172">
        <v>0.31228289999999997</v>
      </c>
      <c r="G172">
        <v>0.9335</v>
      </c>
      <c r="H172">
        <v>0.02</v>
      </c>
      <c r="I172">
        <v>5.68</v>
      </c>
      <c r="J172">
        <v>5.0376783209999996</v>
      </c>
      <c r="K172">
        <v>1098.3130000000001</v>
      </c>
      <c r="L172" t="s">
        <v>31</v>
      </c>
      <c r="M172">
        <v>0.20566387899999999</v>
      </c>
      <c r="N172">
        <v>0.92610085900000005</v>
      </c>
      <c r="O172">
        <v>0.11027988</v>
      </c>
      <c r="P172">
        <v>0.86792662899999995</v>
      </c>
      <c r="Q172">
        <v>0.210711177</v>
      </c>
      <c r="R172">
        <v>0.97471820600000003</v>
      </c>
      <c r="S172">
        <v>7</v>
      </c>
      <c r="T172">
        <v>16</v>
      </c>
      <c r="U172">
        <v>6</v>
      </c>
      <c r="V172">
        <v>0.614071535</v>
      </c>
      <c r="W172">
        <v>0.48473263500000002</v>
      </c>
      <c r="X172">
        <v>0.68234750499999997</v>
      </c>
      <c r="Y172">
        <v>10</v>
      </c>
      <c r="Z172">
        <v>0</v>
      </c>
      <c r="AA172">
        <v>0.32059670699999998</v>
      </c>
      <c r="AB172">
        <v>2.1424746000000001E-2</v>
      </c>
      <c r="AC172">
        <v>5.3965488170000002</v>
      </c>
      <c r="AD172">
        <v>6.0846277449999997</v>
      </c>
      <c r="AE172">
        <v>9.1048699999999997E-4</v>
      </c>
      <c r="AF172">
        <f t="shared" si="2"/>
        <v>0.12933889999999998</v>
      </c>
    </row>
    <row r="173" spans="1:32" x14ac:dyDescent="0.35">
      <c r="A173" s="6">
        <v>298</v>
      </c>
      <c r="B173">
        <v>48.927900000000001</v>
      </c>
      <c r="C173">
        <v>22.389299999999999</v>
      </c>
      <c r="D173">
        <v>0.18156600000000001</v>
      </c>
      <c r="E173">
        <v>0.30091899999999999</v>
      </c>
      <c r="F173">
        <v>0.47776109999999999</v>
      </c>
      <c r="G173">
        <v>1.69</v>
      </c>
      <c r="H173">
        <v>0.19</v>
      </c>
      <c r="I173">
        <v>6</v>
      </c>
      <c r="J173">
        <v>0.4845892</v>
      </c>
      <c r="K173">
        <v>937.81939999999997</v>
      </c>
      <c r="L173" t="s">
        <v>31</v>
      </c>
      <c r="M173">
        <v>0.39499400000000001</v>
      </c>
      <c r="N173">
        <v>1.3776022379999999</v>
      </c>
      <c r="O173">
        <v>0.25155707799999999</v>
      </c>
      <c r="P173">
        <v>1.3427552190000001</v>
      </c>
      <c r="Q173">
        <v>0.31743523899999998</v>
      </c>
      <c r="R173">
        <v>1.190315877</v>
      </c>
      <c r="S173">
        <v>3</v>
      </c>
      <c r="T173">
        <v>5</v>
      </c>
      <c r="U173">
        <v>4</v>
      </c>
      <c r="V173">
        <v>0.96825134400000001</v>
      </c>
      <c r="W173">
        <v>0.929164302</v>
      </c>
      <c r="X173">
        <v>0.84625462600000001</v>
      </c>
      <c r="Y173">
        <v>3</v>
      </c>
      <c r="Z173">
        <v>2</v>
      </c>
      <c r="AA173">
        <v>0.27538076299999997</v>
      </c>
      <c r="AB173">
        <v>0.11242603599999999</v>
      </c>
      <c r="AC173">
        <v>0.28673917199999999</v>
      </c>
      <c r="AD173">
        <v>3.5502958580000001</v>
      </c>
      <c r="AE173">
        <v>1.066303E-3</v>
      </c>
      <c r="AF173">
        <f t="shared" si="2"/>
        <v>3.9087042000000016E-2</v>
      </c>
    </row>
    <row r="174" spans="1:32" x14ac:dyDescent="0.35">
      <c r="A174" s="6">
        <v>300</v>
      </c>
      <c r="B174">
        <v>45.973100000000002</v>
      </c>
      <c r="C174">
        <v>37.332700000000003</v>
      </c>
      <c r="D174">
        <v>0.109944</v>
      </c>
      <c r="E174">
        <v>0.14377300000000001</v>
      </c>
      <c r="F174">
        <v>0.1858291</v>
      </c>
      <c r="G174">
        <v>1.304</v>
      </c>
      <c r="H174">
        <v>0.01</v>
      </c>
      <c r="I174">
        <v>29.31</v>
      </c>
      <c r="J174">
        <v>8.9809632770000007</v>
      </c>
      <c r="K174">
        <v>1412.0039999999999</v>
      </c>
      <c r="L174" t="s">
        <v>31</v>
      </c>
      <c r="M174">
        <v>2.2295580999999998E-2</v>
      </c>
      <c r="N174">
        <v>0.110931347</v>
      </c>
      <c r="O174">
        <v>3.0311600000000002E-3</v>
      </c>
      <c r="P174">
        <v>0.10060037099999999</v>
      </c>
      <c r="Q174">
        <v>2.6543042999999999E-2</v>
      </c>
      <c r="R174">
        <v>0.11403123499999999</v>
      </c>
      <c r="S174">
        <v>10</v>
      </c>
      <c r="T174">
        <v>14</v>
      </c>
      <c r="U174">
        <v>10</v>
      </c>
      <c r="V174">
        <v>8.7748962E-2</v>
      </c>
      <c r="W174">
        <v>7.3206478000000005E-2</v>
      </c>
      <c r="X174">
        <v>8.8591132000000003E-2</v>
      </c>
      <c r="Y174">
        <v>5</v>
      </c>
      <c r="Z174">
        <v>1</v>
      </c>
      <c r="AA174">
        <v>0.37171737399999999</v>
      </c>
      <c r="AB174">
        <v>7.6687120000000003E-3</v>
      </c>
      <c r="AC174">
        <v>6.8872417769999998</v>
      </c>
      <c r="AD174">
        <v>22.476993870000001</v>
      </c>
      <c r="AE174">
        <v>7.0821299999999996E-4</v>
      </c>
      <c r="AF174">
        <f t="shared" si="2"/>
        <v>1.4542483999999994E-2</v>
      </c>
    </row>
    <row r="175" spans="1:32" x14ac:dyDescent="0.35">
      <c r="A175" s="6">
        <v>304</v>
      </c>
      <c r="B175">
        <v>39.656300000000002</v>
      </c>
      <c r="C175">
        <v>18.036799999999999</v>
      </c>
      <c r="D175">
        <v>0.14621500000000001</v>
      </c>
      <c r="E175">
        <v>0.24104400000000001</v>
      </c>
      <c r="F175">
        <v>0.82886269999999995</v>
      </c>
      <c r="G175">
        <v>2.0785</v>
      </c>
      <c r="H175">
        <v>0.69</v>
      </c>
      <c r="I175">
        <v>9.32</v>
      </c>
      <c r="J175">
        <v>3.4787859409999999</v>
      </c>
      <c r="K175">
        <v>1013.447</v>
      </c>
      <c r="L175" t="s">
        <v>31</v>
      </c>
      <c r="M175">
        <v>0.36898602400000002</v>
      </c>
      <c r="N175">
        <v>1.4401929</v>
      </c>
      <c r="O175">
        <v>0.49823967899999999</v>
      </c>
      <c r="P175">
        <v>1.2793070010000001</v>
      </c>
      <c r="Q175">
        <v>0.16295912800000001</v>
      </c>
      <c r="R175">
        <v>1.182303001</v>
      </c>
      <c r="S175">
        <v>4</v>
      </c>
      <c r="T175">
        <v>3</v>
      </c>
      <c r="U175">
        <v>26</v>
      </c>
      <c r="V175">
        <v>1.0414326869999999</v>
      </c>
      <c r="W175">
        <v>0.89721530400000005</v>
      </c>
      <c r="X175">
        <v>0.39200485800000001</v>
      </c>
      <c r="Y175">
        <v>0</v>
      </c>
      <c r="Z175">
        <v>23</v>
      </c>
      <c r="AA175">
        <v>0.149952153</v>
      </c>
      <c r="AB175">
        <v>0.33197017099999998</v>
      </c>
      <c r="AC175">
        <v>1.673700236</v>
      </c>
      <c r="AD175">
        <v>4.4840028869999999</v>
      </c>
      <c r="AE175">
        <v>9.8673100000000002E-4</v>
      </c>
      <c r="AF175">
        <f t="shared" si="2"/>
        <v>0.14421738299999987</v>
      </c>
    </row>
    <row r="176" spans="1:32" x14ac:dyDescent="0.35">
      <c r="A176" s="6">
        <v>305</v>
      </c>
      <c r="B176">
        <v>82.273200000000003</v>
      </c>
      <c r="C176">
        <v>26.214099999999998</v>
      </c>
      <c r="D176">
        <v>0.309699</v>
      </c>
      <c r="E176">
        <v>0.48815199999999997</v>
      </c>
      <c r="F176">
        <v>0.49000719999999998</v>
      </c>
      <c r="G176">
        <v>0.89249999999999996</v>
      </c>
      <c r="H176">
        <v>0.02</v>
      </c>
      <c r="I176">
        <v>2.33</v>
      </c>
      <c r="J176">
        <v>1.9847013710000001</v>
      </c>
      <c r="K176">
        <v>1192.153</v>
      </c>
      <c r="L176" t="s">
        <v>31</v>
      </c>
      <c r="M176">
        <v>0.22525679400000001</v>
      </c>
      <c r="N176">
        <v>1.073351714</v>
      </c>
      <c r="O176">
        <v>0.30775862500000001</v>
      </c>
      <c r="P176">
        <v>1.3132817219999999</v>
      </c>
      <c r="Q176">
        <v>0.15992288700000001</v>
      </c>
      <c r="R176">
        <v>0.99305855099999996</v>
      </c>
      <c r="S176">
        <v>6</v>
      </c>
      <c r="T176">
        <v>5</v>
      </c>
      <c r="U176">
        <v>28</v>
      </c>
      <c r="V176">
        <v>0.72222461400000004</v>
      </c>
      <c r="W176">
        <v>0.854194071</v>
      </c>
      <c r="X176">
        <v>0.29089087800000002</v>
      </c>
      <c r="Y176">
        <v>0</v>
      </c>
      <c r="Z176">
        <v>23</v>
      </c>
      <c r="AA176">
        <v>0.38726597299999999</v>
      </c>
      <c r="AB176">
        <v>2.2408964E-2</v>
      </c>
      <c r="AC176">
        <v>2.2237550380000002</v>
      </c>
      <c r="AD176">
        <v>2.6106442580000002</v>
      </c>
      <c r="AE176">
        <v>8.3881899999999998E-4</v>
      </c>
      <c r="AF176">
        <f t="shared" si="2"/>
        <v>-0.13196945699999996</v>
      </c>
    </row>
    <row r="177" spans="1:32" x14ac:dyDescent="0.35">
      <c r="A177" s="6">
        <v>307</v>
      </c>
      <c r="B177">
        <v>40.219700000000003</v>
      </c>
      <c r="C177">
        <v>23.317</v>
      </c>
      <c r="D177">
        <v>0.127329</v>
      </c>
      <c r="E177">
        <v>0.20200799999999999</v>
      </c>
      <c r="F177">
        <v>0.69034600000000002</v>
      </c>
      <c r="G177">
        <v>1.83</v>
      </c>
      <c r="H177">
        <v>0.19</v>
      </c>
      <c r="I177">
        <v>32.9</v>
      </c>
      <c r="J177">
        <v>8.2340652769999991</v>
      </c>
      <c r="K177">
        <v>1113.5129999999999</v>
      </c>
      <c r="L177" t="s">
        <v>31</v>
      </c>
      <c r="M177">
        <v>0.31419234800000001</v>
      </c>
      <c r="N177">
        <v>1.2926401810000001</v>
      </c>
      <c r="O177">
        <v>0.32638155600000002</v>
      </c>
      <c r="P177">
        <v>1.3501896229999999</v>
      </c>
      <c r="Q177">
        <v>0.15780752000000001</v>
      </c>
      <c r="R177">
        <v>1.190055721</v>
      </c>
      <c r="S177">
        <v>4</v>
      </c>
      <c r="T177">
        <v>4</v>
      </c>
      <c r="U177">
        <v>21</v>
      </c>
      <c r="V177">
        <v>0.88872546600000002</v>
      </c>
      <c r="W177">
        <v>0.96456096700000005</v>
      </c>
      <c r="X177">
        <v>0.51967138300000004</v>
      </c>
      <c r="Y177">
        <v>1</v>
      </c>
      <c r="Z177">
        <v>18</v>
      </c>
      <c r="AA177">
        <v>0.155720794</v>
      </c>
      <c r="AB177">
        <v>0.103825137</v>
      </c>
      <c r="AC177">
        <v>4.4994892220000002</v>
      </c>
      <c r="AD177">
        <v>17.978142080000001</v>
      </c>
      <c r="AE177">
        <v>8.9805899999999999E-4</v>
      </c>
      <c r="AF177">
        <f t="shared" si="2"/>
        <v>-7.5835501000000027E-2</v>
      </c>
    </row>
    <row r="178" spans="1:32" x14ac:dyDescent="0.35">
      <c r="A178" s="6">
        <v>308</v>
      </c>
      <c r="B178">
        <v>72.253</v>
      </c>
      <c r="C178">
        <v>17.481000000000002</v>
      </c>
      <c r="D178">
        <v>0.21740200000000001</v>
      </c>
      <c r="E178">
        <v>0.33385500000000001</v>
      </c>
      <c r="F178">
        <v>0.5065809</v>
      </c>
      <c r="G178">
        <v>1.25</v>
      </c>
      <c r="H178">
        <v>0.02</v>
      </c>
      <c r="I178">
        <v>5.68</v>
      </c>
      <c r="J178">
        <v>6.767678321</v>
      </c>
      <c r="K178">
        <v>1215.0119999999999</v>
      </c>
      <c r="L178" t="s">
        <v>31</v>
      </c>
      <c r="M178">
        <v>0.123307613</v>
      </c>
      <c r="N178">
        <v>0.83612238699999997</v>
      </c>
      <c r="O178">
        <v>9.3602710000000006E-2</v>
      </c>
      <c r="P178">
        <v>0.68050596600000002</v>
      </c>
      <c r="Q178">
        <v>0.120792757</v>
      </c>
      <c r="R178">
        <v>0.79506801299999996</v>
      </c>
      <c r="S178">
        <v>12</v>
      </c>
      <c r="T178">
        <v>23</v>
      </c>
      <c r="U178">
        <v>12</v>
      </c>
      <c r="V178">
        <v>0.54326196100000002</v>
      </c>
      <c r="W178">
        <v>0.34355908000000002</v>
      </c>
      <c r="X178">
        <v>0.51072534400000003</v>
      </c>
      <c r="Y178">
        <v>12</v>
      </c>
      <c r="Z178">
        <v>1</v>
      </c>
      <c r="AA178">
        <v>0.300286098</v>
      </c>
      <c r="AB178">
        <v>1.6E-2</v>
      </c>
      <c r="AC178">
        <v>5.4141426570000002</v>
      </c>
      <c r="AD178">
        <v>4.5439999999999996</v>
      </c>
      <c r="AE178">
        <v>8.2303699999999999E-4</v>
      </c>
      <c r="AF178">
        <f t="shared" si="2"/>
        <v>0.199702881</v>
      </c>
    </row>
    <row r="179" spans="1:32" x14ac:dyDescent="0.35">
      <c r="A179" s="6">
        <v>310</v>
      </c>
      <c r="B179">
        <v>46.5717</v>
      </c>
      <c r="C179">
        <v>18.4618</v>
      </c>
      <c r="D179">
        <v>0.154339</v>
      </c>
      <c r="E179">
        <v>0.275725</v>
      </c>
      <c r="F179">
        <v>0.96437459999999997</v>
      </c>
      <c r="G179">
        <v>1.8425</v>
      </c>
      <c r="H179">
        <v>0.18</v>
      </c>
      <c r="I179">
        <v>5.05</v>
      </c>
      <c r="J179">
        <v>7.3334473490000001</v>
      </c>
      <c r="K179">
        <v>1051.4349999999999</v>
      </c>
      <c r="L179" t="s">
        <v>31</v>
      </c>
      <c r="M179">
        <v>0.33886887999999998</v>
      </c>
      <c r="N179">
        <v>1.3482880939999999</v>
      </c>
      <c r="O179">
        <v>0.34799237500000002</v>
      </c>
      <c r="P179">
        <v>1.381567277</v>
      </c>
      <c r="Q179">
        <v>0.203598425</v>
      </c>
      <c r="R179">
        <v>1.115374466</v>
      </c>
      <c r="S179">
        <v>4</v>
      </c>
      <c r="T179">
        <v>4</v>
      </c>
      <c r="U179">
        <v>18</v>
      </c>
      <c r="V179">
        <v>0.96980462999999995</v>
      </c>
      <c r="W179">
        <v>0.96136813600000004</v>
      </c>
      <c r="X179">
        <v>0.54324884900000003</v>
      </c>
      <c r="Y179">
        <v>1</v>
      </c>
      <c r="Z179">
        <v>15</v>
      </c>
      <c r="AA179">
        <v>0.13796113700000001</v>
      </c>
      <c r="AB179">
        <v>9.7693350999999998E-2</v>
      </c>
      <c r="AC179">
        <v>3.980161383</v>
      </c>
      <c r="AD179">
        <v>2.7408412480000002</v>
      </c>
      <c r="AE179">
        <v>9.51081E-4</v>
      </c>
      <c r="AF179">
        <f t="shared" si="2"/>
        <v>8.4364939999999056E-3</v>
      </c>
    </row>
    <row r="180" spans="1:32" x14ac:dyDescent="0.35">
      <c r="A180" s="6">
        <v>311</v>
      </c>
      <c r="B180">
        <v>79.691500000000005</v>
      </c>
      <c r="C180">
        <v>24.3978</v>
      </c>
      <c r="D180">
        <v>0.24951300000000001</v>
      </c>
      <c r="E180">
        <v>0.67289299999999996</v>
      </c>
      <c r="F180">
        <v>0.50337180000000004</v>
      </c>
      <c r="G180">
        <v>1.319</v>
      </c>
      <c r="H180">
        <v>0.1</v>
      </c>
      <c r="I180">
        <v>49.99</v>
      </c>
      <c r="J180">
        <v>12.3346593</v>
      </c>
      <c r="K180">
        <v>1157.3119999999999</v>
      </c>
      <c r="L180" t="s">
        <v>31</v>
      </c>
      <c r="M180">
        <v>0.15526906700000001</v>
      </c>
      <c r="N180">
        <v>1.120224734</v>
      </c>
      <c r="O180">
        <v>0.13368321599999999</v>
      </c>
      <c r="P180">
        <v>1.304904072</v>
      </c>
      <c r="Q180">
        <v>0.17666853800000001</v>
      </c>
      <c r="R180">
        <v>1.1214519839999999</v>
      </c>
      <c r="S180">
        <v>7</v>
      </c>
      <c r="T180">
        <v>9</v>
      </c>
      <c r="U180">
        <v>8</v>
      </c>
      <c r="V180">
        <v>0.78728039800000005</v>
      </c>
      <c r="W180">
        <v>0.86826753199999995</v>
      </c>
      <c r="X180">
        <v>0.74844940599999998</v>
      </c>
      <c r="Y180">
        <v>3</v>
      </c>
      <c r="Z180">
        <v>2</v>
      </c>
      <c r="AA180">
        <v>0.33140926700000001</v>
      </c>
      <c r="AB180">
        <v>7.5815011000000002E-2</v>
      </c>
      <c r="AC180">
        <v>9.3515233510000009</v>
      </c>
      <c r="AD180">
        <v>37.899924179999999</v>
      </c>
      <c r="AE180">
        <v>8.64071E-4</v>
      </c>
      <c r="AF180">
        <f t="shared" si="2"/>
        <v>-8.0987133999999905E-2</v>
      </c>
    </row>
    <row r="181" spans="1:32" x14ac:dyDescent="0.35">
      <c r="A181" s="6">
        <v>312</v>
      </c>
      <c r="B181">
        <v>77.7761</v>
      </c>
      <c r="C181">
        <v>30.178599999999999</v>
      </c>
      <c r="D181">
        <v>0.16762199999999999</v>
      </c>
      <c r="E181">
        <v>0.21631</v>
      </c>
      <c r="F181">
        <v>0.36316320000000002</v>
      </c>
      <c r="G181">
        <v>1.327</v>
      </c>
      <c r="H181">
        <v>0.01</v>
      </c>
      <c r="I181">
        <v>8.2799999999999994</v>
      </c>
      <c r="J181">
        <v>6.1413274329999998</v>
      </c>
      <c r="K181">
        <v>1109.7360000000001</v>
      </c>
      <c r="L181" t="s">
        <v>31</v>
      </c>
      <c r="M181">
        <v>0.33063223899999999</v>
      </c>
      <c r="N181">
        <v>0.99070383100000003</v>
      </c>
      <c r="O181">
        <v>0.32939944100000002</v>
      </c>
      <c r="P181">
        <v>0.88566440199999996</v>
      </c>
      <c r="Q181">
        <v>0.143828701</v>
      </c>
      <c r="R181">
        <v>0.69386079300000003</v>
      </c>
      <c r="S181">
        <v>4</v>
      </c>
      <c r="T181">
        <v>4</v>
      </c>
      <c r="U181">
        <v>9</v>
      </c>
      <c r="V181">
        <v>0.69893497000000004</v>
      </c>
      <c r="W181">
        <v>0.57150143799999997</v>
      </c>
      <c r="X181">
        <v>0.46304764500000001</v>
      </c>
      <c r="Y181">
        <v>1</v>
      </c>
      <c r="Z181">
        <v>6</v>
      </c>
      <c r="AA181">
        <v>0.31580006399999999</v>
      </c>
      <c r="AB181">
        <v>7.5357949999999996E-3</v>
      </c>
      <c r="AC181">
        <v>4.6279784719999997</v>
      </c>
      <c r="AD181">
        <v>6.2396382819999996</v>
      </c>
      <c r="AE181">
        <v>9.0111499999999997E-4</v>
      </c>
      <c r="AF181">
        <f t="shared" si="2"/>
        <v>0.12743353200000007</v>
      </c>
    </row>
    <row r="182" spans="1:32" x14ac:dyDescent="0.35">
      <c r="A182" s="6">
        <v>313</v>
      </c>
      <c r="B182">
        <v>35.605400000000003</v>
      </c>
      <c r="C182">
        <v>30.968800000000002</v>
      </c>
      <c r="D182">
        <v>0.13878099999999999</v>
      </c>
      <c r="E182">
        <v>0.23524300000000001</v>
      </c>
      <c r="F182">
        <v>0.90986520000000004</v>
      </c>
      <c r="G182">
        <v>1.9950000000000001</v>
      </c>
      <c r="H182">
        <v>0.15</v>
      </c>
      <c r="I182">
        <v>6.07</v>
      </c>
      <c r="J182">
        <v>9.361725947</v>
      </c>
      <c r="K182">
        <v>1009.268</v>
      </c>
      <c r="L182" t="s">
        <v>31</v>
      </c>
      <c r="M182">
        <v>0.43325271900000001</v>
      </c>
      <c r="N182">
        <v>1.583050182</v>
      </c>
      <c r="O182">
        <v>0.35413739100000002</v>
      </c>
      <c r="P182">
        <v>1.6205473379999999</v>
      </c>
      <c r="Q182">
        <v>7.2303158000000006E-2</v>
      </c>
      <c r="R182">
        <v>1.1395688450000001</v>
      </c>
      <c r="S182">
        <v>2</v>
      </c>
      <c r="T182">
        <v>2</v>
      </c>
      <c r="U182">
        <v>15</v>
      </c>
      <c r="V182">
        <v>1.158835313</v>
      </c>
      <c r="W182">
        <v>1.157328031</v>
      </c>
      <c r="X182">
        <v>0.77739420599999998</v>
      </c>
      <c r="Y182">
        <v>1</v>
      </c>
      <c r="Z182">
        <v>14</v>
      </c>
      <c r="AA182">
        <v>0.13234301500000001</v>
      </c>
      <c r="AB182">
        <v>7.5187970000000007E-2</v>
      </c>
      <c r="AC182">
        <v>4.6925944599999996</v>
      </c>
      <c r="AD182">
        <v>3.0426065160000002</v>
      </c>
      <c r="AE182">
        <v>9.9081699999999996E-4</v>
      </c>
      <c r="AF182">
        <f t="shared" si="2"/>
        <v>1.5072819999999432E-3</v>
      </c>
    </row>
    <row r="183" spans="1:32" x14ac:dyDescent="0.35">
      <c r="A183" s="6">
        <v>314</v>
      </c>
      <c r="B183">
        <v>57.602499999999999</v>
      </c>
      <c r="C183">
        <v>26.447600000000001</v>
      </c>
      <c r="D183">
        <v>0.12604499999999999</v>
      </c>
      <c r="E183">
        <v>0.239256</v>
      </c>
      <c r="F183">
        <v>0.35641349999999999</v>
      </c>
      <c r="G183">
        <v>1.82</v>
      </c>
      <c r="H183">
        <v>0.16</v>
      </c>
      <c r="I183">
        <v>2.5</v>
      </c>
      <c r="J183">
        <v>1.507748125</v>
      </c>
      <c r="K183">
        <v>1026.6210000000001</v>
      </c>
      <c r="L183" t="s">
        <v>31</v>
      </c>
      <c r="M183">
        <v>0.24163575600000001</v>
      </c>
      <c r="N183">
        <v>1.1548603319999999</v>
      </c>
      <c r="O183">
        <v>0.15557284599999999</v>
      </c>
      <c r="P183">
        <v>0.80780781700000004</v>
      </c>
      <c r="Q183">
        <v>7.4884454000000003E-2</v>
      </c>
      <c r="R183">
        <v>1.0146057850000001</v>
      </c>
      <c r="S183">
        <v>6</v>
      </c>
      <c r="T183">
        <v>7</v>
      </c>
      <c r="U183">
        <v>24</v>
      </c>
      <c r="V183">
        <v>0.81665644000000004</v>
      </c>
      <c r="W183">
        <v>0.403481164</v>
      </c>
      <c r="X183">
        <v>0.44630138499999999</v>
      </c>
      <c r="Y183">
        <v>2</v>
      </c>
      <c r="Z183">
        <v>19</v>
      </c>
      <c r="AA183">
        <v>0.26125563099999999</v>
      </c>
      <c r="AB183">
        <v>8.7912087999999999E-2</v>
      </c>
      <c r="AC183">
        <v>0.82843303599999996</v>
      </c>
      <c r="AD183">
        <v>1.3736263740000001</v>
      </c>
      <c r="AE183">
        <v>9.7406900000000004E-4</v>
      </c>
      <c r="AF183">
        <f t="shared" si="2"/>
        <v>0.41317527600000004</v>
      </c>
    </row>
    <row r="184" spans="1:32" x14ac:dyDescent="0.35">
      <c r="A184" s="6">
        <v>315</v>
      </c>
      <c r="B184">
        <v>59.720100000000002</v>
      </c>
      <c r="C184">
        <v>35.215899999999998</v>
      </c>
      <c r="D184">
        <v>0.156002</v>
      </c>
      <c r="E184">
        <v>0.178566</v>
      </c>
      <c r="F184">
        <v>0.77869189999999999</v>
      </c>
      <c r="G184">
        <v>1.1339999999999999</v>
      </c>
      <c r="H184">
        <v>0.02</v>
      </c>
      <c r="I184">
        <v>2.41</v>
      </c>
      <c r="J184">
        <v>3.5314292580000002</v>
      </c>
      <c r="K184">
        <v>1063.7850000000001</v>
      </c>
      <c r="L184" t="s">
        <v>32</v>
      </c>
      <c r="M184">
        <v>0.27602990700000002</v>
      </c>
      <c r="N184">
        <v>1.051388432</v>
      </c>
      <c r="O184">
        <v>0.21790033</v>
      </c>
      <c r="P184">
        <v>0.902082575</v>
      </c>
      <c r="Q184">
        <v>0.15189564699999999</v>
      </c>
      <c r="R184">
        <v>0.86541527299999998</v>
      </c>
      <c r="S184">
        <v>5</v>
      </c>
      <c r="T184">
        <v>6</v>
      </c>
      <c r="U184">
        <v>20</v>
      </c>
      <c r="V184">
        <v>0.74439020099999997</v>
      </c>
      <c r="W184">
        <v>0.59615351400000005</v>
      </c>
      <c r="X184">
        <v>0.37311603900000001</v>
      </c>
      <c r="Y184">
        <v>2</v>
      </c>
      <c r="Z184">
        <v>16</v>
      </c>
      <c r="AA184">
        <v>0.16690169899999999</v>
      </c>
      <c r="AB184">
        <v>1.7636684E-2</v>
      </c>
      <c r="AC184">
        <v>3.1141351479999999</v>
      </c>
      <c r="AD184">
        <v>2.1252204589999999</v>
      </c>
      <c r="AE184">
        <v>9.4003999999999995E-4</v>
      </c>
      <c r="AF184">
        <f t="shared" si="2"/>
        <v>0.14823668699999992</v>
      </c>
    </row>
    <row r="185" spans="1:32" x14ac:dyDescent="0.35">
      <c r="A185" s="6">
        <v>316</v>
      </c>
      <c r="B185">
        <v>46.22</v>
      </c>
      <c r="C185">
        <v>26.902000000000001</v>
      </c>
      <c r="D185">
        <v>0.111294</v>
      </c>
      <c r="E185">
        <v>0.21589900000000001</v>
      </c>
      <c r="F185">
        <v>0.21578069999999999</v>
      </c>
      <c r="G185">
        <v>1.71</v>
      </c>
      <c r="H185">
        <v>0.16</v>
      </c>
      <c r="I185">
        <v>34.369999999999997</v>
      </c>
      <c r="J185">
        <v>6.0439126109999997</v>
      </c>
      <c r="K185">
        <v>1290.059</v>
      </c>
      <c r="L185" t="s">
        <v>32</v>
      </c>
      <c r="M185">
        <v>0.16179528800000001</v>
      </c>
      <c r="N185">
        <v>1.037807763</v>
      </c>
      <c r="O185">
        <v>0.150707445</v>
      </c>
      <c r="P185">
        <v>1.082922972</v>
      </c>
      <c r="Q185">
        <v>0.124640344</v>
      </c>
      <c r="R185">
        <v>1.042200657</v>
      </c>
      <c r="S185">
        <v>12</v>
      </c>
      <c r="T185">
        <v>13</v>
      </c>
      <c r="U185">
        <v>16</v>
      </c>
      <c r="V185">
        <v>0.62941085299999999</v>
      </c>
      <c r="W185">
        <v>0.64626031699999997</v>
      </c>
      <c r="X185">
        <v>0.58502222199999998</v>
      </c>
      <c r="Y185">
        <v>2</v>
      </c>
      <c r="Z185">
        <v>5</v>
      </c>
      <c r="AA185">
        <v>0.34027089199999999</v>
      </c>
      <c r="AB185">
        <v>9.3567251000000004E-2</v>
      </c>
      <c r="AC185">
        <v>3.5344518190000001</v>
      </c>
      <c r="AD185">
        <v>20.099415199999999</v>
      </c>
      <c r="AE185">
        <v>7.7515799999999997E-4</v>
      </c>
      <c r="AF185">
        <f t="shared" si="2"/>
        <v>-1.6849463999999981E-2</v>
      </c>
    </row>
    <row r="186" spans="1:32" x14ac:dyDescent="0.35">
      <c r="A186" s="6">
        <v>317</v>
      </c>
      <c r="B186">
        <v>20.2041</v>
      </c>
      <c r="C186">
        <v>19.7529</v>
      </c>
      <c r="D186">
        <v>6.4236799999999997E-2</v>
      </c>
      <c r="E186">
        <v>0.123388</v>
      </c>
      <c r="F186">
        <v>0.1869934</v>
      </c>
      <c r="G186">
        <v>0.86899999999999999</v>
      </c>
      <c r="H186">
        <v>0</v>
      </c>
      <c r="I186">
        <v>65.37</v>
      </c>
      <c r="J186">
        <v>9.7150850290000008</v>
      </c>
      <c r="K186">
        <v>1255.0519999999999</v>
      </c>
      <c r="L186" t="s">
        <v>31</v>
      </c>
      <c r="M186">
        <v>0.13342567699999999</v>
      </c>
      <c r="N186">
        <v>1.0315663479999999</v>
      </c>
      <c r="O186">
        <v>0.10950125400000001</v>
      </c>
      <c r="P186">
        <v>0.99786703300000001</v>
      </c>
      <c r="Q186">
        <v>0.15778504099999999</v>
      </c>
      <c r="R186">
        <v>0.95120579900000002</v>
      </c>
      <c r="S186">
        <v>12</v>
      </c>
      <c r="T186">
        <v>13</v>
      </c>
      <c r="U186">
        <v>13</v>
      </c>
      <c r="V186">
        <v>0.62650815800000004</v>
      </c>
      <c r="W186">
        <v>0.615876812</v>
      </c>
      <c r="X186">
        <v>0.55590353800000003</v>
      </c>
      <c r="Y186">
        <v>2</v>
      </c>
      <c r="Z186">
        <v>2</v>
      </c>
      <c r="AA186">
        <v>0.255689006</v>
      </c>
      <c r="AB186">
        <v>0</v>
      </c>
      <c r="AC186">
        <v>11.17961453</v>
      </c>
      <c r="AD186">
        <v>75.224395860000001</v>
      </c>
      <c r="AE186">
        <v>7.9677999999999997E-4</v>
      </c>
      <c r="AF186">
        <f t="shared" si="2"/>
        <v>1.0631346000000041E-2</v>
      </c>
    </row>
    <row r="187" spans="1:32" x14ac:dyDescent="0.35">
      <c r="A187" s="6">
        <v>320</v>
      </c>
      <c r="B187">
        <v>73.189300000000003</v>
      </c>
      <c r="C187">
        <v>31.019300000000001</v>
      </c>
      <c r="D187">
        <v>0.159528</v>
      </c>
      <c r="E187">
        <v>0.28963499999999998</v>
      </c>
      <c r="F187">
        <v>0.2375949</v>
      </c>
      <c r="G187">
        <v>1.42</v>
      </c>
      <c r="H187">
        <v>0.14000000000000001</v>
      </c>
      <c r="I187">
        <v>4.33</v>
      </c>
      <c r="J187">
        <v>2.8228973750000002</v>
      </c>
      <c r="K187">
        <v>1366.9459999999999</v>
      </c>
      <c r="L187" t="s">
        <v>33</v>
      </c>
      <c r="M187">
        <v>0.19122020300000001</v>
      </c>
      <c r="N187">
        <v>1.360888493</v>
      </c>
      <c r="O187">
        <v>0.130014934</v>
      </c>
      <c r="P187">
        <v>1.1491699019999999</v>
      </c>
      <c r="Q187">
        <v>6.6835304999999998E-2</v>
      </c>
      <c r="R187">
        <v>0.41644948599999998</v>
      </c>
      <c r="S187">
        <v>8</v>
      </c>
      <c r="T187">
        <v>28</v>
      </c>
      <c r="U187">
        <v>39</v>
      </c>
      <c r="V187">
        <v>0.90870862600000002</v>
      </c>
      <c r="W187">
        <v>0.36016495100000001</v>
      </c>
      <c r="X187">
        <v>0.13504776499999999</v>
      </c>
      <c r="Y187">
        <v>21</v>
      </c>
      <c r="Z187">
        <v>32</v>
      </c>
      <c r="AA187">
        <v>0.40170939500000002</v>
      </c>
      <c r="AB187">
        <v>9.8591549000000001E-2</v>
      </c>
      <c r="AC187">
        <v>1.9879558980000001</v>
      </c>
      <c r="AD187">
        <v>3.049295775</v>
      </c>
      <c r="AE187">
        <v>7.3155799999999999E-4</v>
      </c>
      <c r="AF187">
        <f t="shared" si="2"/>
        <v>0.54854367500000001</v>
      </c>
    </row>
    <row r="188" spans="1:32" x14ac:dyDescent="0.35">
      <c r="A188" s="6">
        <v>322</v>
      </c>
      <c r="B188">
        <v>120.176</v>
      </c>
      <c r="C188">
        <v>22.431999999999999</v>
      </c>
      <c r="D188">
        <v>0.277063</v>
      </c>
      <c r="E188">
        <v>0.33232499999999998</v>
      </c>
      <c r="F188">
        <v>0.4311566</v>
      </c>
      <c r="G188">
        <v>1.4675</v>
      </c>
      <c r="H188">
        <v>0.03</v>
      </c>
      <c r="I188">
        <v>11.5</v>
      </c>
      <c r="J188">
        <v>5.7896103249999999</v>
      </c>
      <c r="K188">
        <v>1729.338</v>
      </c>
      <c r="L188" t="s">
        <v>32</v>
      </c>
      <c r="M188">
        <v>0.211137663</v>
      </c>
      <c r="N188">
        <v>0.99049469599999995</v>
      </c>
      <c r="O188">
        <v>0.23116859200000001</v>
      </c>
      <c r="P188">
        <v>0.56604098199999997</v>
      </c>
      <c r="Q188">
        <v>0.13721871799999999</v>
      </c>
      <c r="R188">
        <v>0.61497284699999999</v>
      </c>
      <c r="S188">
        <v>6</v>
      </c>
      <c r="T188">
        <v>2</v>
      </c>
      <c r="U188">
        <v>25</v>
      </c>
      <c r="V188">
        <v>0.69208905499999995</v>
      </c>
      <c r="W188">
        <v>0.38028226700000001</v>
      </c>
      <c r="X188">
        <v>0.226553332</v>
      </c>
      <c r="Y188">
        <v>-3</v>
      </c>
      <c r="Z188">
        <v>20</v>
      </c>
      <c r="AA188">
        <v>0.391210579</v>
      </c>
      <c r="AB188">
        <v>2.0442930000000002E-2</v>
      </c>
      <c r="AC188">
        <v>3.9452199829999999</v>
      </c>
      <c r="AD188">
        <v>7.8364565590000002</v>
      </c>
      <c r="AE188">
        <v>5.7825599999999997E-4</v>
      </c>
      <c r="AF188">
        <f t="shared" si="2"/>
        <v>0.31180678799999995</v>
      </c>
    </row>
    <row r="189" spans="1:32" x14ac:dyDescent="0.35">
      <c r="A189" s="6">
        <v>324</v>
      </c>
      <c r="B189">
        <v>56.489199999999997</v>
      </c>
      <c r="C189">
        <v>27.552499999999998</v>
      </c>
      <c r="D189">
        <v>0.18652199999999999</v>
      </c>
      <c r="E189">
        <v>0.334063</v>
      </c>
      <c r="F189">
        <v>0.86990179999999995</v>
      </c>
      <c r="G189">
        <v>1.7675000000000001</v>
      </c>
      <c r="H189">
        <v>0.22</v>
      </c>
      <c r="I189">
        <v>7.43</v>
      </c>
      <c r="J189">
        <v>10.70609644</v>
      </c>
      <c r="K189">
        <v>1423.01</v>
      </c>
      <c r="L189" t="s">
        <v>33</v>
      </c>
      <c r="M189">
        <v>0.32138678500000001</v>
      </c>
      <c r="N189">
        <v>1.1193935209999999</v>
      </c>
      <c r="O189">
        <v>0.377614652</v>
      </c>
      <c r="P189">
        <v>1.3567323060000001</v>
      </c>
      <c r="Q189">
        <v>0.133857794</v>
      </c>
      <c r="R189">
        <v>0.87743561999999997</v>
      </c>
      <c r="S189">
        <v>4</v>
      </c>
      <c r="T189">
        <v>4</v>
      </c>
      <c r="U189">
        <v>8</v>
      </c>
      <c r="V189">
        <v>0.80075021400000002</v>
      </c>
      <c r="W189">
        <v>0.96504829800000003</v>
      </c>
      <c r="X189">
        <v>0.519059724</v>
      </c>
      <c r="Y189">
        <v>1</v>
      </c>
      <c r="Z189">
        <v>5</v>
      </c>
      <c r="AA189">
        <v>0.176559824</v>
      </c>
      <c r="AB189">
        <v>0.12446959</v>
      </c>
      <c r="AC189">
        <v>6.0571974199999996</v>
      </c>
      <c r="AD189">
        <v>4.2036775110000004</v>
      </c>
      <c r="AE189">
        <v>7.0273600000000003E-4</v>
      </c>
      <c r="AF189">
        <f t="shared" si="2"/>
        <v>-0.16429808400000001</v>
      </c>
    </row>
    <row r="190" spans="1:32" x14ac:dyDescent="0.35">
      <c r="A190" s="6">
        <v>325</v>
      </c>
      <c r="B190">
        <v>38.6098</v>
      </c>
      <c r="C190">
        <v>31.817900000000002</v>
      </c>
      <c r="D190">
        <v>0.12220399999999999</v>
      </c>
      <c r="E190">
        <v>0.19734099999999999</v>
      </c>
      <c r="F190">
        <v>0.73794769999999998</v>
      </c>
      <c r="G190">
        <v>2.0225</v>
      </c>
      <c r="H190">
        <v>0.24</v>
      </c>
      <c r="I190">
        <v>5.91</v>
      </c>
      <c r="J190">
        <v>7.3382705220000002</v>
      </c>
      <c r="K190">
        <v>1375.19</v>
      </c>
      <c r="L190" t="s">
        <v>32</v>
      </c>
      <c r="M190">
        <v>0.44159986800000001</v>
      </c>
      <c r="N190">
        <v>1.355496217</v>
      </c>
      <c r="O190">
        <v>0.76643907099999997</v>
      </c>
      <c r="P190">
        <v>1.150300388</v>
      </c>
      <c r="Q190">
        <v>0.10219713900000001</v>
      </c>
      <c r="R190">
        <v>1.042034911</v>
      </c>
      <c r="S190">
        <v>3</v>
      </c>
      <c r="T190">
        <v>2</v>
      </c>
      <c r="U190">
        <v>19</v>
      </c>
      <c r="V190">
        <v>0.98313800399999995</v>
      </c>
      <c r="W190">
        <v>0.85771911999999995</v>
      </c>
      <c r="X190">
        <v>0.53663013599999998</v>
      </c>
      <c r="Y190">
        <v>0</v>
      </c>
      <c r="Z190">
        <v>17</v>
      </c>
      <c r="AA190">
        <v>0.14207261299999999</v>
      </c>
      <c r="AB190">
        <v>0.118665019</v>
      </c>
      <c r="AC190">
        <v>3.6283166979999999</v>
      </c>
      <c r="AD190">
        <v>2.9221260820000001</v>
      </c>
      <c r="AE190">
        <v>7.27172E-4</v>
      </c>
      <c r="AF190">
        <f t="shared" si="2"/>
        <v>0.12541888400000001</v>
      </c>
    </row>
    <row r="191" spans="1:32" x14ac:dyDescent="0.35">
      <c r="A191" s="6">
        <v>327</v>
      </c>
      <c r="B191">
        <v>79.517399999999995</v>
      </c>
      <c r="C191">
        <v>26.255500000000001</v>
      </c>
      <c r="D191">
        <v>0.23402800000000001</v>
      </c>
      <c r="E191">
        <v>0.41514699999999999</v>
      </c>
      <c r="F191">
        <v>0.58664680000000002</v>
      </c>
      <c r="G191">
        <v>1.1399999999999999</v>
      </c>
      <c r="H191">
        <v>0.04</v>
      </c>
      <c r="I191">
        <v>100.26</v>
      </c>
      <c r="J191">
        <v>10.896350379999999</v>
      </c>
      <c r="K191">
        <v>1532.9</v>
      </c>
      <c r="L191" t="s">
        <v>32</v>
      </c>
      <c r="M191">
        <v>0.35811492700000003</v>
      </c>
      <c r="N191">
        <v>1.2371084720000001</v>
      </c>
      <c r="O191">
        <v>0.51534805900000002</v>
      </c>
      <c r="P191">
        <v>1.113380926</v>
      </c>
      <c r="Q191">
        <v>0.14176206499999999</v>
      </c>
      <c r="R191">
        <v>1.0604903910000001</v>
      </c>
      <c r="S191">
        <v>4</v>
      </c>
      <c r="T191">
        <v>3</v>
      </c>
      <c r="U191">
        <v>8</v>
      </c>
      <c r="V191">
        <v>0.87687221400000004</v>
      </c>
      <c r="W191">
        <v>0.77988435899999997</v>
      </c>
      <c r="X191">
        <v>0.62069022299999999</v>
      </c>
      <c r="Y191">
        <v>0</v>
      </c>
      <c r="Z191">
        <v>5</v>
      </c>
      <c r="AA191">
        <v>0.28516532999999999</v>
      </c>
      <c r="AB191">
        <v>3.5087719000000003E-2</v>
      </c>
      <c r="AC191">
        <v>9.5582020879999998</v>
      </c>
      <c r="AD191">
        <v>87.947368420000004</v>
      </c>
      <c r="AE191">
        <v>6.5235800000000002E-4</v>
      </c>
      <c r="AF191">
        <f t="shared" si="2"/>
        <v>9.6987855000000067E-2</v>
      </c>
    </row>
    <row r="192" spans="1:32" x14ac:dyDescent="0.35">
      <c r="A192" s="6">
        <v>329</v>
      </c>
      <c r="B192">
        <v>50.144599999999997</v>
      </c>
      <c r="C192">
        <v>14.7951</v>
      </c>
      <c r="D192">
        <v>0.22870799999999999</v>
      </c>
      <c r="E192">
        <v>0.42272599999999999</v>
      </c>
      <c r="F192">
        <v>0.83713309999999996</v>
      </c>
      <c r="G192">
        <v>1.31</v>
      </c>
      <c r="H192">
        <v>0.14000000000000001</v>
      </c>
      <c r="I192">
        <v>12.98</v>
      </c>
      <c r="J192">
        <v>3.7690674560000001</v>
      </c>
      <c r="K192">
        <v>1495.154</v>
      </c>
      <c r="L192" t="s">
        <v>32</v>
      </c>
      <c r="M192">
        <v>0.28036568299999998</v>
      </c>
      <c r="N192">
        <v>1.3809781990000001</v>
      </c>
      <c r="O192">
        <v>0.26986580199999999</v>
      </c>
      <c r="P192">
        <v>1.3827196479999999</v>
      </c>
      <c r="Q192">
        <v>0.16008329499999999</v>
      </c>
      <c r="R192">
        <v>0.99177070599999995</v>
      </c>
      <c r="S192">
        <v>5</v>
      </c>
      <c r="T192">
        <v>4</v>
      </c>
      <c r="U192">
        <v>20</v>
      </c>
      <c r="V192">
        <v>0.91928639400000001</v>
      </c>
      <c r="W192">
        <v>0.99861547900000003</v>
      </c>
      <c r="X192">
        <v>0.47604602200000001</v>
      </c>
      <c r="Y192">
        <v>0</v>
      </c>
      <c r="Z192">
        <v>16</v>
      </c>
      <c r="AA192">
        <v>0.214579828</v>
      </c>
      <c r="AB192">
        <v>0.106870229</v>
      </c>
      <c r="AC192">
        <v>2.8771507299999999</v>
      </c>
      <c r="AD192">
        <v>9.908396947</v>
      </c>
      <c r="AE192">
        <v>6.6882699999999998E-4</v>
      </c>
      <c r="AF192">
        <f t="shared" si="2"/>
        <v>-7.9329085000000021E-2</v>
      </c>
    </row>
    <row r="193" spans="1:32" x14ac:dyDescent="0.35">
      <c r="A193" s="6">
        <v>330</v>
      </c>
      <c r="B193">
        <v>102.07899999999999</v>
      </c>
      <c r="C193">
        <v>22.989000000000001</v>
      </c>
      <c r="D193">
        <v>0.25856200000000001</v>
      </c>
      <c r="E193">
        <v>0.31326399999999999</v>
      </c>
      <c r="F193">
        <v>0.29249409999999998</v>
      </c>
      <c r="G193">
        <v>1.54</v>
      </c>
      <c r="H193">
        <v>0.05</v>
      </c>
      <c r="I193">
        <v>9.01</v>
      </c>
      <c r="J193">
        <v>2.5914666460000002</v>
      </c>
      <c r="K193">
        <v>1571.0070000000001</v>
      </c>
      <c r="L193" t="s">
        <v>32</v>
      </c>
      <c r="M193">
        <v>0.30876474300000001</v>
      </c>
      <c r="N193">
        <v>1.168972801</v>
      </c>
      <c r="O193">
        <v>0.441778375</v>
      </c>
      <c r="P193">
        <v>0.86942144200000004</v>
      </c>
      <c r="Q193">
        <v>8.6740848999999995E-2</v>
      </c>
      <c r="R193">
        <v>0.57166829600000002</v>
      </c>
      <c r="S193">
        <v>5</v>
      </c>
      <c r="T193">
        <v>3</v>
      </c>
      <c r="U193">
        <v>39</v>
      </c>
      <c r="V193">
        <v>0.796434737</v>
      </c>
      <c r="W193">
        <v>0.63166990000000001</v>
      </c>
      <c r="X193">
        <v>0.15273463300000001</v>
      </c>
      <c r="Y193">
        <v>-1</v>
      </c>
      <c r="Z193">
        <v>35</v>
      </c>
      <c r="AA193">
        <v>0.46921175500000001</v>
      </c>
      <c r="AB193">
        <v>3.2467532E-2</v>
      </c>
      <c r="AC193">
        <v>1.682770549</v>
      </c>
      <c r="AD193">
        <v>5.8506493510000004</v>
      </c>
      <c r="AE193">
        <v>6.3653400000000001E-4</v>
      </c>
      <c r="AF193">
        <f t="shared" si="2"/>
        <v>0.164764837</v>
      </c>
    </row>
    <row r="194" spans="1:32" x14ac:dyDescent="0.35">
      <c r="A194" s="6">
        <v>331</v>
      </c>
      <c r="B194">
        <v>44.324199999999998</v>
      </c>
      <c r="C194">
        <v>14.4015</v>
      </c>
      <c r="D194">
        <v>0.14924699999999999</v>
      </c>
      <c r="E194">
        <v>0.159668</v>
      </c>
      <c r="F194">
        <v>0.88368139999999995</v>
      </c>
      <c r="G194">
        <v>1.93</v>
      </c>
      <c r="H194">
        <v>0.26</v>
      </c>
      <c r="I194">
        <v>9.23</v>
      </c>
      <c r="J194">
        <v>1.612467442</v>
      </c>
      <c r="K194">
        <v>1445.01</v>
      </c>
      <c r="L194" t="s">
        <v>31</v>
      </c>
      <c r="M194">
        <v>0.34539892500000002</v>
      </c>
      <c r="N194">
        <v>1.5750305609999999</v>
      </c>
      <c r="O194">
        <v>0.514735265</v>
      </c>
      <c r="P194">
        <v>1.8695517020000001</v>
      </c>
      <c r="Q194">
        <v>0.14497912900000001</v>
      </c>
      <c r="R194">
        <v>1.0557512309999999</v>
      </c>
      <c r="S194">
        <v>4</v>
      </c>
      <c r="T194">
        <v>3</v>
      </c>
      <c r="U194">
        <v>23</v>
      </c>
      <c r="V194">
        <v>1.125142407</v>
      </c>
      <c r="W194">
        <v>1.232950902</v>
      </c>
      <c r="X194">
        <v>0.43265717300000001</v>
      </c>
      <c r="Y194">
        <v>0</v>
      </c>
      <c r="Z194">
        <v>20</v>
      </c>
      <c r="AA194">
        <v>0.14448920200000001</v>
      </c>
      <c r="AB194">
        <v>0.13471502599999999</v>
      </c>
      <c r="AC194">
        <v>0.83547535900000003</v>
      </c>
      <c r="AD194">
        <v>4.7823834200000004</v>
      </c>
      <c r="AE194">
        <v>6.9203699999999995E-4</v>
      </c>
      <c r="AF194">
        <f t="shared" si="2"/>
        <v>-0.107808495</v>
      </c>
    </row>
    <row r="195" spans="1:32" x14ac:dyDescent="0.35">
      <c r="A195" s="6">
        <v>333</v>
      </c>
      <c r="B195">
        <v>104.05200000000001</v>
      </c>
      <c r="C195">
        <v>32.1143</v>
      </c>
      <c r="D195">
        <v>0.26052700000000001</v>
      </c>
      <c r="E195">
        <v>0.37753799999999998</v>
      </c>
      <c r="F195">
        <v>0.44143470000000001</v>
      </c>
      <c r="G195">
        <v>1.33</v>
      </c>
      <c r="H195">
        <v>0.05</v>
      </c>
      <c r="I195">
        <v>6.99</v>
      </c>
      <c r="J195">
        <v>5.6140943419999996</v>
      </c>
      <c r="K195">
        <v>1590.31</v>
      </c>
      <c r="L195" t="s">
        <v>31</v>
      </c>
      <c r="M195">
        <v>0.30762202799999999</v>
      </c>
      <c r="N195">
        <v>1.0803513229999999</v>
      </c>
      <c r="O195">
        <v>0.264532459</v>
      </c>
      <c r="P195">
        <v>0.977235937</v>
      </c>
      <c r="Q195">
        <v>4.5771979999999997E-2</v>
      </c>
      <c r="R195">
        <v>0.54723896599999999</v>
      </c>
      <c r="S195">
        <v>4</v>
      </c>
      <c r="T195">
        <v>4</v>
      </c>
      <c r="U195">
        <v>23</v>
      </c>
      <c r="V195">
        <v>0.70478750999999995</v>
      </c>
      <c r="W195">
        <v>0.65722740899999998</v>
      </c>
      <c r="X195">
        <v>0.33494933900000001</v>
      </c>
      <c r="Y195">
        <v>1</v>
      </c>
      <c r="Z195">
        <v>20</v>
      </c>
      <c r="AA195">
        <v>0.37114133100000002</v>
      </c>
      <c r="AB195">
        <v>3.7593985000000003E-2</v>
      </c>
      <c r="AC195">
        <v>4.2211235650000001</v>
      </c>
      <c r="AD195">
        <v>5.2556390979999996</v>
      </c>
      <c r="AE195">
        <v>6.2880800000000001E-4</v>
      </c>
      <c r="AF195">
        <f t="shared" ref="AF195:AF235" si="3">V195-W195</f>
        <v>4.7560100999999966E-2</v>
      </c>
    </row>
    <row r="196" spans="1:32" x14ac:dyDescent="0.35">
      <c r="A196" s="6">
        <v>334</v>
      </c>
      <c r="B196">
        <v>89.729500000000002</v>
      </c>
      <c r="C196">
        <v>16.359400000000001</v>
      </c>
      <c r="D196">
        <v>0.19197700000000001</v>
      </c>
      <c r="E196">
        <v>0.31812400000000002</v>
      </c>
      <c r="F196">
        <v>0.7998883</v>
      </c>
      <c r="G196">
        <v>1.0669999999999999</v>
      </c>
      <c r="H196">
        <v>0.03</v>
      </c>
      <c r="I196">
        <v>5.28</v>
      </c>
      <c r="J196">
        <v>2.1640396370000001</v>
      </c>
      <c r="K196">
        <v>1582.1849999999999</v>
      </c>
      <c r="L196" t="s">
        <v>32</v>
      </c>
      <c r="M196">
        <v>0.42964070999999998</v>
      </c>
      <c r="N196">
        <v>1.022005684</v>
      </c>
      <c r="O196">
        <v>0.62559401299999995</v>
      </c>
      <c r="P196">
        <v>1.2159171440000001</v>
      </c>
      <c r="Q196">
        <v>7.9546940999999996E-2</v>
      </c>
      <c r="R196">
        <v>0.57616519300000002</v>
      </c>
      <c r="S196">
        <v>2</v>
      </c>
      <c r="T196">
        <v>1</v>
      </c>
      <c r="U196">
        <v>17</v>
      </c>
      <c r="V196">
        <v>0.722863107</v>
      </c>
      <c r="W196">
        <v>0.89481917300000002</v>
      </c>
      <c r="X196">
        <v>0.35197715499999999</v>
      </c>
      <c r="Y196">
        <v>0</v>
      </c>
      <c r="Z196">
        <v>16</v>
      </c>
      <c r="AA196">
        <v>0.193551483</v>
      </c>
      <c r="AB196">
        <v>2.8116214E-2</v>
      </c>
      <c r="AC196">
        <v>2.0281533619999998</v>
      </c>
      <c r="AD196">
        <v>4.9484536080000003</v>
      </c>
      <c r="AE196">
        <v>6.3203700000000001E-4</v>
      </c>
      <c r="AF196">
        <f t="shared" si="3"/>
        <v>-0.17195606600000002</v>
      </c>
    </row>
    <row r="197" spans="1:32" x14ac:dyDescent="0.35">
      <c r="A197" s="6">
        <v>335</v>
      </c>
      <c r="B197">
        <v>88.893900000000002</v>
      </c>
      <c r="C197">
        <v>30.2014</v>
      </c>
      <c r="D197">
        <v>0.16545699999999999</v>
      </c>
      <c r="E197">
        <v>0.18246599999999999</v>
      </c>
      <c r="F197">
        <v>0.70092779999999999</v>
      </c>
      <c r="G197">
        <v>1.171</v>
      </c>
      <c r="H197">
        <v>0.02</v>
      </c>
      <c r="I197">
        <v>3.67</v>
      </c>
      <c r="J197">
        <v>2.2398929590000001</v>
      </c>
      <c r="K197">
        <v>1582.885</v>
      </c>
      <c r="L197" t="s">
        <v>32</v>
      </c>
      <c r="M197">
        <v>0.65232972</v>
      </c>
      <c r="N197">
        <v>1.0666572780000001</v>
      </c>
      <c r="O197">
        <v>0.66767350599999997</v>
      </c>
      <c r="P197">
        <v>1.2587186319999999</v>
      </c>
      <c r="Q197">
        <v>0.14273940600000001</v>
      </c>
      <c r="R197">
        <v>0.73772646900000005</v>
      </c>
      <c r="S197">
        <v>1</v>
      </c>
      <c r="T197">
        <v>2</v>
      </c>
      <c r="U197">
        <v>7</v>
      </c>
      <c r="V197">
        <v>0.79855704999999999</v>
      </c>
      <c r="W197">
        <v>0.83903421899999997</v>
      </c>
      <c r="X197">
        <v>0.51957960599999997</v>
      </c>
      <c r="Y197">
        <v>2</v>
      </c>
      <c r="Z197">
        <v>7</v>
      </c>
      <c r="AA197">
        <v>0.19097403399999999</v>
      </c>
      <c r="AB197">
        <v>1.7079418999999998E-2</v>
      </c>
      <c r="AC197">
        <v>1.912803552</v>
      </c>
      <c r="AD197">
        <v>3.134073442</v>
      </c>
      <c r="AE197">
        <v>6.3175799999999995E-4</v>
      </c>
      <c r="AF197">
        <f t="shared" si="3"/>
        <v>-4.047716899999998E-2</v>
      </c>
    </row>
    <row r="198" spans="1:32" x14ac:dyDescent="0.35">
      <c r="A198" s="6">
        <v>336</v>
      </c>
      <c r="B198">
        <v>106.626</v>
      </c>
      <c r="C198">
        <v>18.1831</v>
      </c>
      <c r="D198">
        <v>0.26797100000000001</v>
      </c>
      <c r="E198">
        <v>0.263876</v>
      </c>
      <c r="F198">
        <v>0.87549259999999995</v>
      </c>
      <c r="G198">
        <v>1.53</v>
      </c>
      <c r="H198">
        <v>0.05</v>
      </c>
      <c r="I198">
        <v>48.81</v>
      </c>
      <c r="J198">
        <v>5.6229562749999999</v>
      </c>
      <c r="K198">
        <v>1527.0060000000001</v>
      </c>
      <c r="L198" t="s">
        <v>32</v>
      </c>
      <c r="M198">
        <v>0.46699375399999998</v>
      </c>
      <c r="N198">
        <v>1.4838020110000001</v>
      </c>
      <c r="O198">
        <v>0.49965763099999999</v>
      </c>
      <c r="P198">
        <v>1.2782945530000001</v>
      </c>
      <c r="Q198">
        <v>0.14078370400000001</v>
      </c>
      <c r="R198">
        <v>0.80716201300000001</v>
      </c>
      <c r="S198">
        <v>3</v>
      </c>
      <c r="T198">
        <v>3</v>
      </c>
      <c r="U198">
        <v>22</v>
      </c>
      <c r="V198">
        <v>1.010880499</v>
      </c>
      <c r="W198">
        <v>0.84686692299999999</v>
      </c>
      <c r="X198">
        <v>0.37778475700000003</v>
      </c>
      <c r="Y198">
        <v>1</v>
      </c>
      <c r="Z198">
        <v>20</v>
      </c>
      <c r="AA198">
        <v>0.234350267</v>
      </c>
      <c r="AB198">
        <v>3.2679738999999999E-2</v>
      </c>
      <c r="AC198">
        <v>3.6751348199999998</v>
      </c>
      <c r="AD198">
        <v>31.90196078</v>
      </c>
      <c r="AE198">
        <v>6.5487599999999998E-4</v>
      </c>
      <c r="AF198">
        <f t="shared" si="3"/>
        <v>0.16401357599999999</v>
      </c>
    </row>
    <row r="199" spans="1:32" x14ac:dyDescent="0.35">
      <c r="A199" s="6">
        <v>337</v>
      </c>
      <c r="B199">
        <v>36.435699999999997</v>
      </c>
      <c r="C199">
        <v>20.8066</v>
      </c>
      <c r="D199">
        <v>0.156863</v>
      </c>
      <c r="E199">
        <v>0.219059</v>
      </c>
      <c r="F199">
        <v>0.95369809999999999</v>
      </c>
      <c r="G199">
        <v>1.96</v>
      </c>
      <c r="H199">
        <v>0.19</v>
      </c>
      <c r="I199">
        <v>16.510000000000002</v>
      </c>
      <c r="J199">
        <v>2.1446592259999999</v>
      </c>
      <c r="K199">
        <v>1486.223</v>
      </c>
      <c r="L199" t="s">
        <v>31</v>
      </c>
      <c r="M199">
        <v>0.457389661</v>
      </c>
      <c r="N199">
        <v>1.432671386</v>
      </c>
      <c r="O199">
        <v>0.66311431799999998</v>
      </c>
      <c r="P199">
        <v>1.4140673349999999</v>
      </c>
      <c r="Q199">
        <v>0.113719167</v>
      </c>
      <c r="R199">
        <v>1.0261276210000001</v>
      </c>
      <c r="S199">
        <v>3</v>
      </c>
      <c r="T199">
        <v>2</v>
      </c>
      <c r="U199">
        <v>23</v>
      </c>
      <c r="V199">
        <v>1.03908691</v>
      </c>
      <c r="W199">
        <v>1.0350779999999999</v>
      </c>
      <c r="X199">
        <v>0.46001097600000002</v>
      </c>
      <c r="Y199">
        <v>0</v>
      </c>
      <c r="Z199">
        <v>21</v>
      </c>
      <c r="AA199">
        <v>0.14124661799999999</v>
      </c>
      <c r="AB199">
        <v>9.6938776000000004E-2</v>
      </c>
      <c r="AC199">
        <v>1.0942138910000001</v>
      </c>
      <c r="AD199">
        <v>8.4234693879999991</v>
      </c>
      <c r="AE199">
        <v>6.7284699999999996E-4</v>
      </c>
      <c r="AF199">
        <f t="shared" si="3"/>
        <v>4.0089100000000322E-3</v>
      </c>
    </row>
    <row r="200" spans="1:32" x14ac:dyDescent="0.35">
      <c r="A200" s="6">
        <v>338</v>
      </c>
      <c r="B200">
        <v>80.593999999999994</v>
      </c>
      <c r="C200">
        <v>24.171399999999998</v>
      </c>
      <c r="D200">
        <v>0.25013600000000002</v>
      </c>
      <c r="E200">
        <v>0.40353800000000001</v>
      </c>
      <c r="F200">
        <v>0.50922339999999999</v>
      </c>
      <c r="G200">
        <v>1.8015000000000001</v>
      </c>
      <c r="H200">
        <v>0.16</v>
      </c>
      <c r="I200">
        <v>11.98</v>
      </c>
      <c r="J200">
        <v>9.6799749439999996</v>
      </c>
      <c r="K200">
        <v>1492.5129999999999</v>
      </c>
      <c r="L200" t="s">
        <v>31</v>
      </c>
      <c r="M200">
        <v>0.63677163800000003</v>
      </c>
      <c r="N200">
        <v>1.2489771810000001</v>
      </c>
      <c r="O200">
        <v>0.81163325799999997</v>
      </c>
      <c r="P200">
        <v>1.4508449779999999</v>
      </c>
      <c r="Q200">
        <v>0.12361501699999999</v>
      </c>
      <c r="R200">
        <v>0.98762801</v>
      </c>
      <c r="S200">
        <v>2</v>
      </c>
      <c r="T200">
        <v>2</v>
      </c>
      <c r="U200">
        <v>17</v>
      </c>
      <c r="V200">
        <v>0.92379039399999996</v>
      </c>
      <c r="W200">
        <v>0.98903764599999999</v>
      </c>
      <c r="X200">
        <v>0.54508768100000005</v>
      </c>
      <c r="Y200">
        <v>1</v>
      </c>
      <c r="Z200">
        <v>16</v>
      </c>
      <c r="AA200">
        <v>0.32940396900000002</v>
      </c>
      <c r="AB200">
        <v>8.8814876000000001E-2</v>
      </c>
      <c r="AC200">
        <v>5.3732861190000003</v>
      </c>
      <c r="AD200">
        <v>6.6500138770000001</v>
      </c>
      <c r="AE200">
        <v>6.7001099999999998E-4</v>
      </c>
      <c r="AF200">
        <f t="shared" si="3"/>
        <v>-6.5247252000000033E-2</v>
      </c>
    </row>
    <row r="201" spans="1:32" x14ac:dyDescent="0.35">
      <c r="A201" s="6">
        <v>340</v>
      </c>
      <c r="B201">
        <v>66.249499999999998</v>
      </c>
      <c r="C201">
        <v>24.784700000000001</v>
      </c>
      <c r="D201">
        <v>0.28510799999999997</v>
      </c>
      <c r="E201">
        <v>0.22454499999999999</v>
      </c>
      <c r="F201">
        <v>0.54622199999999999</v>
      </c>
      <c r="G201">
        <v>1.4664999999999999</v>
      </c>
      <c r="H201">
        <v>0.14000000000000001</v>
      </c>
      <c r="I201">
        <v>18.45</v>
      </c>
      <c r="J201">
        <v>11.95529288</v>
      </c>
      <c r="K201">
        <v>1502.7339999999999</v>
      </c>
      <c r="L201" t="s">
        <v>32</v>
      </c>
      <c r="M201">
        <v>0.23068314000000001</v>
      </c>
      <c r="N201">
        <v>1.2850561140000001</v>
      </c>
      <c r="O201">
        <v>0.29946045199999999</v>
      </c>
      <c r="P201">
        <v>1.1700899659999999</v>
      </c>
      <c r="Q201">
        <v>0.17060003800000001</v>
      </c>
      <c r="R201">
        <v>0.96343007300000005</v>
      </c>
      <c r="S201">
        <v>4</v>
      </c>
      <c r="T201">
        <v>4</v>
      </c>
      <c r="U201">
        <v>23</v>
      </c>
      <c r="V201">
        <v>0.95163767600000004</v>
      </c>
      <c r="W201">
        <v>0.85995086700000001</v>
      </c>
      <c r="X201">
        <v>0.41320459500000001</v>
      </c>
      <c r="Y201">
        <v>1</v>
      </c>
      <c r="Z201">
        <v>20</v>
      </c>
      <c r="AA201">
        <v>0.342954062</v>
      </c>
      <c r="AB201">
        <v>9.5465393999999995E-2</v>
      </c>
      <c r="AC201">
        <v>8.1522624480000001</v>
      </c>
      <c r="AD201">
        <v>12.580975110000001</v>
      </c>
      <c r="AE201">
        <v>6.65454E-4</v>
      </c>
      <c r="AF201">
        <f t="shared" si="3"/>
        <v>9.1686809000000036E-2</v>
      </c>
    </row>
    <row r="202" spans="1:32" x14ac:dyDescent="0.35">
      <c r="A202" s="6">
        <v>341</v>
      </c>
      <c r="B202">
        <v>33.707099999999997</v>
      </c>
      <c r="C202">
        <v>12.880699999999999</v>
      </c>
      <c r="D202">
        <v>0.206201</v>
      </c>
      <c r="E202">
        <v>0.38437700000000002</v>
      </c>
      <c r="F202">
        <v>0.78946720000000004</v>
      </c>
      <c r="G202">
        <v>1.599</v>
      </c>
      <c r="H202">
        <v>0.15</v>
      </c>
      <c r="I202">
        <v>33.08</v>
      </c>
      <c r="J202">
        <v>3.8566997139999999</v>
      </c>
      <c r="K202">
        <v>1440.6990000000001</v>
      </c>
      <c r="L202" t="s">
        <v>32</v>
      </c>
      <c r="M202">
        <v>0.683009584</v>
      </c>
      <c r="N202">
        <v>1.3691433550000001</v>
      </c>
      <c r="O202">
        <v>0.52674797900000003</v>
      </c>
      <c r="P202">
        <v>1.1709857910000001</v>
      </c>
      <c r="Q202">
        <v>8.3580136999999999E-2</v>
      </c>
      <c r="R202">
        <v>0.85694246399999996</v>
      </c>
      <c r="S202">
        <v>1</v>
      </c>
      <c r="T202">
        <v>1</v>
      </c>
      <c r="U202">
        <v>24</v>
      </c>
      <c r="V202">
        <v>0.98139146600000005</v>
      </c>
      <c r="W202">
        <v>0.86474978999999996</v>
      </c>
      <c r="X202">
        <v>0.43599616200000002</v>
      </c>
      <c r="Y202">
        <v>1</v>
      </c>
      <c r="Z202">
        <v>24</v>
      </c>
      <c r="AA202">
        <v>0.207098108</v>
      </c>
      <c r="AB202">
        <v>9.3808630000000004E-2</v>
      </c>
      <c r="AC202">
        <v>2.4119447869999999</v>
      </c>
      <c r="AD202">
        <v>20.687929960000002</v>
      </c>
      <c r="AE202">
        <v>6.9410800000000003E-4</v>
      </c>
      <c r="AF202">
        <f t="shared" si="3"/>
        <v>0.11664167600000008</v>
      </c>
    </row>
    <row r="203" spans="1:32" x14ac:dyDescent="0.35">
      <c r="A203" s="6">
        <v>342</v>
      </c>
      <c r="B203">
        <v>29.1127</v>
      </c>
      <c r="C203">
        <v>16.369199999999999</v>
      </c>
      <c r="D203">
        <v>0.11276600000000001</v>
      </c>
      <c r="E203">
        <v>0.17718700000000001</v>
      </c>
      <c r="F203">
        <v>0.99065349999999996</v>
      </c>
      <c r="G203">
        <v>1.6315</v>
      </c>
      <c r="H203">
        <v>0.23</v>
      </c>
      <c r="I203">
        <v>31.74</v>
      </c>
      <c r="J203">
        <v>7.5415317719999999</v>
      </c>
      <c r="K203">
        <v>1434.5329999999999</v>
      </c>
      <c r="L203" t="s">
        <v>32</v>
      </c>
      <c r="M203">
        <v>0.50010242400000005</v>
      </c>
      <c r="N203">
        <v>1.434544032</v>
      </c>
      <c r="O203">
        <v>0.32421664100000003</v>
      </c>
      <c r="P203">
        <v>1.7408977889999999</v>
      </c>
      <c r="Q203">
        <v>0.13965844199999999</v>
      </c>
      <c r="R203">
        <v>0.99963776199999999</v>
      </c>
      <c r="S203">
        <v>2</v>
      </c>
      <c r="T203">
        <v>4</v>
      </c>
      <c r="U203">
        <v>26</v>
      </c>
      <c r="V203">
        <v>1.0592409759999999</v>
      </c>
      <c r="W203">
        <v>1.197713781</v>
      </c>
      <c r="X203">
        <v>0.37227765000000002</v>
      </c>
      <c r="Y203">
        <v>3</v>
      </c>
      <c r="Z203">
        <v>25</v>
      </c>
      <c r="AA203">
        <v>0.102196853</v>
      </c>
      <c r="AB203">
        <v>0.140974563</v>
      </c>
      <c r="AC203">
        <v>4.6224528180000002</v>
      </c>
      <c r="AD203">
        <v>19.454489729999999</v>
      </c>
      <c r="AE203">
        <v>6.9709100000000005E-4</v>
      </c>
      <c r="AF203">
        <f t="shared" si="3"/>
        <v>-0.13847280500000014</v>
      </c>
    </row>
    <row r="204" spans="1:32" x14ac:dyDescent="0.35">
      <c r="A204" s="6">
        <v>343</v>
      </c>
      <c r="B204">
        <v>49.698500000000003</v>
      </c>
      <c r="C204">
        <v>26.081499999999998</v>
      </c>
      <c r="D204">
        <v>0.16921900000000001</v>
      </c>
      <c r="E204">
        <v>0.21204300000000001</v>
      </c>
      <c r="F204">
        <v>0.61392769999999997</v>
      </c>
      <c r="G204">
        <v>2.06</v>
      </c>
      <c r="H204">
        <v>0.35</v>
      </c>
      <c r="I204">
        <v>13.86</v>
      </c>
      <c r="J204">
        <v>7.7930683700000003</v>
      </c>
      <c r="K204">
        <v>1412.597</v>
      </c>
      <c r="L204" t="s">
        <v>32</v>
      </c>
      <c r="M204">
        <v>0.61948102900000002</v>
      </c>
      <c r="N204">
        <v>1.3639588629999999</v>
      </c>
      <c r="O204">
        <v>0.48621030599999998</v>
      </c>
      <c r="P204">
        <v>1.0892327770000001</v>
      </c>
      <c r="Q204">
        <v>0.11536680000000001</v>
      </c>
      <c r="R204">
        <v>1.1576184940000001</v>
      </c>
      <c r="S204">
        <v>2</v>
      </c>
      <c r="T204">
        <v>1</v>
      </c>
      <c r="U204">
        <v>24</v>
      </c>
      <c r="V204">
        <v>0.98976758399999998</v>
      </c>
      <c r="W204">
        <v>0.81142301100000003</v>
      </c>
      <c r="X204">
        <v>0.48520047300000002</v>
      </c>
      <c r="Y204">
        <v>0</v>
      </c>
      <c r="Z204">
        <v>23</v>
      </c>
      <c r="AA204">
        <v>0.21607573699999999</v>
      </c>
      <c r="AB204">
        <v>0.16990291299999999</v>
      </c>
      <c r="AC204">
        <v>3.7830428980000002</v>
      </c>
      <c r="AD204">
        <v>6.7281553399999998</v>
      </c>
      <c r="AE204">
        <v>7.0791599999999995E-4</v>
      </c>
      <c r="AF204">
        <f t="shared" si="3"/>
        <v>0.17834457299999995</v>
      </c>
    </row>
    <row r="205" spans="1:32" x14ac:dyDescent="0.35">
      <c r="A205" s="6">
        <v>344</v>
      </c>
      <c r="B205">
        <v>41.8157</v>
      </c>
      <c r="C205">
        <v>13.905099999999999</v>
      </c>
      <c r="D205">
        <v>0.14038400000000001</v>
      </c>
      <c r="E205">
        <v>0.229684</v>
      </c>
      <c r="F205">
        <v>0.86556909999999998</v>
      </c>
      <c r="G205">
        <v>1.87</v>
      </c>
      <c r="H205">
        <v>0.21</v>
      </c>
      <c r="I205">
        <v>18.8</v>
      </c>
      <c r="J205">
        <v>4.9409739679999998</v>
      </c>
      <c r="K205">
        <v>1422.057</v>
      </c>
      <c r="L205" t="s">
        <v>32</v>
      </c>
      <c r="M205">
        <v>0.264408702</v>
      </c>
      <c r="N205">
        <v>1.2942153890000001</v>
      </c>
      <c r="O205">
        <v>0.28412158900000001</v>
      </c>
      <c r="P205">
        <v>1.595172236</v>
      </c>
      <c r="Q205">
        <v>0.115472587</v>
      </c>
      <c r="R205">
        <v>0.90469102199999996</v>
      </c>
      <c r="S205">
        <v>4</v>
      </c>
      <c r="T205">
        <v>4</v>
      </c>
      <c r="U205">
        <v>25</v>
      </c>
      <c r="V205">
        <v>0.91772200000000004</v>
      </c>
      <c r="W205">
        <v>1.1114076020000001</v>
      </c>
      <c r="X205">
        <v>0.38059149199999998</v>
      </c>
      <c r="Y205">
        <v>1</v>
      </c>
      <c r="Z205">
        <v>22</v>
      </c>
      <c r="AA205">
        <v>0.139553226</v>
      </c>
      <c r="AB205">
        <v>0.112299465</v>
      </c>
      <c r="AC205">
        <v>2.6422320680000002</v>
      </c>
      <c r="AD205">
        <v>10.05347594</v>
      </c>
      <c r="AE205">
        <v>7.0320699999999996E-4</v>
      </c>
      <c r="AF205">
        <f t="shared" si="3"/>
        <v>-0.19368560200000007</v>
      </c>
    </row>
    <row r="206" spans="1:32" x14ac:dyDescent="0.35">
      <c r="A206" s="6">
        <v>345</v>
      </c>
      <c r="B206">
        <v>46.646700000000003</v>
      </c>
      <c r="C206">
        <v>23.0717</v>
      </c>
      <c r="D206">
        <v>0.18581700000000001</v>
      </c>
      <c r="E206">
        <v>0.269673</v>
      </c>
      <c r="F206">
        <v>0.83746569999999998</v>
      </c>
      <c r="G206">
        <v>1.76</v>
      </c>
      <c r="H206">
        <v>0.16</v>
      </c>
      <c r="I206">
        <v>13.08</v>
      </c>
      <c r="J206">
        <v>1.574976674</v>
      </c>
      <c r="K206">
        <v>1432.162</v>
      </c>
      <c r="L206" t="s">
        <v>32</v>
      </c>
      <c r="M206">
        <v>0.33699298700000002</v>
      </c>
      <c r="N206">
        <v>1.579939091</v>
      </c>
      <c r="O206">
        <v>0.32298553000000002</v>
      </c>
      <c r="P206">
        <v>1.7880066160000001</v>
      </c>
      <c r="Q206">
        <v>6.2588615E-2</v>
      </c>
      <c r="R206">
        <v>0.92147349000000001</v>
      </c>
      <c r="S206">
        <v>4</v>
      </c>
      <c r="T206">
        <v>4</v>
      </c>
      <c r="U206">
        <v>21</v>
      </c>
      <c r="V206">
        <v>1.1228753869999999</v>
      </c>
      <c r="W206">
        <v>1.2266499740000001</v>
      </c>
      <c r="X206">
        <v>0.495453164</v>
      </c>
      <c r="Y206">
        <v>1</v>
      </c>
      <c r="Z206">
        <v>18</v>
      </c>
      <c r="AA206">
        <v>0.181589115</v>
      </c>
      <c r="AB206">
        <v>9.0909090999999997E-2</v>
      </c>
      <c r="AC206">
        <v>0.89487311000000003</v>
      </c>
      <c r="AD206">
        <v>7.4318181819999998</v>
      </c>
      <c r="AE206">
        <v>6.9824500000000001E-4</v>
      </c>
      <c r="AF206">
        <f t="shared" si="3"/>
        <v>-0.1037745870000002</v>
      </c>
    </row>
    <row r="207" spans="1:32" x14ac:dyDescent="0.35">
      <c r="A207" s="6">
        <v>346</v>
      </c>
      <c r="B207">
        <v>75.291499999999999</v>
      </c>
      <c r="C207">
        <v>32.232500000000002</v>
      </c>
      <c r="D207">
        <v>0.19045599999999999</v>
      </c>
      <c r="E207">
        <v>0.22969300000000001</v>
      </c>
      <c r="F207">
        <v>0.3351382</v>
      </c>
      <c r="G207">
        <v>1.3919999999999999</v>
      </c>
      <c r="H207">
        <v>0.05</v>
      </c>
      <c r="I207">
        <v>17.79</v>
      </c>
      <c r="J207">
        <v>16.582294050000002</v>
      </c>
      <c r="K207">
        <v>1577.462</v>
      </c>
      <c r="L207" t="s">
        <v>32</v>
      </c>
      <c r="M207">
        <v>0.26446280300000002</v>
      </c>
      <c r="N207">
        <v>1.029675984</v>
      </c>
      <c r="O207">
        <v>0.21137508699999999</v>
      </c>
      <c r="P207">
        <v>0.98451689399999998</v>
      </c>
      <c r="Q207">
        <v>6.2806793999999999E-2</v>
      </c>
      <c r="R207">
        <v>0.58497139399999998</v>
      </c>
      <c r="S207">
        <v>4</v>
      </c>
      <c r="T207">
        <v>3</v>
      </c>
      <c r="U207">
        <v>21</v>
      </c>
      <c r="V207">
        <v>0.71069753199999997</v>
      </c>
      <c r="W207">
        <v>0.45361210099999999</v>
      </c>
      <c r="X207">
        <v>0.302994394</v>
      </c>
      <c r="Y207">
        <v>0</v>
      </c>
      <c r="Z207">
        <v>18</v>
      </c>
      <c r="AA207">
        <v>0.36236320700000002</v>
      </c>
      <c r="AB207">
        <v>3.591954E-2</v>
      </c>
      <c r="AC207">
        <v>11.912567559999999</v>
      </c>
      <c r="AD207">
        <v>12.78017241</v>
      </c>
      <c r="AE207">
        <v>6.3393E-4</v>
      </c>
      <c r="AF207">
        <f t="shared" si="3"/>
        <v>0.25708543099999998</v>
      </c>
    </row>
    <row r="208" spans="1:32" x14ac:dyDescent="0.35">
      <c r="A208" s="6">
        <v>347</v>
      </c>
      <c r="B208">
        <v>55.001899999999999</v>
      </c>
      <c r="C208">
        <v>24.156300000000002</v>
      </c>
      <c r="D208">
        <v>0.234406</v>
      </c>
      <c r="E208">
        <v>0.28314800000000001</v>
      </c>
      <c r="F208">
        <v>0.73753760000000002</v>
      </c>
      <c r="G208">
        <v>1.9370000000000001</v>
      </c>
      <c r="H208">
        <v>0.19</v>
      </c>
      <c r="I208">
        <v>36.9</v>
      </c>
      <c r="J208">
        <v>8.1503815169999996</v>
      </c>
      <c r="K208">
        <v>1323.876</v>
      </c>
      <c r="L208" t="s">
        <v>32</v>
      </c>
      <c r="M208">
        <v>0.36957950499999997</v>
      </c>
      <c r="N208">
        <v>1.42976298</v>
      </c>
      <c r="O208">
        <v>0.63080471100000002</v>
      </c>
      <c r="P208">
        <v>1.6124286000000001</v>
      </c>
      <c r="Q208">
        <v>0.100295685</v>
      </c>
      <c r="R208">
        <v>1.1271335629999999</v>
      </c>
      <c r="S208">
        <v>3</v>
      </c>
      <c r="T208">
        <v>2</v>
      </c>
      <c r="U208">
        <v>17</v>
      </c>
      <c r="V208">
        <v>1.025284018</v>
      </c>
      <c r="W208">
        <v>1.1239121839999999</v>
      </c>
      <c r="X208">
        <v>0.64126391699999996</v>
      </c>
      <c r="Y208">
        <v>0</v>
      </c>
      <c r="Z208">
        <v>15</v>
      </c>
      <c r="AA208">
        <v>0.24117242999999999</v>
      </c>
      <c r="AB208">
        <v>9.8089830000000003E-2</v>
      </c>
      <c r="AC208">
        <v>4.2077343919999999</v>
      </c>
      <c r="AD208">
        <v>19.050077439999999</v>
      </c>
      <c r="AE208">
        <v>7.5535800000000003E-4</v>
      </c>
      <c r="AF208">
        <f t="shared" si="3"/>
        <v>-9.8628165999999906E-2</v>
      </c>
    </row>
    <row r="209" spans="1:32" x14ac:dyDescent="0.35">
      <c r="A209" s="6">
        <v>348</v>
      </c>
      <c r="B209">
        <v>39.959099999999999</v>
      </c>
      <c r="C209">
        <v>19.321899999999999</v>
      </c>
      <c r="D209">
        <v>0.17400599999999999</v>
      </c>
      <c r="E209">
        <v>0.29863499999999998</v>
      </c>
      <c r="F209">
        <v>0.82079599999999997</v>
      </c>
      <c r="G209">
        <v>1.51</v>
      </c>
      <c r="H209">
        <v>0.28000000000000003</v>
      </c>
      <c r="I209">
        <v>42.09</v>
      </c>
      <c r="J209">
        <v>10.40798753</v>
      </c>
      <c r="K209">
        <v>1375.7049999999999</v>
      </c>
      <c r="L209" t="s">
        <v>32</v>
      </c>
      <c r="M209">
        <v>0.25740200600000002</v>
      </c>
      <c r="N209">
        <v>1.3854007669999999</v>
      </c>
      <c r="O209">
        <v>0.23510948300000001</v>
      </c>
      <c r="P209">
        <v>1.318522491</v>
      </c>
      <c r="Q209">
        <v>6.7581627000000005E-2</v>
      </c>
      <c r="R209">
        <v>0.89997734799999995</v>
      </c>
      <c r="S209">
        <v>5</v>
      </c>
      <c r="T209">
        <v>5</v>
      </c>
      <c r="U209">
        <v>23</v>
      </c>
      <c r="V209">
        <v>0.98320935700000001</v>
      </c>
      <c r="W209">
        <v>0.92316635899999999</v>
      </c>
      <c r="X209">
        <v>0.428589304</v>
      </c>
      <c r="Y209">
        <v>1</v>
      </c>
      <c r="Z209">
        <v>19</v>
      </c>
      <c r="AA209">
        <v>0.17491520899999999</v>
      </c>
      <c r="AB209">
        <v>0.18543046399999999</v>
      </c>
      <c r="AC209">
        <v>6.8927069740000002</v>
      </c>
      <c r="AD209">
        <v>27.874172189999999</v>
      </c>
      <c r="AE209">
        <v>7.2690000000000005E-4</v>
      </c>
      <c r="AF209">
        <f t="shared" si="3"/>
        <v>6.0042998000000014E-2</v>
      </c>
    </row>
    <row r="210" spans="1:32" x14ac:dyDescent="0.35">
      <c r="A210" s="6">
        <v>349</v>
      </c>
      <c r="B210">
        <v>50.690100000000001</v>
      </c>
      <c r="C210">
        <v>20.594899999999999</v>
      </c>
      <c r="D210">
        <v>0.10796</v>
      </c>
      <c r="E210">
        <v>0.308564</v>
      </c>
      <c r="F210">
        <v>0.41738619999999998</v>
      </c>
      <c r="G210">
        <v>1.0569999999999999</v>
      </c>
      <c r="H210">
        <v>0.18</v>
      </c>
      <c r="I210">
        <v>33.07</v>
      </c>
      <c r="J210">
        <v>7.0671089130000002</v>
      </c>
      <c r="K210">
        <v>1732.6410000000001</v>
      </c>
      <c r="L210" t="s">
        <v>32</v>
      </c>
      <c r="M210">
        <v>0.13362054600000001</v>
      </c>
      <c r="N210">
        <v>0.83392686999999999</v>
      </c>
      <c r="O210">
        <v>8.8171912000000005E-2</v>
      </c>
      <c r="P210">
        <v>1.0086862910000001</v>
      </c>
      <c r="Q210">
        <v>6.2430662999999997E-2</v>
      </c>
      <c r="R210">
        <v>0.390882858</v>
      </c>
      <c r="S210">
        <v>9</v>
      </c>
      <c r="T210">
        <v>13</v>
      </c>
      <c r="U210">
        <v>39</v>
      </c>
      <c r="V210">
        <v>0.55823941799999999</v>
      </c>
      <c r="W210">
        <v>0.64954348900000003</v>
      </c>
      <c r="X210">
        <v>0.13579555600000001</v>
      </c>
      <c r="Y210">
        <v>5</v>
      </c>
      <c r="Z210">
        <v>31</v>
      </c>
      <c r="AA210">
        <v>0.20550258099999999</v>
      </c>
      <c r="AB210">
        <v>0.17029328299999999</v>
      </c>
      <c r="AC210">
        <v>6.6860065400000002</v>
      </c>
      <c r="AD210">
        <v>31.286660359999999</v>
      </c>
      <c r="AE210">
        <v>5.7715399999999997E-4</v>
      </c>
      <c r="AF210">
        <f t="shared" si="3"/>
        <v>-9.1304071000000042E-2</v>
      </c>
    </row>
    <row r="211" spans="1:32" x14ac:dyDescent="0.35">
      <c r="A211" s="6">
        <v>350</v>
      </c>
      <c r="B211">
        <v>51.787199999999999</v>
      </c>
      <c r="C211">
        <v>27.428699999999999</v>
      </c>
      <c r="D211">
        <v>0.113458</v>
      </c>
      <c r="E211">
        <v>0.16634299999999999</v>
      </c>
      <c r="F211">
        <v>0.15736159999999999</v>
      </c>
      <c r="G211">
        <v>1.37</v>
      </c>
      <c r="H211">
        <v>0.2</v>
      </c>
      <c r="I211">
        <v>1.1299999999999999</v>
      </c>
      <c r="J211">
        <v>0.25378261699999999</v>
      </c>
      <c r="K211">
        <v>1724.84</v>
      </c>
      <c r="L211" t="s">
        <v>33</v>
      </c>
      <c r="M211">
        <v>9.3803486000000005E-2</v>
      </c>
      <c r="N211">
        <v>1.083514179</v>
      </c>
      <c r="O211">
        <v>8.6752441999999999E-2</v>
      </c>
      <c r="P211">
        <v>0.78811580400000003</v>
      </c>
      <c r="Q211">
        <v>6.4689736999999997E-2</v>
      </c>
      <c r="R211">
        <v>1.0681530100000001</v>
      </c>
      <c r="S211">
        <v>11</v>
      </c>
      <c r="T211">
        <v>11</v>
      </c>
      <c r="U211">
        <v>14</v>
      </c>
      <c r="V211">
        <v>0.69680795600000001</v>
      </c>
      <c r="W211">
        <v>0.51872319499999997</v>
      </c>
      <c r="X211">
        <v>0.69647899300000005</v>
      </c>
      <c r="Y211">
        <v>1</v>
      </c>
      <c r="Z211">
        <v>4</v>
      </c>
      <c r="AA211">
        <v>0.41894309000000002</v>
      </c>
      <c r="AB211">
        <v>0.14598540099999999</v>
      </c>
      <c r="AC211">
        <v>0.18524278599999999</v>
      </c>
      <c r="AD211">
        <v>0.82481751800000003</v>
      </c>
      <c r="AE211">
        <v>5.7976399999999997E-4</v>
      </c>
      <c r="AF211">
        <f t="shared" si="3"/>
        <v>0.17808476100000004</v>
      </c>
    </row>
    <row r="212" spans="1:32" x14ac:dyDescent="0.35">
      <c r="A212" s="6">
        <v>351</v>
      </c>
      <c r="B212">
        <v>39.067100000000003</v>
      </c>
      <c r="C212">
        <v>31.271599999999999</v>
      </c>
      <c r="D212">
        <v>0.10126400000000001</v>
      </c>
      <c r="E212">
        <v>0.16242699999999999</v>
      </c>
      <c r="F212">
        <v>0.14368259999999999</v>
      </c>
      <c r="G212">
        <v>0.38700000000000001</v>
      </c>
      <c r="H212">
        <v>0.02</v>
      </c>
      <c r="I212">
        <v>2.21</v>
      </c>
      <c r="J212">
        <v>4.889609535</v>
      </c>
      <c r="K212">
        <v>1710.7850000000001</v>
      </c>
      <c r="L212" t="s">
        <v>33</v>
      </c>
      <c r="M212">
        <v>6.5196555000000003E-2</v>
      </c>
      <c r="N212">
        <v>0.52244976600000004</v>
      </c>
      <c r="O212">
        <v>2.7280946E-2</v>
      </c>
      <c r="P212">
        <v>0.20401561200000001</v>
      </c>
      <c r="Q212">
        <v>6.5918682000000006E-2</v>
      </c>
      <c r="R212">
        <v>0.56445066700000002</v>
      </c>
      <c r="S212">
        <v>10</v>
      </c>
      <c r="T212">
        <v>15</v>
      </c>
      <c r="U212">
        <v>10</v>
      </c>
      <c r="V212">
        <v>0.28419750100000002</v>
      </c>
      <c r="W212">
        <v>0.13292683999999999</v>
      </c>
      <c r="X212">
        <v>0.29832609199999999</v>
      </c>
      <c r="Y212">
        <v>6</v>
      </c>
      <c r="Z212">
        <v>1</v>
      </c>
      <c r="AA212">
        <v>0.41341255599999999</v>
      </c>
      <c r="AB212">
        <v>5.1679586999999999E-2</v>
      </c>
      <c r="AC212">
        <v>12.634649960000001</v>
      </c>
      <c r="AD212">
        <v>5.7105943149999998</v>
      </c>
      <c r="AE212">
        <v>5.8452700000000005E-4</v>
      </c>
      <c r="AF212">
        <f t="shared" si="3"/>
        <v>0.15127066100000003</v>
      </c>
    </row>
    <row r="213" spans="1:32" x14ac:dyDescent="0.35">
      <c r="A213" s="6">
        <v>352</v>
      </c>
      <c r="B213">
        <v>114.953</v>
      </c>
      <c r="C213">
        <v>28.214099999999998</v>
      </c>
      <c r="D213">
        <v>0.21507699999999999</v>
      </c>
      <c r="E213">
        <v>0.262409</v>
      </c>
      <c r="F213">
        <v>0.407084</v>
      </c>
      <c r="G213">
        <v>1.6305000000000001</v>
      </c>
      <c r="H213">
        <v>0.25</v>
      </c>
      <c r="I213">
        <v>16.57</v>
      </c>
      <c r="J213">
        <v>5.3122046310000002</v>
      </c>
      <c r="K213">
        <v>1792.5440000000001</v>
      </c>
      <c r="L213" t="s">
        <v>33</v>
      </c>
      <c r="M213">
        <v>0.34807378500000002</v>
      </c>
      <c r="N213">
        <v>1.208839529</v>
      </c>
      <c r="O213">
        <v>4.3836763000000001E-2</v>
      </c>
      <c r="P213">
        <v>0.28864444</v>
      </c>
      <c r="Q213">
        <v>0.16458274000000001</v>
      </c>
      <c r="R213">
        <v>0.61755515999999999</v>
      </c>
      <c r="S213">
        <v>3</v>
      </c>
      <c r="T213">
        <v>1</v>
      </c>
      <c r="U213">
        <v>5</v>
      </c>
      <c r="V213">
        <v>0.86558109800000005</v>
      </c>
      <c r="W213">
        <v>0.17012732999999999</v>
      </c>
      <c r="X213">
        <v>0.43831488000000002</v>
      </c>
      <c r="Y213">
        <v>-1</v>
      </c>
      <c r="Z213">
        <v>3</v>
      </c>
      <c r="AA213">
        <v>0.345693478</v>
      </c>
      <c r="AB213">
        <v>0.1533272</v>
      </c>
      <c r="AC213">
        <v>3.2580218529999998</v>
      </c>
      <c r="AD213">
        <v>10.162526829999999</v>
      </c>
      <c r="AE213">
        <v>5.5786599999999996E-4</v>
      </c>
      <c r="AF213">
        <f t="shared" si="3"/>
        <v>0.69545376800000003</v>
      </c>
    </row>
    <row r="214" spans="1:32" x14ac:dyDescent="0.35">
      <c r="A214" s="6">
        <v>353</v>
      </c>
      <c r="B214">
        <v>21.5944</v>
      </c>
      <c r="C214">
        <v>19.035599999999999</v>
      </c>
      <c r="D214">
        <v>6.3644000000000006E-2</v>
      </c>
      <c r="E214">
        <v>0.10978300000000001</v>
      </c>
      <c r="F214">
        <v>9.8504820000000007E-2</v>
      </c>
      <c r="G214">
        <v>1.3580000000000001</v>
      </c>
      <c r="H214">
        <v>0.2</v>
      </c>
      <c r="I214">
        <v>8.0500000000000007</v>
      </c>
      <c r="J214">
        <v>18.89073556</v>
      </c>
      <c r="K214">
        <v>1842.1469999999999</v>
      </c>
      <c r="L214" t="s">
        <v>33</v>
      </c>
      <c r="M214">
        <v>7.3773786999999993E-2</v>
      </c>
      <c r="N214">
        <v>1.1415438010000001</v>
      </c>
      <c r="O214">
        <v>8.2334709999999992E-3</v>
      </c>
      <c r="P214">
        <v>0.140586873</v>
      </c>
      <c r="Q214">
        <v>7.2179244000000004E-2</v>
      </c>
      <c r="R214">
        <v>1.0217658140000001</v>
      </c>
      <c r="S214">
        <v>26</v>
      </c>
      <c r="T214">
        <v>16</v>
      </c>
      <c r="U214">
        <v>24</v>
      </c>
      <c r="V214">
        <v>0.66828098800000002</v>
      </c>
      <c r="W214">
        <v>7.8861626000000004E-2</v>
      </c>
      <c r="X214">
        <v>0.60834802300000002</v>
      </c>
      <c r="Y214">
        <v>-9</v>
      </c>
      <c r="Z214">
        <v>-1</v>
      </c>
      <c r="AA214">
        <v>0.39250362700000002</v>
      </c>
      <c r="AB214">
        <v>0.147275405</v>
      </c>
      <c r="AC214">
        <v>13.91070365</v>
      </c>
      <c r="AD214">
        <v>5.9278350519999998</v>
      </c>
      <c r="AE214">
        <v>5.4284500000000002E-4</v>
      </c>
      <c r="AF214">
        <f t="shared" si="3"/>
        <v>0.589419362</v>
      </c>
    </row>
    <row r="215" spans="1:32" x14ac:dyDescent="0.35">
      <c r="A215" s="6">
        <v>354</v>
      </c>
      <c r="B215">
        <v>72.720100000000002</v>
      </c>
      <c r="C215">
        <v>26.9436</v>
      </c>
      <c r="D215">
        <v>0.15505099999999999</v>
      </c>
      <c r="E215">
        <v>0.234066</v>
      </c>
      <c r="F215">
        <v>0.1702507</v>
      </c>
      <c r="G215">
        <v>1.37</v>
      </c>
      <c r="H215">
        <v>0.14000000000000001</v>
      </c>
      <c r="I215">
        <v>16.8</v>
      </c>
      <c r="J215">
        <v>12.99279533</v>
      </c>
      <c r="K215">
        <v>1549.4490000000001</v>
      </c>
      <c r="L215" t="s">
        <v>33</v>
      </c>
      <c r="M215">
        <v>0.165532349</v>
      </c>
      <c r="N215">
        <v>1.2703131889999999</v>
      </c>
      <c r="O215">
        <v>5.1690490000000002E-3</v>
      </c>
      <c r="P215">
        <v>0.19018705599999999</v>
      </c>
      <c r="Q215">
        <v>5.1580556E-2</v>
      </c>
      <c r="R215">
        <v>1.0603631069999999</v>
      </c>
      <c r="S215">
        <v>7</v>
      </c>
      <c r="T215">
        <v>1</v>
      </c>
      <c r="U215">
        <v>29</v>
      </c>
      <c r="V215">
        <v>0.833595694</v>
      </c>
      <c r="W215">
        <v>0.13107696299999999</v>
      </c>
      <c r="X215">
        <v>0.54174732199999998</v>
      </c>
      <c r="Y215">
        <v>-5</v>
      </c>
      <c r="Z215">
        <v>23</v>
      </c>
      <c r="AA215">
        <v>0.47663753399999997</v>
      </c>
      <c r="AB215">
        <v>0.10218978099999999</v>
      </c>
      <c r="AC215">
        <v>9.4837922120000009</v>
      </c>
      <c r="AD215">
        <v>12.26277372</v>
      </c>
      <c r="AE215">
        <v>6.4539100000000004E-4</v>
      </c>
      <c r="AF215">
        <f t="shared" si="3"/>
        <v>0.70251873100000006</v>
      </c>
    </row>
    <row r="216" spans="1:32" x14ac:dyDescent="0.35">
      <c r="A216" s="6">
        <v>355</v>
      </c>
      <c r="B216">
        <v>41.644500000000001</v>
      </c>
      <c r="C216">
        <v>20.630700000000001</v>
      </c>
      <c r="D216">
        <v>9.4979400000000005E-2</v>
      </c>
      <c r="E216">
        <v>0.13811999999999999</v>
      </c>
      <c r="F216">
        <v>0.16995160000000001</v>
      </c>
      <c r="G216">
        <v>0.95</v>
      </c>
      <c r="H216">
        <v>0.04</v>
      </c>
      <c r="I216">
        <v>3.62</v>
      </c>
      <c r="J216">
        <v>3.4919380690000001</v>
      </c>
      <c r="K216">
        <v>2092.5569999999998</v>
      </c>
      <c r="L216" t="s">
        <v>33</v>
      </c>
      <c r="M216">
        <v>0.31573416500000001</v>
      </c>
      <c r="N216">
        <v>1.0779526850000001</v>
      </c>
      <c r="O216">
        <v>0.19165136699999999</v>
      </c>
      <c r="P216">
        <v>0.55168990200000001</v>
      </c>
      <c r="Q216">
        <v>0.138592834</v>
      </c>
      <c r="R216">
        <v>0.86374086699999997</v>
      </c>
      <c r="S216">
        <v>4</v>
      </c>
      <c r="T216">
        <v>4</v>
      </c>
      <c r="U216">
        <v>10</v>
      </c>
      <c r="V216">
        <v>0.75192210500000001</v>
      </c>
      <c r="W216">
        <v>0.38055340500000001</v>
      </c>
      <c r="X216">
        <v>0.57009783400000003</v>
      </c>
      <c r="Y216">
        <v>1</v>
      </c>
      <c r="Z216">
        <v>7</v>
      </c>
      <c r="AA216">
        <v>0.35850617699999998</v>
      </c>
      <c r="AB216">
        <v>4.2105262999999997E-2</v>
      </c>
      <c r="AC216">
        <v>3.6757242830000001</v>
      </c>
      <c r="AD216">
        <v>3.8105263159999998</v>
      </c>
      <c r="AE216">
        <v>4.7788399999999998E-4</v>
      </c>
      <c r="AF216">
        <f t="shared" si="3"/>
        <v>0.3713687</v>
      </c>
    </row>
    <row r="217" spans="1:32" x14ac:dyDescent="0.35">
      <c r="A217" s="6">
        <v>356</v>
      </c>
      <c r="B217">
        <v>94.368600000000001</v>
      </c>
      <c r="C217">
        <v>23.806100000000001</v>
      </c>
      <c r="D217">
        <v>0.11723</v>
      </c>
      <c r="E217">
        <v>0.15282499999999999</v>
      </c>
      <c r="F217">
        <v>0.33850809999999998</v>
      </c>
      <c r="G217">
        <v>1.32</v>
      </c>
      <c r="H217">
        <v>0.06</v>
      </c>
      <c r="I217">
        <v>53.76</v>
      </c>
      <c r="J217">
        <v>5.6203489590000002</v>
      </c>
      <c r="K217">
        <v>1600.9559999999999</v>
      </c>
      <c r="L217" t="s">
        <v>33</v>
      </c>
      <c r="M217">
        <v>0.19688027799999999</v>
      </c>
      <c r="N217">
        <v>1.101993359</v>
      </c>
      <c r="O217">
        <v>0.23995475299999999</v>
      </c>
      <c r="P217">
        <v>1.194306224</v>
      </c>
      <c r="Q217">
        <v>0.14750697500000001</v>
      </c>
      <c r="R217">
        <v>0.94855808900000005</v>
      </c>
      <c r="S217">
        <v>7</v>
      </c>
      <c r="T217">
        <v>6</v>
      </c>
      <c r="U217">
        <v>9</v>
      </c>
      <c r="V217">
        <v>0.68302542200000005</v>
      </c>
      <c r="W217">
        <v>0.75329534799999998</v>
      </c>
      <c r="X217">
        <v>0.62837457799999996</v>
      </c>
      <c r="Y217">
        <v>0</v>
      </c>
      <c r="Z217">
        <v>3</v>
      </c>
      <c r="AA217">
        <v>0.25723107200000001</v>
      </c>
      <c r="AB217">
        <v>4.5454544999999999E-2</v>
      </c>
      <c r="AC217">
        <v>4.25784012</v>
      </c>
      <c r="AD217">
        <v>40.727272730000003</v>
      </c>
      <c r="AE217">
        <v>6.2462699999999999E-4</v>
      </c>
      <c r="AF217">
        <f t="shared" si="3"/>
        <v>-7.0269925999999927E-2</v>
      </c>
    </row>
    <row r="218" spans="1:32" x14ac:dyDescent="0.35">
      <c r="A218" s="6">
        <v>357</v>
      </c>
      <c r="B218">
        <v>48.236199999999997</v>
      </c>
      <c r="C218">
        <v>27.339400000000001</v>
      </c>
      <c r="D218">
        <v>0.118964</v>
      </c>
      <c r="E218">
        <v>0.156525</v>
      </c>
      <c r="F218">
        <v>0.25953199999999998</v>
      </c>
      <c r="G218">
        <v>1.31</v>
      </c>
      <c r="H218">
        <v>0.17</v>
      </c>
      <c r="I218">
        <v>0.5</v>
      </c>
      <c r="J218">
        <v>-0.95045007500000001</v>
      </c>
      <c r="K218">
        <v>1535.192</v>
      </c>
      <c r="L218" t="s">
        <v>33</v>
      </c>
      <c r="M218">
        <v>0.109227871</v>
      </c>
      <c r="N218">
        <v>0.99630329500000003</v>
      </c>
      <c r="O218">
        <v>0.11900298300000001</v>
      </c>
      <c r="P218">
        <v>1.2157571069999999</v>
      </c>
      <c r="Q218">
        <v>9.4158732999999994E-2</v>
      </c>
      <c r="R218">
        <v>1.0663120349999999</v>
      </c>
      <c r="S218">
        <v>8</v>
      </c>
      <c r="T218">
        <v>8</v>
      </c>
      <c r="U218">
        <v>9</v>
      </c>
      <c r="V218">
        <v>0.69751069099999996</v>
      </c>
      <c r="W218">
        <v>0.80383664300000002</v>
      </c>
      <c r="X218">
        <v>0.72346610099999997</v>
      </c>
      <c r="Y218">
        <v>1</v>
      </c>
      <c r="Z218">
        <v>2</v>
      </c>
      <c r="AA218">
        <v>0.31430715300000001</v>
      </c>
      <c r="AB218">
        <v>0.129770992</v>
      </c>
      <c r="AC218">
        <v>-0.72553440800000002</v>
      </c>
      <c r="AD218">
        <v>0.38167938899999998</v>
      </c>
      <c r="AE218">
        <v>6.5138399999999997E-4</v>
      </c>
      <c r="AF218">
        <f t="shared" si="3"/>
        <v>-0.10632595200000006</v>
      </c>
    </row>
    <row r="219" spans="1:32" x14ac:dyDescent="0.35">
      <c r="A219" s="6">
        <v>358</v>
      </c>
      <c r="B219">
        <v>32.159500000000001</v>
      </c>
      <c r="C219">
        <v>26.195699999999999</v>
      </c>
      <c r="D219">
        <v>8.4765599999999997E-2</v>
      </c>
      <c r="E219">
        <v>0.14684700000000001</v>
      </c>
      <c r="F219">
        <v>0.1077521</v>
      </c>
      <c r="G219">
        <v>1.2375</v>
      </c>
      <c r="H219">
        <v>0.21</v>
      </c>
      <c r="I219">
        <v>7.12</v>
      </c>
      <c r="J219">
        <v>11.258776790000001</v>
      </c>
      <c r="K219">
        <v>1723.076</v>
      </c>
      <c r="L219" t="s">
        <v>33</v>
      </c>
      <c r="M219">
        <v>4.9369436000000003E-2</v>
      </c>
      <c r="N219">
        <v>1.2182619939999999</v>
      </c>
      <c r="O219">
        <v>2.0302944999999999E-2</v>
      </c>
      <c r="P219">
        <v>0.27969870400000002</v>
      </c>
      <c r="Q219">
        <v>5.7937514000000002E-2</v>
      </c>
      <c r="R219">
        <v>1.225212132</v>
      </c>
      <c r="S219">
        <v>33</v>
      </c>
      <c r="T219">
        <v>59</v>
      </c>
      <c r="U219">
        <v>29</v>
      </c>
      <c r="V219">
        <v>0.65343390700000004</v>
      </c>
      <c r="W219">
        <v>0.19951427699999999</v>
      </c>
      <c r="X219">
        <v>0.67682916900000001</v>
      </c>
      <c r="Y219">
        <v>27</v>
      </c>
      <c r="Z219">
        <v>-3</v>
      </c>
      <c r="AA219">
        <v>0.44030029399999998</v>
      </c>
      <c r="AB219">
        <v>0.16969697</v>
      </c>
      <c r="AC219">
        <v>9.0980014459999996</v>
      </c>
      <c r="AD219">
        <v>5.7535353540000003</v>
      </c>
      <c r="AE219">
        <v>5.8035699999999999E-4</v>
      </c>
      <c r="AF219">
        <f t="shared" si="3"/>
        <v>0.45391963000000002</v>
      </c>
    </row>
    <row r="220" spans="1:32" x14ac:dyDescent="0.35">
      <c r="A220" s="6">
        <v>359</v>
      </c>
      <c r="B220">
        <v>72.972700000000003</v>
      </c>
      <c r="C220">
        <v>26.502400000000002</v>
      </c>
      <c r="D220">
        <v>0.120923</v>
      </c>
      <c r="E220">
        <v>0.17369899999999999</v>
      </c>
      <c r="F220">
        <v>0.16769819999999999</v>
      </c>
      <c r="G220">
        <v>0.23</v>
      </c>
      <c r="H220">
        <v>0.03</v>
      </c>
      <c r="I220">
        <v>0.77</v>
      </c>
      <c r="J220">
        <v>5.0285068219999998</v>
      </c>
      <c r="K220">
        <v>1420.325</v>
      </c>
      <c r="L220" t="s">
        <v>33</v>
      </c>
      <c r="M220">
        <v>0.119551618</v>
      </c>
      <c r="N220">
        <v>1.3973912340000001</v>
      </c>
      <c r="O220">
        <v>4.7596952999999997E-2</v>
      </c>
      <c r="P220">
        <v>0.26071712000000002</v>
      </c>
      <c r="Q220">
        <v>8.9801280999999997E-2</v>
      </c>
      <c r="R220">
        <v>0.91896619899999998</v>
      </c>
      <c r="S220">
        <v>11</v>
      </c>
      <c r="T220">
        <v>5</v>
      </c>
      <c r="U220">
        <v>17</v>
      </c>
      <c r="V220">
        <v>0.88266820599999996</v>
      </c>
      <c r="W220">
        <v>0.19508723</v>
      </c>
      <c r="X220">
        <v>0.51782505899999998</v>
      </c>
      <c r="Y220">
        <v>-5</v>
      </c>
      <c r="Z220">
        <v>7</v>
      </c>
      <c r="AA220">
        <v>0.41896783700000001</v>
      </c>
      <c r="AB220">
        <v>0.130434783</v>
      </c>
      <c r="AC220">
        <v>21.863073140000001</v>
      </c>
      <c r="AD220">
        <v>3.3478260870000001</v>
      </c>
      <c r="AE220">
        <v>7.0406400000000001E-4</v>
      </c>
      <c r="AF220">
        <f t="shared" si="3"/>
        <v>0.68758097600000001</v>
      </c>
    </row>
    <row r="221" spans="1:32" x14ac:dyDescent="0.35">
      <c r="A221" s="6">
        <v>360</v>
      </c>
      <c r="B221">
        <v>18.8842</v>
      </c>
      <c r="C221">
        <v>13.252599999999999</v>
      </c>
      <c r="D221">
        <v>6.1186200000000003E-2</v>
      </c>
      <c r="E221">
        <v>0.12726799999999999</v>
      </c>
      <c r="F221">
        <v>0.17432439999999999</v>
      </c>
      <c r="G221">
        <v>1.03</v>
      </c>
      <c r="H221">
        <v>0.21</v>
      </c>
      <c r="I221">
        <v>8.77</v>
      </c>
      <c r="J221">
        <v>15.50128393</v>
      </c>
      <c r="K221">
        <v>1852.56</v>
      </c>
      <c r="L221" t="s">
        <v>33</v>
      </c>
      <c r="M221">
        <v>6.4115093999999997E-2</v>
      </c>
      <c r="N221">
        <v>0.60344458199999995</v>
      </c>
      <c r="O221">
        <v>2.516096E-2</v>
      </c>
      <c r="P221">
        <v>0.21822029400000001</v>
      </c>
      <c r="Q221">
        <v>5.9209088999999999E-2</v>
      </c>
      <c r="R221">
        <v>0.60084742700000005</v>
      </c>
      <c r="S221">
        <v>16</v>
      </c>
      <c r="T221">
        <v>42</v>
      </c>
      <c r="U221">
        <v>15</v>
      </c>
      <c r="V221">
        <v>0.39307104999999998</v>
      </c>
      <c r="W221">
        <v>0.13778965000000001</v>
      </c>
      <c r="X221">
        <v>0.38750850100000001</v>
      </c>
      <c r="Y221">
        <v>27</v>
      </c>
      <c r="Z221">
        <v>0</v>
      </c>
      <c r="AA221">
        <v>0.259802319</v>
      </c>
      <c r="AB221">
        <v>0.203883495</v>
      </c>
      <c r="AC221">
        <v>15.04979022</v>
      </c>
      <c r="AD221">
        <v>8.5145631070000007</v>
      </c>
      <c r="AE221">
        <v>5.3979400000000002E-4</v>
      </c>
      <c r="AF221">
        <f t="shared" si="3"/>
        <v>0.25528139999999999</v>
      </c>
    </row>
    <row r="222" spans="1:32" x14ac:dyDescent="0.35">
      <c r="A222" s="6">
        <v>361</v>
      </c>
      <c r="B222">
        <v>52.126800000000003</v>
      </c>
      <c r="C222">
        <v>35.170499999999997</v>
      </c>
      <c r="D222">
        <v>0.16592299999999999</v>
      </c>
      <c r="E222">
        <v>0.184142</v>
      </c>
      <c r="F222">
        <v>0.4181608</v>
      </c>
      <c r="G222">
        <v>0.98450000000000004</v>
      </c>
      <c r="H222">
        <v>0.01</v>
      </c>
      <c r="I222">
        <v>9.5299999999999994</v>
      </c>
      <c r="J222">
        <v>9.080195754</v>
      </c>
      <c r="K222">
        <v>1569.059</v>
      </c>
      <c r="L222" t="s">
        <v>33</v>
      </c>
      <c r="M222">
        <v>0.18606198800000001</v>
      </c>
      <c r="N222">
        <v>0.96581334100000005</v>
      </c>
      <c r="O222">
        <v>0.260846568</v>
      </c>
      <c r="P222">
        <v>1.1506570030000001</v>
      </c>
      <c r="Q222">
        <v>0.12185604</v>
      </c>
      <c r="R222">
        <v>0.80072918500000001</v>
      </c>
      <c r="S222">
        <v>7</v>
      </c>
      <c r="T222">
        <v>5</v>
      </c>
      <c r="U222">
        <v>28</v>
      </c>
      <c r="V222">
        <v>0.64303961899999995</v>
      </c>
      <c r="W222">
        <v>0.78693656000000001</v>
      </c>
      <c r="X222">
        <v>0.303825611</v>
      </c>
      <c r="Y222">
        <v>-1</v>
      </c>
      <c r="Z222">
        <v>22</v>
      </c>
      <c r="AA222">
        <v>0.28407396299999998</v>
      </c>
      <c r="AB222">
        <v>1.015744E-2</v>
      </c>
      <c r="AC222">
        <v>9.2231546509999998</v>
      </c>
      <c r="AD222">
        <v>9.6800406300000006</v>
      </c>
      <c r="AE222">
        <v>6.37325E-4</v>
      </c>
      <c r="AF222">
        <f t="shared" si="3"/>
        <v>-0.14389694100000006</v>
      </c>
    </row>
    <row r="223" spans="1:32" x14ac:dyDescent="0.35">
      <c r="A223" s="6">
        <v>362</v>
      </c>
      <c r="B223">
        <v>18.964700000000001</v>
      </c>
      <c r="C223">
        <v>12.562200000000001</v>
      </c>
      <c r="D223">
        <v>5.5190799999999998E-2</v>
      </c>
      <c r="E223">
        <v>0.12690199999999999</v>
      </c>
      <c r="F223">
        <v>0.14758640000000001</v>
      </c>
      <c r="G223">
        <v>1.6719999999999999</v>
      </c>
      <c r="H223">
        <v>0.18</v>
      </c>
      <c r="I223">
        <v>6.33</v>
      </c>
      <c r="J223">
        <v>1.551090979</v>
      </c>
      <c r="K223">
        <v>1963.6869999999999</v>
      </c>
      <c r="L223" t="s">
        <v>33</v>
      </c>
      <c r="M223">
        <v>9.1579907000000002E-2</v>
      </c>
      <c r="N223">
        <v>1.111372641</v>
      </c>
      <c r="O223">
        <v>4.0050224000000002E-2</v>
      </c>
      <c r="P223">
        <v>0.24973494199999999</v>
      </c>
      <c r="Q223">
        <v>0.102638037</v>
      </c>
      <c r="R223">
        <v>1.096298328</v>
      </c>
      <c r="S223">
        <v>18</v>
      </c>
      <c r="T223">
        <v>39</v>
      </c>
      <c r="U223">
        <v>16</v>
      </c>
      <c r="V223">
        <v>0.60759663500000005</v>
      </c>
      <c r="W223">
        <v>0.14918010500000001</v>
      </c>
      <c r="X223">
        <v>0.62884931300000002</v>
      </c>
      <c r="Y223">
        <v>22</v>
      </c>
      <c r="Z223">
        <v>-1</v>
      </c>
      <c r="AA223">
        <v>0.272174584</v>
      </c>
      <c r="AB223">
        <v>0.107655502</v>
      </c>
      <c r="AC223">
        <v>0.92768599200000001</v>
      </c>
      <c r="AD223">
        <v>3.785885167</v>
      </c>
      <c r="AE223">
        <v>5.0924599999999998E-4</v>
      </c>
      <c r="AF223">
        <f t="shared" si="3"/>
        <v>0.45841653000000004</v>
      </c>
    </row>
    <row r="224" spans="1:32" x14ac:dyDescent="0.35">
      <c r="A224" s="6">
        <v>363</v>
      </c>
      <c r="B224">
        <v>17.285299999999999</v>
      </c>
      <c r="C224">
        <v>18.306100000000001</v>
      </c>
      <c r="D224">
        <v>6.1763800000000001E-2</v>
      </c>
      <c r="E224">
        <v>0.112223</v>
      </c>
      <c r="F224">
        <v>0.1441209</v>
      </c>
      <c r="G224">
        <v>1.2304999999999999</v>
      </c>
      <c r="H224">
        <v>0.2</v>
      </c>
      <c r="I224">
        <v>2.5</v>
      </c>
      <c r="J224">
        <v>0.267748125</v>
      </c>
      <c r="K224">
        <v>1931.25</v>
      </c>
      <c r="L224" t="s">
        <v>33</v>
      </c>
      <c r="M224">
        <v>6.1155367000000002E-2</v>
      </c>
      <c r="N224">
        <v>1.0173231410000001</v>
      </c>
      <c r="O224">
        <v>2.7466219E-2</v>
      </c>
      <c r="P224">
        <v>0.38929763899999997</v>
      </c>
      <c r="Q224">
        <v>2.6927974E-2</v>
      </c>
      <c r="R224">
        <v>0.208796694</v>
      </c>
      <c r="S224">
        <v>15</v>
      </c>
      <c r="T224">
        <v>35</v>
      </c>
      <c r="U224">
        <v>59</v>
      </c>
      <c r="V224">
        <v>0.55170107899999998</v>
      </c>
      <c r="W224">
        <v>0.213703688</v>
      </c>
      <c r="X224">
        <v>0.131907155</v>
      </c>
      <c r="Y224">
        <v>21</v>
      </c>
      <c r="Z224">
        <v>45</v>
      </c>
      <c r="AA224">
        <v>0.29999218</v>
      </c>
      <c r="AB224">
        <v>0.162535555</v>
      </c>
      <c r="AC224">
        <v>0.21759295000000001</v>
      </c>
      <c r="AD224">
        <v>2.0316944330000002</v>
      </c>
      <c r="AE224">
        <v>5.1779899999999999E-4</v>
      </c>
      <c r="AF224">
        <f t="shared" si="3"/>
        <v>0.33799739099999998</v>
      </c>
    </row>
    <row r="225" spans="1:32" x14ac:dyDescent="0.35">
      <c r="A225" s="6">
        <v>364</v>
      </c>
      <c r="B225">
        <v>58.092300000000002</v>
      </c>
      <c r="C225">
        <v>24.480399999999999</v>
      </c>
      <c r="D225">
        <v>9.9401000000000003E-2</v>
      </c>
      <c r="E225">
        <v>0.15660099999999999</v>
      </c>
      <c r="F225">
        <v>0.1334813</v>
      </c>
      <c r="G225">
        <v>0.153</v>
      </c>
      <c r="H225">
        <v>0.01</v>
      </c>
      <c r="I225">
        <v>3.06</v>
      </c>
      <c r="J225">
        <v>6.3648431910000003</v>
      </c>
      <c r="K225">
        <v>1889.5260000000001</v>
      </c>
      <c r="L225" t="s">
        <v>33</v>
      </c>
      <c r="M225">
        <v>1.8239998E-2</v>
      </c>
      <c r="N225">
        <v>0.151176269</v>
      </c>
      <c r="O225">
        <v>6.7019380000000002E-3</v>
      </c>
      <c r="P225">
        <v>0.125836166</v>
      </c>
      <c r="Q225">
        <v>2.3886727E-2</v>
      </c>
      <c r="R225">
        <v>0.22379576300000001</v>
      </c>
      <c r="S225">
        <v>47</v>
      </c>
      <c r="T225">
        <v>16</v>
      </c>
      <c r="U225">
        <v>54</v>
      </c>
      <c r="V225">
        <v>9.3369006000000004E-2</v>
      </c>
      <c r="W225">
        <v>7.6572777999999994E-2</v>
      </c>
      <c r="X225">
        <v>0.11133694500000001</v>
      </c>
      <c r="Y225">
        <v>-30</v>
      </c>
      <c r="Z225">
        <v>8</v>
      </c>
      <c r="AA225">
        <v>0.42682934700000003</v>
      </c>
      <c r="AB225">
        <v>6.5359476999999999E-2</v>
      </c>
      <c r="AC225">
        <v>41.600282290000003</v>
      </c>
      <c r="AD225">
        <v>20</v>
      </c>
      <c r="AE225">
        <v>5.2923300000000005E-4</v>
      </c>
      <c r="AF225">
        <f t="shared" si="3"/>
        <v>1.679622800000001E-2</v>
      </c>
    </row>
    <row r="226" spans="1:32" x14ac:dyDescent="0.35">
      <c r="A226" s="6">
        <v>365</v>
      </c>
      <c r="B226">
        <v>64.359899999999996</v>
      </c>
      <c r="C226">
        <v>27.287400000000002</v>
      </c>
      <c r="D226">
        <v>0.11597399999999999</v>
      </c>
      <c r="E226">
        <v>0.15523400000000001</v>
      </c>
      <c r="F226">
        <v>0.22449859999999999</v>
      </c>
      <c r="G226">
        <v>2.0415000000000001</v>
      </c>
      <c r="H226">
        <v>0.38</v>
      </c>
      <c r="I226">
        <v>3.69</v>
      </c>
      <c r="J226">
        <v>1.5590749150000001</v>
      </c>
      <c r="K226">
        <v>1579.4059999999999</v>
      </c>
      <c r="L226" t="s">
        <v>33</v>
      </c>
      <c r="M226">
        <v>0.19434272399999999</v>
      </c>
      <c r="N226">
        <v>1.5217976719999999</v>
      </c>
      <c r="O226">
        <v>5.8594137999999997E-2</v>
      </c>
      <c r="P226">
        <v>0.35261806499999998</v>
      </c>
      <c r="Q226">
        <v>3.5120468000000002E-2</v>
      </c>
      <c r="R226">
        <v>0.95219219399999999</v>
      </c>
      <c r="S226">
        <v>5</v>
      </c>
      <c r="T226">
        <v>1</v>
      </c>
      <c r="U226">
        <v>25</v>
      </c>
      <c r="V226">
        <v>0.96860185600000004</v>
      </c>
      <c r="W226">
        <v>0.23008872599999999</v>
      </c>
      <c r="X226">
        <v>0.52979909800000002</v>
      </c>
      <c r="Y226">
        <v>-3</v>
      </c>
      <c r="Z226">
        <v>21</v>
      </c>
      <c r="AA226">
        <v>0.34062652900000001</v>
      </c>
      <c r="AB226">
        <v>0.18613764399999999</v>
      </c>
      <c r="AC226">
        <v>0.76369087199999997</v>
      </c>
      <c r="AD226">
        <v>1.807494489</v>
      </c>
      <c r="AE226">
        <v>6.3314899999999995E-4</v>
      </c>
      <c r="AF226">
        <f t="shared" si="3"/>
        <v>0.73851313000000007</v>
      </c>
    </row>
    <row r="227" spans="1:32" x14ac:dyDescent="0.35">
      <c r="A227" s="6">
        <v>366</v>
      </c>
      <c r="B227">
        <v>56.0563</v>
      </c>
      <c r="C227">
        <v>20.5168</v>
      </c>
      <c r="D227">
        <v>0.119204</v>
      </c>
      <c r="E227">
        <v>0.23533499999999999</v>
      </c>
      <c r="F227">
        <v>0.36223300000000003</v>
      </c>
      <c r="G227">
        <v>0.87</v>
      </c>
      <c r="H227">
        <v>0.03</v>
      </c>
      <c r="I227">
        <v>5.15</v>
      </c>
      <c r="J227">
        <v>4.199357043</v>
      </c>
      <c r="K227">
        <v>1467.99</v>
      </c>
      <c r="L227" t="s">
        <v>33</v>
      </c>
      <c r="M227">
        <v>0.20124861699999999</v>
      </c>
      <c r="N227">
        <v>1.3100343839999999</v>
      </c>
      <c r="O227">
        <v>0.53629179199999999</v>
      </c>
      <c r="P227">
        <v>1.3769065009999999</v>
      </c>
      <c r="Q227">
        <v>0.114640015</v>
      </c>
      <c r="R227">
        <v>0.94488366199999996</v>
      </c>
      <c r="S227">
        <v>6</v>
      </c>
      <c r="T227">
        <v>2</v>
      </c>
      <c r="U227">
        <v>7</v>
      </c>
      <c r="V227">
        <v>0.88235585999999999</v>
      </c>
      <c r="W227">
        <v>1.0122298599999999</v>
      </c>
      <c r="X227">
        <v>0.59027226300000002</v>
      </c>
      <c r="Y227">
        <v>-3</v>
      </c>
      <c r="Z227">
        <v>2</v>
      </c>
      <c r="AA227">
        <v>0.24760041299999999</v>
      </c>
      <c r="AB227">
        <v>3.4482759000000002E-2</v>
      </c>
      <c r="AC227">
        <v>4.8268471760000002</v>
      </c>
      <c r="AD227">
        <v>5.91954023</v>
      </c>
      <c r="AE227">
        <v>6.8120400000000003E-4</v>
      </c>
      <c r="AF227">
        <f t="shared" si="3"/>
        <v>-0.12987399999999993</v>
      </c>
    </row>
    <row r="228" spans="1:32" x14ac:dyDescent="0.35">
      <c r="A228" s="6">
        <v>367</v>
      </c>
      <c r="B228">
        <v>34.758699999999997</v>
      </c>
      <c r="C228">
        <v>19.589300000000001</v>
      </c>
      <c r="D228">
        <v>8.3868200000000004E-2</v>
      </c>
      <c r="E228">
        <v>0.11974799999999999</v>
      </c>
      <c r="F228">
        <v>0.17304220000000001</v>
      </c>
      <c r="G228">
        <v>1.3240000000000001</v>
      </c>
      <c r="H228">
        <v>0.02</v>
      </c>
      <c r="I228">
        <v>2.95</v>
      </c>
      <c r="J228">
        <v>3.5593423890000002</v>
      </c>
      <c r="K228">
        <v>1997.634</v>
      </c>
      <c r="L228" t="s">
        <v>33</v>
      </c>
      <c r="M228">
        <v>0.13205160799999999</v>
      </c>
      <c r="N228">
        <v>0.99364938199999997</v>
      </c>
      <c r="O228">
        <v>5.3336969999999997E-2</v>
      </c>
      <c r="P228">
        <v>0.24479793</v>
      </c>
      <c r="Q228">
        <v>0.12907866700000001</v>
      </c>
      <c r="R228">
        <v>0.95725821799999999</v>
      </c>
      <c r="S228">
        <v>12</v>
      </c>
      <c r="T228">
        <v>6</v>
      </c>
      <c r="U228">
        <v>12</v>
      </c>
      <c r="V228">
        <v>0.60421853800000003</v>
      </c>
      <c r="W228">
        <v>0.17540423199999999</v>
      </c>
      <c r="X228">
        <v>0.57841494999999998</v>
      </c>
      <c r="Y228">
        <v>-5</v>
      </c>
      <c r="Z228">
        <v>1</v>
      </c>
      <c r="AA228">
        <v>0.32644922100000001</v>
      </c>
      <c r="AB228">
        <v>1.5105739999999999E-2</v>
      </c>
      <c r="AC228">
        <v>2.6883250670000001</v>
      </c>
      <c r="AD228">
        <v>2.2280966769999999</v>
      </c>
      <c r="AE228">
        <v>5.0059200000000001E-4</v>
      </c>
      <c r="AF228">
        <f t="shared" si="3"/>
        <v>0.42881430600000003</v>
      </c>
    </row>
    <row r="229" spans="1:32" x14ac:dyDescent="0.35">
      <c r="A229" s="6">
        <v>368</v>
      </c>
      <c r="B229">
        <v>60.976700000000001</v>
      </c>
      <c r="C229">
        <v>32.541899999999998</v>
      </c>
      <c r="D229">
        <v>0.12490999999999999</v>
      </c>
      <c r="E229">
        <v>0.183503</v>
      </c>
      <c r="F229">
        <v>0.18503610000000001</v>
      </c>
      <c r="G229">
        <v>1.1459999999999999</v>
      </c>
      <c r="H229">
        <v>7.0000000000000007E-2</v>
      </c>
      <c r="I229">
        <v>12.53</v>
      </c>
      <c r="J229">
        <v>8.1974759000000006</v>
      </c>
      <c r="K229">
        <v>2009.876</v>
      </c>
      <c r="L229" t="s">
        <v>33</v>
      </c>
      <c r="M229">
        <v>0.36507015300000001</v>
      </c>
      <c r="N229">
        <v>1.1736291249999999</v>
      </c>
      <c r="O229">
        <v>0.33933367399999997</v>
      </c>
      <c r="P229">
        <v>1.2231175249999999</v>
      </c>
      <c r="Q229">
        <v>0.170361279</v>
      </c>
      <c r="R229">
        <v>0.88314628299999998</v>
      </c>
      <c r="S229">
        <v>4</v>
      </c>
      <c r="T229">
        <v>4</v>
      </c>
      <c r="U229">
        <v>24</v>
      </c>
      <c r="V229">
        <v>0.82647650299999997</v>
      </c>
      <c r="W229">
        <v>0.84322171999999995</v>
      </c>
      <c r="X229">
        <v>0.36340106799999999</v>
      </c>
      <c r="Y229">
        <v>1</v>
      </c>
      <c r="Z229">
        <v>21</v>
      </c>
      <c r="AA229">
        <v>0.40300555500000002</v>
      </c>
      <c r="AB229">
        <v>6.1082023999999999E-2</v>
      </c>
      <c r="AC229">
        <v>7.1531203320000003</v>
      </c>
      <c r="AD229">
        <v>10.93368237</v>
      </c>
      <c r="AE229">
        <v>4.9754300000000003E-4</v>
      </c>
      <c r="AF229">
        <f t="shared" si="3"/>
        <v>-1.6745216999999979E-2</v>
      </c>
    </row>
    <row r="230" spans="1:32" x14ac:dyDescent="0.35">
      <c r="A230" s="6">
        <v>369</v>
      </c>
      <c r="B230">
        <v>15.317399999999999</v>
      </c>
      <c r="C230">
        <v>19.620799999999999</v>
      </c>
      <c r="D230">
        <v>5.9416900000000002E-2</v>
      </c>
      <c r="E230">
        <v>0.11219700000000001</v>
      </c>
      <c r="F230">
        <v>0.1194585</v>
      </c>
      <c r="G230">
        <v>1.3145</v>
      </c>
      <c r="H230">
        <v>0.08</v>
      </c>
      <c r="I230">
        <v>5.17</v>
      </c>
      <c r="J230">
        <v>7.1285389810000002</v>
      </c>
      <c r="K230">
        <v>2032.366</v>
      </c>
      <c r="L230" t="s">
        <v>33</v>
      </c>
      <c r="M230">
        <v>9.6061134000000006E-2</v>
      </c>
      <c r="N230">
        <v>1.180390225</v>
      </c>
      <c r="O230">
        <v>9.1912060000000004E-3</v>
      </c>
      <c r="P230">
        <v>0.14266367699999999</v>
      </c>
      <c r="Q230">
        <v>0.10550628200000001</v>
      </c>
      <c r="R230">
        <v>1.019785919</v>
      </c>
      <c r="S230">
        <v>17</v>
      </c>
      <c r="T230">
        <v>15</v>
      </c>
      <c r="U230">
        <v>17</v>
      </c>
      <c r="V230">
        <v>0.71772298000000001</v>
      </c>
      <c r="W230">
        <v>0.100110222</v>
      </c>
      <c r="X230">
        <v>0.58365108200000004</v>
      </c>
      <c r="Y230">
        <v>-1</v>
      </c>
      <c r="Z230">
        <v>1</v>
      </c>
      <c r="AA230">
        <v>0.33216920799999999</v>
      </c>
      <c r="AB230">
        <v>6.0859641999999999E-2</v>
      </c>
      <c r="AC230">
        <v>5.4230041699999996</v>
      </c>
      <c r="AD230">
        <v>3.9330543929999999</v>
      </c>
      <c r="AE230">
        <v>4.9203699999999996E-4</v>
      </c>
      <c r="AF230">
        <f t="shared" si="3"/>
        <v>0.61761275800000004</v>
      </c>
    </row>
    <row r="231" spans="1:32" x14ac:dyDescent="0.35">
      <c r="A231" s="6">
        <v>370</v>
      </c>
      <c r="B231">
        <v>40.2194</v>
      </c>
      <c r="C231">
        <v>18.262599999999999</v>
      </c>
      <c r="D231">
        <v>7.9147700000000001E-2</v>
      </c>
      <c r="E231">
        <v>0.268289</v>
      </c>
      <c r="F231">
        <v>0.24149039999999999</v>
      </c>
      <c r="G231">
        <v>1.34</v>
      </c>
      <c r="H231">
        <v>7.0000000000000007E-2</v>
      </c>
      <c r="I231">
        <v>2.14</v>
      </c>
      <c r="J231">
        <v>2.952472626</v>
      </c>
      <c r="K231">
        <v>1934.8309999999999</v>
      </c>
      <c r="L231" t="s">
        <v>33</v>
      </c>
      <c r="M231">
        <v>0.110186405</v>
      </c>
      <c r="N231">
        <v>1.1204964079999999</v>
      </c>
      <c r="O231">
        <v>0.115381716</v>
      </c>
      <c r="P231">
        <v>0.488623692</v>
      </c>
      <c r="Q231">
        <v>8.6619386000000007E-2</v>
      </c>
      <c r="R231">
        <v>0.69933399799999996</v>
      </c>
      <c r="S231">
        <v>10</v>
      </c>
      <c r="T231">
        <v>4</v>
      </c>
      <c r="U231">
        <v>39</v>
      </c>
      <c r="V231">
        <v>0.72103918199999995</v>
      </c>
      <c r="W231">
        <v>0.35372859099999998</v>
      </c>
      <c r="X231">
        <v>0.229211737</v>
      </c>
      <c r="Y231">
        <v>-5</v>
      </c>
      <c r="Z231">
        <v>30</v>
      </c>
      <c r="AA231">
        <v>0.246844339</v>
      </c>
      <c r="AB231">
        <v>5.2238805999999999E-2</v>
      </c>
      <c r="AC231">
        <v>2.2033377810000001</v>
      </c>
      <c r="AD231">
        <v>1.5970149250000001</v>
      </c>
      <c r="AE231">
        <v>5.1684099999999998E-4</v>
      </c>
      <c r="AF231">
        <f t="shared" si="3"/>
        <v>0.36731059099999996</v>
      </c>
    </row>
    <row r="232" spans="1:32" x14ac:dyDescent="0.35">
      <c r="A232" s="6">
        <v>371</v>
      </c>
      <c r="B232">
        <v>24.723600000000001</v>
      </c>
      <c r="C232">
        <v>14.1556</v>
      </c>
      <c r="D232">
        <v>6.4950800000000003E-2</v>
      </c>
      <c r="E232">
        <v>0.13892699999999999</v>
      </c>
      <c r="F232">
        <v>0.16907520000000001</v>
      </c>
      <c r="G232">
        <v>0.66100000000000003</v>
      </c>
      <c r="H232">
        <v>0.19</v>
      </c>
      <c r="I232">
        <v>11.75</v>
      </c>
      <c r="J232">
        <v>19.919383580000002</v>
      </c>
      <c r="K232">
        <v>1936.761</v>
      </c>
      <c r="L232" t="s">
        <v>33</v>
      </c>
      <c r="M232">
        <v>7.3118560999999999E-2</v>
      </c>
      <c r="N232">
        <v>0.582770169</v>
      </c>
      <c r="O232">
        <v>1.4810594E-2</v>
      </c>
      <c r="P232">
        <v>0.195973906</v>
      </c>
      <c r="Q232">
        <v>7.1623857999999999E-2</v>
      </c>
      <c r="R232">
        <v>0.58612086799999996</v>
      </c>
      <c r="S232">
        <v>26</v>
      </c>
      <c r="T232">
        <v>59</v>
      </c>
      <c r="U232">
        <v>29</v>
      </c>
      <c r="V232">
        <v>0.32064074199999998</v>
      </c>
      <c r="W232">
        <v>0.12732122800000001</v>
      </c>
      <c r="X232">
        <v>0.307780989</v>
      </c>
      <c r="Y232">
        <v>34</v>
      </c>
      <c r="Z232">
        <v>4</v>
      </c>
      <c r="AA232">
        <v>0.27753668399999998</v>
      </c>
      <c r="AB232">
        <v>0.28744326799999997</v>
      </c>
      <c r="AC232">
        <v>30.135224780000001</v>
      </c>
      <c r="AD232">
        <v>17.776096819999999</v>
      </c>
      <c r="AE232">
        <v>5.16326E-4</v>
      </c>
      <c r="AF232">
        <f t="shared" si="3"/>
        <v>0.19331951399999997</v>
      </c>
    </row>
    <row r="233" spans="1:32" x14ac:dyDescent="0.35">
      <c r="A233" s="6">
        <v>372</v>
      </c>
      <c r="B233">
        <v>43.267099999999999</v>
      </c>
      <c r="C233">
        <v>25.403500000000001</v>
      </c>
      <c r="D233">
        <v>8.4097199999999997E-2</v>
      </c>
      <c r="E233">
        <v>0.148671</v>
      </c>
      <c r="F233">
        <v>0.19765569999999999</v>
      </c>
      <c r="G233">
        <v>1.1000000000000001</v>
      </c>
      <c r="H233">
        <v>0.03</v>
      </c>
      <c r="I233">
        <v>5.94</v>
      </c>
      <c r="J233">
        <v>3.1370434149999999</v>
      </c>
      <c r="K233">
        <v>2013.5909999999999</v>
      </c>
      <c r="L233" t="s">
        <v>33</v>
      </c>
      <c r="M233">
        <v>6.0350754E-2</v>
      </c>
      <c r="N233">
        <v>0.92474836999999999</v>
      </c>
      <c r="O233">
        <v>9.4921720000000001E-2</v>
      </c>
      <c r="P233">
        <v>0.30624071899999999</v>
      </c>
      <c r="Q233">
        <v>0.143932958</v>
      </c>
      <c r="R233">
        <v>0.59794767800000004</v>
      </c>
      <c r="S233">
        <v>20</v>
      </c>
      <c r="T233">
        <v>3</v>
      </c>
      <c r="U233">
        <v>2</v>
      </c>
      <c r="V233">
        <v>0.484173468</v>
      </c>
      <c r="W233">
        <v>0.240667772</v>
      </c>
      <c r="X233">
        <v>0.30851591699999997</v>
      </c>
      <c r="Y233">
        <v>-16</v>
      </c>
      <c r="Z233">
        <v>-17</v>
      </c>
      <c r="AA233">
        <v>0.29847856</v>
      </c>
      <c r="AB233">
        <v>2.7272727E-2</v>
      </c>
      <c r="AC233">
        <v>2.8518576499999999</v>
      </c>
      <c r="AD233">
        <v>5.4</v>
      </c>
      <c r="AE233">
        <v>4.96625E-4</v>
      </c>
      <c r="AF233">
        <f t="shared" si="3"/>
        <v>0.24350569599999999</v>
      </c>
    </row>
    <row r="234" spans="1:32" x14ac:dyDescent="0.35">
      <c r="A234" s="6">
        <v>373</v>
      </c>
      <c r="B234">
        <v>24.693200000000001</v>
      </c>
      <c r="C234">
        <v>22.339700000000001</v>
      </c>
      <c r="D234">
        <v>7.7301700000000001E-2</v>
      </c>
      <c r="E234">
        <v>0.12825400000000001</v>
      </c>
      <c r="F234">
        <v>0.20601159999999999</v>
      </c>
      <c r="G234">
        <v>1.36</v>
      </c>
      <c r="H234">
        <v>0.1</v>
      </c>
      <c r="I234">
        <v>1.58</v>
      </c>
      <c r="J234">
        <v>3.5453772510000001</v>
      </c>
      <c r="K234">
        <v>1802.0840000000001</v>
      </c>
      <c r="L234" t="s">
        <v>33</v>
      </c>
      <c r="M234">
        <v>0.106469044</v>
      </c>
      <c r="N234">
        <v>1.0999595900000001</v>
      </c>
      <c r="O234">
        <v>2.6278182000000001E-2</v>
      </c>
      <c r="P234">
        <v>1.036589599</v>
      </c>
      <c r="Q234">
        <v>2.3244515E-2</v>
      </c>
      <c r="R234">
        <v>0.392855385</v>
      </c>
      <c r="S234">
        <v>15</v>
      </c>
      <c r="T234">
        <v>38</v>
      </c>
      <c r="U234">
        <v>39</v>
      </c>
      <c r="V234">
        <v>0.62843992000000004</v>
      </c>
      <c r="W234">
        <v>0.64193861299999999</v>
      </c>
      <c r="X234">
        <v>0.24732838900000001</v>
      </c>
      <c r="Y234">
        <v>24</v>
      </c>
      <c r="Z234">
        <v>25</v>
      </c>
      <c r="AA234">
        <v>0.27284882100000002</v>
      </c>
      <c r="AB234">
        <v>7.3529412000000002E-2</v>
      </c>
      <c r="AC234">
        <v>2.6068950380000002</v>
      </c>
      <c r="AD234">
        <v>1.161764706</v>
      </c>
      <c r="AE234">
        <v>5.5491299999999998E-4</v>
      </c>
      <c r="AF234">
        <f t="shared" si="3"/>
        <v>-1.3498692999999951E-2</v>
      </c>
    </row>
    <row r="235" spans="1:32" x14ac:dyDescent="0.35">
      <c r="A235" s="6">
        <v>374</v>
      </c>
      <c r="B235">
        <v>70.536299999999997</v>
      </c>
      <c r="C235">
        <v>21.002099999999999</v>
      </c>
      <c r="D235">
        <v>0.19509299999999999</v>
      </c>
      <c r="E235">
        <v>0.37267499999999998</v>
      </c>
      <c r="F235">
        <v>0.5292152</v>
      </c>
      <c r="G235">
        <v>1.538</v>
      </c>
      <c r="H235">
        <v>0.01</v>
      </c>
      <c r="I235">
        <v>17.14</v>
      </c>
      <c r="J235">
        <v>9.4788858660000006</v>
      </c>
      <c r="K235">
        <v>1572.8820000000001</v>
      </c>
      <c r="L235" t="s">
        <v>34</v>
      </c>
      <c r="M235">
        <v>0.28561709800000001</v>
      </c>
      <c r="N235">
        <v>1.140670858</v>
      </c>
      <c r="O235">
        <v>0.27068113799999999</v>
      </c>
      <c r="P235">
        <v>0.85477558200000003</v>
      </c>
      <c r="Q235">
        <v>0.16945359900000001</v>
      </c>
      <c r="R235">
        <v>0.89439721599999999</v>
      </c>
      <c r="S235">
        <v>5</v>
      </c>
      <c r="T235">
        <v>5</v>
      </c>
      <c r="U235">
        <v>23</v>
      </c>
      <c r="V235">
        <v>0.79313877499999996</v>
      </c>
      <c r="W235">
        <v>0.59792670400000003</v>
      </c>
      <c r="X235">
        <v>0.37622988099999999</v>
      </c>
      <c r="Y235">
        <v>1</v>
      </c>
      <c r="Z235">
        <v>19</v>
      </c>
      <c r="AA235">
        <v>0.26935081</v>
      </c>
      <c r="AB235">
        <v>6.5019509999999997E-3</v>
      </c>
      <c r="AC235">
        <v>6.1631247499999997</v>
      </c>
      <c r="AD235">
        <v>11.144343299999999</v>
      </c>
      <c r="AE235">
        <v>6.3577600000000001E-4</v>
      </c>
      <c r="AF235">
        <f t="shared" si="3"/>
        <v>0.19521207099999993</v>
      </c>
    </row>
  </sheetData>
  <pageMargins left="0.7" right="0.7" top="0.75" bottom="0.75" header="0.3" footer="0.3"/>
  <pageSetup orientation="portrait" horizontalDpi="0" verticalDpi="0"/>
  <ignoredErrors>
    <ignoredError sqref="A5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D5219-08AB-3840-B2C8-C10377B646ED}">
  <dimension ref="A1:AD70"/>
  <sheetViews>
    <sheetView topLeftCell="Y1" workbookViewId="0">
      <selection activeCell="AD1" sqref="AD1"/>
    </sheetView>
  </sheetViews>
  <sheetFormatPr defaultColWidth="10.6640625" defaultRowHeight="15.5" x14ac:dyDescent="0.35"/>
  <cols>
    <col min="28" max="28" width="16.6640625" style="7" bestFit="1" customWidth="1"/>
    <col min="29" max="29" width="10.83203125" style="10"/>
  </cols>
  <sheetData>
    <row r="1" spans="1:30" x14ac:dyDescent="0.35">
      <c r="A1" s="11" t="s">
        <v>0</v>
      </c>
      <c r="B1" s="12" t="s">
        <v>1</v>
      </c>
      <c r="C1" s="12" t="s">
        <v>2</v>
      </c>
      <c r="D1" s="12" t="s">
        <v>4</v>
      </c>
      <c r="E1" s="12" t="s">
        <v>6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16</v>
      </c>
      <c r="L1" s="12" t="s">
        <v>17</v>
      </c>
      <c r="M1" s="12" t="s">
        <v>18</v>
      </c>
      <c r="N1" s="12" t="s">
        <v>19</v>
      </c>
      <c r="O1" s="12" t="s">
        <v>20</v>
      </c>
      <c r="P1" s="12" t="s">
        <v>21</v>
      </c>
      <c r="Q1" s="12" t="s">
        <v>22</v>
      </c>
      <c r="R1" s="12" t="s">
        <v>342</v>
      </c>
      <c r="S1" s="12" t="s">
        <v>23</v>
      </c>
      <c r="T1" s="12" t="s">
        <v>343</v>
      </c>
      <c r="U1" s="12" t="s">
        <v>24</v>
      </c>
      <c r="V1" s="12" t="s">
        <v>25</v>
      </c>
      <c r="W1" s="12" t="s">
        <v>26</v>
      </c>
      <c r="X1" s="12" t="s">
        <v>27</v>
      </c>
      <c r="Y1" s="12" t="s">
        <v>28</v>
      </c>
      <c r="Z1" s="12" t="s">
        <v>29</v>
      </c>
      <c r="AA1" s="12" t="s">
        <v>30</v>
      </c>
      <c r="AB1" s="30" t="s">
        <v>302</v>
      </c>
      <c r="AC1" s="31" t="s">
        <v>303</v>
      </c>
      <c r="AD1" s="12"/>
    </row>
    <row r="2" spans="1:30" x14ac:dyDescent="0.35">
      <c r="A2" s="11" t="s">
        <v>53</v>
      </c>
      <c r="B2" s="12">
        <v>45.380299999999998</v>
      </c>
      <c r="C2" s="12">
        <v>16.229900000000001</v>
      </c>
      <c r="D2" s="12">
        <v>0.13192799999999999</v>
      </c>
      <c r="E2" s="12">
        <v>1.121</v>
      </c>
      <c r="F2" s="12" t="s">
        <v>31</v>
      </c>
      <c r="G2" s="12">
        <v>0.214624913</v>
      </c>
      <c r="H2" s="12">
        <v>1.047684281</v>
      </c>
      <c r="I2" s="12">
        <v>6.9784341999999999E-2</v>
      </c>
      <c r="J2" s="12">
        <v>0.86643739799999997</v>
      </c>
      <c r="K2" s="12">
        <v>0.164115859</v>
      </c>
      <c r="L2" s="12">
        <v>1.3113166489999999</v>
      </c>
      <c r="M2" s="12">
        <v>6</v>
      </c>
      <c r="N2" s="12">
        <v>24</v>
      </c>
      <c r="O2" s="12">
        <v>9</v>
      </c>
      <c r="P2" s="12">
        <v>0.73601750499999996</v>
      </c>
      <c r="Q2" s="12">
        <v>0.45776805300000001</v>
      </c>
      <c r="R2">
        <f>P2-Q2</f>
        <v>0.27824945199999995</v>
      </c>
      <c r="S2" s="12">
        <v>0.766214442</v>
      </c>
      <c r="T2">
        <f>P2-S2</f>
        <v>-3.0196937000000035E-2</v>
      </c>
      <c r="U2" s="12">
        <v>19</v>
      </c>
      <c r="V2" s="12">
        <v>4</v>
      </c>
      <c r="W2" s="12">
        <v>0.35214511999999998</v>
      </c>
      <c r="X2" s="12">
        <v>8.9206070000000005E-3</v>
      </c>
      <c r="Y2" s="12">
        <v>11.003855010000001</v>
      </c>
      <c r="Z2" s="12">
        <v>6.208742194</v>
      </c>
      <c r="AA2" s="12">
        <v>6.43667E-4</v>
      </c>
      <c r="AB2" s="15" t="s">
        <v>118</v>
      </c>
      <c r="AC2" s="13" t="s">
        <v>308</v>
      </c>
    </row>
    <row r="3" spans="1:30" x14ac:dyDescent="0.35">
      <c r="A3" s="11" t="s">
        <v>54</v>
      </c>
      <c r="B3" s="12">
        <v>69.179000000000002</v>
      </c>
      <c r="C3" s="12">
        <v>24.0182</v>
      </c>
      <c r="D3" s="12">
        <v>0.13941000000000001</v>
      </c>
      <c r="E3" s="12">
        <v>1.4005000000000001</v>
      </c>
      <c r="F3" s="12" t="s">
        <v>31</v>
      </c>
      <c r="G3" s="12">
        <v>0.31480731499999998</v>
      </c>
      <c r="H3" s="12">
        <v>1.448385249</v>
      </c>
      <c r="I3" s="12">
        <v>0.178968297</v>
      </c>
      <c r="J3" s="12">
        <v>0.328041309</v>
      </c>
      <c r="K3" s="12">
        <v>0.168600163</v>
      </c>
      <c r="L3" s="12">
        <v>1.193195279</v>
      </c>
      <c r="M3" s="12">
        <v>5</v>
      </c>
      <c r="N3" s="12">
        <v>2</v>
      </c>
      <c r="O3" s="12">
        <v>18</v>
      </c>
      <c r="P3" s="12">
        <v>0.97505470500000002</v>
      </c>
      <c r="Q3" s="12">
        <v>0.229671772</v>
      </c>
      <c r="R3">
        <f t="shared" ref="R3:R52" si="0">P3-Q3</f>
        <v>0.74538293300000003</v>
      </c>
      <c r="S3" s="12">
        <v>0.59890590799999999</v>
      </c>
      <c r="T3">
        <f t="shared" ref="T3:T52" si="1">P3-S3</f>
        <v>0.37614879700000003</v>
      </c>
      <c r="U3" s="12">
        <v>-2</v>
      </c>
      <c r="V3" s="12">
        <v>14</v>
      </c>
      <c r="W3" s="12">
        <v>0.38822520199999999</v>
      </c>
      <c r="X3" s="12">
        <v>7.1403070000000003E-3</v>
      </c>
      <c r="Y3" s="12">
        <v>8.2722819209999994</v>
      </c>
      <c r="Z3" s="12">
        <v>6.5405212419999996</v>
      </c>
      <c r="AA3" s="12">
        <v>6.4625999999999996E-4</v>
      </c>
      <c r="AB3" s="15" t="s">
        <v>118</v>
      </c>
      <c r="AC3" s="13" t="s">
        <v>308</v>
      </c>
    </row>
    <row r="4" spans="1:30" x14ac:dyDescent="0.35">
      <c r="A4" s="11" t="s">
        <v>55</v>
      </c>
      <c r="B4" s="12">
        <v>80.384500000000003</v>
      </c>
      <c r="C4" s="12">
        <v>14.1417</v>
      </c>
      <c r="D4" s="12">
        <v>0.14796000000000001</v>
      </c>
      <c r="E4" s="12">
        <v>0.87849999999999995</v>
      </c>
      <c r="F4" s="12" t="s">
        <v>31</v>
      </c>
      <c r="G4" s="12">
        <v>0.21304551399999999</v>
      </c>
      <c r="H4" s="12">
        <v>0.70571337999999995</v>
      </c>
      <c r="I4" s="12">
        <v>5.9450736999999997E-2</v>
      </c>
      <c r="J4" s="12">
        <v>0.181035115</v>
      </c>
      <c r="K4" s="12">
        <v>0.147499028</v>
      </c>
      <c r="L4" s="12">
        <v>1.0218373160000001</v>
      </c>
      <c r="M4" s="12">
        <v>5</v>
      </c>
      <c r="N4" s="12">
        <v>2</v>
      </c>
      <c r="O4" s="12">
        <v>11</v>
      </c>
      <c r="P4" s="12">
        <v>0.48078774600000002</v>
      </c>
      <c r="Q4" s="12">
        <v>0.12905908099999999</v>
      </c>
      <c r="R4">
        <f t="shared" si="0"/>
        <v>0.351728665</v>
      </c>
      <c r="S4" s="12">
        <v>0.58070021900000002</v>
      </c>
      <c r="T4">
        <f t="shared" si="1"/>
        <v>-9.9912473000000002E-2</v>
      </c>
      <c r="U4" s="12">
        <v>-2</v>
      </c>
      <c r="V4" s="12">
        <v>7</v>
      </c>
      <c r="W4" s="12">
        <v>0.38122298599999999</v>
      </c>
      <c r="X4" s="12">
        <v>1.1383038999999999E-2</v>
      </c>
      <c r="Y4" s="12">
        <v>2.2740919609999999</v>
      </c>
      <c r="Z4" s="12">
        <v>2.287990894</v>
      </c>
      <c r="AA4" s="12">
        <v>6.9143000000000004E-4</v>
      </c>
      <c r="AB4" s="15" t="s">
        <v>118</v>
      </c>
      <c r="AC4" s="13" t="s">
        <v>308</v>
      </c>
    </row>
    <row r="5" spans="1:30" x14ac:dyDescent="0.35">
      <c r="A5" s="11" t="s">
        <v>56</v>
      </c>
      <c r="B5" s="12">
        <v>80.638800000000003</v>
      </c>
      <c r="C5" s="12">
        <v>16.880400000000002</v>
      </c>
      <c r="D5" s="12">
        <v>0.127054</v>
      </c>
      <c r="E5" s="12">
        <v>1.21</v>
      </c>
      <c r="F5" s="12" t="s">
        <v>31</v>
      </c>
      <c r="G5" s="12">
        <v>0.104039169</v>
      </c>
      <c r="H5" s="12">
        <v>0.99656905500000004</v>
      </c>
      <c r="I5" s="12">
        <v>6.9438443000000002E-2</v>
      </c>
      <c r="J5" s="12">
        <v>0.20601913799999999</v>
      </c>
      <c r="K5" s="12">
        <v>0.12996358899999999</v>
      </c>
      <c r="L5" s="12">
        <v>0.55518117499999997</v>
      </c>
      <c r="M5" s="12">
        <v>13</v>
      </c>
      <c r="N5" s="12">
        <v>3</v>
      </c>
      <c r="O5" s="12">
        <v>8</v>
      </c>
      <c r="P5" s="12">
        <v>0.62678336999999995</v>
      </c>
      <c r="Q5" s="12">
        <v>0.157242888</v>
      </c>
      <c r="R5">
        <f t="shared" si="0"/>
        <v>0.46954048199999998</v>
      </c>
      <c r="S5" s="12">
        <v>0.34761488000000001</v>
      </c>
      <c r="T5">
        <f t="shared" si="1"/>
        <v>0.27916848999999994</v>
      </c>
      <c r="U5" s="12">
        <v>-9</v>
      </c>
      <c r="V5" s="12">
        <v>-4</v>
      </c>
      <c r="W5" s="12">
        <v>0.324184947</v>
      </c>
      <c r="X5" s="12">
        <v>3.3057850999999999E-2</v>
      </c>
      <c r="Y5" s="12">
        <v>3.5415307509999998</v>
      </c>
      <c r="Z5" s="12">
        <v>2.5206611570000002</v>
      </c>
      <c r="AA5" s="12">
        <v>6.6188E-4</v>
      </c>
      <c r="AB5" s="15" t="s">
        <v>118</v>
      </c>
      <c r="AC5" s="13" t="s">
        <v>308</v>
      </c>
    </row>
    <row r="6" spans="1:30" x14ac:dyDescent="0.35">
      <c r="A6" s="11" t="s">
        <v>58</v>
      </c>
      <c r="B6" s="12">
        <v>30.646100000000001</v>
      </c>
      <c r="C6" s="12">
        <v>14.568899999999999</v>
      </c>
      <c r="D6" s="12">
        <v>0.102899</v>
      </c>
      <c r="E6" s="12">
        <v>0.76649999999999996</v>
      </c>
      <c r="F6" s="12" t="s">
        <v>31</v>
      </c>
      <c r="G6" s="12">
        <v>3.3830837000000002E-2</v>
      </c>
      <c r="H6" s="12">
        <v>0.83877378800000002</v>
      </c>
      <c r="I6" s="12">
        <v>7.2897909999999996E-2</v>
      </c>
      <c r="J6" s="12">
        <v>1.0802267400000001</v>
      </c>
      <c r="K6" s="12">
        <v>3.2703452000000001E-2</v>
      </c>
      <c r="L6" s="12">
        <v>0.244017177</v>
      </c>
      <c r="M6" s="12">
        <v>29</v>
      </c>
      <c r="N6" s="12">
        <v>9</v>
      </c>
      <c r="O6" s="12">
        <v>38</v>
      </c>
      <c r="P6" s="12">
        <v>0.54328358300000001</v>
      </c>
      <c r="Q6" s="12">
        <v>0.56379535300000005</v>
      </c>
      <c r="R6">
        <f t="shared" si="0"/>
        <v>-2.051177000000004E-2</v>
      </c>
      <c r="S6" s="12">
        <v>0.15549833499999999</v>
      </c>
      <c r="T6">
        <f t="shared" si="1"/>
        <v>0.38778524800000003</v>
      </c>
      <c r="U6" s="12">
        <v>-19</v>
      </c>
      <c r="V6" s="12">
        <v>10</v>
      </c>
      <c r="W6" s="12">
        <v>0.30142169899999999</v>
      </c>
      <c r="X6" s="12">
        <v>2.6092628999999999E-2</v>
      </c>
      <c r="Y6" s="12">
        <v>17.102290180000001</v>
      </c>
      <c r="Z6" s="12">
        <v>7.3711676449999999</v>
      </c>
      <c r="AA6" s="12">
        <v>6.6672200000000002E-4</v>
      </c>
      <c r="AB6" s="15" t="s">
        <v>118</v>
      </c>
      <c r="AC6" s="13" t="s">
        <v>308</v>
      </c>
    </row>
    <row r="7" spans="1:30" x14ac:dyDescent="0.35">
      <c r="A7" s="11" t="s">
        <v>61</v>
      </c>
      <c r="B7" s="12">
        <v>81.545500000000004</v>
      </c>
      <c r="C7" s="12">
        <v>24.618300000000001</v>
      </c>
      <c r="D7" s="12">
        <v>0.13789499999999999</v>
      </c>
      <c r="E7" s="12">
        <v>1.056</v>
      </c>
      <c r="F7" s="12" t="s">
        <v>31</v>
      </c>
      <c r="G7" s="12">
        <v>0.27048805100000001</v>
      </c>
      <c r="H7" s="12">
        <v>0.91121089300000002</v>
      </c>
      <c r="I7" s="12">
        <v>7.2683126000000001E-2</v>
      </c>
      <c r="J7" s="12">
        <v>0.18330850600000001</v>
      </c>
      <c r="K7" s="12">
        <v>0.18022927699999999</v>
      </c>
      <c r="L7" s="12">
        <v>0.79374140400000004</v>
      </c>
      <c r="M7" s="12">
        <v>5</v>
      </c>
      <c r="N7" s="12">
        <v>3</v>
      </c>
      <c r="O7" s="12">
        <v>8</v>
      </c>
      <c r="P7" s="12">
        <v>0.62520787700000002</v>
      </c>
      <c r="Q7" s="12">
        <v>0.13409190400000001</v>
      </c>
      <c r="R7">
        <f t="shared" si="0"/>
        <v>0.49111597299999998</v>
      </c>
      <c r="S7" s="12">
        <v>0.50835886200000002</v>
      </c>
      <c r="T7">
        <f t="shared" si="1"/>
        <v>0.116849015</v>
      </c>
      <c r="U7" s="12">
        <v>-1</v>
      </c>
      <c r="V7" s="12">
        <v>4</v>
      </c>
      <c r="W7" s="12">
        <v>0.26392656799999997</v>
      </c>
      <c r="X7" s="12">
        <v>9.4696969999999991E-3</v>
      </c>
      <c r="Y7" s="12">
        <v>2.3133348850000002</v>
      </c>
      <c r="Z7" s="12">
        <v>2.0170454549999999</v>
      </c>
      <c r="AA7" s="12">
        <v>6.1922500000000005E-4</v>
      </c>
      <c r="AB7" s="15" t="s">
        <v>129</v>
      </c>
      <c r="AC7" s="13" t="s">
        <v>108</v>
      </c>
    </row>
    <row r="8" spans="1:30" x14ac:dyDescent="0.35">
      <c r="A8" s="11" t="s">
        <v>63</v>
      </c>
      <c r="B8" s="12">
        <v>19.484999999999999</v>
      </c>
      <c r="C8" s="12">
        <v>11.4895</v>
      </c>
      <c r="D8" s="12">
        <v>0.18379400000000001</v>
      </c>
      <c r="E8" s="12">
        <v>1.72</v>
      </c>
      <c r="F8" s="12" t="s">
        <v>32</v>
      </c>
      <c r="G8" s="12">
        <v>0.34920393100000002</v>
      </c>
      <c r="H8" s="12">
        <v>1.4011927209999999</v>
      </c>
      <c r="I8" s="12">
        <v>0.39033941999999999</v>
      </c>
      <c r="J8" s="12">
        <v>0.87061205200000003</v>
      </c>
      <c r="K8" s="12">
        <v>0.22901681500000001</v>
      </c>
      <c r="L8" s="12">
        <v>1.2382300770000001</v>
      </c>
      <c r="M8" s="12">
        <v>4</v>
      </c>
      <c r="N8" s="12">
        <v>3</v>
      </c>
      <c r="O8" s="12">
        <v>6</v>
      </c>
      <c r="P8" s="12">
        <v>1.006608315</v>
      </c>
      <c r="Q8" s="12">
        <v>0.56774617100000002</v>
      </c>
      <c r="R8">
        <f t="shared" si="0"/>
        <v>0.43886214400000001</v>
      </c>
      <c r="S8" s="12">
        <v>0.87592997800000005</v>
      </c>
      <c r="T8">
        <f t="shared" si="1"/>
        <v>0.13067833699999998</v>
      </c>
      <c r="U8" s="12">
        <v>0</v>
      </c>
      <c r="V8" s="12">
        <v>3</v>
      </c>
      <c r="W8" s="12">
        <v>0.102633264</v>
      </c>
      <c r="X8" s="12">
        <v>0.12790697700000001</v>
      </c>
      <c r="Y8" s="12">
        <v>2.5041778730000002</v>
      </c>
      <c r="Z8" s="12">
        <v>25.476744190000002</v>
      </c>
      <c r="AA8" s="12">
        <v>7.0385499999999998E-4</v>
      </c>
      <c r="AB8" s="15" t="s">
        <v>139</v>
      </c>
      <c r="AC8" s="13" t="s">
        <v>304</v>
      </c>
    </row>
    <row r="9" spans="1:30" x14ac:dyDescent="0.35">
      <c r="A9" s="11" t="s">
        <v>65</v>
      </c>
      <c r="B9" s="12">
        <v>26.392199999999999</v>
      </c>
      <c r="C9" s="12">
        <v>11.531499999999999</v>
      </c>
      <c r="D9" s="12">
        <v>0.20321500000000001</v>
      </c>
      <c r="E9" s="12">
        <v>1.4</v>
      </c>
      <c r="F9" s="12" t="s">
        <v>33</v>
      </c>
      <c r="G9" s="12">
        <v>0.10147943600000001</v>
      </c>
      <c r="H9" s="12">
        <v>0.535373133</v>
      </c>
      <c r="I9" s="12">
        <v>3.0149336999999998E-2</v>
      </c>
      <c r="J9" s="12">
        <v>0.36467328399999999</v>
      </c>
      <c r="K9" s="12">
        <v>8.3562651000000002E-2</v>
      </c>
      <c r="L9" s="12">
        <v>0.56077971900000001</v>
      </c>
      <c r="M9" s="12">
        <v>14</v>
      </c>
      <c r="N9" s="12">
        <v>39</v>
      </c>
      <c r="O9" s="12">
        <v>17</v>
      </c>
      <c r="P9" s="12">
        <v>0.31050328199999999</v>
      </c>
      <c r="Q9" s="12">
        <v>0.16814004399999999</v>
      </c>
      <c r="R9">
        <f t="shared" si="0"/>
        <v>0.142363238</v>
      </c>
      <c r="S9" s="12">
        <v>0.30765864300000001</v>
      </c>
      <c r="T9">
        <f t="shared" si="1"/>
        <v>2.8446389999999822E-3</v>
      </c>
      <c r="U9" s="12">
        <v>26</v>
      </c>
      <c r="V9" s="12">
        <v>4</v>
      </c>
      <c r="W9" s="12">
        <v>0.40149141500000002</v>
      </c>
      <c r="X9" s="12">
        <v>0.1</v>
      </c>
      <c r="Y9" s="12">
        <v>1.4346002280000001</v>
      </c>
      <c r="Z9" s="12">
        <v>2.8214285710000002</v>
      </c>
      <c r="AA9" s="12">
        <v>7.4974299999999998E-4</v>
      </c>
      <c r="AB9" s="16" t="s">
        <v>144</v>
      </c>
      <c r="AC9" s="13" t="s">
        <v>305</v>
      </c>
    </row>
    <row r="10" spans="1:30" x14ac:dyDescent="0.35">
      <c r="A10" s="11" t="s">
        <v>68</v>
      </c>
      <c r="B10" s="12">
        <v>92.123599999999996</v>
      </c>
      <c r="C10" s="12">
        <v>15.1356</v>
      </c>
      <c r="D10" s="12">
        <v>0.41308600000000001</v>
      </c>
      <c r="E10" s="12">
        <v>1.635</v>
      </c>
      <c r="F10" s="12" t="s">
        <v>32</v>
      </c>
      <c r="G10" s="12">
        <v>0.28182198600000002</v>
      </c>
      <c r="H10" s="12">
        <v>1.372319292</v>
      </c>
      <c r="I10" s="12">
        <v>0.34345425400000001</v>
      </c>
      <c r="J10" s="12">
        <v>0.72647673400000001</v>
      </c>
      <c r="K10" s="12">
        <v>0.18095861099999999</v>
      </c>
      <c r="L10" s="12">
        <v>1.0960912309999999</v>
      </c>
      <c r="M10" s="12">
        <v>5</v>
      </c>
      <c r="N10" s="12">
        <v>2</v>
      </c>
      <c r="O10" s="12">
        <v>7</v>
      </c>
      <c r="P10" s="12">
        <v>0.96196936499999997</v>
      </c>
      <c r="Q10" s="12">
        <v>0.37750547000000001</v>
      </c>
      <c r="R10">
        <f t="shared" si="0"/>
        <v>0.58446389499999996</v>
      </c>
      <c r="S10" s="12">
        <v>0.72083151000000001</v>
      </c>
      <c r="T10">
        <f t="shared" si="1"/>
        <v>0.24113785499999996</v>
      </c>
      <c r="U10" s="12">
        <v>-2</v>
      </c>
      <c r="V10" s="12">
        <v>3</v>
      </c>
      <c r="W10" s="12">
        <v>0.52264995999999997</v>
      </c>
      <c r="X10" s="12">
        <v>1.2232415999999999E-2</v>
      </c>
      <c r="Y10" s="12">
        <v>3.4058940369999999</v>
      </c>
      <c r="Z10" s="12">
        <v>3.9082568809999998</v>
      </c>
      <c r="AA10" s="12">
        <v>6.9602399999999995E-4</v>
      </c>
      <c r="AB10" s="15" t="s">
        <v>149</v>
      </c>
      <c r="AC10" s="13" t="s">
        <v>306</v>
      </c>
    </row>
    <row r="11" spans="1:30" x14ac:dyDescent="0.35">
      <c r="A11" s="11" t="s">
        <v>70</v>
      </c>
      <c r="B11" s="12">
        <v>84.974599999999995</v>
      </c>
      <c r="C11" s="12">
        <v>13.438700000000001</v>
      </c>
      <c r="D11" s="12">
        <v>0.22939100000000001</v>
      </c>
      <c r="E11" s="12">
        <v>1.37</v>
      </c>
      <c r="F11" s="12" t="s">
        <v>33</v>
      </c>
      <c r="G11" s="12">
        <v>8.5311408000000005E-2</v>
      </c>
      <c r="H11" s="12">
        <v>0.655158609</v>
      </c>
      <c r="I11" s="12">
        <v>0.10120915799999999</v>
      </c>
      <c r="J11" s="12">
        <v>0.64564499200000003</v>
      </c>
      <c r="K11" s="12">
        <v>0.14305641999999999</v>
      </c>
      <c r="L11" s="12">
        <v>0.570077956</v>
      </c>
      <c r="M11" s="12">
        <v>15</v>
      </c>
      <c r="N11" s="12">
        <v>34</v>
      </c>
      <c r="O11" s="12">
        <v>9</v>
      </c>
      <c r="P11" s="12">
        <v>0.41934354499999998</v>
      </c>
      <c r="Q11" s="12">
        <v>0.24048140000000001</v>
      </c>
      <c r="R11">
        <f t="shared" si="0"/>
        <v>0.17886214499999997</v>
      </c>
      <c r="S11" s="12">
        <v>0.37207877499999997</v>
      </c>
      <c r="T11">
        <f t="shared" si="1"/>
        <v>4.7264770000000011E-2</v>
      </c>
      <c r="U11" s="12">
        <v>20</v>
      </c>
      <c r="V11" s="12">
        <v>-5</v>
      </c>
      <c r="W11" s="12">
        <v>0.186129136</v>
      </c>
      <c r="X11" s="12">
        <v>3.6496349999999997E-2</v>
      </c>
      <c r="Y11" s="12">
        <v>4.2100861719999996</v>
      </c>
      <c r="Z11" s="12">
        <v>17.525547450000001</v>
      </c>
      <c r="AA11" s="12">
        <v>6.0387199999999998E-4</v>
      </c>
      <c r="AB11" s="15" t="s">
        <v>118</v>
      </c>
      <c r="AC11" s="13" t="s">
        <v>308</v>
      </c>
    </row>
    <row r="12" spans="1:30" x14ac:dyDescent="0.35">
      <c r="A12" s="11" t="s">
        <v>71</v>
      </c>
      <c r="B12" s="12">
        <v>87.242400000000004</v>
      </c>
      <c r="C12" s="12">
        <v>14.0581</v>
      </c>
      <c r="D12" s="12">
        <v>0.18881400000000001</v>
      </c>
      <c r="E12" s="12">
        <v>1.1299999999999999</v>
      </c>
      <c r="F12" s="12" t="s">
        <v>31</v>
      </c>
      <c r="G12" s="12">
        <v>0.21493773199999999</v>
      </c>
      <c r="H12" s="12">
        <v>1.2278367080000001</v>
      </c>
      <c r="I12" s="12">
        <v>0.151438032</v>
      </c>
      <c r="J12" s="12">
        <v>1.128490896</v>
      </c>
      <c r="K12" s="12">
        <v>0.203444615</v>
      </c>
      <c r="L12" s="12">
        <v>1.1017390460000001</v>
      </c>
      <c r="M12" s="12">
        <v>7</v>
      </c>
      <c r="N12" s="12">
        <v>23</v>
      </c>
      <c r="O12" s="12">
        <v>8</v>
      </c>
      <c r="P12" s="12">
        <v>0.76638949700000003</v>
      </c>
      <c r="Q12" s="12">
        <v>0.45308533899999998</v>
      </c>
      <c r="R12">
        <f t="shared" si="0"/>
        <v>0.31330415800000005</v>
      </c>
      <c r="S12" s="12">
        <v>0.68153172900000003</v>
      </c>
      <c r="T12">
        <f t="shared" si="1"/>
        <v>8.4857768E-2</v>
      </c>
      <c r="U12" s="12">
        <v>17</v>
      </c>
      <c r="V12" s="12">
        <v>2</v>
      </c>
      <c r="W12" s="12">
        <v>0.309598657</v>
      </c>
      <c r="X12" s="12">
        <v>7.0796460000000005E-2</v>
      </c>
      <c r="Y12" s="12">
        <v>3.3088217539999998</v>
      </c>
      <c r="Z12" s="12">
        <v>8.4601769910000009</v>
      </c>
      <c r="AA12" s="12">
        <v>6.5371299999999999E-4</v>
      </c>
      <c r="AB12" s="15" t="s">
        <v>118</v>
      </c>
      <c r="AC12" s="13" t="s">
        <v>308</v>
      </c>
    </row>
    <row r="13" spans="1:30" x14ac:dyDescent="0.35">
      <c r="A13" s="11" t="s">
        <v>75</v>
      </c>
      <c r="B13" s="12">
        <v>84.822800000000001</v>
      </c>
      <c r="C13" s="12">
        <v>21.851400000000002</v>
      </c>
      <c r="D13" s="12">
        <v>0.199603</v>
      </c>
      <c r="E13" s="12">
        <v>1.32</v>
      </c>
      <c r="F13" s="12" t="s">
        <v>31</v>
      </c>
      <c r="G13" s="12">
        <v>0.19013677000000001</v>
      </c>
      <c r="H13" s="12">
        <v>1.1953121870000001</v>
      </c>
      <c r="I13" s="12">
        <v>0.17426567400000001</v>
      </c>
      <c r="J13" s="12">
        <v>1.8155304219999999</v>
      </c>
      <c r="K13" s="12">
        <v>0.196486996</v>
      </c>
      <c r="L13" s="12">
        <v>1.215583176</v>
      </c>
      <c r="M13" s="12">
        <v>8</v>
      </c>
      <c r="N13" s="12">
        <v>10</v>
      </c>
      <c r="O13" s="12">
        <v>8</v>
      </c>
      <c r="P13" s="12">
        <v>0.78875273499999998</v>
      </c>
      <c r="Q13" s="12">
        <v>1.06463895</v>
      </c>
      <c r="R13">
        <f t="shared" si="0"/>
        <v>-0.27588621499999999</v>
      </c>
      <c r="S13" s="12">
        <v>0.79912472599999995</v>
      </c>
      <c r="T13">
        <f t="shared" si="1"/>
        <v>-1.0371990999999969E-2</v>
      </c>
      <c r="U13" s="12">
        <v>3</v>
      </c>
      <c r="V13" s="12">
        <v>1</v>
      </c>
      <c r="W13" s="12">
        <v>0.39394658999999999</v>
      </c>
      <c r="X13" s="12">
        <v>3.7878787999999997E-2</v>
      </c>
      <c r="Y13" s="12">
        <v>2.6831791620000001</v>
      </c>
      <c r="Z13" s="12">
        <v>2.1893939389999999</v>
      </c>
      <c r="AA13" s="12">
        <v>6.9164300000000003E-4</v>
      </c>
      <c r="AB13" s="15" t="s">
        <v>118</v>
      </c>
      <c r="AC13" s="13" t="s">
        <v>308</v>
      </c>
    </row>
    <row r="14" spans="1:30" x14ac:dyDescent="0.35">
      <c r="A14" s="11" t="s">
        <v>78</v>
      </c>
      <c r="B14" s="12">
        <v>23.5502</v>
      </c>
      <c r="C14" s="12">
        <v>11.581799999999999</v>
      </c>
      <c r="D14" s="12">
        <v>0.15019099999999999</v>
      </c>
      <c r="E14" s="12">
        <v>1.1200000000000001</v>
      </c>
      <c r="F14" s="12" t="s">
        <v>33</v>
      </c>
      <c r="G14" s="12">
        <v>0.135266528</v>
      </c>
      <c r="H14" s="12">
        <v>1.482176851</v>
      </c>
      <c r="I14" s="12">
        <v>7.1914899999999998E-4</v>
      </c>
      <c r="J14" s="12">
        <v>0.113586401</v>
      </c>
      <c r="K14" s="12">
        <v>0.10988453500000001</v>
      </c>
      <c r="L14" s="12">
        <v>0.92885445799999999</v>
      </c>
      <c r="M14" s="12">
        <v>9</v>
      </c>
      <c r="N14" s="12">
        <v>21</v>
      </c>
      <c r="O14" s="12">
        <v>17</v>
      </c>
      <c r="P14" s="12">
        <v>0.84328227600000005</v>
      </c>
      <c r="Q14" s="12">
        <v>7.9387309000000003E-2</v>
      </c>
      <c r="R14">
        <f t="shared" si="0"/>
        <v>0.76389496700000004</v>
      </c>
      <c r="S14" s="12">
        <v>0.37264770200000003</v>
      </c>
      <c r="T14">
        <f t="shared" si="1"/>
        <v>0.47063457400000003</v>
      </c>
      <c r="U14" s="12">
        <v>13</v>
      </c>
      <c r="V14" s="12">
        <v>9</v>
      </c>
      <c r="W14" s="12">
        <v>0.17419358600000001</v>
      </c>
      <c r="X14" s="12">
        <v>6.25E-2</v>
      </c>
      <c r="Y14" s="12">
        <v>1.0908739789999999</v>
      </c>
      <c r="Z14" s="12">
        <v>0.616071429</v>
      </c>
      <c r="AA14" s="12">
        <v>6.9598800000000003E-4</v>
      </c>
      <c r="AB14" s="16" t="s">
        <v>144</v>
      </c>
      <c r="AC14" s="13" t="s">
        <v>305</v>
      </c>
    </row>
    <row r="15" spans="1:30" x14ac:dyDescent="0.35">
      <c r="A15" s="11" t="s">
        <v>80</v>
      </c>
      <c r="B15" s="12">
        <v>90.092600000000004</v>
      </c>
      <c r="C15" s="12">
        <v>21.003900000000002</v>
      </c>
      <c r="D15" s="12">
        <v>0.225992</v>
      </c>
      <c r="E15" s="12">
        <v>1.28</v>
      </c>
      <c r="F15" s="12" t="s">
        <v>33</v>
      </c>
      <c r="G15" s="12">
        <v>0.17371468000000001</v>
      </c>
      <c r="H15" s="12">
        <v>1.1971755369999999</v>
      </c>
      <c r="I15" s="12">
        <v>0.11589553700000001</v>
      </c>
      <c r="J15" s="12">
        <v>0.75083045199999998</v>
      </c>
      <c r="K15" s="12">
        <v>0.16997189900000001</v>
      </c>
      <c r="L15" s="12">
        <v>1.054549918</v>
      </c>
      <c r="M15" s="12">
        <v>10</v>
      </c>
      <c r="N15" s="12">
        <v>30</v>
      </c>
      <c r="O15" s="12">
        <v>11</v>
      </c>
      <c r="P15" s="12">
        <v>0.75711159699999997</v>
      </c>
      <c r="Q15" s="12">
        <v>0.219256018</v>
      </c>
      <c r="R15">
        <f t="shared" si="0"/>
        <v>0.53785557899999992</v>
      </c>
      <c r="S15" s="12">
        <v>0.66358862100000005</v>
      </c>
      <c r="T15">
        <f t="shared" si="1"/>
        <v>9.3522975999999924E-2</v>
      </c>
      <c r="U15" s="12">
        <v>21</v>
      </c>
      <c r="V15" s="12">
        <v>2</v>
      </c>
      <c r="W15" s="12">
        <v>0.387787944</v>
      </c>
      <c r="X15" s="12">
        <v>8.59375E-2</v>
      </c>
      <c r="Y15" s="12">
        <v>3.6331917480000002</v>
      </c>
      <c r="Z15" s="12">
        <v>3.046875</v>
      </c>
      <c r="AA15" s="12">
        <v>6.6271899999999998E-4</v>
      </c>
      <c r="AB15" s="16" t="s">
        <v>144</v>
      </c>
      <c r="AC15" s="13" t="s">
        <v>305</v>
      </c>
    </row>
    <row r="16" spans="1:30" x14ac:dyDescent="0.35">
      <c r="A16" s="11" t="s">
        <v>81</v>
      </c>
      <c r="B16" s="12">
        <v>44.673699999999997</v>
      </c>
      <c r="C16" s="12">
        <v>11.637</v>
      </c>
      <c r="D16" s="12">
        <v>0.27996599999999999</v>
      </c>
      <c r="E16" s="12">
        <v>1.3680000000000001</v>
      </c>
      <c r="F16" s="12" t="s">
        <v>31</v>
      </c>
      <c r="G16" s="12">
        <v>0.26389604500000002</v>
      </c>
      <c r="H16" s="12">
        <v>1.590677079</v>
      </c>
      <c r="I16" s="12">
        <v>0.37434208200000002</v>
      </c>
      <c r="J16" s="12">
        <v>0.72036761500000002</v>
      </c>
      <c r="K16" s="12">
        <v>0.166170648</v>
      </c>
      <c r="L16" s="12">
        <v>1.4814185259999999</v>
      </c>
      <c r="M16" s="12">
        <v>6</v>
      </c>
      <c r="N16" s="12">
        <v>3</v>
      </c>
      <c r="O16" s="12">
        <v>10</v>
      </c>
      <c r="P16" s="12">
        <v>1.0887964990000001</v>
      </c>
      <c r="Q16" s="12">
        <v>0.41010940899999998</v>
      </c>
      <c r="R16">
        <f t="shared" si="0"/>
        <v>0.67868709000000016</v>
      </c>
      <c r="S16" s="12">
        <v>0.95024070000000005</v>
      </c>
      <c r="T16">
        <f t="shared" si="1"/>
        <v>0.13855579900000004</v>
      </c>
      <c r="U16" s="12">
        <v>-2</v>
      </c>
      <c r="V16" s="12">
        <v>5</v>
      </c>
      <c r="W16" s="12">
        <v>0.232388345</v>
      </c>
      <c r="X16" s="12">
        <v>0.16812865499999999</v>
      </c>
      <c r="Y16" s="12">
        <v>7.2534059119999998</v>
      </c>
      <c r="Z16" s="12">
        <v>10.13888889</v>
      </c>
      <c r="AA16" s="12">
        <v>6.3522800000000005E-4</v>
      </c>
      <c r="AB16" s="15" t="s">
        <v>118</v>
      </c>
      <c r="AC16" s="13" t="s">
        <v>308</v>
      </c>
    </row>
    <row r="17" spans="1:29" x14ac:dyDescent="0.35">
      <c r="A17" s="11" t="s">
        <v>84</v>
      </c>
      <c r="B17" s="12">
        <v>28.555199999999999</v>
      </c>
      <c r="C17" s="12">
        <v>19.860299999999999</v>
      </c>
      <c r="D17" s="12">
        <v>0.113081</v>
      </c>
      <c r="E17" s="12">
        <v>0.72250000000000003</v>
      </c>
      <c r="F17" s="12" t="s">
        <v>31</v>
      </c>
      <c r="G17" s="12">
        <v>0.202545371</v>
      </c>
      <c r="H17" s="12">
        <v>1.1200058850000001</v>
      </c>
      <c r="I17" s="12">
        <v>8.6919184999999996E-2</v>
      </c>
      <c r="J17" s="12">
        <v>0.83531080899999999</v>
      </c>
      <c r="K17" s="12">
        <v>0.18301489500000001</v>
      </c>
      <c r="L17" s="12">
        <v>0.806098918</v>
      </c>
      <c r="M17" s="12">
        <v>7</v>
      </c>
      <c r="N17" s="12">
        <v>36</v>
      </c>
      <c r="O17" s="12">
        <v>7</v>
      </c>
      <c r="P17" s="12">
        <v>0.75002188199999997</v>
      </c>
      <c r="Q17" s="12">
        <v>0.234442013</v>
      </c>
      <c r="R17">
        <f t="shared" si="0"/>
        <v>0.51557986899999997</v>
      </c>
      <c r="S17" s="12">
        <v>0.53628008800000004</v>
      </c>
      <c r="T17">
        <f t="shared" si="1"/>
        <v>0.21374179399999993</v>
      </c>
      <c r="U17" s="12">
        <v>30</v>
      </c>
      <c r="V17" s="12">
        <v>1</v>
      </c>
      <c r="W17" s="12">
        <v>0.27067861700000001</v>
      </c>
      <c r="X17" s="12">
        <v>1.384083E-2</v>
      </c>
      <c r="Y17" s="12">
        <v>2.4202212169999999</v>
      </c>
      <c r="Z17" s="12">
        <v>15.61245675</v>
      </c>
      <c r="AA17" s="12">
        <v>6.3400299999999995E-4</v>
      </c>
      <c r="AB17" s="15" t="s">
        <v>118</v>
      </c>
      <c r="AC17" s="13" t="s">
        <v>308</v>
      </c>
    </row>
    <row r="18" spans="1:29" x14ac:dyDescent="0.35">
      <c r="A18" s="11" t="s">
        <v>86</v>
      </c>
      <c r="B18" s="12">
        <v>44.192500000000003</v>
      </c>
      <c r="C18" s="12">
        <v>18.2653</v>
      </c>
      <c r="D18" s="12">
        <v>0.12670100000000001</v>
      </c>
      <c r="E18" s="12">
        <v>0.33550000000000002</v>
      </c>
      <c r="F18" s="12" t="s">
        <v>32</v>
      </c>
      <c r="G18" s="12">
        <v>0.228328275</v>
      </c>
      <c r="H18" s="12">
        <v>1.0967256489999999</v>
      </c>
      <c r="I18" s="12">
        <v>0.198904371</v>
      </c>
      <c r="J18" s="12">
        <v>1.232856194</v>
      </c>
      <c r="K18" s="12">
        <v>0.186982448</v>
      </c>
      <c r="L18" s="12">
        <v>1.0805260590000001</v>
      </c>
      <c r="M18" s="12">
        <v>7</v>
      </c>
      <c r="N18" s="12">
        <v>8</v>
      </c>
      <c r="O18" s="12">
        <v>8</v>
      </c>
      <c r="P18" s="12">
        <v>0.74571925800000005</v>
      </c>
      <c r="Q18" s="12">
        <v>0.73720396700000002</v>
      </c>
      <c r="R18">
        <f t="shared" si="0"/>
        <v>8.5152910000000359E-3</v>
      </c>
      <c r="S18" s="12">
        <v>0.69386076100000005</v>
      </c>
      <c r="T18">
        <f t="shared" si="1"/>
        <v>5.1858497000000003E-2</v>
      </c>
      <c r="U18" s="12">
        <v>2</v>
      </c>
      <c r="V18" s="12">
        <v>2</v>
      </c>
      <c r="W18" s="12">
        <v>0.371769556</v>
      </c>
      <c r="X18" s="12">
        <v>0.35767511200000002</v>
      </c>
      <c r="Y18" s="12">
        <v>2.723644164</v>
      </c>
      <c r="Z18" s="12">
        <v>3.3681073029999999</v>
      </c>
      <c r="AA18" s="12">
        <v>6.7584899999999996E-4</v>
      </c>
      <c r="AB18" s="15" t="s">
        <v>178</v>
      </c>
      <c r="AC18" s="13" t="s">
        <v>306</v>
      </c>
    </row>
    <row r="19" spans="1:29" x14ac:dyDescent="0.35">
      <c r="A19" s="11" t="s">
        <v>87</v>
      </c>
      <c r="B19" s="12">
        <v>44.341099999999997</v>
      </c>
      <c r="C19" s="12">
        <v>18.314299999999999</v>
      </c>
      <c r="D19" s="12">
        <v>0.157444</v>
      </c>
      <c r="E19" s="12">
        <v>1.5885</v>
      </c>
      <c r="F19" s="12" t="s">
        <v>31</v>
      </c>
      <c r="G19" s="12">
        <v>0.21849628500000001</v>
      </c>
      <c r="H19" s="12">
        <v>1.216216006</v>
      </c>
      <c r="I19" s="12">
        <v>0.189781968</v>
      </c>
      <c r="J19" s="12">
        <v>1.4747252200000001</v>
      </c>
      <c r="K19" s="12">
        <v>0.16411253000000001</v>
      </c>
      <c r="L19" s="12">
        <v>1.0439646970000001</v>
      </c>
      <c r="M19" s="12">
        <v>7</v>
      </c>
      <c r="N19" s="12">
        <v>8</v>
      </c>
      <c r="O19" s="12">
        <v>20</v>
      </c>
      <c r="P19" s="12">
        <v>0.84047654900000002</v>
      </c>
      <c r="Q19" s="12">
        <v>0.93186825699999998</v>
      </c>
      <c r="R19">
        <f t="shared" si="0"/>
        <v>-9.139170799999996E-2</v>
      </c>
      <c r="S19" s="12">
        <v>0.47908079999999997</v>
      </c>
      <c r="T19">
        <f t="shared" si="1"/>
        <v>0.36139574900000004</v>
      </c>
      <c r="U19" s="12">
        <v>2</v>
      </c>
      <c r="V19" s="12">
        <v>14</v>
      </c>
      <c r="W19" s="12">
        <v>0.294468128</v>
      </c>
      <c r="X19" s="12">
        <v>6.2952470000000003E-3</v>
      </c>
      <c r="Y19" s="12">
        <v>4.2172066470000003</v>
      </c>
      <c r="Z19" s="12">
        <v>2.6314132830000001</v>
      </c>
      <c r="AA19" s="12">
        <v>7.1048200000000002E-4</v>
      </c>
      <c r="AB19" s="15" t="s">
        <v>129</v>
      </c>
      <c r="AC19" s="13" t="s">
        <v>108</v>
      </c>
    </row>
    <row r="20" spans="1:29" x14ac:dyDescent="0.35">
      <c r="A20" s="11" t="s">
        <v>89</v>
      </c>
      <c r="B20" s="12">
        <v>41.731400000000001</v>
      </c>
      <c r="C20" s="12">
        <v>11.614699999999999</v>
      </c>
      <c r="D20" s="12">
        <v>0.30121100000000001</v>
      </c>
      <c r="E20" s="12">
        <v>1.69</v>
      </c>
      <c r="F20" s="12" t="s">
        <v>31</v>
      </c>
      <c r="G20" s="12">
        <v>0.20583583699999999</v>
      </c>
      <c r="H20" s="12">
        <v>1.2316809289999999</v>
      </c>
      <c r="I20" s="12">
        <v>0.14335604499999999</v>
      </c>
      <c r="J20" s="12">
        <v>1.174784493</v>
      </c>
      <c r="K20" s="12">
        <v>0.112884374</v>
      </c>
      <c r="L20" s="12">
        <v>1.078275211</v>
      </c>
      <c r="M20" s="12">
        <v>7</v>
      </c>
      <c r="N20" s="12">
        <v>4</v>
      </c>
      <c r="O20" s="12">
        <v>24</v>
      </c>
      <c r="P20" s="12">
        <v>0.84333556799999998</v>
      </c>
      <c r="Q20" s="12">
        <v>0.89056562800000005</v>
      </c>
      <c r="R20">
        <f t="shared" si="0"/>
        <v>-4.7230060000000074E-2</v>
      </c>
      <c r="S20" s="12">
        <v>0.45584688000000001</v>
      </c>
      <c r="T20">
        <f t="shared" si="1"/>
        <v>0.38748868799999997</v>
      </c>
      <c r="U20" s="12">
        <v>-2</v>
      </c>
      <c r="V20" s="12">
        <v>18</v>
      </c>
      <c r="W20" s="12">
        <v>0.28160652899999999</v>
      </c>
      <c r="X20" s="12">
        <v>0.13017751499999999</v>
      </c>
      <c r="Y20" s="12">
        <v>0.332448682</v>
      </c>
      <c r="Z20" s="12">
        <v>1.4201183429999999</v>
      </c>
      <c r="AA20" s="12">
        <v>6.8003400000000004E-4</v>
      </c>
      <c r="AB20" s="15" t="s">
        <v>129</v>
      </c>
      <c r="AC20" s="13" t="s">
        <v>108</v>
      </c>
    </row>
    <row r="21" spans="1:29" x14ac:dyDescent="0.35">
      <c r="A21" s="11" t="s">
        <v>91</v>
      </c>
      <c r="B21" s="12">
        <v>20.342400000000001</v>
      </c>
      <c r="C21" s="12">
        <v>11.926299999999999</v>
      </c>
      <c r="D21" s="12">
        <v>0.164828</v>
      </c>
      <c r="E21" s="12">
        <v>2.06</v>
      </c>
      <c r="F21" s="12" t="s">
        <v>31</v>
      </c>
      <c r="G21" s="12">
        <v>0.23346892999999999</v>
      </c>
      <c r="H21" s="12">
        <v>1.4437165089999999</v>
      </c>
      <c r="I21" s="12">
        <v>0.28220584300000001</v>
      </c>
      <c r="J21" s="12">
        <v>1.380367949</v>
      </c>
      <c r="K21" s="12">
        <v>0.17111952499999999</v>
      </c>
      <c r="L21" s="12">
        <v>1.1701845609999999</v>
      </c>
      <c r="M21" s="12">
        <v>7</v>
      </c>
      <c r="N21" s="12">
        <v>5</v>
      </c>
      <c r="O21" s="12">
        <v>22</v>
      </c>
      <c r="P21" s="12">
        <v>0.96120333000000002</v>
      </c>
      <c r="Q21" s="12">
        <v>0.90239068899999997</v>
      </c>
      <c r="R21">
        <f t="shared" si="0"/>
        <v>5.8812641000000054E-2</v>
      </c>
      <c r="S21" s="12">
        <v>0.480330486</v>
      </c>
      <c r="T21">
        <f t="shared" si="1"/>
        <v>0.48087284400000002</v>
      </c>
      <c r="U21" s="12">
        <v>-1</v>
      </c>
      <c r="V21" s="12">
        <v>16</v>
      </c>
      <c r="W21" s="12">
        <v>7.5629063999999996E-2</v>
      </c>
      <c r="X21" s="12">
        <v>9.2233010000000004E-2</v>
      </c>
      <c r="Y21" s="12">
        <v>0.217085947</v>
      </c>
      <c r="Z21" s="12">
        <v>0.86407767000000002</v>
      </c>
      <c r="AA21" s="12">
        <v>6.3027199999999997E-4</v>
      </c>
      <c r="AB21" s="15" t="s">
        <v>129</v>
      </c>
      <c r="AC21" s="13" t="s">
        <v>108</v>
      </c>
    </row>
    <row r="22" spans="1:29" x14ac:dyDescent="0.35">
      <c r="A22" s="11" t="s">
        <v>94</v>
      </c>
      <c r="B22" s="12">
        <v>64.103899999999996</v>
      </c>
      <c r="C22" s="12">
        <v>28.569500000000001</v>
      </c>
      <c r="D22" s="12">
        <v>0.14437900000000001</v>
      </c>
      <c r="E22" s="12">
        <v>1.63</v>
      </c>
      <c r="F22" s="12" t="s">
        <v>32</v>
      </c>
      <c r="G22" s="12">
        <v>0.17623270499999999</v>
      </c>
      <c r="H22" s="12">
        <v>1.122911336</v>
      </c>
      <c r="I22" s="12">
        <v>5.2492289999999997E-2</v>
      </c>
      <c r="J22" s="12">
        <v>0.157744258</v>
      </c>
      <c r="K22" s="12">
        <v>1.534856E-3</v>
      </c>
      <c r="L22" s="12">
        <v>0.103722754</v>
      </c>
      <c r="M22" s="12">
        <v>10</v>
      </c>
      <c r="N22" s="12">
        <v>39</v>
      </c>
      <c r="O22" s="12">
        <v>15</v>
      </c>
      <c r="P22" s="12">
        <v>0.70112525199999998</v>
      </c>
      <c r="Q22" s="12">
        <v>9.2075529000000003E-2</v>
      </c>
      <c r="R22">
        <f t="shared" si="0"/>
        <v>0.60904972299999993</v>
      </c>
      <c r="S22" s="12">
        <v>7.1947438000000002E-2</v>
      </c>
      <c r="T22">
        <f t="shared" si="1"/>
        <v>0.62917781399999995</v>
      </c>
      <c r="U22" s="12">
        <v>30</v>
      </c>
      <c r="V22" s="12">
        <v>6</v>
      </c>
      <c r="W22" s="12">
        <v>0.27870998699999999</v>
      </c>
      <c r="X22" s="12">
        <v>2.4539877000000002E-2</v>
      </c>
      <c r="Y22" s="12">
        <v>1.4072903939999999</v>
      </c>
      <c r="Z22" s="12">
        <v>1.4417177910000001</v>
      </c>
      <c r="AA22" s="12">
        <v>6.5481100000000004E-4</v>
      </c>
      <c r="AB22" s="15" t="s">
        <v>118</v>
      </c>
      <c r="AC22" s="13" t="s">
        <v>308</v>
      </c>
    </row>
    <row r="23" spans="1:29" x14ac:dyDescent="0.35">
      <c r="A23" s="11" t="s">
        <v>99</v>
      </c>
      <c r="B23" s="12">
        <v>50.820900000000002</v>
      </c>
      <c r="C23" s="12">
        <v>14.453099999999999</v>
      </c>
      <c r="D23" s="12">
        <v>0.169428</v>
      </c>
      <c r="E23" s="12">
        <v>0.68200000000000005</v>
      </c>
      <c r="F23" s="12" t="s">
        <v>34</v>
      </c>
      <c r="G23" s="12">
        <v>0.172639285</v>
      </c>
      <c r="H23" s="12">
        <v>0.74081901000000006</v>
      </c>
      <c r="I23" s="12">
        <v>0.114884162</v>
      </c>
      <c r="J23" s="12">
        <v>0.539956306</v>
      </c>
      <c r="K23" s="12">
        <v>2.358195E-3</v>
      </c>
      <c r="L23" s="12">
        <v>0.12190820099999999</v>
      </c>
      <c r="M23" s="12">
        <v>6</v>
      </c>
      <c r="N23" s="12">
        <v>10</v>
      </c>
      <c r="O23" s="12">
        <v>15</v>
      </c>
      <c r="P23" s="12">
        <v>0.52104606600000003</v>
      </c>
      <c r="Q23" s="12">
        <v>0.36237237500000002</v>
      </c>
      <c r="R23">
        <f t="shared" si="0"/>
        <v>0.15867369100000001</v>
      </c>
      <c r="S23" s="12">
        <v>8.1142422000000006E-2</v>
      </c>
      <c r="T23">
        <f t="shared" si="1"/>
        <v>0.43990364400000004</v>
      </c>
      <c r="U23" s="12">
        <v>5</v>
      </c>
      <c r="V23" s="12">
        <v>10</v>
      </c>
      <c r="W23" s="12">
        <v>0.282157202</v>
      </c>
      <c r="X23" s="12">
        <v>4.3988270000000003E-2</v>
      </c>
      <c r="Y23" s="12">
        <v>3.5706636989999998</v>
      </c>
      <c r="Z23" s="12">
        <v>31.71554252</v>
      </c>
      <c r="AA23" s="12">
        <v>5.7328999999999995E-4</v>
      </c>
      <c r="AB23" s="15" t="s">
        <v>155</v>
      </c>
      <c r="AC23" s="13" t="s">
        <v>155</v>
      </c>
    </row>
    <row r="24" spans="1:29" x14ac:dyDescent="0.35">
      <c r="A24" s="11" t="s">
        <v>100</v>
      </c>
      <c r="B24" s="12">
        <v>51.883899999999997</v>
      </c>
      <c r="C24" s="12">
        <v>22.974499999999999</v>
      </c>
      <c r="D24" s="12">
        <v>0.15662699999999999</v>
      </c>
      <c r="E24" s="12">
        <v>0.79</v>
      </c>
      <c r="F24" s="12" t="s">
        <v>31</v>
      </c>
      <c r="G24" s="12">
        <v>0.28660159499999999</v>
      </c>
      <c r="H24" s="12">
        <v>1.1101195850000001</v>
      </c>
      <c r="I24" s="12">
        <v>0.16454332999999999</v>
      </c>
      <c r="J24" s="12">
        <v>1.0274388160000001</v>
      </c>
      <c r="K24" s="12">
        <v>9.3299320000000005E-2</v>
      </c>
      <c r="L24" s="12">
        <v>0.21736665599999999</v>
      </c>
      <c r="M24" s="12">
        <v>5</v>
      </c>
      <c r="N24" s="12">
        <v>18</v>
      </c>
      <c r="O24" s="12">
        <v>39</v>
      </c>
      <c r="P24" s="12">
        <v>0.669996649</v>
      </c>
      <c r="Q24" s="12">
        <v>0.50117245200000005</v>
      </c>
      <c r="R24">
        <f t="shared" si="0"/>
        <v>0.16882419699999995</v>
      </c>
      <c r="S24" s="12">
        <v>9.2433150000000006E-2</v>
      </c>
      <c r="T24">
        <f t="shared" si="1"/>
        <v>0.57756349900000004</v>
      </c>
      <c r="U24" s="12">
        <v>14</v>
      </c>
      <c r="V24" s="12">
        <v>35</v>
      </c>
      <c r="W24" s="12">
        <v>0.37849877100000001</v>
      </c>
      <c r="X24" s="12">
        <v>6.3291138999999996E-2</v>
      </c>
      <c r="Y24" s="12">
        <v>5.2656339340000002</v>
      </c>
      <c r="Z24" s="12">
        <v>5.2658227850000001</v>
      </c>
      <c r="AA24" s="12">
        <v>6.2876700000000002E-4</v>
      </c>
      <c r="AB24" s="15" t="s">
        <v>118</v>
      </c>
      <c r="AC24" s="13" t="s">
        <v>308</v>
      </c>
    </row>
    <row r="25" spans="1:29" x14ac:dyDescent="0.35">
      <c r="A25" s="11" t="s">
        <v>102</v>
      </c>
      <c r="B25" s="12">
        <v>45.260100000000001</v>
      </c>
      <c r="C25" s="12">
        <v>13.486700000000001</v>
      </c>
      <c r="D25" s="12">
        <v>0.1772</v>
      </c>
      <c r="E25" s="12">
        <v>1.48</v>
      </c>
      <c r="F25" s="12" t="s">
        <v>32</v>
      </c>
      <c r="G25" s="12">
        <v>0.30805759599999999</v>
      </c>
      <c r="H25" s="12">
        <v>1.159507318</v>
      </c>
      <c r="I25" s="12">
        <v>0.107151633</v>
      </c>
      <c r="J25" s="12">
        <v>0.96920238999999997</v>
      </c>
      <c r="K25" s="12">
        <v>0.181582823</v>
      </c>
      <c r="L25" s="12">
        <v>0.82887876900000002</v>
      </c>
      <c r="M25" s="12">
        <v>5</v>
      </c>
      <c r="N25" s="12">
        <v>19</v>
      </c>
      <c r="O25" s="12">
        <v>26</v>
      </c>
      <c r="P25" s="12">
        <v>0.78958892300000005</v>
      </c>
      <c r="Q25" s="12">
        <v>0.51204782199999999</v>
      </c>
      <c r="R25">
        <f t="shared" si="0"/>
        <v>0.27754110100000007</v>
      </c>
      <c r="S25" s="12">
        <v>0.29139695399999999</v>
      </c>
      <c r="T25">
        <f t="shared" si="1"/>
        <v>0.49819196900000007</v>
      </c>
      <c r="U25" s="12">
        <v>15</v>
      </c>
      <c r="V25" s="12">
        <v>22</v>
      </c>
      <c r="W25" s="12">
        <v>0.16223494299999999</v>
      </c>
      <c r="X25" s="12">
        <v>2.7027026999999999E-2</v>
      </c>
      <c r="Y25" s="12">
        <v>3.9409839870000001</v>
      </c>
      <c r="Z25" s="12">
        <v>1.6081081079999999</v>
      </c>
      <c r="AA25" s="12">
        <v>6.7055599999999999E-4</v>
      </c>
      <c r="AB25" s="15" t="s">
        <v>118</v>
      </c>
      <c r="AC25" s="13" t="s">
        <v>308</v>
      </c>
    </row>
    <row r="26" spans="1:29" x14ac:dyDescent="0.35">
      <c r="A26" s="11" t="s">
        <v>105</v>
      </c>
      <c r="B26" s="12">
        <v>58.996200000000002</v>
      </c>
      <c r="C26" s="12">
        <v>19.241700000000002</v>
      </c>
      <c r="D26" s="12">
        <v>0.15732099999999999</v>
      </c>
      <c r="E26" s="12">
        <v>0.6</v>
      </c>
      <c r="F26" s="12" t="s">
        <v>34</v>
      </c>
      <c r="G26" s="12">
        <v>0.17461220199999999</v>
      </c>
      <c r="H26" s="12">
        <v>0.75461560999999999</v>
      </c>
      <c r="I26" s="12">
        <v>0.131692736</v>
      </c>
      <c r="J26" s="12">
        <v>0.70947806999999996</v>
      </c>
      <c r="K26" s="12">
        <v>0.132844611</v>
      </c>
      <c r="L26" s="12">
        <v>0.64090264799999996</v>
      </c>
      <c r="M26" s="12">
        <v>7</v>
      </c>
      <c r="N26" s="12">
        <v>24</v>
      </c>
      <c r="O26" s="12">
        <v>21</v>
      </c>
      <c r="P26" s="12">
        <v>0.51423376799999998</v>
      </c>
      <c r="Q26" s="12">
        <v>0.312933083</v>
      </c>
      <c r="R26">
        <f t="shared" si="0"/>
        <v>0.20130068499999998</v>
      </c>
      <c r="S26" s="12">
        <v>0.303205799</v>
      </c>
      <c r="T26">
        <f t="shared" si="1"/>
        <v>0.21102796899999998</v>
      </c>
      <c r="U26" s="12">
        <v>18</v>
      </c>
      <c r="V26" s="12">
        <v>15</v>
      </c>
      <c r="W26" s="12">
        <v>0.28720836700000002</v>
      </c>
      <c r="X26" s="12">
        <v>0.1</v>
      </c>
      <c r="Y26" s="12">
        <v>15.18567333</v>
      </c>
      <c r="Z26" s="12">
        <v>41.5</v>
      </c>
      <c r="AA26" s="12">
        <v>5.9086200000000005E-4</v>
      </c>
      <c r="AB26" s="15" t="s">
        <v>155</v>
      </c>
      <c r="AC26" s="13" t="s">
        <v>155</v>
      </c>
    </row>
    <row r="27" spans="1:29" x14ac:dyDescent="0.35">
      <c r="A27" s="11">
        <v>109</v>
      </c>
      <c r="B27" s="12">
        <v>113.518</v>
      </c>
      <c r="C27" s="12">
        <v>14.3123</v>
      </c>
      <c r="D27" s="12">
        <v>0.24926300000000001</v>
      </c>
      <c r="E27" s="12">
        <v>1.7304999999999999</v>
      </c>
      <c r="F27" s="12" t="s">
        <v>31</v>
      </c>
      <c r="G27" s="12">
        <v>0.304520503</v>
      </c>
      <c r="H27" s="12">
        <v>1.343401211</v>
      </c>
      <c r="I27" s="12">
        <v>0.36432640799999999</v>
      </c>
      <c r="J27" s="12">
        <v>1.287801065</v>
      </c>
      <c r="K27" s="12">
        <v>0.185563213</v>
      </c>
      <c r="L27" s="12">
        <v>1.048927218</v>
      </c>
      <c r="M27" s="12">
        <v>5</v>
      </c>
      <c r="N27" s="12">
        <v>4</v>
      </c>
      <c r="O27" s="12">
        <v>15</v>
      </c>
      <c r="P27" s="12">
        <v>0.94301791000000001</v>
      </c>
      <c r="Q27" s="12">
        <v>0.89689902799999999</v>
      </c>
      <c r="R27">
        <f t="shared" si="0"/>
        <v>4.6118882000000028E-2</v>
      </c>
      <c r="S27" s="12">
        <v>0.57502799100000002</v>
      </c>
      <c r="T27">
        <f t="shared" si="1"/>
        <v>0.367989919</v>
      </c>
      <c r="U27" s="12">
        <v>0</v>
      </c>
      <c r="V27" s="12">
        <v>11</v>
      </c>
      <c r="W27" s="12">
        <v>0.27026598000000002</v>
      </c>
      <c r="X27" s="12">
        <v>5.7786770000000003E-3</v>
      </c>
      <c r="Y27" s="12">
        <v>5.836328269</v>
      </c>
      <c r="Z27" s="12">
        <v>2.9702398149999998</v>
      </c>
      <c r="AA27" s="12">
        <v>5.5742400000000005E-4</v>
      </c>
      <c r="AB27" s="15" t="s">
        <v>129</v>
      </c>
      <c r="AC27" s="13" t="s">
        <v>306</v>
      </c>
    </row>
    <row r="28" spans="1:29" x14ac:dyDescent="0.35">
      <c r="A28" s="11">
        <v>113</v>
      </c>
      <c r="B28" s="12">
        <v>68.552599999999998</v>
      </c>
      <c r="C28" s="12">
        <v>13.1875</v>
      </c>
      <c r="D28" s="12">
        <v>0.16267699999999999</v>
      </c>
      <c r="E28" s="12">
        <v>1.63</v>
      </c>
      <c r="F28" s="12" t="s">
        <v>31</v>
      </c>
      <c r="G28" s="12">
        <v>0.16781083499999999</v>
      </c>
      <c r="H28" s="12">
        <v>1.164904422</v>
      </c>
      <c r="I28" s="12">
        <v>0.17317505999999999</v>
      </c>
      <c r="J28" s="12">
        <v>1.049335479</v>
      </c>
      <c r="K28" s="12">
        <v>0.20259282100000001</v>
      </c>
      <c r="L28" s="12">
        <v>0.92339476200000004</v>
      </c>
      <c r="M28" s="12">
        <v>5</v>
      </c>
      <c r="N28" s="12">
        <v>19</v>
      </c>
      <c r="O28" s="12">
        <v>19</v>
      </c>
      <c r="P28" s="12">
        <v>0.763337339</v>
      </c>
      <c r="Q28" s="12">
        <v>0.50449661999999995</v>
      </c>
      <c r="R28">
        <f t="shared" si="0"/>
        <v>0.25884071900000005</v>
      </c>
      <c r="S28" s="12">
        <v>0.42506321400000002</v>
      </c>
      <c r="T28">
        <f t="shared" si="1"/>
        <v>0.33827412499999998</v>
      </c>
      <c r="U28" s="12">
        <v>15</v>
      </c>
      <c r="V28" s="12">
        <v>15</v>
      </c>
      <c r="W28" s="12">
        <v>0.15158102700000001</v>
      </c>
      <c r="X28" s="12">
        <v>3.0674847000000002E-2</v>
      </c>
      <c r="Y28" s="12">
        <v>3.3987331080000001</v>
      </c>
      <c r="Z28" s="12">
        <v>1.9509202450000001</v>
      </c>
      <c r="AA28" s="12">
        <v>6.3291200000000001E-4</v>
      </c>
      <c r="AB28" s="15" t="s">
        <v>129</v>
      </c>
      <c r="AC28" s="13" t="s">
        <v>306</v>
      </c>
    </row>
    <row r="29" spans="1:29" x14ac:dyDescent="0.35">
      <c r="A29" s="11">
        <v>120</v>
      </c>
      <c r="B29" s="12">
        <v>52.015700000000002</v>
      </c>
      <c r="C29" s="12">
        <v>20.061399999999999</v>
      </c>
      <c r="D29" s="12">
        <v>0.179006</v>
      </c>
      <c r="E29" s="12">
        <v>1.4830000000000001</v>
      </c>
      <c r="F29" s="12" t="s">
        <v>32</v>
      </c>
      <c r="G29" s="12">
        <v>0.28613430000000001</v>
      </c>
      <c r="H29" s="12">
        <v>1.3698826719999999</v>
      </c>
      <c r="I29" s="12">
        <v>0.29044145700000001</v>
      </c>
      <c r="J29" s="12">
        <v>1.516061758</v>
      </c>
      <c r="K29" s="12">
        <v>0.17450569199999999</v>
      </c>
      <c r="L29" s="12">
        <v>0.87123720000000004</v>
      </c>
      <c r="M29" s="12">
        <v>5</v>
      </c>
      <c r="N29" s="12">
        <v>5</v>
      </c>
      <c r="O29" s="12">
        <v>25</v>
      </c>
      <c r="P29" s="12">
        <v>0.95309053600000004</v>
      </c>
      <c r="Q29" s="12">
        <v>0.99671993400000003</v>
      </c>
      <c r="R29">
        <f t="shared" si="0"/>
        <v>-4.3629397999999986E-2</v>
      </c>
      <c r="S29" s="12">
        <v>0.31810516</v>
      </c>
      <c r="T29">
        <f t="shared" si="1"/>
        <v>0.63498537600000005</v>
      </c>
      <c r="U29" s="12">
        <v>1</v>
      </c>
      <c r="V29" s="12">
        <v>21</v>
      </c>
      <c r="W29" s="12">
        <v>0.21711451100000001</v>
      </c>
      <c r="X29" s="12">
        <v>0.12137559000000001</v>
      </c>
      <c r="Y29" s="12">
        <v>4.3525294800000003</v>
      </c>
      <c r="Z29" s="12">
        <v>2.393796359</v>
      </c>
      <c r="AA29" s="12">
        <v>6.0909500000000004E-4</v>
      </c>
      <c r="AB29" s="15" t="s">
        <v>210</v>
      </c>
      <c r="AC29" s="13" t="s">
        <v>309</v>
      </c>
    </row>
    <row r="30" spans="1:29" x14ac:dyDescent="0.35">
      <c r="A30" s="11">
        <v>122</v>
      </c>
      <c r="B30" s="12">
        <v>81.941199999999995</v>
      </c>
      <c r="C30" s="12">
        <v>16.783300000000001</v>
      </c>
      <c r="D30" s="12">
        <v>0.19556000000000001</v>
      </c>
      <c r="E30" s="12">
        <v>1.7490000000000001</v>
      </c>
      <c r="F30" s="12" t="s">
        <v>32</v>
      </c>
      <c r="G30" s="12">
        <v>0.27321185999999997</v>
      </c>
      <c r="H30" s="12">
        <v>1.443376067</v>
      </c>
      <c r="I30" s="12">
        <v>0.12258548800000001</v>
      </c>
      <c r="J30" s="12">
        <v>1.128466961</v>
      </c>
      <c r="K30" s="12">
        <v>0.19459990899999999</v>
      </c>
      <c r="L30" s="12">
        <v>1.27749468</v>
      </c>
      <c r="M30" s="12">
        <v>6</v>
      </c>
      <c r="N30" s="12">
        <v>18</v>
      </c>
      <c r="O30" s="12">
        <v>17</v>
      </c>
      <c r="P30" s="12">
        <v>0.994349025</v>
      </c>
      <c r="Q30" s="12">
        <v>0.600744693</v>
      </c>
      <c r="R30">
        <f t="shared" si="0"/>
        <v>0.393604332</v>
      </c>
      <c r="S30" s="12">
        <v>0.64445453699999999</v>
      </c>
      <c r="T30">
        <f t="shared" si="1"/>
        <v>0.349894488</v>
      </c>
      <c r="U30" s="12">
        <v>13</v>
      </c>
      <c r="V30" s="12">
        <v>12</v>
      </c>
      <c r="W30" s="12">
        <v>0.32927293499999999</v>
      </c>
      <c r="X30" s="12">
        <v>1.7152659000000001E-2</v>
      </c>
      <c r="Y30" s="12">
        <v>5.4798858619999997</v>
      </c>
      <c r="Z30" s="12">
        <v>3.853630646</v>
      </c>
      <c r="AA30" s="12">
        <v>7.70505E-4</v>
      </c>
      <c r="AB30" s="15" t="s">
        <v>210</v>
      </c>
      <c r="AC30" s="13" t="s">
        <v>307</v>
      </c>
    </row>
    <row r="31" spans="1:29" x14ac:dyDescent="0.35">
      <c r="A31" s="11">
        <v>124</v>
      </c>
      <c r="B31" s="12">
        <v>69.787899999999993</v>
      </c>
      <c r="C31" s="12">
        <v>22.7151</v>
      </c>
      <c r="D31" s="12">
        <v>0.15456600000000001</v>
      </c>
      <c r="E31" s="12">
        <v>1.48</v>
      </c>
      <c r="F31" s="12" t="s">
        <v>32</v>
      </c>
      <c r="G31" s="12">
        <v>0.21812612300000001</v>
      </c>
      <c r="H31" s="12">
        <v>1.087108306</v>
      </c>
      <c r="I31" s="12">
        <v>0.122987741</v>
      </c>
      <c r="J31" s="12">
        <v>0.85264850199999997</v>
      </c>
      <c r="K31" s="12">
        <v>0.14689464199999999</v>
      </c>
      <c r="L31" s="12">
        <v>0.85589199500000002</v>
      </c>
      <c r="M31" s="12">
        <v>7</v>
      </c>
      <c r="N31" s="12">
        <v>18</v>
      </c>
      <c r="O31" s="12">
        <v>25</v>
      </c>
      <c r="P31" s="12">
        <v>0.70771454</v>
      </c>
      <c r="Q31" s="12">
        <v>0.46855795099999997</v>
      </c>
      <c r="R31">
        <f t="shared" si="0"/>
        <v>0.23915658900000003</v>
      </c>
      <c r="S31" s="12">
        <v>0.32309110899999999</v>
      </c>
      <c r="T31">
        <f t="shared" si="1"/>
        <v>0.38462343100000002</v>
      </c>
      <c r="U31" s="12">
        <v>12</v>
      </c>
      <c r="V31" s="12">
        <v>19</v>
      </c>
      <c r="W31" s="12">
        <v>0.181978848</v>
      </c>
      <c r="X31" s="12">
        <v>6.7567570000000004E-3</v>
      </c>
      <c r="Y31" s="12">
        <v>4.3271198139999996</v>
      </c>
      <c r="Z31" s="12">
        <v>4.3918918920000003</v>
      </c>
      <c r="AA31" s="12">
        <v>6.0573599999999995E-4</v>
      </c>
      <c r="AB31" s="15" t="s">
        <v>210</v>
      </c>
      <c r="AC31" s="13" t="s">
        <v>307</v>
      </c>
    </row>
    <row r="32" spans="1:29" x14ac:dyDescent="0.35">
      <c r="A32" s="11">
        <v>125</v>
      </c>
      <c r="B32" s="12">
        <v>35.070599999999999</v>
      </c>
      <c r="C32" s="12">
        <v>14.0991</v>
      </c>
      <c r="D32" s="12">
        <v>0.212035</v>
      </c>
      <c r="E32" s="12">
        <v>1.52</v>
      </c>
      <c r="F32" s="12" t="s">
        <v>32</v>
      </c>
      <c r="G32" s="12">
        <v>0.24050709300000001</v>
      </c>
      <c r="H32" s="12">
        <v>1.550451969</v>
      </c>
      <c r="I32" s="12">
        <v>0.23614564599999999</v>
      </c>
      <c r="J32" s="12">
        <v>1.1223320109999999</v>
      </c>
      <c r="K32" s="12">
        <v>0.16906262799999999</v>
      </c>
      <c r="L32" s="12">
        <v>1.1369110440000001</v>
      </c>
      <c r="M32" s="12">
        <v>7</v>
      </c>
      <c r="N32" s="12">
        <v>6</v>
      </c>
      <c r="O32" s="12">
        <v>30</v>
      </c>
      <c r="P32" s="12">
        <v>1.0060803149999999</v>
      </c>
      <c r="Q32" s="12">
        <v>0.68911250099999999</v>
      </c>
      <c r="R32">
        <f t="shared" si="0"/>
        <v>0.31696781399999996</v>
      </c>
      <c r="S32" s="12">
        <v>0.28144858499999997</v>
      </c>
      <c r="T32">
        <f t="shared" si="1"/>
        <v>0.72463173000000003</v>
      </c>
      <c r="U32" s="12">
        <v>0</v>
      </c>
      <c r="V32" s="12">
        <v>24</v>
      </c>
      <c r="W32" s="12">
        <v>0.162382571</v>
      </c>
      <c r="X32" s="12">
        <v>0.131578947</v>
      </c>
      <c r="Y32" s="12">
        <v>1.4374791069999999</v>
      </c>
      <c r="Z32" s="12">
        <v>1.0460526320000001</v>
      </c>
      <c r="AA32" s="12">
        <v>5.30249E-4</v>
      </c>
      <c r="AB32" s="15" t="s">
        <v>210</v>
      </c>
      <c r="AC32" s="13" t="s">
        <v>307</v>
      </c>
    </row>
    <row r="33" spans="1:29" x14ac:dyDescent="0.35">
      <c r="A33" s="11">
        <v>126</v>
      </c>
      <c r="B33" s="12">
        <v>83.408299999999997</v>
      </c>
      <c r="C33" s="12">
        <v>18.188099999999999</v>
      </c>
      <c r="D33" s="12">
        <v>0.198128</v>
      </c>
      <c r="E33" s="12">
        <v>1.62</v>
      </c>
      <c r="F33" s="12" t="s">
        <v>32</v>
      </c>
      <c r="G33" s="12">
        <v>0.27393446799999999</v>
      </c>
      <c r="H33" s="12">
        <v>1.41676625</v>
      </c>
      <c r="I33" s="12">
        <v>0.27070398499999998</v>
      </c>
      <c r="J33" s="12">
        <v>1.557970028</v>
      </c>
      <c r="K33" s="12">
        <v>0.17289051499999999</v>
      </c>
      <c r="L33" s="12">
        <v>1.2000351549999999</v>
      </c>
      <c r="M33" s="12">
        <v>6</v>
      </c>
      <c r="N33" s="12">
        <v>6</v>
      </c>
      <c r="O33" s="12">
        <v>26</v>
      </c>
      <c r="P33" s="12">
        <v>0.94583541199999999</v>
      </c>
      <c r="Q33" s="12">
        <v>1.052639726</v>
      </c>
      <c r="R33">
        <f t="shared" si="0"/>
        <v>-0.10680431400000001</v>
      </c>
      <c r="S33" s="12">
        <v>0.38526691200000002</v>
      </c>
      <c r="T33">
        <f t="shared" si="1"/>
        <v>0.56056850000000003</v>
      </c>
      <c r="U33" s="12">
        <v>1</v>
      </c>
      <c r="V33" s="12">
        <v>21</v>
      </c>
      <c r="W33" s="12">
        <v>0.221352202</v>
      </c>
      <c r="X33" s="12">
        <v>6.1728394999999998E-2</v>
      </c>
      <c r="Y33" s="12">
        <v>2.5078125309999999</v>
      </c>
      <c r="Z33" s="12">
        <v>1.469135802</v>
      </c>
      <c r="AA33" s="12">
        <v>6.19862E-4</v>
      </c>
      <c r="AB33" s="15" t="s">
        <v>210</v>
      </c>
      <c r="AC33" s="13" t="s">
        <v>307</v>
      </c>
    </row>
    <row r="34" spans="1:29" x14ac:dyDescent="0.35">
      <c r="A34" s="11">
        <v>127</v>
      </c>
      <c r="B34" s="12">
        <v>22.3184</v>
      </c>
      <c r="C34" s="12">
        <v>12.5037</v>
      </c>
      <c r="D34" s="12">
        <v>0.12578500000000001</v>
      </c>
      <c r="E34" s="12">
        <v>1.5</v>
      </c>
      <c r="F34" s="12" t="s">
        <v>32</v>
      </c>
      <c r="G34" s="12">
        <v>0.22017705300000001</v>
      </c>
      <c r="H34" s="12">
        <v>1.310953818</v>
      </c>
      <c r="I34" s="12">
        <v>0.24040825699999999</v>
      </c>
      <c r="J34" s="12">
        <v>1.2758929050000001</v>
      </c>
      <c r="K34" s="12">
        <v>0.16303062700000001</v>
      </c>
      <c r="L34" s="12">
        <v>1.065473522</v>
      </c>
      <c r="M34" s="12">
        <v>7</v>
      </c>
      <c r="N34" s="12">
        <v>6</v>
      </c>
      <c r="O34" s="12">
        <v>29</v>
      </c>
      <c r="P34" s="12">
        <v>0.88263234099999999</v>
      </c>
      <c r="Q34" s="12">
        <v>0.70496193200000001</v>
      </c>
      <c r="R34">
        <f t="shared" si="0"/>
        <v>0.17767040899999997</v>
      </c>
      <c r="S34" s="12">
        <v>0.29901406000000003</v>
      </c>
      <c r="T34">
        <f t="shared" si="1"/>
        <v>0.58361828099999991</v>
      </c>
      <c r="U34" s="12">
        <v>0</v>
      </c>
      <c r="V34" s="12">
        <v>23</v>
      </c>
      <c r="W34" s="12">
        <v>9.3341023999999995E-2</v>
      </c>
      <c r="X34" s="12">
        <v>9.3333333000000004E-2</v>
      </c>
      <c r="Y34" s="12">
        <v>1.224102493</v>
      </c>
      <c r="Z34" s="12">
        <v>1.3666666670000001</v>
      </c>
      <c r="AA34" s="12">
        <v>6.2306700000000004E-4</v>
      </c>
      <c r="AB34" s="15" t="s">
        <v>210</v>
      </c>
      <c r="AC34" s="13" t="s">
        <v>307</v>
      </c>
    </row>
    <row r="35" spans="1:29" x14ac:dyDescent="0.35">
      <c r="A35" s="11">
        <v>128</v>
      </c>
      <c r="B35" s="12">
        <v>28.465199999999999</v>
      </c>
      <c r="C35" s="12">
        <v>19.547499999999999</v>
      </c>
      <c r="D35" s="12">
        <v>0.12130100000000001</v>
      </c>
      <c r="E35" s="12">
        <v>1.27</v>
      </c>
      <c r="F35" s="12" t="s">
        <v>31</v>
      </c>
      <c r="G35" s="12">
        <v>0.217282962</v>
      </c>
      <c r="H35" s="12">
        <v>1.0755572250000001</v>
      </c>
      <c r="I35" s="12">
        <v>0.116165302</v>
      </c>
      <c r="J35" s="12">
        <v>0.65985640199999995</v>
      </c>
      <c r="K35" s="12">
        <v>9.6663200000000004E-4</v>
      </c>
      <c r="L35" s="12">
        <v>9.7521860000000002E-2</v>
      </c>
      <c r="M35" s="12">
        <v>6</v>
      </c>
      <c r="N35" s="12">
        <v>18</v>
      </c>
      <c r="O35" s="12">
        <v>15</v>
      </c>
      <c r="P35" s="12">
        <v>0.62991903999999999</v>
      </c>
      <c r="Q35" s="12">
        <v>0.36876084799999997</v>
      </c>
      <c r="R35">
        <f t="shared" si="0"/>
        <v>0.26115819200000001</v>
      </c>
      <c r="S35" s="12">
        <v>7.3475154000000001E-2</v>
      </c>
      <c r="T35">
        <f t="shared" si="1"/>
        <v>0.55644388599999994</v>
      </c>
      <c r="U35" s="12">
        <v>13</v>
      </c>
      <c r="V35" s="12">
        <v>10</v>
      </c>
      <c r="W35" s="12">
        <v>0.113724514</v>
      </c>
      <c r="X35" s="12">
        <v>3.9370079000000002E-2</v>
      </c>
      <c r="Y35" s="12">
        <v>2.7451096850000001</v>
      </c>
      <c r="Z35" s="12">
        <v>29.133858270000001</v>
      </c>
      <c r="AA35" s="12">
        <v>7.2314600000000003E-4</v>
      </c>
      <c r="AB35" s="15" t="s">
        <v>129</v>
      </c>
      <c r="AC35" s="13" t="s">
        <v>108</v>
      </c>
    </row>
    <row r="36" spans="1:29" x14ac:dyDescent="0.35">
      <c r="A36" s="11">
        <v>129</v>
      </c>
      <c r="B36" s="12">
        <v>42.892800000000001</v>
      </c>
      <c r="C36" s="12">
        <v>17.890799999999999</v>
      </c>
      <c r="D36" s="12">
        <v>0.13256399999999999</v>
      </c>
      <c r="E36" s="12">
        <v>1.3</v>
      </c>
      <c r="F36" s="12" t="s">
        <v>32</v>
      </c>
      <c r="G36" s="12">
        <v>0.20737866799999999</v>
      </c>
      <c r="H36" s="12">
        <v>0.98026004300000003</v>
      </c>
      <c r="I36" s="12">
        <v>0.13555753200000001</v>
      </c>
      <c r="J36" s="12">
        <v>0.78037088799999998</v>
      </c>
      <c r="K36" s="12">
        <v>6.4194600000000001E-4</v>
      </c>
      <c r="L36" s="12">
        <v>9.8396459000000006E-2</v>
      </c>
      <c r="M36" s="12">
        <v>7</v>
      </c>
      <c r="N36" s="12">
        <v>17</v>
      </c>
      <c r="O36" s="12">
        <v>15</v>
      </c>
      <c r="P36" s="12">
        <v>0.67435772299999996</v>
      </c>
      <c r="Q36" s="12">
        <v>0.42421697200000003</v>
      </c>
      <c r="R36">
        <f t="shared" si="0"/>
        <v>0.25014075099999994</v>
      </c>
      <c r="S36" s="12">
        <v>7.4848059999999994E-2</v>
      </c>
      <c r="T36">
        <f t="shared" si="1"/>
        <v>0.59950966299999997</v>
      </c>
      <c r="U36" s="12">
        <v>11</v>
      </c>
      <c r="V36" s="12">
        <v>9</v>
      </c>
      <c r="W36" s="12">
        <v>0.139820532</v>
      </c>
      <c r="X36" s="12">
        <v>3.0769231000000001E-2</v>
      </c>
      <c r="Y36" s="12">
        <v>3.5139348739999998</v>
      </c>
      <c r="Z36" s="12">
        <v>2.2923076920000001</v>
      </c>
      <c r="AA36" s="12">
        <v>5.8340099999999999E-4</v>
      </c>
      <c r="AB36" s="15" t="s">
        <v>210</v>
      </c>
      <c r="AC36" s="13" t="s">
        <v>307</v>
      </c>
    </row>
    <row r="37" spans="1:29" x14ac:dyDescent="0.35">
      <c r="A37" s="11">
        <v>132</v>
      </c>
      <c r="B37" s="12">
        <v>63.079599999999999</v>
      </c>
      <c r="C37" s="12">
        <v>28.300899999999999</v>
      </c>
      <c r="D37" s="12">
        <v>0.14383799999999999</v>
      </c>
      <c r="E37" s="12">
        <v>0.496</v>
      </c>
      <c r="F37" s="12" t="s">
        <v>32</v>
      </c>
      <c r="G37" s="12">
        <v>0.21902698800000001</v>
      </c>
      <c r="H37" s="12">
        <v>0.52569256499999995</v>
      </c>
      <c r="I37" s="12">
        <v>0.16721415100000001</v>
      </c>
      <c r="J37" s="12">
        <v>0.86373955000000002</v>
      </c>
      <c r="K37" s="12">
        <v>0.15657627700000001</v>
      </c>
      <c r="L37" s="12">
        <v>0.67580346999999996</v>
      </c>
      <c r="M37" s="12">
        <v>5</v>
      </c>
      <c r="N37" s="12">
        <v>21</v>
      </c>
      <c r="O37" s="12">
        <v>27</v>
      </c>
      <c r="P37" s="12">
        <v>0.35273765099999999</v>
      </c>
      <c r="Q37" s="12">
        <v>0.388377637</v>
      </c>
      <c r="R37">
        <f t="shared" si="0"/>
        <v>-3.5639986000000012E-2</v>
      </c>
      <c r="S37" s="12">
        <v>0.22685117499999999</v>
      </c>
      <c r="T37">
        <f t="shared" si="1"/>
        <v>0.125886476</v>
      </c>
      <c r="U37" s="12">
        <v>17</v>
      </c>
      <c r="V37" s="12">
        <v>23</v>
      </c>
      <c r="W37" s="12">
        <v>0.20627025600000001</v>
      </c>
      <c r="X37" s="12">
        <v>2.0161289999999998E-2</v>
      </c>
      <c r="Y37" s="12">
        <v>4.5973830260000002</v>
      </c>
      <c r="Z37" s="12">
        <v>7.3790322579999996</v>
      </c>
      <c r="AA37" s="12">
        <v>6.2313199999999998E-4</v>
      </c>
      <c r="AB37" s="15" t="s">
        <v>210</v>
      </c>
      <c r="AC37" s="13" t="s">
        <v>307</v>
      </c>
    </row>
    <row r="38" spans="1:29" x14ac:dyDescent="0.35">
      <c r="A38" s="11">
        <v>133</v>
      </c>
      <c r="B38" s="12">
        <v>62.556199999999997</v>
      </c>
      <c r="C38" s="12">
        <v>22.9297</v>
      </c>
      <c r="D38" s="12">
        <v>0.128358</v>
      </c>
      <c r="E38" s="12">
        <v>0.59</v>
      </c>
      <c r="F38" s="12" t="s">
        <v>32</v>
      </c>
      <c r="G38" s="12">
        <v>0.20439802000000001</v>
      </c>
      <c r="H38" s="12">
        <v>0.79364875400000001</v>
      </c>
      <c r="I38" s="12">
        <v>0.17063535099999999</v>
      </c>
      <c r="J38" s="12">
        <v>1.281944032</v>
      </c>
      <c r="K38" s="12">
        <v>0.15953943100000001</v>
      </c>
      <c r="L38" s="12">
        <v>1.118793245</v>
      </c>
      <c r="M38" s="12">
        <v>7</v>
      </c>
      <c r="N38" s="12">
        <v>22</v>
      </c>
      <c r="O38" s="12">
        <v>27</v>
      </c>
      <c r="P38" s="12">
        <v>0.55549944900000003</v>
      </c>
      <c r="Q38" s="12">
        <v>0.55010889799999996</v>
      </c>
      <c r="R38">
        <f t="shared" si="0"/>
        <v>5.3905510000000767E-3</v>
      </c>
      <c r="S38" s="12">
        <v>0.35820026399999999</v>
      </c>
      <c r="T38">
        <f t="shared" si="1"/>
        <v>0.19729918500000004</v>
      </c>
      <c r="U38" s="12">
        <v>16</v>
      </c>
      <c r="V38" s="12">
        <v>21</v>
      </c>
      <c r="W38" s="12">
        <v>0.26071332600000002</v>
      </c>
      <c r="X38" s="12">
        <v>0.15254237300000001</v>
      </c>
      <c r="Y38" s="12">
        <v>5.7840213780000003</v>
      </c>
      <c r="Z38" s="12">
        <v>5.6949152539999996</v>
      </c>
      <c r="AA38" s="12">
        <v>5.3342699999999995E-4</v>
      </c>
      <c r="AB38" s="15" t="s">
        <v>210</v>
      </c>
      <c r="AC38" s="13" t="s">
        <v>307</v>
      </c>
    </row>
    <row r="39" spans="1:29" x14ac:dyDescent="0.35">
      <c r="A39" s="11">
        <v>134</v>
      </c>
      <c r="B39" s="12">
        <v>27.6572</v>
      </c>
      <c r="C39" s="12">
        <v>16.3934</v>
      </c>
      <c r="D39" s="12">
        <v>0.11051800000000001</v>
      </c>
      <c r="E39" s="12">
        <v>1.1895</v>
      </c>
      <c r="F39" s="12" t="s">
        <v>32</v>
      </c>
      <c r="G39" s="12">
        <v>0.219487556</v>
      </c>
      <c r="H39" s="12">
        <v>1.062734992</v>
      </c>
      <c r="I39" s="12">
        <v>0.14172488999999999</v>
      </c>
      <c r="J39" s="12">
        <v>0.55768583299999996</v>
      </c>
      <c r="K39" s="12">
        <v>7.0494999999999998E-4</v>
      </c>
      <c r="L39" s="12">
        <v>9.7818959999999996E-2</v>
      </c>
      <c r="M39" s="12">
        <v>7</v>
      </c>
      <c r="N39" s="12">
        <v>22</v>
      </c>
      <c r="O39" s="12">
        <v>15</v>
      </c>
      <c r="P39" s="12">
        <v>0.72259257200000004</v>
      </c>
      <c r="Q39" s="12">
        <v>0.25677335400000001</v>
      </c>
      <c r="R39">
        <f t="shared" si="0"/>
        <v>0.46581921800000003</v>
      </c>
      <c r="S39" s="12">
        <v>7.2435292999999998E-2</v>
      </c>
      <c r="T39">
        <f t="shared" si="1"/>
        <v>0.65015727900000009</v>
      </c>
      <c r="U39" s="12">
        <v>16</v>
      </c>
      <c r="V39" s="12">
        <v>9</v>
      </c>
      <c r="W39" s="12">
        <v>0.21115687599999999</v>
      </c>
      <c r="X39" s="12">
        <v>0</v>
      </c>
      <c r="Y39" s="12">
        <v>8.0472994369999995</v>
      </c>
      <c r="Z39" s="12">
        <v>3.8587641869999998</v>
      </c>
      <c r="AA39" s="12">
        <v>5.4258400000000004E-4</v>
      </c>
      <c r="AB39" s="15" t="s">
        <v>210</v>
      </c>
      <c r="AC39" s="13" t="s">
        <v>307</v>
      </c>
    </row>
    <row r="40" spans="1:29" x14ac:dyDescent="0.35">
      <c r="A40" s="11">
        <v>148</v>
      </c>
      <c r="B40" s="12">
        <v>102.883</v>
      </c>
      <c r="C40" s="12">
        <v>30.705400000000001</v>
      </c>
      <c r="D40" s="12">
        <v>0.37176799999999999</v>
      </c>
      <c r="E40" s="12">
        <v>1.78</v>
      </c>
      <c r="F40" s="12" t="s">
        <v>31</v>
      </c>
      <c r="G40" s="12">
        <v>0.49431174999999999</v>
      </c>
      <c r="H40" s="12">
        <v>0.86683104600000005</v>
      </c>
      <c r="I40" s="12">
        <v>0.47827588500000001</v>
      </c>
      <c r="J40" s="12">
        <v>0.79749013000000002</v>
      </c>
      <c r="K40" s="12">
        <v>0.18860473899999999</v>
      </c>
      <c r="L40" s="12">
        <v>0.90140870500000003</v>
      </c>
      <c r="M40" s="12">
        <v>2</v>
      </c>
      <c r="N40" s="12">
        <v>1</v>
      </c>
      <c r="O40" s="12">
        <v>24</v>
      </c>
      <c r="P40" s="12">
        <v>0.62514319900000004</v>
      </c>
      <c r="Q40" s="12">
        <v>0.59542692799999997</v>
      </c>
      <c r="R40">
        <f t="shared" si="0"/>
        <v>2.9716271000000072E-2</v>
      </c>
      <c r="S40" s="12">
        <v>0.34876870100000001</v>
      </c>
      <c r="T40">
        <f t="shared" si="1"/>
        <v>0.27637449800000002</v>
      </c>
      <c r="U40" s="12">
        <v>0</v>
      </c>
      <c r="V40" s="12">
        <v>23</v>
      </c>
      <c r="W40" s="12">
        <v>0.33377636399999999</v>
      </c>
      <c r="X40" s="12">
        <v>3.3707864999999997E-2</v>
      </c>
      <c r="Y40" s="12">
        <v>3.4023954359999999</v>
      </c>
      <c r="Z40" s="12">
        <v>50.97752809</v>
      </c>
      <c r="AA40" s="12">
        <v>5.7542800000000001E-4</v>
      </c>
      <c r="AB40" s="15" t="s">
        <v>129</v>
      </c>
      <c r="AC40" s="13" t="s">
        <v>108</v>
      </c>
    </row>
    <row r="41" spans="1:29" x14ac:dyDescent="0.35">
      <c r="A41" s="11">
        <v>149</v>
      </c>
      <c r="B41" s="12">
        <v>29.030200000000001</v>
      </c>
      <c r="C41" s="12">
        <v>20.687200000000001</v>
      </c>
      <c r="D41" s="12">
        <v>0.16633200000000001</v>
      </c>
      <c r="E41" s="12">
        <v>1.7725</v>
      </c>
      <c r="F41" s="12" t="s">
        <v>31</v>
      </c>
      <c r="G41" s="12">
        <v>0.26050418600000003</v>
      </c>
      <c r="H41" s="12">
        <v>1.1587239760000001</v>
      </c>
      <c r="I41" s="12">
        <v>0.285569138</v>
      </c>
      <c r="J41" s="12">
        <v>0.96877762999999995</v>
      </c>
      <c r="K41" s="12">
        <v>0.21667117799999999</v>
      </c>
      <c r="L41" s="12">
        <v>1.11545161</v>
      </c>
      <c r="M41" s="12">
        <v>6</v>
      </c>
      <c r="N41" s="12">
        <v>4</v>
      </c>
      <c r="O41" s="12">
        <v>19</v>
      </c>
      <c r="P41" s="12">
        <v>0.73813268899999995</v>
      </c>
      <c r="Q41" s="12">
        <v>0.54829505899999997</v>
      </c>
      <c r="R41">
        <f t="shared" si="0"/>
        <v>0.18983762999999998</v>
      </c>
      <c r="S41" s="12">
        <v>0.51182988200000001</v>
      </c>
      <c r="T41">
        <f t="shared" si="1"/>
        <v>0.22630280699999994</v>
      </c>
      <c r="U41" s="12">
        <v>-1</v>
      </c>
      <c r="V41" s="12">
        <v>14</v>
      </c>
      <c r="W41" s="12">
        <v>0.206729687</v>
      </c>
      <c r="X41" s="12">
        <v>8.4626233999999995E-2</v>
      </c>
      <c r="Y41" s="12">
        <v>3.2435074350000002</v>
      </c>
      <c r="Z41" s="12">
        <v>1.805359661</v>
      </c>
      <c r="AA41" s="12">
        <v>6.1549200000000004E-4</v>
      </c>
      <c r="AB41" s="15" t="s">
        <v>129</v>
      </c>
      <c r="AC41" s="13" t="s">
        <v>108</v>
      </c>
    </row>
    <row r="42" spans="1:29" x14ac:dyDescent="0.35">
      <c r="A42" s="11">
        <v>158</v>
      </c>
      <c r="B42" s="12">
        <v>44.334400000000002</v>
      </c>
      <c r="C42" s="12">
        <v>23.545400000000001</v>
      </c>
      <c r="D42" s="12">
        <v>0.22092700000000001</v>
      </c>
      <c r="E42" s="12">
        <v>0.75649999999999995</v>
      </c>
      <c r="F42" s="12" t="s">
        <v>31</v>
      </c>
      <c r="G42" s="12">
        <v>0.26420706999999999</v>
      </c>
      <c r="H42" s="12">
        <v>0.75538003499999995</v>
      </c>
      <c r="I42" s="12">
        <v>0.22967636599999999</v>
      </c>
      <c r="J42" s="12">
        <v>0.89021829100000005</v>
      </c>
      <c r="K42" s="12">
        <v>0.104344229</v>
      </c>
      <c r="L42" s="12">
        <v>0.55455004100000005</v>
      </c>
      <c r="M42" s="12">
        <v>4</v>
      </c>
      <c r="N42" s="12">
        <v>5</v>
      </c>
      <c r="O42" s="12">
        <v>28</v>
      </c>
      <c r="P42" s="12">
        <v>0.50104869100000005</v>
      </c>
      <c r="Q42" s="12">
        <v>0.59710874400000002</v>
      </c>
      <c r="R42">
        <f t="shared" si="0"/>
        <v>-9.6060052999999979E-2</v>
      </c>
      <c r="S42" s="12">
        <v>0.20545066200000001</v>
      </c>
      <c r="T42">
        <f t="shared" si="1"/>
        <v>0.29559802900000004</v>
      </c>
      <c r="U42" s="12">
        <v>2</v>
      </c>
      <c r="V42" s="12">
        <v>25</v>
      </c>
      <c r="W42" s="12">
        <v>0.28610640599999998</v>
      </c>
      <c r="X42" s="12">
        <v>7.9312623999999998E-2</v>
      </c>
      <c r="Y42" s="12">
        <v>4.6364534730000004</v>
      </c>
      <c r="Z42" s="12">
        <v>68.896232650000002</v>
      </c>
      <c r="AA42" s="12">
        <v>5.9800100000000002E-4</v>
      </c>
      <c r="AB42" s="15" t="s">
        <v>129</v>
      </c>
      <c r="AC42" s="13" t="s">
        <v>108</v>
      </c>
    </row>
    <row r="43" spans="1:29" x14ac:dyDescent="0.35">
      <c r="A43" s="11">
        <v>159</v>
      </c>
      <c r="B43" s="12">
        <v>140.40299999999999</v>
      </c>
      <c r="C43" s="12">
        <v>21.516100000000002</v>
      </c>
      <c r="D43" s="12">
        <v>0.34623599999999999</v>
      </c>
      <c r="E43" s="12">
        <v>1.1665000000000001</v>
      </c>
      <c r="F43" s="12" t="s">
        <v>31</v>
      </c>
      <c r="G43" s="12">
        <v>0.34910000400000002</v>
      </c>
      <c r="H43" s="12">
        <v>1.2746893699999999</v>
      </c>
      <c r="I43" s="12">
        <v>0.88684632299999999</v>
      </c>
      <c r="J43" s="12">
        <v>1.248504624</v>
      </c>
      <c r="K43" s="12">
        <v>9.5413210999999998E-2</v>
      </c>
      <c r="L43" s="12">
        <v>0.99489842299999998</v>
      </c>
      <c r="M43" s="12">
        <v>3</v>
      </c>
      <c r="N43" s="12">
        <v>2</v>
      </c>
      <c r="O43" s="12">
        <v>19</v>
      </c>
      <c r="P43" s="12">
        <v>0.91134140500000005</v>
      </c>
      <c r="Q43" s="12">
        <v>0.902492709</v>
      </c>
      <c r="R43">
        <f t="shared" si="0"/>
        <v>8.8486960000000447E-3</v>
      </c>
      <c r="S43" s="12">
        <v>0.52386617099999999</v>
      </c>
      <c r="T43">
        <f t="shared" si="1"/>
        <v>0.38747523400000006</v>
      </c>
      <c r="U43" s="12">
        <v>0</v>
      </c>
      <c r="V43" s="12">
        <v>17</v>
      </c>
      <c r="W43" s="12">
        <v>0.33649046300000002</v>
      </c>
      <c r="X43" s="12">
        <v>2.5717960000000002E-2</v>
      </c>
      <c r="Y43" s="12">
        <v>2.030115688</v>
      </c>
      <c r="Z43" s="12">
        <v>4.4406343760000002</v>
      </c>
      <c r="AA43" s="12">
        <v>5.8460499999999998E-4</v>
      </c>
      <c r="AB43" s="15" t="s">
        <v>129</v>
      </c>
      <c r="AC43" s="13" t="s">
        <v>108</v>
      </c>
    </row>
    <row r="44" spans="1:29" x14ac:dyDescent="0.35">
      <c r="A44" s="11">
        <v>169</v>
      </c>
      <c r="B44" s="12">
        <v>82.932500000000005</v>
      </c>
      <c r="C44" s="12">
        <v>16.156099999999999</v>
      </c>
      <c r="D44" s="12">
        <v>0.454455</v>
      </c>
      <c r="E44" s="12">
        <v>1.48</v>
      </c>
      <c r="F44" s="12" t="s">
        <v>31</v>
      </c>
      <c r="G44" s="12">
        <v>0.45081833199999999</v>
      </c>
      <c r="H44" s="12">
        <v>1.334408773</v>
      </c>
      <c r="I44" s="12">
        <v>0.90020043699999996</v>
      </c>
      <c r="J44" s="12">
        <v>1.4075360400000001</v>
      </c>
      <c r="K44" s="12">
        <v>0.12949223400000001</v>
      </c>
      <c r="L44" s="12">
        <v>0.94334655899999997</v>
      </c>
      <c r="M44" s="12">
        <v>3</v>
      </c>
      <c r="N44" s="12">
        <v>2</v>
      </c>
      <c r="O44" s="12">
        <v>21</v>
      </c>
      <c r="P44" s="12">
        <v>0.97555856900000004</v>
      </c>
      <c r="Q44" s="12">
        <v>1.0150106780000001</v>
      </c>
      <c r="R44">
        <f t="shared" si="0"/>
        <v>-3.9452109000000068E-2</v>
      </c>
      <c r="S44" s="12">
        <v>0.44791474799999997</v>
      </c>
      <c r="T44">
        <f t="shared" si="1"/>
        <v>0.52764382100000007</v>
      </c>
      <c r="U44" s="12">
        <v>0</v>
      </c>
      <c r="V44" s="12">
        <v>19</v>
      </c>
      <c r="W44" s="12">
        <v>0.29689148500000001</v>
      </c>
      <c r="X44" s="12">
        <v>4.0540540999999999E-2</v>
      </c>
      <c r="Y44" s="12">
        <v>3.0685332820000002</v>
      </c>
      <c r="Z44" s="12">
        <v>1.6283783780000001</v>
      </c>
      <c r="AA44" s="12">
        <v>5.5570999999999995E-4</v>
      </c>
      <c r="AB44" s="15" t="s">
        <v>129</v>
      </c>
      <c r="AC44" s="13" t="s">
        <v>108</v>
      </c>
    </row>
    <row r="45" spans="1:29" x14ac:dyDescent="0.35">
      <c r="A45" s="11">
        <v>174</v>
      </c>
      <c r="B45" s="12">
        <v>61.377299999999998</v>
      </c>
      <c r="C45" s="12">
        <v>21.744199999999999</v>
      </c>
      <c r="D45" s="12">
        <v>0.384959</v>
      </c>
      <c r="E45" s="12">
        <v>1.6615</v>
      </c>
      <c r="F45" s="12" t="s">
        <v>31</v>
      </c>
      <c r="G45" s="12">
        <v>0.51484132400000004</v>
      </c>
      <c r="H45" s="12">
        <v>1.25789124</v>
      </c>
      <c r="I45" s="12">
        <v>0.58428409199999998</v>
      </c>
      <c r="J45" s="12">
        <v>1.5586248549999999</v>
      </c>
      <c r="K45" s="12">
        <v>0.185434813</v>
      </c>
      <c r="L45" s="12">
        <v>1.3918103150000001</v>
      </c>
      <c r="M45" s="12">
        <v>3</v>
      </c>
      <c r="N45" s="12">
        <v>3</v>
      </c>
      <c r="O45" s="12">
        <v>21</v>
      </c>
      <c r="P45" s="12">
        <v>0.90532127799999995</v>
      </c>
      <c r="Q45" s="12">
        <v>1.0873471509999999</v>
      </c>
      <c r="R45">
        <f t="shared" si="0"/>
        <v>-0.18202587299999995</v>
      </c>
      <c r="S45" s="12">
        <v>0.49308801299999999</v>
      </c>
      <c r="T45">
        <f t="shared" si="1"/>
        <v>0.41223326499999996</v>
      </c>
      <c r="U45" s="12">
        <v>1</v>
      </c>
      <c r="V45" s="12">
        <v>19</v>
      </c>
      <c r="W45" s="12">
        <v>0.21202863599999999</v>
      </c>
      <c r="X45" s="12">
        <v>9.6298524999999996E-2</v>
      </c>
      <c r="Y45" s="12">
        <v>5.8049447939999999</v>
      </c>
      <c r="Z45" s="12">
        <v>69.473367440000004</v>
      </c>
      <c r="AA45" s="12">
        <v>6.6380699999999998E-4</v>
      </c>
      <c r="AB45" s="15" t="s">
        <v>129</v>
      </c>
      <c r="AC45" s="13" t="s">
        <v>308</v>
      </c>
    </row>
    <row r="46" spans="1:29" x14ac:dyDescent="0.35">
      <c r="A46" s="11">
        <v>175</v>
      </c>
      <c r="B46" s="12">
        <v>54.570399999999999</v>
      </c>
      <c r="C46" s="12">
        <v>17.894200000000001</v>
      </c>
      <c r="D46" s="12">
        <v>0.46752100000000002</v>
      </c>
      <c r="E46" s="12">
        <v>1.768</v>
      </c>
      <c r="F46" s="12" t="s">
        <v>31</v>
      </c>
      <c r="G46" s="12">
        <v>0.43265755</v>
      </c>
      <c r="H46" s="12">
        <v>1.378928368</v>
      </c>
      <c r="I46" s="12">
        <v>0.80491723199999998</v>
      </c>
      <c r="J46" s="12">
        <v>1.3719363870000001</v>
      </c>
      <c r="K46" s="12">
        <v>0.17174075</v>
      </c>
      <c r="L46" s="12">
        <v>1.0949111039999999</v>
      </c>
      <c r="M46" s="12">
        <v>3</v>
      </c>
      <c r="N46" s="12">
        <v>2</v>
      </c>
      <c r="O46" s="12">
        <v>20</v>
      </c>
      <c r="P46" s="12">
        <v>1.015098858</v>
      </c>
      <c r="Q46" s="12">
        <v>1.00012386</v>
      </c>
      <c r="R46">
        <f t="shared" si="0"/>
        <v>1.4974998000000017E-2</v>
      </c>
      <c r="S46" s="12">
        <v>0.50985821399999998</v>
      </c>
      <c r="T46">
        <f t="shared" si="1"/>
        <v>0.50524064400000002</v>
      </c>
      <c r="U46" s="12">
        <v>0</v>
      </c>
      <c r="V46" s="12">
        <v>18</v>
      </c>
      <c r="W46" s="12">
        <v>0.208240062</v>
      </c>
      <c r="X46" s="12">
        <v>0.118778281</v>
      </c>
      <c r="Y46" s="12">
        <v>6.2953888520000003</v>
      </c>
      <c r="Z46" s="12">
        <v>55.825791860000002</v>
      </c>
      <c r="AA46" s="12">
        <v>6.7193600000000004E-4</v>
      </c>
      <c r="AB46" s="15" t="s">
        <v>129</v>
      </c>
      <c r="AC46" s="13" t="s">
        <v>308</v>
      </c>
    </row>
    <row r="47" spans="1:29" x14ac:dyDescent="0.35">
      <c r="A47" s="11">
        <v>210</v>
      </c>
      <c r="B47" s="12">
        <v>69.382999999999996</v>
      </c>
      <c r="C47" s="12">
        <v>17.2803</v>
      </c>
      <c r="D47" s="12">
        <v>0.22372700000000001</v>
      </c>
      <c r="E47" s="12">
        <v>0.99</v>
      </c>
      <c r="F47" s="12" t="s">
        <v>32</v>
      </c>
      <c r="G47" s="12">
        <v>0.189932143</v>
      </c>
      <c r="H47" s="12">
        <v>1.0337026549999999</v>
      </c>
      <c r="I47" s="12">
        <v>0.27844201699999999</v>
      </c>
      <c r="J47" s="12">
        <v>0.55088453599999998</v>
      </c>
      <c r="K47" s="12">
        <v>0.13208662600000001</v>
      </c>
      <c r="L47" s="12">
        <v>0.70631451099999998</v>
      </c>
      <c r="M47" s="12">
        <v>7</v>
      </c>
      <c r="N47" s="12">
        <v>4</v>
      </c>
      <c r="O47" s="12">
        <v>22</v>
      </c>
      <c r="P47" s="12">
        <v>0.64734887600000002</v>
      </c>
      <c r="Q47" s="12">
        <v>0.38394651899999999</v>
      </c>
      <c r="R47">
        <f t="shared" si="0"/>
        <v>0.26340235700000003</v>
      </c>
      <c r="S47" s="12">
        <v>0.31902039500000001</v>
      </c>
      <c r="T47">
        <f t="shared" si="1"/>
        <v>0.32832848100000001</v>
      </c>
      <c r="U47" s="12">
        <v>-2</v>
      </c>
      <c r="V47" s="12">
        <v>16</v>
      </c>
      <c r="W47" s="12">
        <v>0.32136404800000001</v>
      </c>
      <c r="X47" s="12">
        <v>6.0606061000000003E-2</v>
      </c>
      <c r="Y47" s="12">
        <v>6.4858636049999996</v>
      </c>
      <c r="Z47" s="12">
        <v>7.3838383839999997</v>
      </c>
      <c r="AA47" s="12">
        <v>5.1672700000000003E-4</v>
      </c>
      <c r="AB47" s="15" t="s">
        <v>139</v>
      </c>
      <c r="AC47" s="13" t="s">
        <v>304</v>
      </c>
    </row>
    <row r="48" spans="1:29" x14ac:dyDescent="0.35">
      <c r="A48" s="11">
        <v>226</v>
      </c>
      <c r="B48" s="12">
        <v>71.811099999999996</v>
      </c>
      <c r="C48" s="12">
        <v>14.4259</v>
      </c>
      <c r="D48" s="12">
        <v>0.20324800000000001</v>
      </c>
      <c r="E48" s="12">
        <v>1.2364999999999999</v>
      </c>
      <c r="F48" s="12" t="s">
        <v>31</v>
      </c>
      <c r="G48" s="12">
        <v>0.31264089699999997</v>
      </c>
      <c r="H48" s="12">
        <v>1.0964679310000001</v>
      </c>
      <c r="I48" s="12">
        <v>0.45659677599999998</v>
      </c>
      <c r="J48" s="12">
        <v>1.404434902</v>
      </c>
      <c r="K48" s="12">
        <v>0.13047399100000001</v>
      </c>
      <c r="L48" s="12">
        <v>0.72575612599999995</v>
      </c>
      <c r="M48" s="12">
        <v>3</v>
      </c>
      <c r="N48" s="12">
        <v>3</v>
      </c>
      <c r="O48" s="12">
        <v>20</v>
      </c>
      <c r="P48" s="12">
        <v>0.78685894499999998</v>
      </c>
      <c r="Q48" s="12">
        <v>0.91998495000000002</v>
      </c>
      <c r="R48">
        <f t="shared" si="0"/>
        <v>-0.13312600500000005</v>
      </c>
      <c r="S48" s="12">
        <v>0.36101874</v>
      </c>
      <c r="T48">
        <f t="shared" si="1"/>
        <v>0.42584020499999997</v>
      </c>
      <c r="U48" s="12">
        <v>1</v>
      </c>
      <c r="V48" s="12">
        <v>18</v>
      </c>
      <c r="W48" s="12">
        <v>0.23874941999999999</v>
      </c>
      <c r="X48" s="12">
        <v>2.426203E-2</v>
      </c>
      <c r="Y48" s="12">
        <v>1.1576121930000001</v>
      </c>
      <c r="Z48" s="12">
        <v>2.3453295590000001</v>
      </c>
      <c r="AA48" s="12">
        <v>6.3996300000000001E-4</v>
      </c>
      <c r="AB48" s="15" t="s">
        <v>118</v>
      </c>
      <c r="AC48" s="13" t="s">
        <v>308</v>
      </c>
    </row>
    <row r="49" spans="1:29" x14ac:dyDescent="0.35">
      <c r="A49" s="11">
        <v>230</v>
      </c>
      <c r="B49" s="12">
        <v>40.572499999999998</v>
      </c>
      <c r="C49" s="12">
        <v>19.946400000000001</v>
      </c>
      <c r="D49" s="12">
        <v>0.24796499999999999</v>
      </c>
      <c r="E49" s="12">
        <v>1.54</v>
      </c>
      <c r="F49" s="12" t="s">
        <v>32</v>
      </c>
      <c r="G49" s="12">
        <v>0.51254195000000002</v>
      </c>
      <c r="H49" s="12">
        <v>1.1825787809999999</v>
      </c>
      <c r="I49" s="12">
        <v>0.27760170299999998</v>
      </c>
      <c r="J49" s="12">
        <v>1.3464997970000001</v>
      </c>
      <c r="K49" s="12">
        <v>0.19029822199999999</v>
      </c>
      <c r="L49" s="12">
        <v>1.0348297879999999</v>
      </c>
      <c r="M49" s="12">
        <v>3</v>
      </c>
      <c r="N49" s="12">
        <v>3</v>
      </c>
      <c r="O49" s="12">
        <v>20</v>
      </c>
      <c r="P49" s="12">
        <v>0.87266547900000002</v>
      </c>
      <c r="Q49" s="12">
        <v>0.94144285800000005</v>
      </c>
      <c r="R49">
        <f t="shared" si="0"/>
        <v>-6.8777379000000027E-2</v>
      </c>
      <c r="S49" s="12">
        <v>0.47474352800000003</v>
      </c>
      <c r="T49">
        <f t="shared" si="1"/>
        <v>0.397921951</v>
      </c>
      <c r="U49" s="12">
        <v>1</v>
      </c>
      <c r="V49" s="12">
        <v>18</v>
      </c>
      <c r="W49" s="12">
        <v>0.17731075099999999</v>
      </c>
      <c r="X49" s="12">
        <v>5.8441557999999998E-2</v>
      </c>
      <c r="Y49" s="12">
        <v>2.3869935180000001</v>
      </c>
      <c r="Z49" s="12">
        <v>1.1753246749999999</v>
      </c>
      <c r="AA49" s="12">
        <v>7.0221499999999996E-4</v>
      </c>
      <c r="AB49" s="15" t="s">
        <v>139</v>
      </c>
      <c r="AC49" s="13" t="s">
        <v>304</v>
      </c>
    </row>
    <row r="50" spans="1:29" x14ac:dyDescent="0.35">
      <c r="A50" s="11">
        <v>231</v>
      </c>
      <c r="B50" s="12">
        <v>67.0715</v>
      </c>
      <c r="C50" s="12">
        <v>17.0731</v>
      </c>
      <c r="D50" s="12">
        <v>0.29308699999999999</v>
      </c>
      <c r="E50" s="12">
        <v>1.1000000000000001</v>
      </c>
      <c r="F50" s="12" t="s">
        <v>32</v>
      </c>
      <c r="G50" s="12">
        <v>0.39722658399999999</v>
      </c>
      <c r="H50" s="12">
        <v>1.0637156249999999</v>
      </c>
      <c r="I50" s="12">
        <v>0.296101528</v>
      </c>
      <c r="J50" s="12">
        <v>1.210321864</v>
      </c>
      <c r="K50" s="12">
        <v>0.16759958599999999</v>
      </c>
      <c r="L50" s="12">
        <v>0.84476870900000001</v>
      </c>
      <c r="M50" s="12">
        <v>4</v>
      </c>
      <c r="N50" s="12">
        <v>5</v>
      </c>
      <c r="O50" s="12">
        <v>23</v>
      </c>
      <c r="P50" s="12">
        <v>0.73999053199999998</v>
      </c>
      <c r="Q50" s="12">
        <v>0.79884030100000003</v>
      </c>
      <c r="R50">
        <f t="shared" si="0"/>
        <v>-5.8849769000000052E-2</v>
      </c>
      <c r="S50" s="12">
        <v>0.34096583400000002</v>
      </c>
      <c r="T50">
        <f t="shared" si="1"/>
        <v>0.39902469799999996</v>
      </c>
      <c r="U50" s="12">
        <v>2</v>
      </c>
      <c r="V50" s="12">
        <v>20</v>
      </c>
      <c r="W50" s="12">
        <v>0.219478425</v>
      </c>
      <c r="X50" s="12">
        <v>2.7272727E-2</v>
      </c>
      <c r="Y50" s="12">
        <v>1.901351735</v>
      </c>
      <c r="Z50" s="12">
        <v>3.7454545449999999</v>
      </c>
      <c r="AA50" s="12">
        <v>6.3210100000000004E-4</v>
      </c>
      <c r="AB50" s="15" t="s">
        <v>139</v>
      </c>
      <c r="AC50" s="13" t="s">
        <v>304</v>
      </c>
    </row>
    <row r="51" spans="1:29" x14ac:dyDescent="0.35">
      <c r="A51" s="11">
        <v>232</v>
      </c>
      <c r="B51" s="12">
        <v>55.834499999999998</v>
      </c>
      <c r="C51" s="12">
        <v>14.6061</v>
      </c>
      <c r="D51" s="12">
        <v>0.131993</v>
      </c>
      <c r="E51" s="12">
        <v>1.0814999999999999</v>
      </c>
      <c r="F51" s="12" t="s">
        <v>32</v>
      </c>
      <c r="G51" s="12">
        <v>0.485019015</v>
      </c>
      <c r="H51" s="12">
        <v>1.270654682</v>
      </c>
      <c r="I51" s="12">
        <v>0.28009391900000002</v>
      </c>
      <c r="J51" s="12">
        <v>1.251969417</v>
      </c>
      <c r="K51" s="12">
        <v>0.17510756099999999</v>
      </c>
      <c r="L51" s="12">
        <v>1.0067277539999999</v>
      </c>
      <c r="M51" s="12">
        <v>3</v>
      </c>
      <c r="N51" s="12">
        <v>5</v>
      </c>
      <c r="O51" s="12">
        <v>22</v>
      </c>
      <c r="P51" s="12">
        <v>0.93554404800000002</v>
      </c>
      <c r="Q51" s="12">
        <v>0.88866577099999999</v>
      </c>
      <c r="R51">
        <f t="shared" si="0"/>
        <v>4.6878277000000024E-2</v>
      </c>
      <c r="S51" s="12">
        <v>0.41960335599999998</v>
      </c>
      <c r="T51">
        <f t="shared" si="1"/>
        <v>0.51594069200000003</v>
      </c>
      <c r="U51" s="12">
        <v>3</v>
      </c>
      <c r="V51" s="12">
        <v>20</v>
      </c>
      <c r="W51" s="12">
        <v>0.208385242</v>
      </c>
      <c r="X51" s="12">
        <v>2.7739250999999999E-2</v>
      </c>
      <c r="Y51" s="12">
        <v>1.20091679</v>
      </c>
      <c r="Z51" s="12">
        <v>2.061950994</v>
      </c>
      <c r="AA51" s="12">
        <v>5.6403699999999998E-4</v>
      </c>
      <c r="AB51" s="15" t="s">
        <v>139</v>
      </c>
      <c r="AC51" s="13" t="s">
        <v>304</v>
      </c>
    </row>
    <row r="52" spans="1:29" x14ac:dyDescent="0.35">
      <c r="A52" s="11">
        <v>237</v>
      </c>
      <c r="B52" s="12">
        <v>50.480699999999999</v>
      </c>
      <c r="C52" s="12">
        <v>14.519500000000001</v>
      </c>
      <c r="D52" s="12">
        <v>0.18718099999999999</v>
      </c>
      <c r="E52" s="12">
        <v>0.80249999999999999</v>
      </c>
      <c r="F52" s="12" t="s">
        <v>32</v>
      </c>
      <c r="G52" s="12">
        <v>0.42685133800000002</v>
      </c>
      <c r="H52" s="12">
        <v>1.2197673410000001</v>
      </c>
      <c r="I52" s="12">
        <v>0.37607305899999999</v>
      </c>
      <c r="J52" s="12">
        <v>0.62895198399999996</v>
      </c>
      <c r="K52" s="12">
        <v>0.11305478099999999</v>
      </c>
      <c r="L52" s="12">
        <v>1.122286874</v>
      </c>
      <c r="M52" s="12">
        <v>3</v>
      </c>
      <c r="N52" s="12">
        <v>3</v>
      </c>
      <c r="O52" s="12">
        <v>23</v>
      </c>
      <c r="P52" s="12">
        <v>0.78798781799999995</v>
      </c>
      <c r="Q52" s="12">
        <v>0.41940488500000001</v>
      </c>
      <c r="R52">
        <f t="shared" si="0"/>
        <v>0.36858293299999995</v>
      </c>
      <c r="S52" s="12">
        <v>0.460827188</v>
      </c>
      <c r="T52">
        <f t="shared" si="1"/>
        <v>0.32716062999999995</v>
      </c>
      <c r="U52" s="12">
        <v>1</v>
      </c>
      <c r="V52" s="12">
        <v>21</v>
      </c>
      <c r="W52" s="12">
        <v>0.224807591</v>
      </c>
      <c r="X52" s="12">
        <v>8.7227414000000003E-2</v>
      </c>
      <c r="Y52" s="12">
        <v>1.746868839</v>
      </c>
      <c r="Z52" s="12">
        <v>47.76323988</v>
      </c>
      <c r="AA52" s="12">
        <v>6.13431E-4</v>
      </c>
      <c r="AB52" s="15" t="s">
        <v>139</v>
      </c>
      <c r="AC52" s="13" t="s">
        <v>304</v>
      </c>
    </row>
    <row r="53" spans="1:29" x14ac:dyDescent="0.35">
      <c r="A53" s="11">
        <v>259</v>
      </c>
      <c r="B53" s="12">
        <v>47.825499999999998</v>
      </c>
      <c r="C53" s="12">
        <v>39.795699999999997</v>
      </c>
      <c r="D53" s="12">
        <v>0.13675699999999999</v>
      </c>
      <c r="E53" s="12">
        <v>1.61</v>
      </c>
      <c r="F53" s="12" t="s">
        <v>33</v>
      </c>
      <c r="G53" s="12">
        <v>0.23281658499999999</v>
      </c>
      <c r="H53" s="12">
        <v>1.0756751149999999</v>
      </c>
      <c r="I53" s="12">
        <v>0.19217311200000001</v>
      </c>
      <c r="J53" s="12">
        <v>1.246643876</v>
      </c>
      <c r="K53" s="12">
        <v>0.14890892</v>
      </c>
      <c r="L53" s="12">
        <v>0.83837486800000005</v>
      </c>
      <c r="M53" s="12">
        <v>6</v>
      </c>
      <c r="N53" s="12">
        <v>8</v>
      </c>
      <c r="O53" s="12">
        <v>10</v>
      </c>
      <c r="P53" s="12">
        <v>0.74678110600000003</v>
      </c>
      <c r="Q53" s="12">
        <v>0.79660042499999995</v>
      </c>
      <c r="R53">
        <f t="shared" ref="R53:R68" si="2">P53-Q53</f>
        <v>-4.9819318999999918E-2</v>
      </c>
      <c r="S53" s="12">
        <v>0.54383504999999999</v>
      </c>
      <c r="T53">
        <f t="shared" ref="T53:T68" si="3">P53-S53</f>
        <v>0.20294605600000004</v>
      </c>
      <c r="U53" s="12">
        <v>3</v>
      </c>
      <c r="V53" s="12">
        <v>5</v>
      </c>
      <c r="W53" s="12">
        <v>0.20009389499999999</v>
      </c>
      <c r="X53" s="12">
        <v>0.124223602</v>
      </c>
      <c r="Y53" s="12">
        <v>1.2255944830000001</v>
      </c>
      <c r="Z53" s="12">
        <v>1.9254658389999999</v>
      </c>
      <c r="AA53" s="12">
        <v>5.9818000000000002E-4</v>
      </c>
      <c r="AB53" s="16" t="s">
        <v>144</v>
      </c>
      <c r="AC53" s="13" t="s">
        <v>305</v>
      </c>
    </row>
    <row r="54" spans="1:29" x14ac:dyDescent="0.35">
      <c r="A54" s="11">
        <v>276</v>
      </c>
      <c r="B54" s="12">
        <v>66.272000000000006</v>
      </c>
      <c r="C54" s="12">
        <v>29.5733</v>
      </c>
      <c r="D54" s="12">
        <v>0.22978000000000001</v>
      </c>
      <c r="E54" s="12">
        <v>1.45</v>
      </c>
      <c r="F54" s="12" t="s">
        <v>31</v>
      </c>
      <c r="G54" s="12">
        <v>0.24217550299999999</v>
      </c>
      <c r="H54" s="12">
        <v>1.1773231070000001</v>
      </c>
      <c r="I54" s="12">
        <v>0.28818279099999999</v>
      </c>
      <c r="J54" s="12">
        <v>1.2232682189999999</v>
      </c>
      <c r="K54" s="12">
        <v>0.149892847</v>
      </c>
      <c r="L54" s="12">
        <v>0.97144958100000001</v>
      </c>
      <c r="M54" s="12">
        <v>6</v>
      </c>
      <c r="N54" s="12">
        <v>5</v>
      </c>
      <c r="O54" s="12">
        <v>7</v>
      </c>
      <c r="P54" s="12">
        <v>0.77686817900000005</v>
      </c>
      <c r="Q54" s="12">
        <v>0.866118481</v>
      </c>
      <c r="R54">
        <f t="shared" si="2"/>
        <v>-8.9250301999999948E-2</v>
      </c>
      <c r="S54" s="12">
        <v>0.66305748399999997</v>
      </c>
      <c r="T54">
        <f t="shared" si="3"/>
        <v>0.11381069500000007</v>
      </c>
      <c r="U54" s="12">
        <v>0</v>
      </c>
      <c r="V54" s="12">
        <v>2</v>
      </c>
      <c r="W54" s="12">
        <v>0.26436800300000002</v>
      </c>
      <c r="X54" s="12">
        <v>2.7586207000000001E-2</v>
      </c>
      <c r="Y54" s="12">
        <v>3.7536474399999999</v>
      </c>
      <c r="Z54" s="12">
        <v>7.0344827590000003</v>
      </c>
      <c r="AA54" s="12">
        <v>8.5408100000000002E-4</v>
      </c>
      <c r="AB54" s="15" t="s">
        <v>118</v>
      </c>
      <c r="AC54" s="13" t="s">
        <v>308</v>
      </c>
    </row>
    <row r="55" spans="1:29" x14ac:dyDescent="0.35">
      <c r="A55" s="11">
        <v>293</v>
      </c>
      <c r="B55" s="12">
        <v>47.092700000000001</v>
      </c>
      <c r="C55" s="12">
        <v>26.245100000000001</v>
      </c>
      <c r="D55" s="12">
        <v>0.244508</v>
      </c>
      <c r="E55" s="12">
        <v>1.2115</v>
      </c>
      <c r="F55" s="12" t="s">
        <v>31</v>
      </c>
      <c r="G55" s="12">
        <v>8.7195857000000002E-2</v>
      </c>
      <c r="H55" s="12">
        <v>0.82973878899999998</v>
      </c>
      <c r="I55" s="12">
        <v>0.114560438</v>
      </c>
      <c r="J55" s="12">
        <v>0.84792886199999995</v>
      </c>
      <c r="K55" s="12">
        <v>0.145774564</v>
      </c>
      <c r="L55" s="12">
        <v>0.86653767299999995</v>
      </c>
      <c r="M55" s="12">
        <v>6</v>
      </c>
      <c r="N55" s="12">
        <v>10</v>
      </c>
      <c r="O55" s="12">
        <v>20</v>
      </c>
      <c r="P55" s="12">
        <v>0.61923356699999998</v>
      </c>
      <c r="Q55" s="12">
        <v>0.56300334399999996</v>
      </c>
      <c r="R55">
        <f t="shared" si="2"/>
        <v>5.6230223000000024E-2</v>
      </c>
      <c r="S55" s="12">
        <v>0.44373727800000001</v>
      </c>
      <c r="T55">
        <f t="shared" si="3"/>
        <v>0.17549628899999997</v>
      </c>
      <c r="U55" s="12">
        <v>5</v>
      </c>
      <c r="V55" s="12">
        <v>15</v>
      </c>
      <c r="W55" s="12">
        <v>0.33722702399999999</v>
      </c>
      <c r="X55" s="12">
        <v>0</v>
      </c>
      <c r="Y55" s="12">
        <v>7.7356273270000004</v>
      </c>
      <c r="Z55" s="12">
        <v>3.1943871229999998</v>
      </c>
      <c r="AA55" s="12">
        <v>7.1293500000000004E-4</v>
      </c>
      <c r="AB55" s="15" t="s">
        <v>118</v>
      </c>
      <c r="AC55" s="13" t="s">
        <v>308</v>
      </c>
    </row>
    <row r="56" spans="1:29" x14ac:dyDescent="0.35">
      <c r="A56" s="11">
        <v>298</v>
      </c>
      <c r="B56" s="12">
        <v>48.927900000000001</v>
      </c>
      <c r="C56" s="12">
        <v>22.389299999999999</v>
      </c>
      <c r="D56" s="12">
        <v>0.30091899999999999</v>
      </c>
      <c r="E56" s="12">
        <v>1.69</v>
      </c>
      <c r="F56" s="12" t="s">
        <v>31</v>
      </c>
      <c r="G56" s="12">
        <v>0.39499400000000001</v>
      </c>
      <c r="H56" s="12">
        <v>1.3776022379999999</v>
      </c>
      <c r="I56" s="12">
        <v>0.25155707799999999</v>
      </c>
      <c r="J56" s="12">
        <v>1.3427552190000001</v>
      </c>
      <c r="K56" s="12">
        <v>0.31743523899999998</v>
      </c>
      <c r="L56" s="12">
        <v>1.190315877</v>
      </c>
      <c r="M56" s="12">
        <v>3</v>
      </c>
      <c r="N56" s="12">
        <v>5</v>
      </c>
      <c r="O56" s="12">
        <v>4</v>
      </c>
      <c r="P56" s="12">
        <v>0.96825134400000001</v>
      </c>
      <c r="Q56" s="12">
        <v>0.929164302</v>
      </c>
      <c r="R56">
        <f t="shared" si="2"/>
        <v>3.9087042000000016E-2</v>
      </c>
      <c r="S56" s="12">
        <v>0.84625462600000001</v>
      </c>
      <c r="T56">
        <f t="shared" si="3"/>
        <v>0.121996718</v>
      </c>
      <c r="U56" s="12">
        <v>3</v>
      </c>
      <c r="V56" s="12">
        <v>2</v>
      </c>
      <c r="W56" s="12">
        <v>0.27538076299999997</v>
      </c>
      <c r="X56" s="12">
        <v>0.11242603599999999</v>
      </c>
      <c r="Y56" s="12">
        <v>0.28673917199999999</v>
      </c>
      <c r="Z56" s="12">
        <v>3.5502958580000001</v>
      </c>
      <c r="AA56" s="12">
        <v>1.066303E-3</v>
      </c>
      <c r="AB56" s="15" t="s">
        <v>118</v>
      </c>
      <c r="AC56" s="13" t="s">
        <v>308</v>
      </c>
    </row>
    <row r="57" spans="1:29" x14ac:dyDescent="0.35">
      <c r="A57" s="11">
        <v>304</v>
      </c>
      <c r="B57" s="12">
        <v>39.656300000000002</v>
      </c>
      <c r="C57" s="12">
        <v>18.036799999999999</v>
      </c>
      <c r="D57" s="12">
        <v>0.24104400000000001</v>
      </c>
      <c r="E57" s="12">
        <v>2.0785</v>
      </c>
      <c r="F57" s="12" t="s">
        <v>31</v>
      </c>
      <c r="G57" s="12">
        <v>0.36898602400000002</v>
      </c>
      <c r="H57" s="12">
        <v>1.4401929</v>
      </c>
      <c r="I57" s="12">
        <v>0.49823967899999999</v>
      </c>
      <c r="J57" s="12">
        <v>1.2793070010000001</v>
      </c>
      <c r="K57" s="12">
        <v>0.16295912800000001</v>
      </c>
      <c r="L57" s="12">
        <v>1.182303001</v>
      </c>
      <c r="M57" s="12">
        <v>4</v>
      </c>
      <c r="N57" s="12">
        <v>3</v>
      </c>
      <c r="O57" s="12">
        <v>26</v>
      </c>
      <c r="P57" s="12">
        <v>1.0414326869999999</v>
      </c>
      <c r="Q57" s="12">
        <v>0.89721530400000005</v>
      </c>
      <c r="R57">
        <f t="shared" si="2"/>
        <v>0.14421738299999987</v>
      </c>
      <c r="S57" s="12">
        <v>0.39200485800000001</v>
      </c>
      <c r="T57">
        <f t="shared" si="3"/>
        <v>0.64942782899999996</v>
      </c>
      <c r="U57" s="12">
        <v>0</v>
      </c>
      <c r="V57" s="12">
        <v>23</v>
      </c>
      <c r="W57" s="12">
        <v>0.149952153</v>
      </c>
      <c r="X57" s="12">
        <v>0.33197017099999998</v>
      </c>
      <c r="Y57" s="12">
        <v>1.673700236</v>
      </c>
      <c r="Z57" s="12">
        <v>4.4840028869999999</v>
      </c>
      <c r="AA57" s="12">
        <v>9.8673100000000002E-4</v>
      </c>
      <c r="AB57" s="15" t="s">
        <v>118</v>
      </c>
      <c r="AC57" s="13" t="s">
        <v>308</v>
      </c>
    </row>
    <row r="58" spans="1:29" x14ac:dyDescent="0.35">
      <c r="A58" s="11">
        <v>313</v>
      </c>
      <c r="B58" s="12">
        <v>35.605400000000003</v>
      </c>
      <c r="C58" s="12">
        <v>30.968800000000002</v>
      </c>
      <c r="D58" s="12">
        <v>0.23524300000000001</v>
      </c>
      <c r="E58" s="12">
        <v>1.9950000000000001</v>
      </c>
      <c r="F58" s="12" t="s">
        <v>31</v>
      </c>
      <c r="G58" s="12">
        <v>0.43325271900000001</v>
      </c>
      <c r="H58" s="12">
        <v>1.583050182</v>
      </c>
      <c r="I58" s="12">
        <v>0.35413739100000002</v>
      </c>
      <c r="J58" s="12">
        <v>1.6205473379999999</v>
      </c>
      <c r="K58" s="12">
        <v>7.2303158000000006E-2</v>
      </c>
      <c r="L58" s="12">
        <v>1.1395688450000001</v>
      </c>
      <c r="M58" s="12">
        <v>2</v>
      </c>
      <c r="N58" s="12">
        <v>2</v>
      </c>
      <c r="O58" s="12">
        <v>15</v>
      </c>
      <c r="P58" s="12">
        <v>1.158835313</v>
      </c>
      <c r="Q58" s="12">
        <v>1.157328031</v>
      </c>
      <c r="R58">
        <f t="shared" si="2"/>
        <v>1.5072819999999432E-3</v>
      </c>
      <c r="S58" s="12">
        <v>0.77739420599999998</v>
      </c>
      <c r="T58">
        <f t="shared" si="3"/>
        <v>0.381441107</v>
      </c>
      <c r="U58" s="12">
        <v>1</v>
      </c>
      <c r="V58" s="12">
        <v>14</v>
      </c>
      <c r="W58" s="12">
        <v>0.13234301500000001</v>
      </c>
      <c r="X58" s="12">
        <v>7.5187970000000007E-2</v>
      </c>
      <c r="Y58" s="12">
        <v>4.6925944599999996</v>
      </c>
      <c r="Z58" s="12">
        <v>3.0426065160000002</v>
      </c>
      <c r="AA58" s="12">
        <v>9.9081699999999996E-4</v>
      </c>
      <c r="AB58" s="15" t="s">
        <v>118</v>
      </c>
      <c r="AC58" s="13" t="s">
        <v>308</v>
      </c>
    </row>
    <row r="59" spans="1:29" x14ac:dyDescent="0.35">
      <c r="A59" s="11">
        <v>317</v>
      </c>
      <c r="B59" s="12">
        <v>20.2041</v>
      </c>
      <c r="C59" s="12">
        <v>19.7529</v>
      </c>
      <c r="D59" s="12">
        <v>0.123388</v>
      </c>
      <c r="E59" s="12">
        <v>0.86899999999999999</v>
      </c>
      <c r="F59" s="12" t="s">
        <v>31</v>
      </c>
      <c r="G59" s="12">
        <v>0.13342567699999999</v>
      </c>
      <c r="H59" s="12">
        <v>1.0315663479999999</v>
      </c>
      <c r="I59" s="12">
        <v>0.10950125400000001</v>
      </c>
      <c r="J59" s="12">
        <v>0.99786703300000001</v>
      </c>
      <c r="K59" s="12">
        <v>0.15778504099999999</v>
      </c>
      <c r="L59" s="12">
        <v>0.95120579900000002</v>
      </c>
      <c r="M59" s="12">
        <v>12</v>
      </c>
      <c r="N59" s="12">
        <v>13</v>
      </c>
      <c r="O59" s="12">
        <v>13</v>
      </c>
      <c r="P59" s="12">
        <v>0.62650815800000004</v>
      </c>
      <c r="Q59" s="12">
        <v>0.615876812</v>
      </c>
      <c r="R59">
        <f t="shared" si="2"/>
        <v>1.0631346000000041E-2</v>
      </c>
      <c r="S59" s="12">
        <v>0.55590353800000003</v>
      </c>
      <c r="T59">
        <f t="shared" si="3"/>
        <v>7.0604620000000007E-2</v>
      </c>
      <c r="U59" s="12">
        <v>2</v>
      </c>
      <c r="V59" s="12">
        <v>2</v>
      </c>
      <c r="W59" s="12">
        <v>0.255689006</v>
      </c>
      <c r="X59" s="12">
        <v>0</v>
      </c>
      <c r="Y59" s="12">
        <v>11.17961453</v>
      </c>
      <c r="Z59" s="12">
        <v>75.224395860000001</v>
      </c>
      <c r="AA59" s="12">
        <v>7.9677999999999997E-4</v>
      </c>
      <c r="AB59" s="16" t="s">
        <v>144</v>
      </c>
      <c r="AC59" s="13" t="s">
        <v>305</v>
      </c>
    </row>
    <row r="60" spans="1:29" x14ac:dyDescent="0.35">
      <c r="A60" s="11">
        <v>329</v>
      </c>
      <c r="B60" s="12">
        <v>50.144599999999997</v>
      </c>
      <c r="C60" s="12">
        <v>14.7951</v>
      </c>
      <c r="D60" s="12">
        <v>0.42272599999999999</v>
      </c>
      <c r="E60" s="12">
        <v>1.31</v>
      </c>
      <c r="F60" s="12" t="s">
        <v>32</v>
      </c>
      <c r="G60" s="12">
        <v>0.28036568299999998</v>
      </c>
      <c r="H60" s="12">
        <v>1.3809781990000001</v>
      </c>
      <c r="I60" s="12">
        <v>0.26986580199999999</v>
      </c>
      <c r="J60" s="12">
        <v>1.3827196479999999</v>
      </c>
      <c r="K60" s="12">
        <v>0.16008329499999999</v>
      </c>
      <c r="L60" s="12">
        <v>0.99177070599999995</v>
      </c>
      <c r="M60" s="12">
        <v>5</v>
      </c>
      <c r="N60" s="12">
        <v>4</v>
      </c>
      <c r="O60" s="12">
        <v>20</v>
      </c>
      <c r="P60" s="12">
        <v>0.91928639400000001</v>
      </c>
      <c r="Q60" s="12">
        <v>0.99861547900000003</v>
      </c>
      <c r="R60">
        <f t="shared" si="2"/>
        <v>-7.9329085000000021E-2</v>
      </c>
      <c r="S60" s="12">
        <v>0.47604602200000001</v>
      </c>
      <c r="T60">
        <f t="shared" si="3"/>
        <v>0.44324037199999999</v>
      </c>
      <c r="U60" s="12">
        <v>0</v>
      </c>
      <c r="V60" s="12">
        <v>16</v>
      </c>
      <c r="W60" s="12">
        <v>0.214579828</v>
      </c>
      <c r="X60" s="12">
        <v>0.106870229</v>
      </c>
      <c r="Y60" s="12">
        <v>2.8771507299999999</v>
      </c>
      <c r="Z60" s="12">
        <v>9.908396947</v>
      </c>
      <c r="AA60" s="12">
        <v>6.6882699999999998E-4</v>
      </c>
      <c r="AB60" s="15" t="s">
        <v>139</v>
      </c>
      <c r="AC60" s="13" t="s">
        <v>304</v>
      </c>
    </row>
    <row r="61" spans="1:29" x14ac:dyDescent="0.35">
      <c r="A61" s="11">
        <v>331</v>
      </c>
      <c r="B61" s="12">
        <v>44.324199999999998</v>
      </c>
      <c r="C61" s="12">
        <v>14.4015</v>
      </c>
      <c r="D61" s="12">
        <v>0.159668</v>
      </c>
      <c r="E61" s="12">
        <v>1.93</v>
      </c>
      <c r="F61" s="12" t="s">
        <v>31</v>
      </c>
      <c r="G61" s="12">
        <v>0.34539892500000002</v>
      </c>
      <c r="H61" s="12">
        <v>1.5750305609999999</v>
      </c>
      <c r="I61" s="12">
        <v>0.514735265</v>
      </c>
      <c r="J61" s="12">
        <v>1.8695517020000001</v>
      </c>
      <c r="K61" s="12">
        <v>0.14497912900000001</v>
      </c>
      <c r="L61" s="12">
        <v>1.0557512309999999</v>
      </c>
      <c r="M61" s="12">
        <v>4</v>
      </c>
      <c r="N61" s="12">
        <v>3</v>
      </c>
      <c r="O61" s="12">
        <v>23</v>
      </c>
      <c r="P61" s="12">
        <v>1.125142407</v>
      </c>
      <c r="Q61" s="12">
        <v>1.232950902</v>
      </c>
      <c r="R61">
        <f t="shared" si="2"/>
        <v>-0.107808495</v>
      </c>
      <c r="S61" s="12">
        <v>0.43265717300000001</v>
      </c>
      <c r="T61">
        <f t="shared" si="3"/>
        <v>0.69248523400000006</v>
      </c>
      <c r="U61" s="12">
        <v>0</v>
      </c>
      <c r="V61" s="12">
        <v>20</v>
      </c>
      <c r="W61" s="12">
        <v>0.14448920200000001</v>
      </c>
      <c r="X61" s="12">
        <v>0.13471502599999999</v>
      </c>
      <c r="Y61" s="12">
        <v>0.83547535900000003</v>
      </c>
      <c r="Z61" s="12">
        <v>4.7823834200000004</v>
      </c>
      <c r="AA61" s="12">
        <v>6.9203699999999995E-4</v>
      </c>
      <c r="AB61" s="15" t="s">
        <v>139</v>
      </c>
      <c r="AC61" s="17" t="s">
        <v>308</v>
      </c>
    </row>
    <row r="62" spans="1:29" x14ac:dyDescent="0.35">
      <c r="A62" s="11">
        <v>333</v>
      </c>
      <c r="B62" s="12">
        <v>104.05200000000001</v>
      </c>
      <c r="C62" s="12">
        <v>32.1143</v>
      </c>
      <c r="D62" s="12">
        <v>0.37753799999999998</v>
      </c>
      <c r="E62" s="12">
        <v>1.33</v>
      </c>
      <c r="F62" s="12" t="s">
        <v>31</v>
      </c>
      <c r="G62" s="12">
        <v>0.30762202799999999</v>
      </c>
      <c r="H62" s="12">
        <v>1.0803513229999999</v>
      </c>
      <c r="I62" s="12">
        <v>0.264532459</v>
      </c>
      <c r="J62" s="12">
        <v>0.977235937</v>
      </c>
      <c r="K62" s="12">
        <v>4.5771979999999997E-2</v>
      </c>
      <c r="L62" s="12">
        <v>0.54723896599999999</v>
      </c>
      <c r="M62" s="12">
        <v>4</v>
      </c>
      <c r="N62" s="12">
        <v>4</v>
      </c>
      <c r="O62" s="12">
        <v>23</v>
      </c>
      <c r="P62" s="12">
        <v>0.70478750999999995</v>
      </c>
      <c r="Q62" s="12">
        <v>0.65722740899999998</v>
      </c>
      <c r="R62">
        <f t="shared" si="2"/>
        <v>4.7560100999999966E-2</v>
      </c>
      <c r="S62" s="12">
        <v>0.33494933900000001</v>
      </c>
      <c r="T62">
        <f t="shared" si="3"/>
        <v>0.36983817099999994</v>
      </c>
      <c r="U62" s="12">
        <v>1</v>
      </c>
      <c r="V62" s="12">
        <v>20</v>
      </c>
      <c r="W62" s="12">
        <v>0.37114133100000002</v>
      </c>
      <c r="X62" s="12">
        <v>3.7593985000000003E-2</v>
      </c>
      <c r="Y62" s="12">
        <v>4.2211235650000001</v>
      </c>
      <c r="Z62" s="12">
        <v>5.2556390979999996</v>
      </c>
      <c r="AA62" s="12">
        <v>6.2880800000000001E-4</v>
      </c>
      <c r="AB62" s="15" t="s">
        <v>149</v>
      </c>
      <c r="AC62" s="17" t="s">
        <v>308</v>
      </c>
    </row>
    <row r="63" spans="1:29" x14ac:dyDescent="0.35">
      <c r="A63" s="11">
        <v>334</v>
      </c>
      <c r="B63" s="12">
        <v>89.729500000000002</v>
      </c>
      <c r="C63" s="12">
        <v>16.359400000000001</v>
      </c>
      <c r="D63" s="12">
        <v>0.31812400000000002</v>
      </c>
      <c r="E63" s="12">
        <v>1.0669999999999999</v>
      </c>
      <c r="F63" s="12" t="s">
        <v>32</v>
      </c>
      <c r="G63" s="12">
        <v>0.42964070999999998</v>
      </c>
      <c r="H63" s="12">
        <v>1.022005684</v>
      </c>
      <c r="I63" s="12">
        <v>0.62559401299999995</v>
      </c>
      <c r="J63" s="12">
        <v>1.2159171440000001</v>
      </c>
      <c r="K63" s="12">
        <v>7.9546940999999996E-2</v>
      </c>
      <c r="L63" s="12">
        <v>0.57616519300000002</v>
      </c>
      <c r="M63" s="12">
        <v>2</v>
      </c>
      <c r="N63" s="12">
        <v>1</v>
      </c>
      <c r="O63" s="12">
        <v>17</v>
      </c>
      <c r="P63" s="12">
        <v>0.722863107</v>
      </c>
      <c r="Q63" s="12">
        <v>0.89481917300000002</v>
      </c>
      <c r="R63">
        <f t="shared" si="2"/>
        <v>-0.17195606600000002</v>
      </c>
      <c r="S63" s="12">
        <v>0.35197715499999999</v>
      </c>
      <c r="T63">
        <f t="shared" si="3"/>
        <v>0.37088595200000002</v>
      </c>
      <c r="U63" s="12">
        <v>0</v>
      </c>
      <c r="V63" s="12">
        <v>16</v>
      </c>
      <c r="W63" s="12">
        <v>0.193551483</v>
      </c>
      <c r="X63" s="12">
        <v>2.8116214E-2</v>
      </c>
      <c r="Y63" s="12">
        <v>2.0281533619999998</v>
      </c>
      <c r="Z63" s="12">
        <v>4.9484536080000003</v>
      </c>
      <c r="AA63" s="12">
        <v>6.3203700000000001E-4</v>
      </c>
      <c r="AB63" s="15" t="s">
        <v>118</v>
      </c>
      <c r="AC63" s="17" t="s">
        <v>335</v>
      </c>
    </row>
    <row r="64" spans="1:29" x14ac:dyDescent="0.35">
      <c r="A64" s="11">
        <v>337</v>
      </c>
      <c r="B64" s="12">
        <v>36.435699999999997</v>
      </c>
      <c r="C64" s="12">
        <v>20.8066</v>
      </c>
      <c r="D64" s="12">
        <v>0.219059</v>
      </c>
      <c r="E64" s="12">
        <v>1.96</v>
      </c>
      <c r="F64" s="12" t="s">
        <v>31</v>
      </c>
      <c r="G64" s="12">
        <v>0.457389661</v>
      </c>
      <c r="H64" s="12">
        <v>1.432671386</v>
      </c>
      <c r="I64" s="12">
        <v>0.66311431799999998</v>
      </c>
      <c r="J64" s="12">
        <v>1.4140673349999999</v>
      </c>
      <c r="K64" s="12">
        <v>0.113719167</v>
      </c>
      <c r="L64" s="12">
        <v>1.0261276210000001</v>
      </c>
      <c r="M64" s="12">
        <v>3</v>
      </c>
      <c r="N64" s="12">
        <v>2</v>
      </c>
      <c r="O64" s="12">
        <v>23</v>
      </c>
      <c r="P64" s="12">
        <v>1.03908691</v>
      </c>
      <c r="Q64" s="12">
        <v>1.0350779999999999</v>
      </c>
      <c r="R64">
        <f t="shared" si="2"/>
        <v>4.0089100000000322E-3</v>
      </c>
      <c r="S64" s="12">
        <v>0.46001097600000002</v>
      </c>
      <c r="T64">
        <f t="shared" si="3"/>
        <v>0.57907593400000001</v>
      </c>
      <c r="U64" s="12">
        <v>0</v>
      </c>
      <c r="V64" s="12">
        <v>21</v>
      </c>
      <c r="W64" s="12">
        <v>0.14124661799999999</v>
      </c>
      <c r="X64" s="12">
        <v>9.6938776000000004E-2</v>
      </c>
      <c r="Y64" s="12">
        <v>1.0942138910000001</v>
      </c>
      <c r="Z64" s="12">
        <v>8.4234693879999991</v>
      </c>
      <c r="AA64" s="12">
        <v>6.7284699999999996E-4</v>
      </c>
      <c r="AB64" s="15" t="s">
        <v>118</v>
      </c>
      <c r="AC64" s="18" t="s">
        <v>308</v>
      </c>
    </row>
    <row r="65" spans="1:29" x14ac:dyDescent="0.35">
      <c r="A65" s="11">
        <v>338</v>
      </c>
      <c r="B65" s="12">
        <v>80.593999999999994</v>
      </c>
      <c r="C65" s="12">
        <v>24.171399999999998</v>
      </c>
      <c r="D65" s="12">
        <v>0.40353800000000001</v>
      </c>
      <c r="E65" s="12">
        <v>1.8015000000000001</v>
      </c>
      <c r="F65" s="12" t="s">
        <v>31</v>
      </c>
      <c r="G65" s="12">
        <v>0.63677163800000003</v>
      </c>
      <c r="H65" s="12">
        <v>1.2489771810000001</v>
      </c>
      <c r="I65" s="12">
        <v>0.81163325799999997</v>
      </c>
      <c r="J65" s="12">
        <v>1.4508449779999999</v>
      </c>
      <c r="K65" s="12">
        <v>0.12361501699999999</v>
      </c>
      <c r="L65" s="12">
        <v>0.98762801</v>
      </c>
      <c r="M65" s="12">
        <v>2</v>
      </c>
      <c r="N65" s="12">
        <v>2</v>
      </c>
      <c r="O65" s="12">
        <v>17</v>
      </c>
      <c r="P65" s="12">
        <v>0.92379039399999996</v>
      </c>
      <c r="Q65" s="12">
        <v>0.98903764599999999</v>
      </c>
      <c r="R65">
        <f t="shared" si="2"/>
        <v>-6.5247252000000033E-2</v>
      </c>
      <c r="S65" s="12">
        <v>0.54508768100000005</v>
      </c>
      <c r="T65">
        <f t="shared" si="3"/>
        <v>0.37870271299999991</v>
      </c>
      <c r="U65" s="12">
        <v>1</v>
      </c>
      <c r="V65" s="12">
        <v>16</v>
      </c>
      <c r="W65" s="12">
        <v>0.32940396900000002</v>
      </c>
      <c r="X65" s="12">
        <v>8.8814876000000001E-2</v>
      </c>
      <c r="Y65" s="12">
        <v>5.3732861190000003</v>
      </c>
      <c r="Z65" s="12">
        <v>6.6500138770000001</v>
      </c>
      <c r="AA65" s="12">
        <v>6.7001099999999998E-4</v>
      </c>
      <c r="AB65" s="15" t="s">
        <v>139</v>
      </c>
      <c r="AC65" s="18" t="s">
        <v>305</v>
      </c>
    </row>
    <row r="66" spans="1:29" x14ac:dyDescent="0.35">
      <c r="A66" s="11">
        <v>340</v>
      </c>
      <c r="B66" s="12">
        <v>66.249499999999998</v>
      </c>
      <c r="C66" s="12">
        <v>24.784700000000001</v>
      </c>
      <c r="D66" s="12">
        <v>0.22454499999999999</v>
      </c>
      <c r="E66" s="12">
        <v>1.4664999999999999</v>
      </c>
      <c r="F66" s="12" t="s">
        <v>32</v>
      </c>
      <c r="G66" s="12">
        <v>0.23068314000000001</v>
      </c>
      <c r="H66" s="12">
        <v>1.2850561140000001</v>
      </c>
      <c r="I66" s="12">
        <v>0.29946045199999999</v>
      </c>
      <c r="J66" s="12">
        <v>1.1700899659999999</v>
      </c>
      <c r="K66" s="12">
        <v>0.17060003800000001</v>
      </c>
      <c r="L66" s="12">
        <v>0.96343007300000005</v>
      </c>
      <c r="M66" s="12">
        <v>4</v>
      </c>
      <c r="N66" s="12">
        <v>4</v>
      </c>
      <c r="O66" s="12">
        <v>23</v>
      </c>
      <c r="P66" s="12">
        <v>0.95163767600000004</v>
      </c>
      <c r="Q66" s="12">
        <v>0.85995086700000001</v>
      </c>
      <c r="R66">
        <f t="shared" si="2"/>
        <v>9.1686809000000036E-2</v>
      </c>
      <c r="S66" s="12">
        <v>0.41320459500000001</v>
      </c>
      <c r="T66">
        <f t="shared" si="3"/>
        <v>0.53843308099999998</v>
      </c>
      <c r="U66" s="12">
        <v>1</v>
      </c>
      <c r="V66" s="12">
        <v>20</v>
      </c>
      <c r="W66" s="12">
        <v>0.342954062</v>
      </c>
      <c r="X66" s="12">
        <v>9.5465393999999995E-2</v>
      </c>
      <c r="Y66" s="12">
        <v>8.1522624480000001</v>
      </c>
      <c r="Z66" s="12">
        <v>12.580975110000001</v>
      </c>
      <c r="AA66" s="12">
        <v>6.65454E-4</v>
      </c>
      <c r="AB66" s="15" t="s">
        <v>118</v>
      </c>
      <c r="AC66" s="17" t="s">
        <v>306</v>
      </c>
    </row>
    <row r="67" spans="1:29" x14ac:dyDescent="0.35">
      <c r="A67" s="11">
        <v>342</v>
      </c>
      <c r="B67" s="12">
        <v>29.1127</v>
      </c>
      <c r="C67" s="12">
        <v>16.369199999999999</v>
      </c>
      <c r="D67" s="12">
        <v>0.17718700000000001</v>
      </c>
      <c r="E67" s="12">
        <v>1.6315</v>
      </c>
      <c r="F67" s="12" t="s">
        <v>32</v>
      </c>
      <c r="G67" s="12">
        <v>0.50010242400000005</v>
      </c>
      <c r="H67" s="12">
        <v>1.434544032</v>
      </c>
      <c r="I67" s="12">
        <v>0.32421664100000003</v>
      </c>
      <c r="J67" s="12">
        <v>1.7408977889999999</v>
      </c>
      <c r="K67" s="12">
        <v>0.13965844199999999</v>
      </c>
      <c r="L67" s="12">
        <v>0.99963776199999999</v>
      </c>
      <c r="M67" s="12">
        <v>2</v>
      </c>
      <c r="N67" s="12">
        <v>4</v>
      </c>
      <c r="O67" s="12">
        <v>26</v>
      </c>
      <c r="P67" s="12">
        <v>1.0592409759999999</v>
      </c>
      <c r="Q67" s="12">
        <v>1.197713781</v>
      </c>
      <c r="R67">
        <f t="shared" si="2"/>
        <v>-0.13847280500000014</v>
      </c>
      <c r="S67" s="12">
        <v>0.37227765000000002</v>
      </c>
      <c r="T67">
        <f t="shared" si="3"/>
        <v>0.68696332599999987</v>
      </c>
      <c r="U67" s="12">
        <v>3</v>
      </c>
      <c r="V67" s="12">
        <v>25</v>
      </c>
      <c r="W67" s="12">
        <v>0.102196853</v>
      </c>
      <c r="X67" s="12">
        <v>0.140974563</v>
      </c>
      <c r="Y67" s="12">
        <v>4.6224528180000002</v>
      </c>
      <c r="Z67" s="12">
        <v>19.454489729999999</v>
      </c>
      <c r="AA67" s="12">
        <v>6.9709100000000005E-4</v>
      </c>
      <c r="AB67" s="16" t="s">
        <v>144</v>
      </c>
      <c r="AC67" s="17" t="s">
        <v>306</v>
      </c>
    </row>
    <row r="68" spans="1:29" x14ac:dyDescent="0.35">
      <c r="A68" s="11">
        <v>344</v>
      </c>
      <c r="B68" s="12">
        <v>41.8157</v>
      </c>
      <c r="C68" s="12">
        <v>13.905099999999999</v>
      </c>
      <c r="D68" s="12">
        <v>0.229684</v>
      </c>
      <c r="E68" s="12">
        <v>1.87</v>
      </c>
      <c r="F68" s="12" t="s">
        <v>32</v>
      </c>
      <c r="G68" s="12">
        <v>0.264408702</v>
      </c>
      <c r="H68" s="12">
        <v>1.2942153890000001</v>
      </c>
      <c r="I68" s="12">
        <v>0.28412158900000001</v>
      </c>
      <c r="J68" s="12">
        <v>1.595172236</v>
      </c>
      <c r="K68" s="12">
        <v>0.115472587</v>
      </c>
      <c r="L68" s="12">
        <v>0.90469102199999996</v>
      </c>
      <c r="M68" s="12">
        <v>4</v>
      </c>
      <c r="N68" s="12">
        <v>4</v>
      </c>
      <c r="O68" s="12">
        <v>25</v>
      </c>
      <c r="P68" s="12">
        <v>0.91772200000000004</v>
      </c>
      <c r="Q68" s="12">
        <v>1.1114076020000001</v>
      </c>
      <c r="R68">
        <f t="shared" si="2"/>
        <v>-0.19368560200000007</v>
      </c>
      <c r="S68" s="12">
        <v>0.38059149199999998</v>
      </c>
      <c r="T68">
        <f t="shared" si="3"/>
        <v>0.53713050800000006</v>
      </c>
      <c r="U68" s="12">
        <v>1</v>
      </c>
      <c r="V68" s="12">
        <v>22</v>
      </c>
      <c r="W68" s="12">
        <v>0.139553226</v>
      </c>
      <c r="X68" s="12">
        <v>0.112299465</v>
      </c>
      <c r="Y68" s="12">
        <v>2.6422320680000002</v>
      </c>
      <c r="Z68" s="12">
        <v>10.05347594</v>
      </c>
      <c r="AA68" s="12">
        <v>7.0320699999999996E-4</v>
      </c>
      <c r="AB68" s="15" t="s">
        <v>149</v>
      </c>
      <c r="AC68" s="17" t="s">
        <v>306</v>
      </c>
    </row>
    <row r="69" spans="1:29" x14ac:dyDescent="0.3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S69" s="12"/>
      <c r="U69" s="12"/>
      <c r="V69" s="12"/>
      <c r="W69" s="12"/>
      <c r="X69" s="12"/>
      <c r="Y69" s="12"/>
      <c r="Z69" s="12"/>
      <c r="AA69" s="12"/>
      <c r="AB69" s="15"/>
      <c r="AC69" s="13"/>
    </row>
    <row r="70" spans="1:29" x14ac:dyDescent="0.3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S70" s="12"/>
      <c r="U70" s="12"/>
      <c r="V70" s="12"/>
      <c r="W70" s="12"/>
      <c r="X70" s="12"/>
      <c r="Y70" s="12"/>
      <c r="Z70" s="12"/>
      <c r="AA70" s="12"/>
      <c r="AB70" s="15"/>
      <c r="AC70" s="1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C38" sqref="C38"/>
    </sheetView>
  </sheetViews>
  <sheetFormatPr defaultColWidth="10.6640625" defaultRowHeight="15.5" x14ac:dyDescent="0.35"/>
  <cols>
    <col min="1" max="1" width="13.6640625" customWidth="1"/>
    <col min="2" max="2" width="70.1640625" bestFit="1" customWidth="1"/>
    <col min="3" max="3" width="18.6640625" customWidth="1"/>
  </cols>
  <sheetData>
    <row r="1" spans="1:3" x14ac:dyDescent="0.35">
      <c r="A1" s="33" t="s">
        <v>346</v>
      </c>
      <c r="B1" s="33" t="s">
        <v>351</v>
      </c>
      <c r="C1" s="33" t="s">
        <v>352</v>
      </c>
    </row>
    <row r="2" spans="1:3" x14ac:dyDescent="0.35">
      <c r="A2" s="2" t="s">
        <v>1</v>
      </c>
      <c r="B2" s="2" t="s">
        <v>35</v>
      </c>
      <c r="C2" t="s">
        <v>336</v>
      </c>
    </row>
    <row r="3" spans="1:3" x14ac:dyDescent="0.35">
      <c r="A3" s="2" t="s">
        <v>2</v>
      </c>
      <c r="B3" s="2" t="s">
        <v>36</v>
      </c>
      <c r="C3" t="s">
        <v>336</v>
      </c>
    </row>
    <row r="4" spans="1:3" x14ac:dyDescent="0.35">
      <c r="A4" s="2" t="s">
        <v>4</v>
      </c>
      <c r="B4" s="2" t="s">
        <v>37</v>
      </c>
      <c r="C4" t="s">
        <v>336</v>
      </c>
    </row>
    <row r="5" spans="1:3" x14ac:dyDescent="0.35">
      <c r="A5" s="32" t="s">
        <v>6</v>
      </c>
      <c r="B5" s="32" t="s">
        <v>353</v>
      </c>
      <c r="C5" t="s">
        <v>348</v>
      </c>
    </row>
    <row r="6" spans="1:3" x14ac:dyDescent="0.35">
      <c r="A6" t="s">
        <v>11</v>
      </c>
      <c r="B6" t="s">
        <v>38</v>
      </c>
      <c r="C6" t="s">
        <v>340</v>
      </c>
    </row>
    <row r="7" spans="1:3" x14ac:dyDescent="0.35">
      <c r="A7" s="32" t="s">
        <v>12</v>
      </c>
      <c r="B7" s="32" t="s">
        <v>39</v>
      </c>
      <c r="C7" t="s">
        <v>348</v>
      </c>
    </row>
    <row r="8" spans="1:3" x14ac:dyDescent="0.35">
      <c r="A8" s="32" t="s">
        <v>13</v>
      </c>
      <c r="B8" s="32" t="s">
        <v>354</v>
      </c>
      <c r="C8" t="s">
        <v>348</v>
      </c>
    </row>
    <row r="9" spans="1:3" x14ac:dyDescent="0.35">
      <c r="A9" s="5" t="s">
        <v>14</v>
      </c>
      <c r="B9" s="5" t="s">
        <v>40</v>
      </c>
      <c r="C9" t="s">
        <v>339</v>
      </c>
    </row>
    <row r="10" spans="1:3" x14ac:dyDescent="0.35">
      <c r="A10" s="5" t="s">
        <v>15</v>
      </c>
      <c r="B10" s="5" t="s">
        <v>41</v>
      </c>
      <c r="C10" t="s">
        <v>339</v>
      </c>
    </row>
    <row r="11" spans="1:3" x14ac:dyDescent="0.35">
      <c r="A11" s="5" t="s">
        <v>16</v>
      </c>
      <c r="B11" s="5" t="s">
        <v>42</v>
      </c>
      <c r="C11" t="s">
        <v>339</v>
      </c>
    </row>
    <row r="12" spans="1:3" x14ac:dyDescent="0.35">
      <c r="A12" s="5" t="s">
        <v>17</v>
      </c>
      <c r="B12" s="5" t="s">
        <v>43</v>
      </c>
      <c r="C12" t="s">
        <v>339</v>
      </c>
    </row>
    <row r="13" spans="1:3" x14ac:dyDescent="0.35">
      <c r="A13" s="32" t="s">
        <v>18</v>
      </c>
      <c r="B13" s="32" t="s">
        <v>44</v>
      </c>
      <c r="C13" t="s">
        <v>348</v>
      </c>
    </row>
    <row r="14" spans="1:3" x14ac:dyDescent="0.35">
      <c r="A14" s="5" t="s">
        <v>19</v>
      </c>
      <c r="B14" s="5" t="s">
        <v>45</v>
      </c>
      <c r="C14" t="s">
        <v>339</v>
      </c>
    </row>
    <row r="15" spans="1:3" x14ac:dyDescent="0.35">
      <c r="A15" s="5" t="s">
        <v>20</v>
      </c>
      <c r="B15" s="5" t="s">
        <v>46</v>
      </c>
      <c r="C15" t="s">
        <v>339</v>
      </c>
    </row>
    <row r="16" spans="1:3" x14ac:dyDescent="0.35">
      <c r="A16" s="32" t="s">
        <v>21</v>
      </c>
      <c r="B16" s="32" t="s">
        <v>47</v>
      </c>
      <c r="C16" t="s">
        <v>348</v>
      </c>
    </row>
    <row r="17" spans="1:3" x14ac:dyDescent="0.35">
      <c r="A17" s="5" t="s">
        <v>22</v>
      </c>
      <c r="B17" s="5" t="s">
        <v>349</v>
      </c>
      <c r="C17" t="s">
        <v>339</v>
      </c>
    </row>
    <row r="18" spans="1:3" x14ac:dyDescent="0.35">
      <c r="A18" s="5" t="s">
        <v>342</v>
      </c>
      <c r="B18" s="5" t="s">
        <v>344</v>
      </c>
      <c r="C18" t="s">
        <v>339</v>
      </c>
    </row>
    <row r="19" spans="1:3" x14ac:dyDescent="0.35">
      <c r="A19" s="5" t="s">
        <v>23</v>
      </c>
      <c r="B19" s="5" t="s">
        <v>350</v>
      </c>
      <c r="C19" t="s">
        <v>339</v>
      </c>
    </row>
    <row r="20" spans="1:3" x14ac:dyDescent="0.35">
      <c r="A20" s="5" t="s">
        <v>343</v>
      </c>
      <c r="B20" s="5" t="s">
        <v>345</v>
      </c>
      <c r="C20" t="s">
        <v>339</v>
      </c>
    </row>
    <row r="21" spans="1:3" x14ac:dyDescent="0.35">
      <c r="A21" s="5" t="s">
        <v>24</v>
      </c>
      <c r="B21" s="5" t="s">
        <v>48</v>
      </c>
      <c r="C21" t="s">
        <v>339</v>
      </c>
    </row>
    <row r="22" spans="1:3" x14ac:dyDescent="0.35">
      <c r="A22" s="5" t="s">
        <v>25</v>
      </c>
      <c r="B22" s="5" t="s">
        <v>49</v>
      </c>
      <c r="C22" t="s">
        <v>339</v>
      </c>
    </row>
    <row r="23" spans="1:3" x14ac:dyDescent="0.35">
      <c r="A23" s="2" t="s">
        <v>26</v>
      </c>
      <c r="B23" s="2" t="s">
        <v>341</v>
      </c>
      <c r="C23" t="s">
        <v>336</v>
      </c>
    </row>
    <row r="24" spans="1:3" x14ac:dyDescent="0.35">
      <c r="A24" s="3" t="s">
        <v>27</v>
      </c>
      <c r="B24" s="3" t="s">
        <v>50</v>
      </c>
      <c r="C24" t="s">
        <v>337</v>
      </c>
    </row>
    <row r="25" spans="1:3" x14ac:dyDescent="0.35">
      <c r="A25" s="3" t="s">
        <v>28</v>
      </c>
      <c r="B25" s="3" t="s">
        <v>51</v>
      </c>
      <c r="C25" t="s">
        <v>337</v>
      </c>
    </row>
    <row r="26" spans="1:3" x14ac:dyDescent="0.35">
      <c r="A26" s="3" t="s">
        <v>29</v>
      </c>
      <c r="B26" s="3" t="s">
        <v>52</v>
      </c>
      <c r="C26" t="s">
        <v>337</v>
      </c>
    </row>
    <row r="27" spans="1:3" x14ac:dyDescent="0.35">
      <c r="A27" s="4" t="s">
        <v>30</v>
      </c>
      <c r="B27" s="4" t="s">
        <v>347</v>
      </c>
      <c r="C27" t="s">
        <v>338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C081-7459-594B-A103-92A108A3AF94}">
  <dimension ref="A2:C17"/>
  <sheetViews>
    <sheetView workbookViewId="0">
      <selection activeCell="C18" sqref="C18"/>
    </sheetView>
  </sheetViews>
  <sheetFormatPr defaultColWidth="10.6640625" defaultRowHeight="15.5" x14ac:dyDescent="0.35"/>
  <cols>
    <col min="1" max="1" width="17.5" customWidth="1"/>
    <col min="2" max="2" width="13" customWidth="1"/>
  </cols>
  <sheetData>
    <row r="2" spans="1:3" x14ac:dyDescent="0.35">
      <c r="B2" t="s">
        <v>106</v>
      </c>
      <c r="C2">
        <f>SUM(C4:C7)</f>
        <v>67</v>
      </c>
    </row>
    <row r="4" spans="1:3" x14ac:dyDescent="0.35">
      <c r="A4" t="s">
        <v>310</v>
      </c>
      <c r="B4" t="s">
        <v>107</v>
      </c>
      <c r="C4">
        <f>COUNTIF('Isolates w Microscopy'!F:F, "=envir")</f>
        <v>25</v>
      </c>
    </row>
    <row r="5" spans="1:3" x14ac:dyDescent="0.35">
      <c r="B5" t="s">
        <v>108</v>
      </c>
      <c r="C5">
        <f>COUNTIF('Isolates w Microscopy'!F:F, "=host")</f>
        <v>35</v>
      </c>
    </row>
    <row r="6" spans="1:3" x14ac:dyDescent="0.35">
      <c r="B6" t="s">
        <v>109</v>
      </c>
      <c r="C6">
        <f>COUNTIF('Isolates w Microscopy'!F:F, "=cf")</f>
        <v>5</v>
      </c>
    </row>
    <row r="7" spans="1:3" x14ac:dyDescent="0.35">
      <c r="B7" t="s">
        <v>110</v>
      </c>
      <c r="C7">
        <f>COUNTIF('Isolates w Microscopy'!F:F, "=oth")</f>
        <v>2</v>
      </c>
    </row>
    <row r="11" spans="1:3" x14ac:dyDescent="0.35">
      <c r="A11" t="s">
        <v>311</v>
      </c>
      <c r="B11" t="s">
        <v>308</v>
      </c>
      <c r="C11">
        <f>COUNTIF('Isolates w Microscopy'!AC:AC,"=Infection")</f>
        <v>24</v>
      </c>
    </row>
    <row r="12" spans="1:3" x14ac:dyDescent="0.35">
      <c r="B12" t="s">
        <v>305</v>
      </c>
      <c r="C12">
        <f>COUNTIF('Isolates w Microscopy'!AC:AC,"=Chronic")</f>
        <v>6</v>
      </c>
    </row>
    <row r="13" spans="1:3" x14ac:dyDescent="0.35">
      <c r="B13" t="s">
        <v>108</v>
      </c>
      <c r="C13">
        <f>COUNTIF('Isolates w Microscopy'!AC:AC,"=Host")</f>
        <v>10</v>
      </c>
    </row>
    <row r="14" spans="1:3" x14ac:dyDescent="0.35">
      <c r="B14" t="s">
        <v>304</v>
      </c>
      <c r="C14">
        <f>COUNTIF('Isolates w Microscopy'!AC:AC,"=Fresh Water")</f>
        <v>7</v>
      </c>
    </row>
    <row r="15" spans="1:3" x14ac:dyDescent="0.35">
      <c r="B15" t="s">
        <v>307</v>
      </c>
      <c r="C15">
        <f>COUNTIF('Isolates w Microscopy'!AC:AC,"=Sea Water")</f>
        <v>9</v>
      </c>
    </row>
    <row r="16" spans="1:3" x14ac:dyDescent="0.35">
      <c r="B16" t="s">
        <v>309</v>
      </c>
      <c r="C16">
        <f>COUNTIF('Isolates w Microscopy'!AC:AC,"=Deep Sea Water")</f>
        <v>1</v>
      </c>
    </row>
    <row r="17" spans="2:3" x14ac:dyDescent="0.35">
      <c r="B17" t="s">
        <v>306</v>
      </c>
      <c r="C17">
        <f>COUNTIF('Isolates w Microscopy'!AC:AC,"=Surface")</f>
        <v>7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B3CAA-795C-8A42-9238-97EED55DC8E1}">
  <dimension ref="A1:AQ90"/>
  <sheetViews>
    <sheetView zoomScale="125" zoomScaleNormal="109" workbookViewId="0">
      <selection activeCell="F13" sqref="F13"/>
    </sheetView>
  </sheetViews>
  <sheetFormatPr defaultColWidth="10.83203125" defaultRowHeight="15.5" x14ac:dyDescent="0.35"/>
  <cols>
    <col min="1" max="2" width="10.83203125" style="7"/>
    <col min="3" max="3" width="20.5" style="7" bestFit="1" customWidth="1"/>
    <col min="4" max="4" width="19.5" style="7" bestFit="1" customWidth="1"/>
    <col min="5" max="5" width="16.33203125" style="7" bestFit="1" customWidth="1"/>
    <col min="6" max="6" width="11.5" style="7" bestFit="1" customWidth="1"/>
    <col min="7" max="7" width="18.83203125" style="7" bestFit="1" customWidth="1"/>
    <col min="8" max="8" width="16.6640625" style="7" bestFit="1" customWidth="1"/>
    <col min="9" max="9" width="10.83203125" style="7" customWidth="1"/>
    <col min="10" max="16384" width="10.83203125" style="7"/>
  </cols>
  <sheetData>
    <row r="1" spans="1:31" s="9" customFormat="1" x14ac:dyDescent="0.35">
      <c r="A1" s="34" t="s">
        <v>297</v>
      </c>
      <c r="B1" s="34"/>
      <c r="C1" s="14" t="s">
        <v>298</v>
      </c>
      <c r="D1" s="14" t="s">
        <v>111</v>
      </c>
      <c r="E1" s="14" t="s">
        <v>299</v>
      </c>
      <c r="F1" s="14" t="s">
        <v>300</v>
      </c>
      <c r="G1" s="14" t="s">
        <v>301</v>
      </c>
      <c r="H1" s="14" t="s">
        <v>302</v>
      </c>
      <c r="I1" s="19" t="s">
        <v>303</v>
      </c>
    </row>
    <row r="2" spans="1:31" s="8" customFormat="1" x14ac:dyDescent="0.35">
      <c r="A2" s="20" t="s">
        <v>112</v>
      </c>
      <c r="B2" s="21">
        <v>1</v>
      </c>
      <c r="C2" s="22" t="s">
        <v>113</v>
      </c>
      <c r="D2" s="15" t="s">
        <v>114</v>
      </c>
      <c r="E2" s="15" t="s">
        <v>115</v>
      </c>
      <c r="F2" s="15" t="s">
        <v>116</v>
      </c>
      <c r="G2" s="15" t="s">
        <v>117</v>
      </c>
      <c r="H2" s="15" t="s">
        <v>118</v>
      </c>
      <c r="I2" s="16" t="s">
        <v>308</v>
      </c>
      <c r="J2" s="7"/>
      <c r="K2" s="7"/>
      <c r="L2" s="7"/>
      <c r="M2" s="7"/>
      <c r="N2" s="7"/>
      <c r="O2" s="7"/>
    </row>
    <row r="3" spans="1:31" s="8" customFormat="1" x14ac:dyDescent="0.35">
      <c r="A3" s="20" t="s">
        <v>112</v>
      </c>
      <c r="B3" s="21">
        <v>2</v>
      </c>
      <c r="C3" s="22" t="s">
        <v>119</v>
      </c>
      <c r="D3" s="15" t="s">
        <v>114</v>
      </c>
      <c r="E3" s="15" t="s">
        <v>115</v>
      </c>
      <c r="F3" s="15" t="s">
        <v>116</v>
      </c>
      <c r="G3" s="15" t="s">
        <v>120</v>
      </c>
      <c r="H3" s="15" t="s">
        <v>118</v>
      </c>
      <c r="I3" s="16" t="s">
        <v>308</v>
      </c>
    </row>
    <row r="4" spans="1:31" s="8" customFormat="1" x14ac:dyDescent="0.35">
      <c r="A4" s="20" t="s">
        <v>112</v>
      </c>
      <c r="B4" s="21">
        <v>3</v>
      </c>
      <c r="C4" s="22" t="s">
        <v>121</v>
      </c>
      <c r="D4" s="15" t="s">
        <v>114</v>
      </c>
      <c r="E4" s="15" t="s">
        <v>115</v>
      </c>
      <c r="F4" s="15" t="s">
        <v>116</v>
      </c>
      <c r="G4" s="15" t="s">
        <v>120</v>
      </c>
      <c r="H4" s="15" t="s">
        <v>118</v>
      </c>
      <c r="I4" s="16" t="s">
        <v>308</v>
      </c>
    </row>
    <row r="5" spans="1:31" s="8" customFormat="1" x14ac:dyDescent="0.35">
      <c r="A5" s="20" t="s">
        <v>112</v>
      </c>
      <c r="B5" s="21">
        <v>5</v>
      </c>
      <c r="C5" s="22" t="s">
        <v>122</v>
      </c>
      <c r="D5" s="15" t="s">
        <v>114</v>
      </c>
      <c r="E5" s="15" t="s">
        <v>115</v>
      </c>
      <c r="F5" s="15" t="s">
        <v>116</v>
      </c>
      <c r="G5" s="15" t="s">
        <v>120</v>
      </c>
      <c r="H5" s="15" t="s">
        <v>118</v>
      </c>
      <c r="I5" s="16" t="s">
        <v>308</v>
      </c>
    </row>
    <row r="6" spans="1:31" s="8" customFormat="1" x14ac:dyDescent="0.35">
      <c r="A6" s="20" t="s">
        <v>112</v>
      </c>
      <c r="B6" s="21">
        <v>7</v>
      </c>
      <c r="C6" s="22" t="s">
        <v>123</v>
      </c>
      <c r="D6" s="15" t="s">
        <v>114</v>
      </c>
      <c r="E6" s="15" t="s">
        <v>115</v>
      </c>
      <c r="F6" s="15" t="s">
        <v>116</v>
      </c>
      <c r="G6" s="15" t="s">
        <v>120</v>
      </c>
      <c r="H6" s="15" t="s">
        <v>118</v>
      </c>
      <c r="I6" s="16" t="s">
        <v>308</v>
      </c>
    </row>
    <row r="7" spans="1:31" s="8" customFormat="1" x14ac:dyDescent="0.35">
      <c r="A7" s="20" t="s">
        <v>112</v>
      </c>
      <c r="B7" s="21">
        <v>9</v>
      </c>
      <c r="C7" s="22" t="s">
        <v>124</v>
      </c>
      <c r="D7" s="15" t="s">
        <v>114</v>
      </c>
      <c r="E7" s="15" t="s">
        <v>115</v>
      </c>
      <c r="F7" s="15" t="s">
        <v>116</v>
      </c>
      <c r="G7" s="15" t="s">
        <v>125</v>
      </c>
      <c r="H7" s="15" t="s">
        <v>118</v>
      </c>
      <c r="I7" s="16" t="s">
        <v>308</v>
      </c>
    </row>
    <row r="8" spans="1:31" s="8" customFormat="1" x14ac:dyDescent="0.35">
      <c r="A8" s="20" t="s">
        <v>112</v>
      </c>
      <c r="B8" s="21">
        <v>11</v>
      </c>
      <c r="C8" s="22" t="s">
        <v>126</v>
      </c>
      <c r="D8" s="15" t="s">
        <v>114</v>
      </c>
      <c r="E8" s="15" t="s">
        <v>115</v>
      </c>
      <c r="F8" s="15" t="s">
        <v>116</v>
      </c>
      <c r="G8" s="15" t="s">
        <v>120</v>
      </c>
      <c r="H8" s="15" t="s">
        <v>118</v>
      </c>
      <c r="I8" s="16" t="s">
        <v>308</v>
      </c>
    </row>
    <row r="9" spans="1:31" s="8" customFormat="1" x14ac:dyDescent="0.35">
      <c r="A9" s="20" t="s">
        <v>112</v>
      </c>
      <c r="B9" s="21">
        <v>14</v>
      </c>
      <c r="C9" s="22" t="s">
        <v>127</v>
      </c>
      <c r="D9" s="15" t="s">
        <v>114</v>
      </c>
      <c r="E9" s="15" t="s">
        <v>115</v>
      </c>
      <c r="F9" s="15" t="s">
        <v>116</v>
      </c>
      <c r="G9" s="15" t="s">
        <v>128</v>
      </c>
      <c r="H9" s="15" t="s">
        <v>129</v>
      </c>
      <c r="I9" s="16" t="s">
        <v>108</v>
      </c>
    </row>
    <row r="10" spans="1:31" s="8" customFormat="1" x14ac:dyDescent="0.35">
      <c r="A10" s="20" t="s">
        <v>112</v>
      </c>
      <c r="B10" s="21">
        <v>15</v>
      </c>
      <c r="C10" s="22" t="s">
        <v>130</v>
      </c>
      <c r="D10" s="15" t="s">
        <v>131</v>
      </c>
      <c r="E10" s="15" t="s">
        <v>132</v>
      </c>
      <c r="F10" s="15" t="s">
        <v>133</v>
      </c>
      <c r="G10" s="15" t="s">
        <v>134</v>
      </c>
      <c r="H10" s="15" t="s">
        <v>118</v>
      </c>
      <c r="I10" s="16" t="s">
        <v>108</v>
      </c>
      <c r="J10" s="7"/>
    </row>
    <row r="11" spans="1:31" s="8" customFormat="1" x14ac:dyDescent="0.35">
      <c r="A11" s="20" t="s">
        <v>112</v>
      </c>
      <c r="B11" s="21">
        <v>23</v>
      </c>
      <c r="C11" s="22" t="s">
        <v>135</v>
      </c>
      <c r="D11" s="15" t="s">
        <v>136</v>
      </c>
      <c r="E11" s="15" t="s">
        <v>137</v>
      </c>
      <c r="F11" s="23">
        <v>2004</v>
      </c>
      <c r="G11" s="15" t="s">
        <v>138</v>
      </c>
      <c r="H11" s="15" t="s">
        <v>139</v>
      </c>
      <c r="I11" s="16" t="s">
        <v>304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31" s="8" customFormat="1" x14ac:dyDescent="0.35">
      <c r="A12" s="20" t="s">
        <v>112</v>
      </c>
      <c r="B12" s="21">
        <v>26</v>
      </c>
      <c r="C12" s="22" t="s">
        <v>140</v>
      </c>
      <c r="D12" s="15" t="s">
        <v>141</v>
      </c>
      <c r="E12" s="15" t="s">
        <v>142</v>
      </c>
      <c r="F12" s="23">
        <v>2002</v>
      </c>
      <c r="G12" s="15" t="s">
        <v>143</v>
      </c>
      <c r="H12" s="16" t="s">
        <v>144</v>
      </c>
      <c r="I12" s="16" t="s">
        <v>305</v>
      </c>
      <c r="J12" s="7"/>
      <c r="K12" s="7"/>
      <c r="L12" s="7"/>
      <c r="M12" s="7"/>
      <c r="N12" s="7"/>
      <c r="O12" s="7"/>
    </row>
    <row r="13" spans="1:31" s="8" customFormat="1" x14ac:dyDescent="0.35">
      <c r="A13" s="20" t="s">
        <v>112</v>
      </c>
      <c r="B13" s="21">
        <v>29</v>
      </c>
      <c r="C13" s="24">
        <v>59.2</v>
      </c>
      <c r="D13" s="15" t="s">
        <v>145</v>
      </c>
      <c r="E13" s="15" t="s">
        <v>146</v>
      </c>
      <c r="F13" s="15" t="s">
        <v>147</v>
      </c>
      <c r="G13" s="15" t="s">
        <v>148</v>
      </c>
      <c r="H13" s="15" t="s">
        <v>149</v>
      </c>
      <c r="I13" s="16" t="s">
        <v>306</v>
      </c>
      <c r="J13" s="7"/>
      <c r="K13" s="7"/>
      <c r="L13" s="7"/>
      <c r="M13" s="7"/>
    </row>
    <row r="14" spans="1:31" s="8" customFormat="1" x14ac:dyDescent="0.35">
      <c r="A14" s="20" t="s">
        <v>112</v>
      </c>
      <c r="B14" s="21">
        <v>32</v>
      </c>
      <c r="C14" s="22" t="s">
        <v>150</v>
      </c>
      <c r="D14" s="15" t="s">
        <v>151</v>
      </c>
      <c r="E14" s="15" t="s">
        <v>152</v>
      </c>
      <c r="F14" s="23">
        <v>1975</v>
      </c>
      <c r="G14" s="15" t="s">
        <v>153</v>
      </c>
      <c r="H14" s="15" t="s">
        <v>118</v>
      </c>
      <c r="I14" s="16" t="s">
        <v>308</v>
      </c>
      <c r="J14" s="7"/>
      <c r="K14" s="7"/>
      <c r="L14" s="7"/>
      <c r="M14" s="7"/>
      <c r="N14" s="7"/>
      <c r="O14" s="7"/>
    </row>
    <row r="15" spans="1:31" s="8" customFormat="1" x14ac:dyDescent="0.35">
      <c r="A15" s="20" t="s">
        <v>112</v>
      </c>
      <c r="B15" s="21">
        <v>33</v>
      </c>
      <c r="C15" s="22" t="s">
        <v>154</v>
      </c>
      <c r="D15" s="15" t="s">
        <v>151</v>
      </c>
      <c r="E15" s="15" t="s">
        <v>152</v>
      </c>
      <c r="F15" s="15" t="s">
        <v>155</v>
      </c>
      <c r="G15" s="15" t="s">
        <v>120</v>
      </c>
      <c r="H15" s="15" t="s">
        <v>118</v>
      </c>
      <c r="I15" s="16" t="s">
        <v>308</v>
      </c>
      <c r="J15" s="7"/>
    </row>
    <row r="16" spans="1:31" s="8" customFormat="1" x14ac:dyDescent="0.35">
      <c r="A16" s="20" t="s">
        <v>112</v>
      </c>
      <c r="B16" s="21">
        <v>38</v>
      </c>
      <c r="C16" s="22" t="s">
        <v>156</v>
      </c>
      <c r="D16" s="15" t="s">
        <v>157</v>
      </c>
      <c r="E16" s="15" t="s">
        <v>158</v>
      </c>
      <c r="F16" s="23">
        <v>1993</v>
      </c>
      <c r="G16" s="15" t="s">
        <v>159</v>
      </c>
      <c r="H16" s="15" t="s">
        <v>118</v>
      </c>
      <c r="I16" s="16" t="s">
        <v>308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0" s="8" customFormat="1" x14ac:dyDescent="0.35">
      <c r="A17" s="20" t="s">
        <v>112</v>
      </c>
      <c r="B17" s="21">
        <v>41</v>
      </c>
      <c r="C17" s="22" t="s">
        <v>160</v>
      </c>
      <c r="D17" s="15" t="s">
        <v>161</v>
      </c>
      <c r="E17" s="15" t="s">
        <v>158</v>
      </c>
      <c r="F17" s="23">
        <v>1993</v>
      </c>
      <c r="G17" s="15" t="s">
        <v>143</v>
      </c>
      <c r="H17" s="16" t="s">
        <v>144</v>
      </c>
      <c r="I17" s="16" t="s">
        <v>305</v>
      </c>
      <c r="J17" s="7"/>
      <c r="K17" s="7"/>
      <c r="L17" s="7"/>
      <c r="M17" s="7"/>
      <c r="N17" s="7"/>
      <c r="O17" s="7"/>
      <c r="P17" s="7"/>
      <c r="Q17" s="7"/>
      <c r="R17" s="7"/>
    </row>
    <row r="18" spans="1:30" s="8" customFormat="1" x14ac:dyDescent="0.35">
      <c r="A18" s="20" t="s">
        <v>112</v>
      </c>
      <c r="B18" s="21">
        <v>45</v>
      </c>
      <c r="C18" s="22" t="s">
        <v>162</v>
      </c>
      <c r="D18" s="15" t="s">
        <v>141</v>
      </c>
      <c r="E18" s="15" t="s">
        <v>142</v>
      </c>
      <c r="F18" s="23">
        <v>2002</v>
      </c>
      <c r="G18" s="15" t="s">
        <v>143</v>
      </c>
      <c r="H18" s="16" t="s">
        <v>144</v>
      </c>
      <c r="I18" s="16" t="s">
        <v>305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30" s="8" customFormat="1" x14ac:dyDescent="0.35">
      <c r="A19" s="20" t="s">
        <v>112</v>
      </c>
      <c r="B19" s="21">
        <v>47</v>
      </c>
      <c r="C19" s="22" t="s">
        <v>163</v>
      </c>
      <c r="D19" s="15" t="s">
        <v>164</v>
      </c>
      <c r="E19" s="15" t="s">
        <v>165</v>
      </c>
      <c r="F19" s="23">
        <v>1955</v>
      </c>
      <c r="G19" s="15" t="s">
        <v>120</v>
      </c>
      <c r="H19" s="15" t="s">
        <v>118</v>
      </c>
      <c r="I19" s="16" t="s">
        <v>308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30" s="8" customFormat="1" x14ac:dyDescent="0.35">
      <c r="A20" s="20" t="s">
        <v>112</v>
      </c>
      <c r="B20" s="21">
        <v>49</v>
      </c>
      <c r="C20" s="22" t="s">
        <v>166</v>
      </c>
      <c r="D20" s="15" t="s">
        <v>167</v>
      </c>
      <c r="E20" s="15" t="s">
        <v>168</v>
      </c>
      <c r="F20" s="15" t="s">
        <v>169</v>
      </c>
      <c r="G20" s="15" t="s">
        <v>120</v>
      </c>
      <c r="H20" s="15" t="s">
        <v>118</v>
      </c>
      <c r="I20" s="16" t="s">
        <v>308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30" s="8" customFormat="1" x14ac:dyDescent="0.35">
      <c r="A21" s="20" t="s">
        <v>112</v>
      </c>
      <c r="B21" s="21">
        <v>50</v>
      </c>
      <c r="C21" s="22" t="s">
        <v>170</v>
      </c>
      <c r="D21" s="15" t="s">
        <v>171</v>
      </c>
      <c r="E21" s="15" t="s">
        <v>172</v>
      </c>
      <c r="F21" s="23">
        <v>1971</v>
      </c>
      <c r="G21" s="15" t="s">
        <v>173</v>
      </c>
      <c r="H21" s="15" t="s">
        <v>118</v>
      </c>
      <c r="I21" s="16" t="s">
        <v>308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30" s="8" customFormat="1" x14ac:dyDescent="0.35">
      <c r="A22" s="20" t="s">
        <v>112</v>
      </c>
      <c r="B22" s="25">
        <v>51</v>
      </c>
      <c r="C22" s="26" t="s">
        <v>174</v>
      </c>
      <c r="D22" s="15" t="s">
        <v>175</v>
      </c>
      <c r="E22" s="15" t="s">
        <v>176</v>
      </c>
      <c r="F22" s="23">
        <v>2003</v>
      </c>
      <c r="G22" s="15" t="s">
        <v>173</v>
      </c>
      <c r="H22" s="15" t="s">
        <v>118</v>
      </c>
      <c r="I22" s="16" t="s">
        <v>308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30" s="8" customFormat="1" x14ac:dyDescent="0.35">
      <c r="A23" s="20" t="s">
        <v>112</v>
      </c>
      <c r="B23" s="25">
        <v>52</v>
      </c>
      <c r="C23" s="26" t="s">
        <v>177</v>
      </c>
      <c r="D23" s="15" t="s">
        <v>175</v>
      </c>
      <c r="E23" s="15" t="s">
        <v>176</v>
      </c>
      <c r="F23" s="23">
        <v>2003</v>
      </c>
      <c r="G23" s="15" t="s">
        <v>178</v>
      </c>
      <c r="H23" s="15" t="s">
        <v>178</v>
      </c>
      <c r="I23" s="16" t="s">
        <v>306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30" s="8" customFormat="1" x14ac:dyDescent="0.35">
      <c r="A24" s="20" t="s">
        <v>112</v>
      </c>
      <c r="B24" s="25">
        <v>55</v>
      </c>
      <c r="C24" s="26" t="s">
        <v>179</v>
      </c>
      <c r="D24" s="15" t="s">
        <v>155</v>
      </c>
      <c r="E24" s="15" t="s">
        <v>180</v>
      </c>
      <c r="F24" s="15" t="s">
        <v>155</v>
      </c>
      <c r="G24" s="15" t="s">
        <v>181</v>
      </c>
      <c r="H24" s="15" t="s">
        <v>129</v>
      </c>
      <c r="I24" s="16" t="s">
        <v>108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30" s="8" customFormat="1" x14ac:dyDescent="0.35">
      <c r="A25" s="20" t="s">
        <v>112</v>
      </c>
      <c r="B25" s="25">
        <v>69</v>
      </c>
      <c r="C25" s="26" t="s">
        <v>182</v>
      </c>
      <c r="D25" s="15" t="s">
        <v>183</v>
      </c>
      <c r="E25" s="15" t="s">
        <v>146</v>
      </c>
      <c r="F25" s="23">
        <v>2004</v>
      </c>
      <c r="G25" s="15" t="s">
        <v>181</v>
      </c>
      <c r="H25" s="15" t="s">
        <v>129</v>
      </c>
      <c r="I25" s="16" t="s">
        <v>108</v>
      </c>
      <c r="J25" s="7"/>
      <c r="K25" s="7"/>
      <c r="L25" s="7"/>
      <c r="M25" s="7"/>
    </row>
    <row r="26" spans="1:30" s="8" customFormat="1" x14ac:dyDescent="0.35">
      <c r="A26" s="20" t="s">
        <v>112</v>
      </c>
      <c r="B26" s="25">
        <v>73</v>
      </c>
      <c r="C26" s="26" t="s">
        <v>184</v>
      </c>
      <c r="D26" s="15" t="s">
        <v>183</v>
      </c>
      <c r="E26" s="15" t="s">
        <v>146</v>
      </c>
      <c r="F26" s="23">
        <v>2004</v>
      </c>
      <c r="G26" s="15" t="s">
        <v>181</v>
      </c>
      <c r="H26" s="15" t="s">
        <v>129</v>
      </c>
      <c r="I26" s="16" t="s">
        <v>108</v>
      </c>
      <c r="J26" s="7"/>
      <c r="K26" s="7"/>
      <c r="L26" s="7"/>
      <c r="M26" s="7"/>
    </row>
    <row r="27" spans="1:30" s="8" customFormat="1" x14ac:dyDescent="0.35">
      <c r="A27" s="20" t="s">
        <v>112</v>
      </c>
      <c r="B27" s="25">
        <v>78</v>
      </c>
      <c r="C27" s="26" t="s">
        <v>185</v>
      </c>
      <c r="D27" s="15" t="s">
        <v>186</v>
      </c>
      <c r="E27" s="15" t="s">
        <v>146</v>
      </c>
      <c r="F27" s="23">
        <v>1924</v>
      </c>
      <c r="G27" s="15" t="s">
        <v>187</v>
      </c>
      <c r="H27" s="15" t="s">
        <v>118</v>
      </c>
      <c r="I27" s="16" t="s">
        <v>308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30" s="8" customFormat="1" x14ac:dyDescent="0.35">
      <c r="A28" s="20" t="s">
        <v>112</v>
      </c>
      <c r="B28" s="25">
        <v>84</v>
      </c>
      <c r="C28" s="26" t="s">
        <v>188</v>
      </c>
      <c r="D28" s="15" t="s">
        <v>189</v>
      </c>
      <c r="E28" s="15" t="s">
        <v>172</v>
      </c>
      <c r="F28" s="23">
        <v>1949</v>
      </c>
      <c r="G28" s="15" t="s">
        <v>155</v>
      </c>
      <c r="H28" s="15" t="s">
        <v>155</v>
      </c>
      <c r="I28" s="16" t="s">
        <v>155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s="8" customFormat="1" x14ac:dyDescent="0.35">
      <c r="A29" s="20" t="s">
        <v>112</v>
      </c>
      <c r="B29" s="25">
        <v>86</v>
      </c>
      <c r="C29" s="26" t="s">
        <v>190</v>
      </c>
      <c r="D29" s="15" t="s">
        <v>186</v>
      </c>
      <c r="E29" s="15" t="s">
        <v>146</v>
      </c>
      <c r="F29" s="23">
        <v>1950</v>
      </c>
      <c r="G29" s="15" t="s">
        <v>191</v>
      </c>
      <c r="H29" s="15" t="s">
        <v>118</v>
      </c>
      <c r="I29" s="16" t="s">
        <v>308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s="8" customFormat="1" x14ac:dyDescent="0.35">
      <c r="A30" s="20" t="s">
        <v>112</v>
      </c>
      <c r="B30" s="25">
        <v>90</v>
      </c>
      <c r="C30" s="26" t="s">
        <v>192</v>
      </c>
      <c r="D30" s="15" t="s">
        <v>193</v>
      </c>
      <c r="E30" s="15" t="s">
        <v>146</v>
      </c>
      <c r="F30" s="23">
        <v>1962</v>
      </c>
      <c r="G30" s="15" t="s">
        <v>134</v>
      </c>
      <c r="H30" s="15" t="s">
        <v>118</v>
      </c>
      <c r="I30" s="16" t="s">
        <v>308</v>
      </c>
      <c r="J30" s="7"/>
      <c r="K30" s="7"/>
      <c r="L30" s="7"/>
      <c r="M30" s="7"/>
      <c r="N30" s="7"/>
      <c r="O30" s="7"/>
      <c r="P30" s="7"/>
      <c r="Q30" s="7"/>
    </row>
    <row r="31" spans="1:30" s="8" customFormat="1" x14ac:dyDescent="0.35">
      <c r="A31" s="20" t="s">
        <v>112</v>
      </c>
      <c r="B31" s="25">
        <v>92</v>
      </c>
      <c r="C31" s="26" t="s">
        <v>194</v>
      </c>
      <c r="D31" s="15" t="s">
        <v>186</v>
      </c>
      <c r="E31" s="15" t="s">
        <v>146</v>
      </c>
      <c r="F31" s="23">
        <v>1969</v>
      </c>
      <c r="G31" s="15" t="s">
        <v>195</v>
      </c>
      <c r="H31" s="15" t="s">
        <v>118</v>
      </c>
      <c r="I31" s="16" t="s">
        <v>308</v>
      </c>
      <c r="J31" s="7"/>
      <c r="K31" s="7"/>
      <c r="L31" s="7"/>
      <c r="M31" s="7"/>
      <c r="N31" s="7"/>
      <c r="O31" s="7"/>
      <c r="P31" s="7"/>
      <c r="Q31" s="7"/>
    </row>
    <row r="32" spans="1:30" s="8" customFormat="1" x14ac:dyDescent="0.35">
      <c r="A32" s="20" t="s">
        <v>112</v>
      </c>
      <c r="B32" s="25">
        <v>94</v>
      </c>
      <c r="C32" s="26" t="s">
        <v>196</v>
      </c>
      <c r="D32" s="15" t="s">
        <v>197</v>
      </c>
      <c r="E32" s="15" t="s">
        <v>172</v>
      </c>
      <c r="F32" s="23">
        <v>1982</v>
      </c>
      <c r="G32" s="15" t="s">
        <v>155</v>
      </c>
      <c r="H32" s="15" t="s">
        <v>155</v>
      </c>
      <c r="I32" s="16" t="s">
        <v>155</v>
      </c>
      <c r="J32" s="7"/>
      <c r="K32" s="7"/>
      <c r="L32" s="7"/>
      <c r="M32" s="7"/>
      <c r="N32" s="7"/>
      <c r="O32" s="7"/>
      <c r="P32" s="7"/>
      <c r="Q32" s="7"/>
    </row>
    <row r="33" spans="1:43" s="8" customFormat="1" x14ac:dyDescent="0.35">
      <c r="A33" s="20" t="s">
        <v>112</v>
      </c>
      <c r="B33" s="25">
        <v>100</v>
      </c>
      <c r="C33" s="26" t="s">
        <v>198</v>
      </c>
      <c r="D33" s="15" t="s">
        <v>199</v>
      </c>
      <c r="E33" s="15" t="s">
        <v>200</v>
      </c>
      <c r="F33" s="23">
        <v>2000</v>
      </c>
      <c r="G33" s="15" t="s">
        <v>201</v>
      </c>
      <c r="H33" s="16"/>
      <c r="I33" s="16" t="s">
        <v>307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43" s="8" customFormat="1" x14ac:dyDescent="0.35">
      <c r="A34" s="20" t="s">
        <v>112</v>
      </c>
      <c r="B34" s="25">
        <v>109</v>
      </c>
      <c r="C34" s="26" t="s">
        <v>202</v>
      </c>
      <c r="D34" s="15" t="s">
        <v>203</v>
      </c>
      <c r="E34" s="15" t="s">
        <v>172</v>
      </c>
      <c r="F34" s="23">
        <v>2004</v>
      </c>
      <c r="G34" s="15" t="s">
        <v>204</v>
      </c>
      <c r="H34" s="15" t="s">
        <v>129</v>
      </c>
      <c r="I34" s="16" t="s">
        <v>306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</row>
    <row r="35" spans="1:43" s="8" customFormat="1" x14ac:dyDescent="0.35">
      <c r="A35" s="20" t="s">
        <v>112</v>
      </c>
      <c r="B35" s="25">
        <v>113</v>
      </c>
      <c r="C35" s="26" t="s">
        <v>205</v>
      </c>
      <c r="D35" s="15" t="s">
        <v>203</v>
      </c>
      <c r="E35" s="15" t="s">
        <v>172</v>
      </c>
      <c r="F35" s="23">
        <v>2005</v>
      </c>
      <c r="G35" s="15" t="s">
        <v>206</v>
      </c>
      <c r="H35" s="15" t="s">
        <v>129</v>
      </c>
      <c r="I35" s="16" t="s">
        <v>306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43" s="8" customFormat="1" x14ac:dyDescent="0.35">
      <c r="A36" s="20" t="s">
        <v>112</v>
      </c>
      <c r="B36" s="25">
        <v>120</v>
      </c>
      <c r="C36" s="26" t="s">
        <v>207</v>
      </c>
      <c r="D36" s="15" t="s">
        <v>208</v>
      </c>
      <c r="E36" s="15" t="s">
        <v>209</v>
      </c>
      <c r="F36" s="23">
        <v>2004</v>
      </c>
      <c r="G36" s="15" t="s">
        <v>201</v>
      </c>
      <c r="H36" s="15" t="s">
        <v>210</v>
      </c>
      <c r="I36" s="16" t="s">
        <v>307</v>
      </c>
      <c r="J36" s="7"/>
      <c r="K36" s="7"/>
      <c r="L36" s="7"/>
      <c r="M36" s="7"/>
      <c r="N36" s="7"/>
      <c r="O36" s="7"/>
      <c r="P36" s="7"/>
      <c r="Q36" s="7"/>
    </row>
    <row r="37" spans="1:43" s="8" customFormat="1" x14ac:dyDescent="0.35">
      <c r="A37" s="20" t="s">
        <v>112</v>
      </c>
      <c r="B37" s="25">
        <v>121</v>
      </c>
      <c r="C37" s="26" t="s">
        <v>211</v>
      </c>
      <c r="D37" s="15" t="s">
        <v>212</v>
      </c>
      <c r="E37" s="15" t="s">
        <v>209</v>
      </c>
      <c r="F37" s="23">
        <v>2004</v>
      </c>
      <c r="G37" s="15" t="s">
        <v>213</v>
      </c>
      <c r="H37" s="15" t="s">
        <v>210</v>
      </c>
      <c r="I37" s="16" t="s">
        <v>307</v>
      </c>
      <c r="J37" s="7"/>
      <c r="K37" s="7"/>
      <c r="L37" s="7"/>
      <c r="M37" s="7"/>
      <c r="N37" s="7"/>
      <c r="O37" s="7"/>
      <c r="P37" s="7"/>
      <c r="Q37" s="7"/>
    </row>
    <row r="38" spans="1:43" s="8" customFormat="1" x14ac:dyDescent="0.35">
      <c r="A38" s="20" t="s">
        <v>112</v>
      </c>
      <c r="B38" s="25">
        <v>122</v>
      </c>
      <c r="C38" s="26" t="s">
        <v>214</v>
      </c>
      <c r="D38" s="15" t="s">
        <v>215</v>
      </c>
      <c r="E38" s="15" t="s">
        <v>209</v>
      </c>
      <c r="F38" s="23">
        <v>2004</v>
      </c>
      <c r="G38" s="15" t="s">
        <v>213</v>
      </c>
      <c r="H38" s="15" t="s">
        <v>210</v>
      </c>
      <c r="I38" s="16" t="s">
        <v>307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43" s="8" customFormat="1" x14ac:dyDescent="0.35">
      <c r="A39" s="20" t="s">
        <v>112</v>
      </c>
      <c r="B39" s="25">
        <v>123</v>
      </c>
      <c r="C39" s="26" t="s">
        <v>216</v>
      </c>
      <c r="D39" s="15" t="s">
        <v>217</v>
      </c>
      <c r="E39" s="15" t="s">
        <v>209</v>
      </c>
      <c r="F39" s="23">
        <v>2004</v>
      </c>
      <c r="G39" s="15" t="s">
        <v>213</v>
      </c>
      <c r="H39" s="15" t="s">
        <v>210</v>
      </c>
      <c r="I39" s="16" t="s">
        <v>307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43" s="8" customFormat="1" x14ac:dyDescent="0.35">
      <c r="A40" s="20" t="s">
        <v>112</v>
      </c>
      <c r="B40" s="25">
        <v>124</v>
      </c>
      <c r="C40" s="26" t="s">
        <v>218</v>
      </c>
      <c r="D40" s="15" t="s">
        <v>217</v>
      </c>
      <c r="E40" s="15" t="s">
        <v>209</v>
      </c>
      <c r="F40" s="23">
        <v>2004</v>
      </c>
      <c r="G40" s="15" t="s">
        <v>213</v>
      </c>
      <c r="H40" s="15" t="s">
        <v>210</v>
      </c>
      <c r="I40" s="16" t="s">
        <v>307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43" s="8" customFormat="1" x14ac:dyDescent="0.35">
      <c r="A41" s="20" t="s">
        <v>112</v>
      </c>
      <c r="B41" s="25">
        <v>125</v>
      </c>
      <c r="C41" s="26" t="s">
        <v>219</v>
      </c>
      <c r="D41" s="15" t="s">
        <v>220</v>
      </c>
      <c r="E41" s="15" t="s">
        <v>209</v>
      </c>
      <c r="F41" s="23">
        <v>2003</v>
      </c>
      <c r="G41" s="15" t="s">
        <v>201</v>
      </c>
      <c r="H41" s="15" t="s">
        <v>210</v>
      </c>
      <c r="I41" s="16" t="s">
        <v>307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43" s="8" customFormat="1" x14ac:dyDescent="0.35">
      <c r="A42" s="20" t="s">
        <v>112</v>
      </c>
      <c r="B42" s="25">
        <v>126</v>
      </c>
      <c r="C42" s="26" t="s">
        <v>221</v>
      </c>
      <c r="D42" s="15" t="s">
        <v>217</v>
      </c>
      <c r="E42" s="15" t="s">
        <v>209</v>
      </c>
      <c r="F42" s="23">
        <v>2004</v>
      </c>
      <c r="G42" s="15" t="s">
        <v>201</v>
      </c>
      <c r="H42" s="15" t="s">
        <v>210</v>
      </c>
      <c r="I42" s="16" t="s">
        <v>307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43" s="8" customFormat="1" x14ac:dyDescent="0.35">
      <c r="A43" s="20" t="s">
        <v>112</v>
      </c>
      <c r="B43" s="25">
        <v>127</v>
      </c>
      <c r="C43" s="26" t="s">
        <v>222</v>
      </c>
      <c r="D43" s="15" t="s">
        <v>223</v>
      </c>
      <c r="E43" s="15" t="s">
        <v>209</v>
      </c>
      <c r="F43" s="23">
        <v>2004</v>
      </c>
      <c r="G43" s="15" t="s">
        <v>201</v>
      </c>
      <c r="H43" s="15" t="s">
        <v>210</v>
      </c>
      <c r="I43" s="16" t="s">
        <v>307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43" s="8" customFormat="1" x14ac:dyDescent="0.35">
      <c r="A44" s="20" t="s">
        <v>112</v>
      </c>
      <c r="B44" s="25">
        <v>128</v>
      </c>
      <c r="C44" s="26" t="s">
        <v>224</v>
      </c>
      <c r="D44" s="15" t="s">
        <v>225</v>
      </c>
      <c r="E44" s="15" t="s">
        <v>209</v>
      </c>
      <c r="F44" s="23">
        <v>2004</v>
      </c>
      <c r="G44" s="15" t="s">
        <v>226</v>
      </c>
      <c r="H44" s="15" t="s">
        <v>129</v>
      </c>
      <c r="I44" s="16" t="s">
        <v>108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43" s="8" customFormat="1" x14ac:dyDescent="0.35">
      <c r="A45" s="20" t="s">
        <v>112</v>
      </c>
      <c r="B45" s="25">
        <v>129</v>
      </c>
      <c r="C45" s="26" t="s">
        <v>227</v>
      </c>
      <c r="D45" s="15" t="s">
        <v>217</v>
      </c>
      <c r="E45" s="15" t="s">
        <v>209</v>
      </c>
      <c r="F45" s="23">
        <v>2003</v>
      </c>
      <c r="G45" s="15" t="s">
        <v>201</v>
      </c>
      <c r="H45" s="15" t="s">
        <v>210</v>
      </c>
      <c r="I45" s="16" t="s">
        <v>307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43" s="8" customFormat="1" x14ac:dyDescent="0.35">
      <c r="A46" s="20" t="s">
        <v>112</v>
      </c>
      <c r="B46" s="25">
        <v>130</v>
      </c>
      <c r="C46" s="26" t="s">
        <v>228</v>
      </c>
      <c r="D46" s="15" t="s">
        <v>217</v>
      </c>
      <c r="E46" s="15" t="s">
        <v>209</v>
      </c>
      <c r="F46" s="23">
        <v>2003</v>
      </c>
      <c r="G46" s="15" t="s">
        <v>213</v>
      </c>
      <c r="H46" s="15" t="s">
        <v>210</v>
      </c>
      <c r="I46" s="16" t="s">
        <v>307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43" s="8" customFormat="1" x14ac:dyDescent="0.35">
      <c r="A47" s="20" t="s">
        <v>112</v>
      </c>
      <c r="B47" s="25">
        <v>132</v>
      </c>
      <c r="C47" s="26" t="s">
        <v>229</v>
      </c>
      <c r="D47" s="15" t="s">
        <v>217</v>
      </c>
      <c r="E47" s="15" t="s">
        <v>209</v>
      </c>
      <c r="F47" s="23">
        <v>2003</v>
      </c>
      <c r="G47" s="15" t="s">
        <v>213</v>
      </c>
      <c r="H47" s="15" t="s">
        <v>210</v>
      </c>
      <c r="I47" s="16" t="s">
        <v>307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43" s="8" customFormat="1" x14ac:dyDescent="0.35">
      <c r="A48" s="20" t="s">
        <v>112</v>
      </c>
      <c r="B48" s="25">
        <v>133</v>
      </c>
      <c r="C48" s="26" t="s">
        <v>230</v>
      </c>
      <c r="D48" s="15" t="s">
        <v>217</v>
      </c>
      <c r="E48" s="15" t="s">
        <v>209</v>
      </c>
      <c r="F48" s="23">
        <v>2003</v>
      </c>
      <c r="G48" s="15" t="s">
        <v>213</v>
      </c>
      <c r="H48" s="15" t="s">
        <v>210</v>
      </c>
      <c r="I48" s="16" t="s">
        <v>307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:31" s="8" customFormat="1" x14ac:dyDescent="0.35">
      <c r="A49" s="20" t="s">
        <v>112</v>
      </c>
      <c r="B49" s="25">
        <v>134</v>
      </c>
      <c r="C49" s="26" t="s">
        <v>231</v>
      </c>
      <c r="D49" s="15" t="s">
        <v>232</v>
      </c>
      <c r="E49" s="15" t="s">
        <v>209</v>
      </c>
      <c r="F49" s="23">
        <v>2003</v>
      </c>
      <c r="G49" s="15" t="s">
        <v>213</v>
      </c>
      <c r="H49" s="15" t="s">
        <v>210</v>
      </c>
      <c r="I49" s="16" t="s">
        <v>307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s="8" customFormat="1" x14ac:dyDescent="0.35">
      <c r="A50" s="20" t="s">
        <v>112</v>
      </c>
      <c r="B50" s="25">
        <v>148</v>
      </c>
      <c r="C50" s="26" t="s">
        <v>233</v>
      </c>
      <c r="D50" s="15" t="s">
        <v>234</v>
      </c>
      <c r="E50" s="15" t="s">
        <v>235</v>
      </c>
      <c r="F50" s="23">
        <v>2005</v>
      </c>
      <c r="G50" s="15" t="s">
        <v>236</v>
      </c>
      <c r="H50" s="15" t="s">
        <v>129</v>
      </c>
      <c r="I50" s="16" t="s">
        <v>108</v>
      </c>
    </row>
    <row r="51" spans="1:31" s="8" customFormat="1" x14ac:dyDescent="0.35">
      <c r="A51" s="20" t="s">
        <v>112</v>
      </c>
      <c r="B51" s="25">
        <v>149</v>
      </c>
      <c r="C51" s="26" t="s">
        <v>237</v>
      </c>
      <c r="D51" s="15" t="s">
        <v>234</v>
      </c>
      <c r="E51" s="15" t="s">
        <v>235</v>
      </c>
      <c r="F51" s="23">
        <v>2003</v>
      </c>
      <c r="G51" s="15" t="s">
        <v>238</v>
      </c>
      <c r="H51" s="15" t="s">
        <v>129</v>
      </c>
      <c r="I51" s="16" t="s">
        <v>108</v>
      </c>
    </row>
    <row r="52" spans="1:31" s="8" customFormat="1" x14ac:dyDescent="0.35">
      <c r="A52" s="20" t="s">
        <v>112</v>
      </c>
      <c r="B52" s="25">
        <v>153</v>
      </c>
      <c r="C52" s="26" t="s">
        <v>239</v>
      </c>
      <c r="D52" s="15" t="s">
        <v>234</v>
      </c>
      <c r="E52" s="15" t="s">
        <v>235</v>
      </c>
      <c r="F52" s="23">
        <v>2005</v>
      </c>
      <c r="G52" s="15" t="s">
        <v>240</v>
      </c>
      <c r="H52" s="15" t="s">
        <v>129</v>
      </c>
      <c r="I52" s="16" t="s">
        <v>108</v>
      </c>
    </row>
    <row r="53" spans="1:31" s="8" customFormat="1" x14ac:dyDescent="0.35">
      <c r="A53" s="20" t="s">
        <v>112</v>
      </c>
      <c r="B53" s="25">
        <v>155</v>
      </c>
      <c r="C53" s="26" t="s">
        <v>241</v>
      </c>
      <c r="D53" s="15" t="s">
        <v>234</v>
      </c>
      <c r="E53" s="15" t="s">
        <v>235</v>
      </c>
      <c r="F53" s="23">
        <v>2005</v>
      </c>
      <c r="G53" s="15" t="s">
        <v>242</v>
      </c>
      <c r="H53" s="15" t="s">
        <v>129</v>
      </c>
      <c r="I53" s="16" t="s">
        <v>108</v>
      </c>
    </row>
    <row r="54" spans="1:31" s="8" customFormat="1" x14ac:dyDescent="0.35">
      <c r="A54" s="20" t="s">
        <v>112</v>
      </c>
      <c r="B54" s="25">
        <v>158</v>
      </c>
      <c r="C54" s="26" t="s">
        <v>243</v>
      </c>
      <c r="D54" s="15" t="s">
        <v>234</v>
      </c>
      <c r="E54" s="15" t="s">
        <v>235</v>
      </c>
      <c r="F54" s="23">
        <v>2006</v>
      </c>
      <c r="G54" s="15" t="s">
        <v>244</v>
      </c>
      <c r="H54" s="15" t="s">
        <v>129</v>
      </c>
      <c r="I54" s="16" t="s">
        <v>108</v>
      </c>
    </row>
    <row r="55" spans="1:31" s="8" customFormat="1" x14ac:dyDescent="0.35">
      <c r="A55" s="20" t="s">
        <v>112</v>
      </c>
      <c r="B55" s="25">
        <v>159</v>
      </c>
      <c r="C55" s="26" t="s">
        <v>245</v>
      </c>
      <c r="D55" s="15" t="s">
        <v>246</v>
      </c>
      <c r="E55" s="15" t="s">
        <v>235</v>
      </c>
      <c r="F55" s="23">
        <v>2003</v>
      </c>
      <c r="G55" s="15" t="s">
        <v>247</v>
      </c>
      <c r="H55" s="15" t="s">
        <v>129</v>
      </c>
      <c r="I55" s="16" t="s">
        <v>108</v>
      </c>
    </row>
    <row r="56" spans="1:31" s="8" customFormat="1" x14ac:dyDescent="0.35">
      <c r="A56" s="20" t="s">
        <v>112</v>
      </c>
      <c r="B56" s="25">
        <v>160</v>
      </c>
      <c r="C56" s="26" t="s">
        <v>248</v>
      </c>
      <c r="D56" s="15" t="s">
        <v>249</v>
      </c>
      <c r="E56" s="15" t="s">
        <v>235</v>
      </c>
      <c r="F56" s="23">
        <v>2007</v>
      </c>
      <c r="G56" s="15" t="s">
        <v>250</v>
      </c>
      <c r="H56" s="15" t="s">
        <v>129</v>
      </c>
      <c r="I56" s="16" t="s">
        <v>108</v>
      </c>
    </row>
    <row r="57" spans="1:31" s="8" customFormat="1" x14ac:dyDescent="0.35">
      <c r="A57" s="20" t="s">
        <v>112</v>
      </c>
      <c r="B57" s="25">
        <v>169</v>
      </c>
      <c r="C57" s="26" t="s">
        <v>251</v>
      </c>
      <c r="D57" s="15" t="s">
        <v>252</v>
      </c>
      <c r="E57" s="15" t="s">
        <v>235</v>
      </c>
      <c r="F57" s="23">
        <v>2004</v>
      </c>
      <c r="G57" s="15" t="s">
        <v>253</v>
      </c>
      <c r="H57" s="15" t="s">
        <v>129</v>
      </c>
      <c r="I57" s="16" t="s">
        <v>108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31" s="8" customFormat="1" x14ac:dyDescent="0.35">
      <c r="A58" s="20" t="s">
        <v>112</v>
      </c>
      <c r="B58" s="25">
        <v>174</v>
      </c>
      <c r="C58" s="26" t="s">
        <v>254</v>
      </c>
      <c r="D58" s="15" t="s">
        <v>255</v>
      </c>
      <c r="E58" s="15" t="s">
        <v>235</v>
      </c>
      <c r="F58" s="23">
        <v>2004</v>
      </c>
      <c r="G58" s="15" t="s">
        <v>256</v>
      </c>
      <c r="H58" s="15" t="s">
        <v>129</v>
      </c>
      <c r="I58" s="16" t="s">
        <v>308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31" s="8" customFormat="1" x14ac:dyDescent="0.35">
      <c r="A59" s="20" t="s">
        <v>112</v>
      </c>
      <c r="B59" s="25">
        <v>175</v>
      </c>
      <c r="C59" s="26" t="s">
        <v>257</v>
      </c>
      <c r="D59" s="15" t="s">
        <v>255</v>
      </c>
      <c r="E59" s="15" t="s">
        <v>235</v>
      </c>
      <c r="F59" s="23">
        <v>2004</v>
      </c>
      <c r="G59" s="15" t="s">
        <v>258</v>
      </c>
      <c r="H59" s="15" t="s">
        <v>129</v>
      </c>
      <c r="I59" s="16" t="s">
        <v>308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31" s="8" customFormat="1" x14ac:dyDescent="0.35">
      <c r="A60" s="20" t="s">
        <v>112</v>
      </c>
      <c r="B60" s="25">
        <v>209</v>
      </c>
      <c r="C60" s="26" t="s">
        <v>259</v>
      </c>
      <c r="D60" s="15" t="s">
        <v>260</v>
      </c>
      <c r="E60" s="15" t="s">
        <v>165</v>
      </c>
      <c r="F60" s="23">
        <v>2005</v>
      </c>
      <c r="G60" s="15" t="s">
        <v>178</v>
      </c>
      <c r="H60" s="15" t="s">
        <v>178</v>
      </c>
      <c r="I60" s="16" t="s">
        <v>306</v>
      </c>
      <c r="J60" s="7"/>
      <c r="K60" s="7"/>
      <c r="L60" s="7"/>
      <c r="M60" s="7"/>
      <c r="N60" s="7"/>
      <c r="O60" s="7"/>
      <c r="P60" s="7"/>
      <c r="Q60" s="7"/>
    </row>
    <row r="61" spans="1:31" s="8" customFormat="1" x14ac:dyDescent="0.35">
      <c r="A61" s="20" t="s">
        <v>112</v>
      </c>
      <c r="B61" s="25">
        <v>210</v>
      </c>
      <c r="C61" s="26" t="s">
        <v>261</v>
      </c>
      <c r="D61" s="15" t="s">
        <v>260</v>
      </c>
      <c r="E61" s="15" t="s">
        <v>165</v>
      </c>
      <c r="F61" s="23">
        <v>2005</v>
      </c>
      <c r="G61" s="15" t="s">
        <v>262</v>
      </c>
      <c r="H61" s="15" t="s">
        <v>139</v>
      </c>
      <c r="I61" s="16" t="s">
        <v>304</v>
      </c>
    </row>
    <row r="62" spans="1:31" s="8" customFormat="1" x14ac:dyDescent="0.35">
      <c r="A62" s="20" t="s">
        <v>112</v>
      </c>
      <c r="B62" s="25">
        <v>226</v>
      </c>
      <c r="C62" s="26" t="s">
        <v>263</v>
      </c>
      <c r="D62" s="15" t="s">
        <v>264</v>
      </c>
      <c r="E62" s="15" t="s">
        <v>265</v>
      </c>
      <c r="F62" s="23">
        <v>2006</v>
      </c>
      <c r="G62" s="15" t="s">
        <v>120</v>
      </c>
      <c r="H62" s="15" t="s">
        <v>118</v>
      </c>
      <c r="I62" s="16" t="s">
        <v>308</v>
      </c>
      <c r="J62" s="7"/>
      <c r="K62" s="7"/>
      <c r="L62" s="7"/>
      <c r="M62" s="7"/>
    </row>
    <row r="63" spans="1:31" s="8" customFormat="1" x14ac:dyDescent="0.35">
      <c r="A63" s="20" t="s">
        <v>112</v>
      </c>
      <c r="B63" s="25">
        <v>230</v>
      </c>
      <c r="C63" s="26" t="s">
        <v>266</v>
      </c>
      <c r="D63" s="15" t="s">
        <v>267</v>
      </c>
      <c r="E63" s="15" t="s">
        <v>158</v>
      </c>
      <c r="F63" s="23">
        <v>2002</v>
      </c>
      <c r="G63" s="15" t="s">
        <v>268</v>
      </c>
      <c r="H63" s="15" t="s">
        <v>139</v>
      </c>
      <c r="I63" s="16" t="s">
        <v>304</v>
      </c>
      <c r="J63" s="7"/>
      <c r="K63" s="7"/>
    </row>
    <row r="64" spans="1:31" s="8" customFormat="1" x14ac:dyDescent="0.35">
      <c r="A64" s="20" t="s">
        <v>112</v>
      </c>
      <c r="B64" s="25">
        <v>231</v>
      </c>
      <c r="C64" s="26" t="s">
        <v>269</v>
      </c>
      <c r="D64" s="15" t="s">
        <v>267</v>
      </c>
      <c r="E64" s="15" t="s">
        <v>158</v>
      </c>
      <c r="F64" s="23">
        <v>2002</v>
      </c>
      <c r="G64" s="15" t="s">
        <v>268</v>
      </c>
      <c r="H64" s="15" t="s">
        <v>139</v>
      </c>
      <c r="I64" s="16" t="s">
        <v>304</v>
      </c>
      <c r="J64" s="7"/>
      <c r="K64" s="7"/>
    </row>
    <row r="65" spans="1:20" s="8" customFormat="1" x14ac:dyDescent="0.35">
      <c r="A65" s="20" t="s">
        <v>112</v>
      </c>
      <c r="B65" s="25">
        <v>232</v>
      </c>
      <c r="C65" s="26" t="s">
        <v>270</v>
      </c>
      <c r="D65" s="15" t="s">
        <v>267</v>
      </c>
      <c r="E65" s="15" t="s">
        <v>158</v>
      </c>
      <c r="F65" s="23">
        <v>2001</v>
      </c>
      <c r="G65" s="15" t="s">
        <v>268</v>
      </c>
      <c r="H65" s="15" t="s">
        <v>139</v>
      </c>
      <c r="I65" s="16" t="s">
        <v>304</v>
      </c>
      <c r="J65" s="7"/>
      <c r="K65" s="7"/>
    </row>
    <row r="66" spans="1:20" s="8" customFormat="1" x14ac:dyDescent="0.35">
      <c r="A66" s="20" t="s">
        <v>112</v>
      </c>
      <c r="B66" s="25">
        <v>235</v>
      </c>
      <c r="C66" s="26" t="s">
        <v>271</v>
      </c>
      <c r="D66" s="15" t="s">
        <v>267</v>
      </c>
      <c r="E66" s="15" t="s">
        <v>158</v>
      </c>
      <c r="F66" s="23">
        <v>2002</v>
      </c>
      <c r="G66" s="15" t="s">
        <v>268</v>
      </c>
      <c r="H66" s="15" t="s">
        <v>139</v>
      </c>
      <c r="I66" s="16" t="s">
        <v>304</v>
      </c>
      <c r="J66" s="7"/>
      <c r="K66" s="7"/>
    </row>
    <row r="67" spans="1:20" s="8" customFormat="1" x14ac:dyDescent="0.35">
      <c r="A67" s="20" t="s">
        <v>112</v>
      </c>
      <c r="B67" s="25">
        <v>237</v>
      </c>
      <c r="C67" s="26" t="s">
        <v>272</v>
      </c>
      <c r="D67" s="15" t="s">
        <v>267</v>
      </c>
      <c r="E67" s="15" t="s">
        <v>158</v>
      </c>
      <c r="F67" s="23">
        <v>2002</v>
      </c>
      <c r="G67" s="15" t="s">
        <v>268</v>
      </c>
      <c r="H67" s="15" t="s">
        <v>139</v>
      </c>
      <c r="I67" s="16" t="s">
        <v>304</v>
      </c>
      <c r="J67" s="7"/>
      <c r="K67" s="7"/>
    </row>
    <row r="68" spans="1:20" s="8" customFormat="1" x14ac:dyDescent="0.35">
      <c r="A68" s="20" t="s">
        <v>112</v>
      </c>
      <c r="B68" s="25">
        <v>259</v>
      </c>
      <c r="C68" s="26" t="s">
        <v>273</v>
      </c>
      <c r="D68" s="15" t="s">
        <v>157</v>
      </c>
      <c r="E68" s="15" t="s">
        <v>158</v>
      </c>
      <c r="F68" s="23">
        <v>1998</v>
      </c>
      <c r="G68" s="15" t="s">
        <v>274</v>
      </c>
      <c r="H68" s="16" t="s">
        <v>144</v>
      </c>
      <c r="I68" s="16" t="s">
        <v>305</v>
      </c>
    </row>
    <row r="69" spans="1:20" s="8" customFormat="1" x14ac:dyDescent="0.35">
      <c r="A69" s="20" t="s">
        <v>112</v>
      </c>
      <c r="B69" s="25">
        <v>276</v>
      </c>
      <c r="C69" s="26" t="s">
        <v>275</v>
      </c>
      <c r="D69" s="15" t="s">
        <v>186</v>
      </c>
      <c r="E69" s="15" t="s">
        <v>146</v>
      </c>
      <c r="F69" s="23">
        <v>1996</v>
      </c>
      <c r="G69" s="15" t="s">
        <v>276</v>
      </c>
      <c r="H69" s="15" t="s">
        <v>118</v>
      </c>
      <c r="I69" s="16" t="s">
        <v>308</v>
      </c>
    </row>
    <row r="70" spans="1:20" s="8" customFormat="1" x14ac:dyDescent="0.35">
      <c r="A70" s="20" t="s">
        <v>112</v>
      </c>
      <c r="B70" s="25">
        <v>293</v>
      </c>
      <c r="C70" s="26" t="s">
        <v>277</v>
      </c>
      <c r="D70" s="15" t="s">
        <v>278</v>
      </c>
      <c r="E70" s="15" t="s">
        <v>172</v>
      </c>
      <c r="F70" s="23">
        <v>1997</v>
      </c>
      <c r="G70" s="15" t="s">
        <v>279</v>
      </c>
      <c r="H70" s="15" t="s">
        <v>118</v>
      </c>
      <c r="I70" s="16" t="s">
        <v>308</v>
      </c>
    </row>
    <row r="71" spans="1:20" s="8" customFormat="1" x14ac:dyDescent="0.35">
      <c r="A71" s="20" t="s">
        <v>112</v>
      </c>
      <c r="B71" s="25">
        <v>298</v>
      </c>
      <c r="C71" s="26" t="s">
        <v>280</v>
      </c>
      <c r="D71" s="15" t="s">
        <v>281</v>
      </c>
      <c r="E71" s="15" t="s">
        <v>282</v>
      </c>
      <c r="F71" s="23">
        <v>1997</v>
      </c>
      <c r="G71" s="15" t="s">
        <v>276</v>
      </c>
      <c r="H71" s="15" t="s">
        <v>118</v>
      </c>
      <c r="I71" s="16" t="s">
        <v>308</v>
      </c>
    </row>
    <row r="72" spans="1:20" s="8" customFormat="1" x14ac:dyDescent="0.35">
      <c r="A72" s="20" t="s">
        <v>112</v>
      </c>
      <c r="B72" s="25">
        <v>304</v>
      </c>
      <c r="C72" s="26" t="s">
        <v>283</v>
      </c>
      <c r="D72" s="15" t="s">
        <v>284</v>
      </c>
      <c r="E72" s="15" t="s">
        <v>172</v>
      </c>
      <c r="F72" s="23">
        <v>1991</v>
      </c>
      <c r="G72" s="15" t="s">
        <v>191</v>
      </c>
      <c r="H72" s="15" t="s">
        <v>118</v>
      </c>
      <c r="I72" s="16" t="s">
        <v>308</v>
      </c>
    </row>
    <row r="73" spans="1:20" s="8" customFormat="1" x14ac:dyDescent="0.35">
      <c r="A73" s="20" t="s">
        <v>112</v>
      </c>
      <c r="B73" s="25">
        <v>313</v>
      </c>
      <c r="C73" s="26" t="s">
        <v>285</v>
      </c>
      <c r="D73" s="15" t="s">
        <v>171</v>
      </c>
      <c r="E73" s="15" t="s">
        <v>172</v>
      </c>
      <c r="F73" s="23">
        <v>1997</v>
      </c>
      <c r="G73" s="15" t="s">
        <v>276</v>
      </c>
      <c r="H73" s="15" t="s">
        <v>118</v>
      </c>
      <c r="I73" s="16" t="s">
        <v>308</v>
      </c>
    </row>
    <row r="74" spans="1:20" s="8" customFormat="1" x14ac:dyDescent="0.35">
      <c r="A74" s="20" t="s">
        <v>112</v>
      </c>
      <c r="B74" s="25">
        <v>316</v>
      </c>
      <c r="C74" s="26" t="s">
        <v>286</v>
      </c>
      <c r="D74" s="15" t="s">
        <v>287</v>
      </c>
      <c r="E74" s="15" t="s">
        <v>288</v>
      </c>
      <c r="F74" s="23">
        <v>1998</v>
      </c>
      <c r="G74" s="15" t="s">
        <v>268</v>
      </c>
      <c r="H74" s="15" t="s">
        <v>139</v>
      </c>
      <c r="I74" s="16" t="s">
        <v>304</v>
      </c>
    </row>
    <row r="75" spans="1:20" s="8" customFormat="1" x14ac:dyDescent="0.35">
      <c r="A75" s="20" t="s">
        <v>112</v>
      </c>
      <c r="B75" s="25">
        <v>317</v>
      </c>
      <c r="C75" s="26" t="s">
        <v>289</v>
      </c>
      <c r="D75" s="15" t="s">
        <v>157</v>
      </c>
      <c r="E75" s="15" t="s">
        <v>158</v>
      </c>
      <c r="F75" s="23">
        <v>1999</v>
      </c>
      <c r="G75" s="15" t="s">
        <v>274</v>
      </c>
      <c r="H75" s="16" t="s">
        <v>144</v>
      </c>
      <c r="I75" s="16" t="s">
        <v>305</v>
      </c>
    </row>
    <row r="76" spans="1:20" s="8" customFormat="1" x14ac:dyDescent="0.35">
      <c r="A76" s="20" t="s">
        <v>112</v>
      </c>
      <c r="B76" s="25">
        <v>325</v>
      </c>
      <c r="C76" s="26" t="s">
        <v>290</v>
      </c>
      <c r="D76" s="15" t="s">
        <v>291</v>
      </c>
      <c r="E76" s="15" t="s">
        <v>292</v>
      </c>
      <c r="F76" s="23">
        <v>2008</v>
      </c>
      <c r="G76" s="15" t="s">
        <v>268</v>
      </c>
      <c r="H76" s="15" t="s">
        <v>139</v>
      </c>
      <c r="I76" s="16" t="s">
        <v>304</v>
      </c>
    </row>
    <row r="77" spans="1:20" s="8" customFormat="1" x14ac:dyDescent="0.35">
      <c r="A77" s="20" t="s">
        <v>112</v>
      </c>
      <c r="B77" s="25">
        <v>329</v>
      </c>
      <c r="C77" s="26" t="s">
        <v>293</v>
      </c>
      <c r="D77" s="15" t="s">
        <v>294</v>
      </c>
      <c r="E77" s="15" t="s">
        <v>295</v>
      </c>
      <c r="F77" s="23">
        <v>1938</v>
      </c>
      <c r="G77" s="15" t="s">
        <v>296</v>
      </c>
      <c r="H77" s="15" t="s">
        <v>139</v>
      </c>
      <c r="I77" s="16" t="s">
        <v>304</v>
      </c>
    </row>
    <row r="78" spans="1:20" s="8" customFormat="1" x14ac:dyDescent="0.35">
      <c r="A78" s="20" t="s">
        <v>112</v>
      </c>
      <c r="B78" s="25">
        <v>325</v>
      </c>
      <c r="C78" s="26" t="s">
        <v>290</v>
      </c>
      <c r="D78" s="15" t="s">
        <v>291</v>
      </c>
      <c r="E78" s="15" t="s">
        <v>292</v>
      </c>
      <c r="F78" s="23">
        <v>2008</v>
      </c>
      <c r="G78" s="15" t="s">
        <v>268</v>
      </c>
      <c r="H78" s="15" t="s">
        <v>139</v>
      </c>
      <c r="I78" s="16" t="s">
        <v>304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 s="8" customFormat="1" x14ac:dyDescent="0.35">
      <c r="A79" s="20" t="s">
        <v>112</v>
      </c>
      <c r="B79" s="25">
        <v>329</v>
      </c>
      <c r="C79" s="26" t="s">
        <v>293</v>
      </c>
      <c r="D79" s="15" t="s">
        <v>294</v>
      </c>
      <c r="E79" s="15" t="s">
        <v>295</v>
      </c>
      <c r="F79" s="23">
        <v>1938</v>
      </c>
      <c r="G79" s="15" t="s">
        <v>296</v>
      </c>
      <c r="H79" s="15" t="s">
        <v>139</v>
      </c>
      <c r="I79" s="16" t="s">
        <v>304</v>
      </c>
    </row>
    <row r="80" spans="1:20" s="8" customFormat="1" x14ac:dyDescent="0.35">
      <c r="A80" s="20" t="s">
        <v>112</v>
      </c>
      <c r="B80" s="25">
        <v>331</v>
      </c>
      <c r="C80" s="26" t="s">
        <v>312</v>
      </c>
      <c r="D80" s="15" t="s">
        <v>313</v>
      </c>
      <c r="E80" s="15" t="s">
        <v>314</v>
      </c>
      <c r="F80" s="23">
        <v>2001</v>
      </c>
      <c r="G80" s="15" t="s">
        <v>173</v>
      </c>
      <c r="H80" s="15" t="s">
        <v>118</v>
      </c>
      <c r="I80" s="17" t="s">
        <v>308</v>
      </c>
    </row>
    <row r="81" spans="1:19" s="8" customFormat="1" x14ac:dyDescent="0.35">
      <c r="A81" s="20" t="s">
        <v>112</v>
      </c>
      <c r="B81" s="25">
        <v>333</v>
      </c>
      <c r="C81" s="26" t="s">
        <v>315</v>
      </c>
      <c r="D81" s="15" t="s">
        <v>316</v>
      </c>
      <c r="E81" s="15" t="s">
        <v>317</v>
      </c>
      <c r="F81" s="23">
        <v>1993</v>
      </c>
      <c r="G81" s="15" t="s">
        <v>120</v>
      </c>
      <c r="H81" s="15" t="s">
        <v>118</v>
      </c>
      <c r="I81" s="17" t="s">
        <v>308</v>
      </c>
      <c r="J81" s="7"/>
      <c r="K81" s="7"/>
      <c r="L81" s="7"/>
      <c r="M81" s="7"/>
    </row>
    <row r="82" spans="1:19" s="8" customFormat="1" x14ac:dyDescent="0.35">
      <c r="A82" s="20" t="s">
        <v>112</v>
      </c>
      <c r="B82" s="25">
        <v>334</v>
      </c>
      <c r="C82" s="26" t="s">
        <v>318</v>
      </c>
      <c r="D82" s="15" t="s">
        <v>319</v>
      </c>
      <c r="E82" s="15" t="s">
        <v>282</v>
      </c>
      <c r="F82" s="23">
        <v>1986</v>
      </c>
      <c r="G82" s="15" t="s">
        <v>320</v>
      </c>
      <c r="H82" s="15" t="s">
        <v>139</v>
      </c>
      <c r="I82" s="17" t="s">
        <v>335</v>
      </c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1:19" s="8" customFormat="1" x14ac:dyDescent="0.35">
      <c r="A83" s="20" t="s">
        <v>112</v>
      </c>
      <c r="B83" s="25">
        <v>337</v>
      </c>
      <c r="C83" s="26" t="s">
        <v>321</v>
      </c>
      <c r="D83" s="15" t="s">
        <v>322</v>
      </c>
      <c r="E83" s="15" t="s">
        <v>200</v>
      </c>
      <c r="F83" s="23">
        <v>1998</v>
      </c>
      <c r="G83" s="15" t="s">
        <v>187</v>
      </c>
      <c r="H83" s="15" t="s">
        <v>118</v>
      </c>
      <c r="I83" s="18" t="s">
        <v>308</v>
      </c>
      <c r="J83" s="7"/>
      <c r="K83" s="7"/>
      <c r="L83" s="7"/>
      <c r="M83" s="7"/>
      <c r="N83" s="7"/>
      <c r="O83" s="7"/>
      <c r="P83" s="7"/>
      <c r="Q83" s="7"/>
    </row>
    <row r="84" spans="1:19" s="8" customFormat="1" x14ac:dyDescent="0.35">
      <c r="A84" s="20" t="s">
        <v>112</v>
      </c>
      <c r="B84" s="25">
        <v>338</v>
      </c>
      <c r="C84" s="26" t="s">
        <v>323</v>
      </c>
      <c r="D84" s="15" t="s">
        <v>322</v>
      </c>
      <c r="E84" s="15" t="s">
        <v>200</v>
      </c>
      <c r="F84" s="23">
        <v>1998</v>
      </c>
      <c r="G84" s="15" t="s">
        <v>274</v>
      </c>
      <c r="H84" s="16" t="s">
        <v>144</v>
      </c>
      <c r="I84" s="18" t="s">
        <v>305</v>
      </c>
      <c r="J84" s="7"/>
      <c r="K84" s="7"/>
      <c r="L84" s="7"/>
      <c r="M84" s="7"/>
      <c r="N84" s="7"/>
      <c r="O84" s="7"/>
      <c r="P84" s="7"/>
      <c r="Q84" s="7"/>
    </row>
    <row r="85" spans="1:19" s="8" customFormat="1" x14ac:dyDescent="0.35">
      <c r="A85" s="20" t="s">
        <v>112</v>
      </c>
      <c r="B85" s="25">
        <v>340</v>
      </c>
      <c r="C85" s="27" t="s">
        <v>324</v>
      </c>
      <c r="D85" s="28" t="s">
        <v>325</v>
      </c>
      <c r="E85" s="28" t="s">
        <v>142</v>
      </c>
      <c r="F85" s="28">
        <v>2004</v>
      </c>
      <c r="G85" s="28" t="s">
        <v>326</v>
      </c>
      <c r="H85" s="15" t="s">
        <v>149</v>
      </c>
      <c r="I85" s="17" t="s">
        <v>306</v>
      </c>
    </row>
    <row r="86" spans="1:19" s="8" customFormat="1" x14ac:dyDescent="0.35">
      <c r="A86" s="20" t="s">
        <v>112</v>
      </c>
      <c r="B86" s="25">
        <v>342</v>
      </c>
      <c r="C86" s="27" t="s">
        <v>327</v>
      </c>
      <c r="D86" s="28" t="s">
        <v>325</v>
      </c>
      <c r="E86" s="28" t="s">
        <v>142</v>
      </c>
      <c r="F86" s="29">
        <v>40363</v>
      </c>
      <c r="G86" s="28" t="s">
        <v>326</v>
      </c>
      <c r="H86" s="15" t="s">
        <v>149</v>
      </c>
      <c r="I86" s="17" t="s">
        <v>306</v>
      </c>
    </row>
    <row r="87" spans="1:19" s="8" customFormat="1" x14ac:dyDescent="0.35">
      <c r="A87" s="20" t="s">
        <v>112</v>
      </c>
      <c r="B87" s="25">
        <v>344</v>
      </c>
      <c r="C87" s="27" t="s">
        <v>328</v>
      </c>
      <c r="D87" s="28" t="s">
        <v>325</v>
      </c>
      <c r="E87" s="28" t="s">
        <v>142</v>
      </c>
      <c r="F87" s="29">
        <v>40363</v>
      </c>
      <c r="G87" s="28" t="s">
        <v>326</v>
      </c>
      <c r="H87" s="15" t="s">
        <v>149</v>
      </c>
      <c r="I87" s="17" t="s">
        <v>306</v>
      </c>
    </row>
    <row r="88" spans="1:19" s="8" customFormat="1" x14ac:dyDescent="0.35">
      <c r="A88" s="20" t="s">
        <v>112</v>
      </c>
      <c r="B88" s="25">
        <v>345</v>
      </c>
      <c r="C88" s="27" t="s">
        <v>329</v>
      </c>
      <c r="D88" s="28" t="s">
        <v>330</v>
      </c>
      <c r="E88" s="28" t="s">
        <v>142</v>
      </c>
      <c r="F88" s="29">
        <v>40394</v>
      </c>
      <c r="G88" s="28" t="s">
        <v>331</v>
      </c>
      <c r="H88" s="15" t="s">
        <v>149</v>
      </c>
      <c r="I88" s="17" t="s">
        <v>306</v>
      </c>
    </row>
    <row r="89" spans="1:19" s="8" customFormat="1" x14ac:dyDescent="0.35">
      <c r="A89" s="20" t="s">
        <v>112</v>
      </c>
      <c r="B89" s="25">
        <v>346</v>
      </c>
      <c r="C89" s="27" t="s">
        <v>332</v>
      </c>
      <c r="D89" s="28" t="s">
        <v>333</v>
      </c>
      <c r="E89" s="28" t="s">
        <v>172</v>
      </c>
      <c r="F89" s="29">
        <v>40394</v>
      </c>
      <c r="G89" s="28" t="s">
        <v>326</v>
      </c>
      <c r="H89" s="15" t="s">
        <v>149</v>
      </c>
      <c r="I89" s="17" t="s">
        <v>306</v>
      </c>
    </row>
    <row r="90" spans="1:19" s="8" customFormat="1" x14ac:dyDescent="0.35">
      <c r="A90" s="20" t="s">
        <v>112</v>
      </c>
      <c r="B90" s="25">
        <v>347</v>
      </c>
      <c r="C90" s="27" t="s">
        <v>334</v>
      </c>
      <c r="D90" s="28" t="s">
        <v>333</v>
      </c>
      <c r="E90" s="28" t="s">
        <v>172</v>
      </c>
      <c r="F90" s="29">
        <v>40394</v>
      </c>
      <c r="G90" s="28" t="s">
        <v>326</v>
      </c>
      <c r="H90" s="15" t="s">
        <v>149</v>
      </c>
      <c r="I90" s="17" t="s">
        <v>306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Database</vt:lpstr>
      <vt:lpstr>Isolates w Microscopy</vt:lpstr>
      <vt:lpstr>key</vt:lpstr>
      <vt:lpstr>Microscopy Isolate Summary</vt:lpstr>
      <vt:lpstr>Perron Microscope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Caldwell</cp:lastModifiedBy>
  <dcterms:created xsi:type="dcterms:W3CDTF">2016-08-15T16:00:48Z</dcterms:created>
  <dcterms:modified xsi:type="dcterms:W3CDTF">2018-12-03T01:17:45Z</dcterms:modified>
</cp:coreProperties>
</file>