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/Desktop/COMP40/HW6/UM/HW7/"/>
    </mc:Choice>
  </mc:AlternateContent>
  <bookViews>
    <workbookView xWindow="900" yWindow="1660" windowWidth="24420" windowHeight="12680" tabRatio="500" xr2:uid="{00000000-000D-0000-FFFF-FFFF00000000}"/>
  </bookViews>
  <sheets>
    <sheet name="Sheet1" sheetId="1" r:id="rId1"/>
  </sheets>
  <calcPr calcId="171027"/>
  <fileRecoveryPr repairLoad="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7" i="1" l="1"/>
  <c r="E5" i="1"/>
  <c r="H17" i="1" l="1"/>
  <c r="H18" i="1"/>
  <c r="H19" i="1"/>
  <c r="E2" i="1"/>
  <c r="E3" i="1"/>
  <c r="E4" i="1"/>
  <c r="G19" i="1" s="1"/>
  <c r="E6" i="1"/>
  <c r="E8" i="1"/>
  <c r="E9" i="1"/>
  <c r="E10" i="1"/>
  <c r="E11" i="1"/>
  <c r="H14" i="1" s="1"/>
  <c r="E12" i="1"/>
  <c r="H15" i="1" s="1"/>
  <c r="E13" i="1"/>
  <c r="H13" i="1" s="1"/>
  <c r="E17" i="1"/>
  <c r="E18" i="1"/>
  <c r="E19" i="1"/>
  <c r="E14" i="1"/>
  <c r="E15" i="1"/>
  <c r="E16" i="1"/>
  <c r="H12" i="1" l="1"/>
  <c r="H7" i="1"/>
  <c r="G10" i="1"/>
  <c r="H9" i="1"/>
  <c r="H8" i="1"/>
  <c r="G11" i="1"/>
  <c r="H11" i="1"/>
  <c r="G13" i="1"/>
  <c r="G16" i="1"/>
  <c r="H16" i="1"/>
  <c r="G9" i="1"/>
  <c r="G5" i="1"/>
  <c r="G7" i="1"/>
  <c r="H10" i="1"/>
  <c r="G12" i="1"/>
  <c r="G18" i="1"/>
  <c r="G6" i="1"/>
  <c r="G15" i="1"/>
  <c r="H6" i="1"/>
  <c r="G17" i="1"/>
  <c r="G8" i="1"/>
  <c r="H5" i="1"/>
  <c r="G14" i="1"/>
</calcChain>
</file>

<file path=xl/sharedStrings.xml><?xml version="1.0" encoding="utf-8"?>
<sst xmlns="http://schemas.openxmlformats.org/spreadsheetml/2006/main" count="43" uniqueCount="28">
  <si>
    <t>Benchmark</t>
  </si>
  <si>
    <t>Instructions</t>
  </si>
  <si>
    <t>Rel to Start</t>
  </si>
  <si>
    <t>Rel to Prev</t>
  </si>
  <si>
    <t>Improvement</t>
  </si>
  <si>
    <t>Bottleneck</t>
  </si>
  <si>
    <t>Big</t>
  </si>
  <si>
    <t>No improvement (starting point)</t>
  </si>
  <si>
    <t>Bitpack_getu</t>
  </si>
  <si>
    <t>Small</t>
  </si>
  <si>
    <t>Seq_get , Uarray_at</t>
  </si>
  <si>
    <t>Callgrind</t>
  </si>
  <si>
    <t>callgrind.out.27941</t>
  </si>
  <si>
    <t>segmented_load, segmented_store</t>
  </si>
  <si>
    <t>Compiled with optimization flag -O1 and linked against -lcii-O1</t>
  </si>
  <si>
    <t>Compiled with optimization flag -O2 and linked against -lcii-O2</t>
  </si>
  <si>
    <t>Changed the program_counter to point to the next index directly.  This was achieved by incrementing the program_counter by +1, rather than extracting the array from the sequence at each subsequent word.</t>
  </si>
  <si>
    <t>Medium</t>
  </si>
  <si>
    <t>Eliminated function call to bitpack_getu. Created smaller verstion of bitpack_getus using local variables for mask and shift values. This removes assertions found in bitpack, and allows the use of static mask and shift values.</t>
  </si>
  <si>
    <t>Big 
(sandmark.umz)</t>
  </si>
  <si>
    <t>Medium 
(partial advent.umz)</t>
  </si>
  <si>
    <t>Small 
(midmark.um)</t>
  </si>
  <si>
    <t>callgrind.out.22567</t>
  </si>
  <si>
    <t>Removed temporary variables for Seq_get and Uarray_at pairs, removed function calls by integrating all instruction functions into one primary function</t>
  </si>
  <si>
    <t>Average Time (s)</t>
  </si>
  <si>
    <t>Run 1 Time (s)</t>
  </si>
  <si>
    <t>Run 2 Time (s)</t>
  </si>
  <si>
    <t>Run 3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</si>
</sst>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3"/>
      <color rgb="FF000000"/>
      <name val="Menlo"/>
      <family val="2"/>
    </font>
    <font>
      <b/>
      <i/>
      <sz val="14"/>
      <name val="Arial"/>
      <family val="2"/>
    </font>
    <font>
      <b/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6"/>
      <color rgb="FF0A0101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11" fontId="2" fillId="0" borderId="0" xfId="0" applyNumberFormat="1" applyFont="1" applyAlignment="1">
      <alignment vertical="center" wrapText="1"/>
    </xf>
    <xf numFmtId="164" fontId="2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11" fontId="2" fillId="2" borderId="1" xfId="0" applyNumberFormat="1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vertical="center" wrapText="1"/>
    </xf>
    <xf numFmtId="11" fontId="2" fillId="2" borderId="8" xfId="0" applyNumberFormat="1" applyFont="1" applyFill="1" applyBorder="1" applyAlignment="1">
      <alignment vertical="center" wrapText="1"/>
    </xf>
    <xf numFmtId="164" fontId="2" fillId="2" borderId="8" xfId="0" applyNumberFormat="1" applyFont="1" applyFill="1" applyBorder="1" applyAlignment="1">
      <alignment vertical="center" wrapText="1"/>
    </xf>
    <xf numFmtId="11" fontId="2" fillId="3" borderId="5" xfId="0" applyNumberFormat="1" applyFont="1" applyFill="1" applyBorder="1" applyAlignment="1">
      <alignment vertical="center" wrapText="1"/>
    </xf>
    <xf numFmtId="164" fontId="2" fillId="3" borderId="5" xfId="0" applyNumberFormat="1" applyFont="1" applyFill="1" applyBorder="1" applyAlignment="1">
      <alignment vertical="center" wrapText="1"/>
    </xf>
    <xf numFmtId="11" fontId="2" fillId="3" borderId="1" xfId="0" applyNumberFormat="1" applyFont="1" applyFill="1" applyBorder="1" applyAlignment="1">
      <alignment vertical="center" wrapText="1"/>
    </xf>
    <xf numFmtId="164" fontId="2" fillId="3" borderId="1" xfId="0" applyNumberFormat="1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2" fontId="6" fillId="0" borderId="0" xfId="0" applyNumberFormat="1" applyFont="1" applyAlignment="1">
      <alignment vertical="center" wrapText="1"/>
    </xf>
    <xf numFmtId="11" fontId="2" fillId="2" borderId="5" xfId="0" applyNumberFormat="1" applyFont="1" applyFill="1" applyBorder="1" applyAlignment="1">
      <alignment vertical="center" wrapText="1"/>
    </xf>
    <xf numFmtId="164" fontId="2" fillId="2" borderId="5" xfId="0" applyNumberFormat="1" applyFont="1" applyFill="1" applyBorder="1" applyAlignment="1">
      <alignment vertical="center" wrapText="1"/>
    </xf>
    <xf numFmtId="11" fontId="2" fillId="3" borderId="10" xfId="0" applyNumberFormat="1" applyFont="1" applyFill="1" applyBorder="1" applyAlignment="1">
      <alignment vertical="center" wrapText="1"/>
    </xf>
    <xf numFmtId="164" fontId="2" fillId="3" borderId="10" xfId="0" applyNumberFormat="1" applyFont="1" applyFill="1" applyBorder="1" applyAlignment="1">
      <alignment vertical="center" wrapText="1"/>
    </xf>
    <xf numFmtId="0" fontId="2" fillId="3" borderId="10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11" fontId="2" fillId="2" borderId="10" xfId="0" applyNumberFormat="1" applyFont="1" applyFill="1" applyBorder="1" applyAlignment="1">
      <alignment vertical="center" wrapText="1"/>
    </xf>
    <xf numFmtId="164" fontId="2" fillId="2" borderId="10" xfId="0" applyNumberFormat="1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12" xfId="0" applyFont="1" applyFill="1" applyBorder="1" applyAlignment="1">
      <alignment vertical="center" wrapText="1"/>
    </xf>
    <xf numFmtId="0" fontId="2" fillId="3" borderId="13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11" xfId="0" applyFont="1" applyFill="1" applyBorder="1" applyAlignment="1">
      <alignment vertical="center" wrapText="1"/>
    </xf>
    <xf numFmtId="0" fontId="2" fillId="3" borderId="14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11" xfId="0" applyFont="1" applyFill="1" applyBorder="1" applyAlignment="1">
      <alignment horizontal="left" vertical="center" wrapText="1"/>
    </xf>
    <xf numFmtId="0" fontId="2" fillId="3" borderId="14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2" fontId="7" fillId="3" borderId="5" xfId="0" applyNumberFormat="1" applyFont="1" applyFill="1" applyBorder="1" applyAlignment="1">
      <alignment horizontal="center" vertical="center" wrapText="1"/>
    </xf>
    <xf numFmtId="2" fontId="7" fillId="3" borderId="1" xfId="0" applyNumberFormat="1" applyFont="1" applyFill="1" applyBorder="1" applyAlignment="1">
      <alignment horizontal="center" vertical="center" wrapText="1"/>
    </xf>
    <xf numFmtId="2" fontId="7" fillId="3" borderId="10" xfId="0" applyNumberFormat="1" applyFont="1" applyFill="1" applyBorder="1" applyAlignment="1">
      <alignment horizontal="center" vertical="center" wrapText="1"/>
    </xf>
    <xf numFmtId="2" fontId="7" fillId="2" borderId="5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2" fontId="7" fillId="2" borderId="10" xfId="0" applyNumberFormat="1" applyFont="1" applyFill="1" applyBorder="1" applyAlignment="1">
      <alignment horizontal="center" vertical="center" wrapText="1"/>
    </xf>
    <xf numFmtId="2" fontId="7" fillId="2" borderId="8" xfId="0" applyNumberFormat="1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2" fontId="5" fillId="4" borderId="16" xfId="0" applyNumberFormat="1" applyFont="1" applyFill="1" applyBorder="1" applyAlignment="1">
      <alignment horizontal="center" vertical="center" wrapText="1"/>
    </xf>
    <xf numFmtId="11" fontId="4" fillId="4" borderId="16" xfId="0" applyNumberFormat="1" applyFont="1" applyFill="1" applyBorder="1" applyAlignment="1">
      <alignment horizontal="center" vertical="center" wrapText="1"/>
    </xf>
    <xf numFmtId="164" fontId="4" fillId="4" borderId="16" xfId="0" applyNumberFormat="1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3" fillId="0" borderId="0" xfId="0" applyFont="1" applyFill="1" applyBorder="1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N19"/>
  <sheetViews>
    <sheetView tabSelected="1" zoomScaleNormal="100" workbookViewId="0">
      <pane ySplit="1" topLeftCell="A11" activePane="bottomLeft" state="frozen"/>
      <selection pane="bottomLeft" activeCell="F12" sqref="F12"/>
    </sheetView>
  </sheetViews>
  <sheetFormatPr baseColWidth="10" defaultColWidth="21" defaultRowHeight="16" x14ac:dyDescent="0.15"/>
  <cols>
    <col min="1" max="1" width="20.5" style="6" customWidth="1"/>
    <col min="2" max="4" width="11.33203125" style="2" customWidth="1"/>
    <col min="5" max="5" width="11.33203125" style="19" customWidth="1"/>
    <col min="6" max="6" width="15.6640625" style="4" bestFit="1" customWidth="1"/>
    <col min="7" max="7" width="14.5" style="5" bestFit="1" customWidth="1"/>
    <col min="8" max="8" width="14.1640625" style="5" bestFit="1" customWidth="1"/>
    <col min="9" max="9" width="37.33203125" style="2" bestFit="1" customWidth="1"/>
    <col min="10" max="10" width="19.5" style="2" bestFit="1" customWidth="1"/>
    <col min="11" max="11" width="27" style="2" bestFit="1" customWidth="1"/>
    <col min="12" max="12" width="33.6640625" style="2" customWidth="1"/>
    <col min="13" max="1028" width="21" style="2"/>
    <col min="1029" max="16384" width="21" style="3"/>
  </cols>
  <sheetData>
    <row r="1" spans="1:12 1027:1027" s="1" customFormat="1" ht="42" customHeight="1" thickBot="1" x14ac:dyDescent="0.2">
      <c r="A1" s="54" t="s">
        <v>0</v>
      </c>
      <c r="B1" s="55" t="s">
        <v>25</v>
      </c>
      <c r="C1" s="55" t="s">
        <v>26</v>
      </c>
      <c r="D1" s="55" t="s">
        <v>27</v>
      </c>
      <c r="E1" s="56" t="s">
        <v>24</v>
      </c>
      <c r="F1" s="57" t="s">
        <v>1</v>
      </c>
      <c r="G1" s="58" t="s">
        <v>2</v>
      </c>
      <c r="H1" s="58" t="s">
        <v>3</v>
      </c>
      <c r="I1" s="55" t="s">
        <v>4</v>
      </c>
      <c r="J1" s="59" t="s">
        <v>5</v>
      </c>
      <c r="K1" s="67" t="s">
        <v>11</v>
      </c>
      <c r="L1" s="70"/>
      <c r="AMM1" s="2"/>
    </row>
    <row r="2" spans="1:12 1027:1027" ht="32" customHeight="1" x14ac:dyDescent="0.2">
      <c r="A2" s="60" t="s">
        <v>19</v>
      </c>
      <c r="B2" s="16">
        <v>60.46</v>
      </c>
      <c r="C2" s="16">
        <v>56.06</v>
      </c>
      <c r="D2" s="16">
        <v>56.04</v>
      </c>
      <c r="E2" s="47">
        <f t="shared" ref="E2:E13" si="0">AVERAGE(B2:D2)</f>
        <v>57.52</v>
      </c>
      <c r="F2" s="11">
        <v>592333114947</v>
      </c>
      <c r="G2" s="12">
        <v>1</v>
      </c>
      <c r="H2" s="12">
        <v>1</v>
      </c>
      <c r="I2" s="38" t="s">
        <v>7</v>
      </c>
      <c r="J2" s="32" t="s">
        <v>8</v>
      </c>
      <c r="K2" s="72"/>
      <c r="L2" s="71"/>
    </row>
    <row r="3" spans="1:12 1027:1027" ht="32" customHeight="1" x14ac:dyDescent="0.15">
      <c r="A3" s="61" t="s">
        <v>20</v>
      </c>
      <c r="B3" s="17">
        <v>20.51</v>
      </c>
      <c r="C3" s="17">
        <v>20.23</v>
      </c>
      <c r="D3" s="17">
        <v>19.54</v>
      </c>
      <c r="E3" s="48">
        <f t="shared" si="0"/>
        <v>20.093333333333334</v>
      </c>
      <c r="F3" s="13"/>
      <c r="G3" s="14">
        <v>1</v>
      </c>
      <c r="H3" s="14">
        <v>1</v>
      </c>
      <c r="I3" s="39"/>
      <c r="J3" s="33"/>
      <c r="K3" s="68"/>
      <c r="L3" s="71"/>
    </row>
    <row r="4" spans="1:12 1027:1027" ht="32" customHeight="1" thickBot="1" x14ac:dyDescent="0.2">
      <c r="A4" s="62" t="s">
        <v>21</v>
      </c>
      <c r="B4" s="24">
        <v>2.61</v>
      </c>
      <c r="C4" s="24">
        <v>2.2200000000000002</v>
      </c>
      <c r="D4" s="24">
        <v>2.2200000000000002</v>
      </c>
      <c r="E4" s="49">
        <f t="shared" si="0"/>
        <v>2.35</v>
      </c>
      <c r="F4" s="22">
        <v>2386918826</v>
      </c>
      <c r="G4" s="23">
        <v>1</v>
      </c>
      <c r="H4" s="23">
        <v>1</v>
      </c>
      <c r="I4" s="40"/>
      <c r="J4" s="34"/>
      <c r="K4" s="68"/>
      <c r="L4" s="71"/>
    </row>
    <row r="5" spans="1:12 1027:1027" ht="32" customHeight="1" x14ac:dyDescent="0.15">
      <c r="A5" s="63" t="s">
        <v>6</v>
      </c>
      <c r="B5" s="25">
        <v>48.61</v>
      </c>
      <c r="C5" s="25">
        <v>48.83</v>
      </c>
      <c r="D5" s="25">
        <v>48.46</v>
      </c>
      <c r="E5" s="50">
        <f>AVERAGE(B5:D5)</f>
        <v>48.633333333333333</v>
      </c>
      <c r="F5" s="20"/>
      <c r="G5" s="21">
        <f>E5/$E$2</f>
        <v>0.84550301344459888</v>
      </c>
      <c r="H5" s="21">
        <f t="shared" ref="H5:H19" si="1">E5/E2</f>
        <v>0.84550301344459888</v>
      </c>
      <c r="I5" s="35" t="s">
        <v>14</v>
      </c>
      <c r="J5" s="29" t="s">
        <v>8</v>
      </c>
      <c r="K5" s="68"/>
      <c r="L5" s="71"/>
    </row>
    <row r="6" spans="1:12 1027:1027" ht="32" customHeight="1" x14ac:dyDescent="0.15">
      <c r="A6" s="64" t="s">
        <v>17</v>
      </c>
      <c r="B6" s="18">
        <v>17.100000000000001</v>
      </c>
      <c r="C6" s="18">
        <v>17.079999999999998</v>
      </c>
      <c r="D6" s="18">
        <v>17.23</v>
      </c>
      <c r="E6" s="51">
        <f t="shared" si="0"/>
        <v>17.136666666666667</v>
      </c>
      <c r="F6" s="7"/>
      <c r="G6" s="8">
        <f>E6/$E$3</f>
        <v>0.85285335102853355</v>
      </c>
      <c r="H6" s="8">
        <f t="shared" si="1"/>
        <v>0.85285335102853355</v>
      </c>
      <c r="I6" s="36"/>
      <c r="J6" s="30"/>
      <c r="K6" s="68"/>
      <c r="L6" s="71"/>
    </row>
    <row r="7" spans="1:12 1027:1027" ht="32" customHeight="1" thickBot="1" x14ac:dyDescent="0.2">
      <c r="A7" s="65" t="s">
        <v>9</v>
      </c>
      <c r="B7" s="28">
        <v>1.94</v>
      </c>
      <c r="C7" s="28">
        <v>1.93</v>
      </c>
      <c r="D7" s="28">
        <v>1.95</v>
      </c>
      <c r="E7" s="52">
        <f>AVERAGE(B7:D7)</f>
        <v>1.9400000000000002</v>
      </c>
      <c r="F7" s="26">
        <v>22151762185</v>
      </c>
      <c r="G7" s="27">
        <f>E7/$E$4</f>
        <v>0.8255319148936171</v>
      </c>
      <c r="H7" s="27">
        <f t="shared" si="1"/>
        <v>0.8255319148936171</v>
      </c>
      <c r="I7" s="37"/>
      <c r="J7" s="31"/>
      <c r="K7" s="68"/>
      <c r="L7" s="71"/>
    </row>
    <row r="8" spans="1:12 1027:1027" ht="32" customHeight="1" x14ac:dyDescent="0.15">
      <c r="A8" s="60" t="s">
        <v>6</v>
      </c>
      <c r="B8" s="16">
        <v>48.32</v>
      </c>
      <c r="C8" s="16">
        <v>48.79</v>
      </c>
      <c r="D8" s="16">
        <v>48.46</v>
      </c>
      <c r="E8" s="47">
        <f t="shared" si="0"/>
        <v>48.523333333333333</v>
      </c>
      <c r="F8" s="11"/>
      <c r="G8" s="12">
        <f>E8/$E$2</f>
        <v>0.84359063514140009</v>
      </c>
      <c r="H8" s="12">
        <f t="shared" si="1"/>
        <v>0.99773817683344757</v>
      </c>
      <c r="I8" s="38" t="s">
        <v>15</v>
      </c>
      <c r="J8" s="32" t="s">
        <v>8</v>
      </c>
      <c r="K8" s="68"/>
      <c r="L8" s="71"/>
    </row>
    <row r="9" spans="1:12 1027:1027" ht="32" customHeight="1" x14ac:dyDescent="0.15">
      <c r="A9" s="61" t="s">
        <v>17</v>
      </c>
      <c r="B9" s="17">
        <v>17.11</v>
      </c>
      <c r="C9" s="17">
        <v>17.260000000000002</v>
      </c>
      <c r="D9" s="17">
        <v>17.63</v>
      </c>
      <c r="E9" s="48">
        <f t="shared" si="0"/>
        <v>17.333333333333332</v>
      </c>
      <c r="F9" s="13"/>
      <c r="G9" s="14">
        <f>E9/$E$3</f>
        <v>0.86264100862641002</v>
      </c>
      <c r="H9" s="14">
        <f t="shared" si="1"/>
        <v>1.0114763664656681</v>
      </c>
      <c r="I9" s="39"/>
      <c r="J9" s="33"/>
      <c r="K9" s="68"/>
      <c r="L9" s="71"/>
    </row>
    <row r="10" spans="1:12 1027:1027" ht="32" customHeight="1" thickBot="1" x14ac:dyDescent="0.2">
      <c r="A10" s="62" t="s">
        <v>9</v>
      </c>
      <c r="B10" s="24">
        <v>1.93</v>
      </c>
      <c r="C10" s="24">
        <v>1.95</v>
      </c>
      <c r="D10" s="24">
        <v>1.95</v>
      </c>
      <c r="E10" s="49">
        <f t="shared" si="0"/>
        <v>1.9433333333333334</v>
      </c>
      <c r="F10" s="22">
        <v>22178100839</v>
      </c>
      <c r="G10" s="23">
        <f>E10/$E$4</f>
        <v>0.82695035460992905</v>
      </c>
      <c r="H10" s="23">
        <f t="shared" si="1"/>
        <v>1.0017182130584192</v>
      </c>
      <c r="I10" s="40"/>
      <c r="J10" s="34"/>
      <c r="K10" s="68"/>
      <c r="L10" s="71"/>
    </row>
    <row r="11" spans="1:12 1027:1027" ht="32" customHeight="1" x14ac:dyDescent="0.15">
      <c r="A11" s="63" t="s">
        <v>6</v>
      </c>
      <c r="B11" s="25">
        <v>35.159999999999997</v>
      </c>
      <c r="C11" s="25">
        <v>35.06</v>
      </c>
      <c r="D11" s="25">
        <v>35.020000000000003</v>
      </c>
      <c r="E11" s="50">
        <f t="shared" si="0"/>
        <v>35.080000000000005</v>
      </c>
      <c r="F11" s="20">
        <v>302107549163</v>
      </c>
      <c r="G11" s="21">
        <f>E11/$E$2</f>
        <v>0.60987482614742705</v>
      </c>
      <c r="H11" s="21">
        <f t="shared" si="1"/>
        <v>0.72295115751871963</v>
      </c>
      <c r="I11" s="35" t="s">
        <v>18</v>
      </c>
      <c r="J11" s="29" t="s">
        <v>10</v>
      </c>
      <c r="K11" s="68"/>
      <c r="L11" s="71"/>
    </row>
    <row r="12" spans="1:12 1027:1027" ht="32" customHeight="1" x14ac:dyDescent="0.15">
      <c r="A12" s="64" t="s">
        <v>17</v>
      </c>
      <c r="B12" s="18">
        <v>11.79</v>
      </c>
      <c r="C12" s="18">
        <v>11.76</v>
      </c>
      <c r="D12" s="18">
        <v>11.82</v>
      </c>
      <c r="E12" s="51">
        <f t="shared" si="0"/>
        <v>11.79</v>
      </c>
      <c r="F12" s="7"/>
      <c r="G12" s="8">
        <f>E12/$E$3</f>
        <v>0.58676177836761778</v>
      </c>
      <c r="H12" s="8">
        <f t="shared" si="1"/>
        <v>0.68019230769230765</v>
      </c>
      <c r="I12" s="36"/>
      <c r="J12" s="30"/>
      <c r="K12" s="68"/>
      <c r="L12" s="71"/>
    </row>
    <row r="13" spans="1:12 1027:1027" ht="32" customHeight="1" thickBot="1" x14ac:dyDescent="0.2">
      <c r="A13" s="65" t="s">
        <v>9</v>
      </c>
      <c r="B13" s="28">
        <v>1.39</v>
      </c>
      <c r="C13" s="28">
        <v>1.38</v>
      </c>
      <c r="D13" s="28">
        <v>1.39</v>
      </c>
      <c r="E13" s="52">
        <f t="shared" si="0"/>
        <v>1.3866666666666665</v>
      </c>
      <c r="F13" s="26">
        <v>10400998458</v>
      </c>
      <c r="G13" s="27">
        <f>E13/$E$4</f>
        <v>0.59007092198581546</v>
      </c>
      <c r="H13" s="27">
        <f t="shared" si="1"/>
        <v>0.71355060034305307</v>
      </c>
      <c r="I13" s="37"/>
      <c r="J13" s="31"/>
      <c r="K13" s="68"/>
      <c r="L13" s="71"/>
    </row>
    <row r="14" spans="1:12 1027:1027" ht="32" customHeight="1" x14ac:dyDescent="0.15">
      <c r="A14" s="60" t="s">
        <v>6</v>
      </c>
      <c r="B14" s="16">
        <v>18.29</v>
      </c>
      <c r="C14" s="16">
        <v>18.39</v>
      </c>
      <c r="D14" s="16">
        <v>18.149999999999999</v>
      </c>
      <c r="E14" s="47">
        <f t="shared" ref="E14:E15" si="2">AVERAGE(B14:D14)</f>
        <v>18.276666666666667</v>
      </c>
      <c r="F14" s="11"/>
      <c r="G14" s="12">
        <f>E14/$E$2</f>
        <v>0.31774455261937878</v>
      </c>
      <c r="H14" s="12">
        <f t="shared" si="1"/>
        <v>0.52099961991638155</v>
      </c>
      <c r="I14" s="41" t="s">
        <v>16</v>
      </c>
      <c r="J14" s="32" t="s">
        <v>13</v>
      </c>
      <c r="K14" s="68"/>
      <c r="L14" s="71"/>
    </row>
    <row r="15" spans="1:12 1027:1027" ht="32" customHeight="1" x14ac:dyDescent="0.15">
      <c r="A15" s="61" t="s">
        <v>17</v>
      </c>
      <c r="B15" s="17">
        <v>5.24</v>
      </c>
      <c r="C15" s="17">
        <v>5.26</v>
      </c>
      <c r="D15" s="17">
        <v>5.26</v>
      </c>
      <c r="E15" s="48">
        <f t="shared" si="2"/>
        <v>5.253333333333333</v>
      </c>
      <c r="F15" s="13"/>
      <c r="G15" s="14">
        <f>E15/$E$3</f>
        <v>0.26144658261446579</v>
      </c>
      <c r="H15" s="14">
        <f t="shared" si="1"/>
        <v>0.4455753463387051</v>
      </c>
      <c r="I15" s="42"/>
      <c r="J15" s="33"/>
      <c r="K15" s="68"/>
      <c r="L15" s="71"/>
    </row>
    <row r="16" spans="1:12 1027:1027" ht="32" customHeight="1" thickBot="1" x14ac:dyDescent="0.25">
      <c r="A16" s="62" t="s">
        <v>9</v>
      </c>
      <c r="B16" s="24">
        <v>0.72</v>
      </c>
      <c r="C16" s="24">
        <v>0.76</v>
      </c>
      <c r="D16" s="24">
        <v>0.73</v>
      </c>
      <c r="E16" s="49">
        <f>AVERAGE(B16:D16)</f>
        <v>0.73666666666666669</v>
      </c>
      <c r="F16" s="22">
        <v>6936192019</v>
      </c>
      <c r="G16" s="23">
        <f>E16/$E$4</f>
        <v>0.31347517730496455</v>
      </c>
      <c r="H16" s="23">
        <f t="shared" si="1"/>
        <v>0.53125000000000011</v>
      </c>
      <c r="I16" s="43"/>
      <c r="J16" s="34"/>
      <c r="K16" s="69" t="s">
        <v>12</v>
      </c>
      <c r="L16" s="71"/>
    </row>
    <row r="17" spans="1:12" ht="32" customHeight="1" x14ac:dyDescent="0.15">
      <c r="A17" s="63" t="s">
        <v>6</v>
      </c>
      <c r="B17" s="25">
        <v>13.89</v>
      </c>
      <c r="C17" s="25">
        <v>13.9</v>
      </c>
      <c r="D17" s="25">
        <v>13.9</v>
      </c>
      <c r="E17" s="50">
        <f t="shared" ref="E17:E19" si="3">AVERAGE(B17:D17)</f>
        <v>13.896666666666667</v>
      </c>
      <c r="F17" s="20"/>
      <c r="G17" s="21">
        <f>E17/$E$2</f>
        <v>0.24159712563745941</v>
      </c>
      <c r="H17" s="21">
        <f t="shared" si="1"/>
        <v>0.76035017326281229</v>
      </c>
      <c r="I17" s="44" t="s">
        <v>23</v>
      </c>
      <c r="J17" s="29" t="s">
        <v>10</v>
      </c>
      <c r="K17" s="68"/>
      <c r="L17" s="71"/>
    </row>
    <row r="18" spans="1:12" ht="32" customHeight="1" x14ac:dyDescent="0.15">
      <c r="A18" s="64" t="s">
        <v>17</v>
      </c>
      <c r="B18" s="18">
        <v>4.32</v>
      </c>
      <c r="C18" s="18">
        <v>4.16</v>
      </c>
      <c r="D18" s="18">
        <v>4.17</v>
      </c>
      <c r="E18" s="51">
        <f t="shared" si="3"/>
        <v>4.2166666666666668</v>
      </c>
      <c r="F18" s="7"/>
      <c r="G18" s="8">
        <f>E18/$E$3</f>
        <v>0.20985401459854014</v>
      </c>
      <c r="H18" s="8">
        <f t="shared" si="1"/>
        <v>0.80266497461928943</v>
      </c>
      <c r="I18" s="45"/>
      <c r="J18" s="30"/>
      <c r="K18" s="68"/>
      <c r="L18" s="71"/>
    </row>
    <row r="19" spans="1:12" ht="32" customHeight="1" thickBot="1" x14ac:dyDescent="0.25">
      <c r="A19" s="66" t="s">
        <v>9</v>
      </c>
      <c r="B19" s="15">
        <v>0.55000000000000004</v>
      </c>
      <c r="C19" s="15">
        <v>0.55000000000000004</v>
      </c>
      <c r="D19" s="15">
        <v>0.55000000000000004</v>
      </c>
      <c r="E19" s="53">
        <f t="shared" si="3"/>
        <v>0.55000000000000004</v>
      </c>
      <c r="F19" s="9">
        <v>6115943610</v>
      </c>
      <c r="G19" s="10">
        <f>E19/$E$4</f>
        <v>0.23404255319148937</v>
      </c>
      <c r="H19" s="10">
        <f t="shared" si="1"/>
        <v>0.74660633484162897</v>
      </c>
      <c r="I19" s="46"/>
      <c r="J19" s="31"/>
      <c r="K19" s="69" t="s">
        <v>22</v>
      </c>
      <c r="L19" s="71"/>
    </row>
  </sheetData>
  <mergeCells count="12">
    <mergeCell ref="J14:J16"/>
    <mergeCell ref="I17:I19"/>
    <mergeCell ref="J17:J19"/>
    <mergeCell ref="I14:I16"/>
    <mergeCell ref="I2:I4"/>
    <mergeCell ref="I5:I7"/>
    <mergeCell ref="I8:I10"/>
    <mergeCell ref="I11:I13"/>
    <mergeCell ref="J2:J4"/>
    <mergeCell ref="J5:J7"/>
    <mergeCell ref="J8:J10"/>
    <mergeCell ref="J11:J13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Roman,Normál"&amp;12&amp;A</oddHeader>
    <oddFooter>&amp;C&amp;"Times New Roman,Normál"&amp;12Page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3</cp:revision>
  <dcterms:created xsi:type="dcterms:W3CDTF">2018-11-26T19:41:55Z</dcterms:created>
  <dcterms:modified xsi:type="dcterms:W3CDTF">2018-11-28T04:39:30Z</dcterms:modified>
  <dc:language>en-US</dc:language>
</cp:coreProperties>
</file>