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gala/Documents/Sem 1/"/>
    </mc:Choice>
  </mc:AlternateContent>
  <xr:revisionPtr revIDLastSave="0" documentId="13_ncr:1_{FC4A57CB-82D4-6348-80C2-E13CF5B942AB}" xr6:coauthVersionLast="47" xr6:coauthVersionMax="47" xr10:uidLastSave="{00000000-0000-0000-0000-000000000000}"/>
  <bookViews>
    <workbookView xWindow="0" yWindow="500" windowWidth="28800" windowHeight="15960" xr2:uid="{A602F90A-B8F0-4FC9-99F1-C106BC47CC8D}"/>
  </bookViews>
  <sheets>
    <sheet name="Ratios" sheetId="20" r:id="rId1"/>
    <sheet name="Unilever" sheetId="14" r:id="rId2"/>
    <sheet name="Pepsico" sheetId="13" r:id="rId3"/>
    <sheet name="P&amp;G" sheetId="9" r:id="rId4"/>
    <sheet name="Coca-Cola" sheetId="2" r:id="rId5"/>
    <sheet name="General Mills" sheetId="10" r:id="rId6"/>
    <sheet name="Mondelez" sheetId="11" r:id="rId7"/>
    <sheet name="Nestle" sheetId="12" r:id="rId8"/>
    <sheet name="Combined" sheetId="17" r:id="rId9"/>
    <sheet name="Descriptive Statistics" sheetId="19" r:id="rId10"/>
    <sheet name="Combined - Standardized " sheetId="15" r:id="rId11"/>
    <sheet name="PCA" sheetId="16" r:id="rId12"/>
    <sheet name="Correlation Matrix" sheetId="18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19" l="1" a="1"/>
  <c r="A30" i="19"/>
  <c r="F2" i="16" a="1"/>
  <c r="F2" i="16"/>
  <c r="F1" i="16" a="1"/>
  <c r="F1" i="16"/>
  <c r="B27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P27" i="19"/>
  <c r="B28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O28" i="19"/>
  <c r="P28" i="19"/>
  <c r="B26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P26" i="19"/>
  <c r="B23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B25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B22" i="19" a="1"/>
  <c r="B22" i="19"/>
  <c r="B1" i="19" a="1"/>
  <c r="B1" i="19"/>
  <c r="B2" i="19"/>
  <c r="C2" i="19"/>
  <c r="D2" i="19"/>
  <c r="E2" i="19"/>
  <c r="F2" i="19"/>
  <c r="G2" i="19"/>
  <c r="H2" i="19"/>
  <c r="I2" i="19"/>
  <c r="J2" i="19"/>
  <c r="K2" i="19"/>
  <c r="L2" i="19"/>
  <c r="M2" i="19"/>
  <c r="N2" i="19"/>
  <c r="O2" i="19"/>
  <c r="P2" i="19"/>
  <c r="B3" i="19"/>
  <c r="C3" i="19"/>
  <c r="D3" i="19"/>
  <c r="E3" i="19"/>
  <c r="F3" i="19"/>
  <c r="G3" i="19"/>
  <c r="H3" i="19"/>
  <c r="I3" i="19"/>
  <c r="J3" i="19"/>
  <c r="K3" i="19"/>
  <c r="L3" i="19"/>
  <c r="M3" i="19"/>
  <c r="N3" i="19"/>
  <c r="O3" i="19"/>
  <c r="P3" i="19"/>
  <c r="B4" i="19"/>
  <c r="C4" i="19"/>
  <c r="D4" i="19"/>
  <c r="E4" i="19"/>
  <c r="F4" i="19"/>
  <c r="G4" i="19"/>
  <c r="H4" i="19"/>
  <c r="I4" i="19"/>
  <c r="J4" i="19"/>
  <c r="K4" i="19"/>
  <c r="L4" i="19"/>
  <c r="M4" i="19"/>
  <c r="N4" i="19"/>
  <c r="O4" i="19"/>
  <c r="P4" i="19"/>
  <c r="B5" i="19"/>
  <c r="C5" i="19"/>
  <c r="D5" i="19"/>
  <c r="E5" i="19"/>
  <c r="F5" i="19"/>
  <c r="G5" i="19"/>
  <c r="H5" i="19"/>
  <c r="I5" i="19"/>
  <c r="J5" i="19"/>
  <c r="K5" i="19"/>
  <c r="L5" i="19"/>
  <c r="M5" i="19"/>
  <c r="N5" i="19"/>
  <c r="O5" i="19"/>
  <c r="P5" i="19"/>
  <c r="B6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B7" i="19"/>
  <c r="C7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B8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B9" i="19"/>
  <c r="C9" i="19"/>
  <c r="D9" i="19"/>
  <c r="E9" i="19"/>
  <c r="F9" i="19"/>
  <c r="G9" i="19"/>
  <c r="H9" i="19"/>
  <c r="I9" i="19"/>
  <c r="J9" i="19"/>
  <c r="K9" i="19"/>
  <c r="L9" i="19"/>
  <c r="M9" i="19"/>
  <c r="N9" i="19"/>
  <c r="O9" i="19"/>
  <c r="P9" i="19"/>
  <c r="B10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B11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B12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B13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O13" i="19"/>
  <c r="P13" i="19"/>
  <c r="B14" i="19"/>
  <c r="C14" i="19"/>
  <c r="D14" i="19"/>
  <c r="E14" i="19"/>
  <c r="F14" i="19"/>
  <c r="G14" i="19"/>
  <c r="H14" i="19"/>
  <c r="I14" i="19"/>
  <c r="J14" i="19"/>
  <c r="K14" i="19"/>
  <c r="L14" i="19"/>
  <c r="M14" i="19"/>
  <c r="N14" i="19"/>
  <c r="O14" i="19"/>
  <c r="P14" i="19"/>
  <c r="B15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B16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B17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P17" i="19"/>
  <c r="B18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O18" i="19"/>
  <c r="P18" i="19"/>
  <c r="B19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A2" i="19" a="1"/>
  <c r="A2" i="19"/>
  <c r="B110" i="17" a="1"/>
  <c r="B110" i="17" s="1"/>
  <c r="B92" i="17" a="1"/>
  <c r="B92" i="17" s="1"/>
  <c r="B74" i="17" a="1"/>
  <c r="B74" i="17" s="1"/>
  <c r="B56" i="17" a="1"/>
  <c r="B56" i="17" s="1"/>
  <c r="B20" i="17" a="1"/>
  <c r="B20" i="17" s="1"/>
  <c r="B38" i="17" a="1"/>
  <c r="B38" i="17" s="1"/>
  <c r="B2" i="17" a="1"/>
  <c r="B2" i="17" s="1"/>
  <c r="C1" i="17" a="1"/>
  <c r="C1" i="17" s="1"/>
  <c r="O15" i="18" a="1"/>
  <c r="O15" i="18"/>
  <c r="N14" i="18" a="1"/>
  <c r="N14" i="18"/>
  <c r="M13" i="18" a="1"/>
  <c r="M13" i="18" s="1"/>
  <c r="L12" i="18" a="1"/>
  <c r="L12" i="18"/>
  <c r="K11" i="18" a="1"/>
  <c r="K11" i="18"/>
  <c r="J10" i="18" a="1"/>
  <c r="J10" i="18"/>
  <c r="I9" i="18" a="1"/>
  <c r="I9" i="18" s="1"/>
  <c r="H8" i="18" a="1"/>
  <c r="H8" i="18"/>
  <c r="G7" i="18" a="1"/>
  <c r="G7" i="18"/>
  <c r="F6" i="18" a="1"/>
  <c r="F6" i="18" s="1"/>
  <c r="E5" i="18" a="1"/>
  <c r="E5" i="18" s="1"/>
  <c r="D4" i="18" a="1"/>
  <c r="D4" i="18"/>
  <c r="C3" i="18" a="1"/>
  <c r="C3" i="18"/>
  <c r="D2" i="16"/>
  <c r="D3" i="16" s="1"/>
  <c r="D4" i="16" s="1"/>
  <c r="D5" i="16" s="1"/>
  <c r="D6" i="16" s="1"/>
  <c r="D7" i="16" s="1"/>
  <c r="D8" i="16" s="1"/>
  <c r="D9" i="16" s="1"/>
  <c r="D10" i="16" s="1"/>
  <c r="D11" i="16" s="1"/>
  <c r="D12" i="16" s="1"/>
  <c r="D13" i="16" s="1"/>
  <c r="D14" i="16" s="1"/>
  <c r="D15" i="16" s="1"/>
  <c r="D16" i="16" s="1"/>
  <c r="B34" i="12" a="1"/>
  <c r="B34" i="12" s="1"/>
  <c r="B33" i="12" a="1"/>
  <c r="B33" i="12" s="1"/>
  <c r="B32" i="12" a="1"/>
  <c r="B32" i="12" s="1"/>
  <c r="B31" i="12" a="1"/>
  <c r="B31" i="12" s="1"/>
  <c r="B30" i="12" a="1"/>
  <c r="B30" i="12" s="1"/>
  <c r="B29" i="12" a="1"/>
  <c r="B29" i="12" s="1"/>
  <c r="B28" i="12" a="1"/>
  <c r="B28" i="12" s="1"/>
  <c r="B27" i="12" a="1"/>
  <c r="B27" i="12" s="1"/>
  <c r="B26" i="12" a="1"/>
  <c r="B26" i="12" s="1"/>
  <c r="B25" i="12" a="1"/>
  <c r="B25" i="12" s="1"/>
  <c r="B24" i="12" a="1"/>
  <c r="B24" i="12" s="1"/>
  <c r="B23" i="12" a="1"/>
  <c r="B23" i="12" s="1"/>
  <c r="B22" i="12" a="1"/>
  <c r="B22" i="12" s="1"/>
  <c r="B21" i="12" a="1"/>
  <c r="B21" i="12" s="1"/>
  <c r="B20" i="12" a="1"/>
  <c r="B20" i="12" s="1"/>
  <c r="B34" i="11" a="1"/>
  <c r="B34" i="11" s="1"/>
  <c r="B33" i="11" a="1"/>
  <c r="B33" i="11" s="1"/>
  <c r="B32" i="11" a="1"/>
  <c r="B32" i="11" s="1"/>
  <c r="B31" i="11" a="1"/>
  <c r="B31" i="11" s="1"/>
  <c r="B30" i="11" a="1"/>
  <c r="B30" i="11" s="1"/>
  <c r="B29" i="11" a="1"/>
  <c r="B29" i="11" s="1"/>
  <c r="B28" i="11" a="1"/>
  <c r="B28" i="11" s="1"/>
  <c r="B27" i="11" a="1"/>
  <c r="B27" i="11" s="1"/>
  <c r="B26" i="11" a="1"/>
  <c r="B26" i="11" s="1"/>
  <c r="B25" i="11" a="1"/>
  <c r="B25" i="11" s="1"/>
  <c r="B24" i="11" a="1"/>
  <c r="B24" i="11" s="1"/>
  <c r="B23" i="11" a="1"/>
  <c r="B23" i="11" s="1"/>
  <c r="B22" i="11" a="1"/>
  <c r="B22" i="11" s="1"/>
  <c r="B21" i="11" a="1"/>
  <c r="B21" i="11" s="1"/>
  <c r="B20" i="11" a="1"/>
  <c r="B20" i="11" s="1"/>
  <c r="B34" i="10" a="1"/>
  <c r="B34" i="10" s="1"/>
  <c r="B33" i="10" a="1"/>
  <c r="B33" i="10" s="1"/>
  <c r="B32" i="10" a="1"/>
  <c r="B32" i="10" s="1"/>
  <c r="B31" i="10" a="1"/>
  <c r="B31" i="10" s="1"/>
  <c r="B30" i="10" a="1"/>
  <c r="B30" i="10" s="1"/>
  <c r="B29" i="10" a="1"/>
  <c r="B29" i="10" s="1"/>
  <c r="B28" i="10" a="1"/>
  <c r="B28" i="10" s="1"/>
  <c r="B27" i="10" a="1"/>
  <c r="B27" i="10" s="1"/>
  <c r="B26" i="10" a="1"/>
  <c r="B26" i="10" s="1"/>
  <c r="B25" i="10" a="1"/>
  <c r="B25" i="10" s="1"/>
  <c r="B24" i="10" a="1"/>
  <c r="B24" i="10" s="1"/>
  <c r="B23" i="10" a="1"/>
  <c r="B23" i="10" s="1"/>
  <c r="B22" i="10" a="1"/>
  <c r="B22" i="10" s="1"/>
  <c r="B21" i="10" a="1"/>
  <c r="B21" i="10" s="1"/>
  <c r="B20" i="10" a="1"/>
  <c r="B20" i="10" s="1"/>
  <c r="B34" i="2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B24" i="2" a="1"/>
  <c r="B24" i="2" s="1"/>
  <c r="B23" i="2" a="1"/>
  <c r="B23" i="2" s="1"/>
  <c r="B22" i="2" a="1"/>
  <c r="B22" i="2" s="1"/>
  <c r="B21" i="2" a="1"/>
  <c r="B21" i="2" s="1"/>
  <c r="B20" i="2" a="1"/>
  <c r="B20" i="2" s="1"/>
  <c r="B34" i="9" a="1"/>
  <c r="B34" i="9" s="1"/>
  <c r="B33" i="9" a="1"/>
  <c r="B33" i="9" s="1"/>
  <c r="B32" i="9" a="1"/>
  <c r="B32" i="9" s="1"/>
  <c r="B31" i="9" a="1"/>
  <c r="B31" i="9" s="1"/>
  <c r="B30" i="9" a="1"/>
  <c r="B30" i="9" s="1"/>
  <c r="B29" i="9" a="1"/>
  <c r="B29" i="9" s="1"/>
  <c r="B28" i="9" a="1"/>
  <c r="B28" i="9" s="1"/>
  <c r="B27" i="9" a="1"/>
  <c r="B27" i="9" s="1"/>
  <c r="B26" i="9" a="1"/>
  <c r="B26" i="9" s="1"/>
  <c r="B25" i="9" a="1"/>
  <c r="B25" i="9" s="1"/>
  <c r="B24" i="9" a="1"/>
  <c r="B24" i="9" s="1"/>
  <c r="B23" i="9" a="1"/>
  <c r="B23" i="9" s="1"/>
  <c r="B22" i="9" a="1"/>
  <c r="B22" i="9" s="1"/>
  <c r="B21" i="9" a="1"/>
  <c r="B21" i="9" s="1"/>
  <c r="B20" i="9" a="1"/>
  <c r="B20" i="9" s="1"/>
  <c r="B34" i="13" a="1"/>
  <c r="B34" i="13" s="1"/>
  <c r="B33" i="13" a="1"/>
  <c r="B33" i="13" s="1"/>
  <c r="B32" i="13" a="1"/>
  <c r="B32" i="13" s="1"/>
  <c r="B31" i="13" a="1"/>
  <c r="B31" i="13" s="1"/>
  <c r="B30" i="13" a="1"/>
  <c r="B30" i="13" s="1"/>
  <c r="B29" i="13" a="1"/>
  <c r="B29" i="13" s="1"/>
  <c r="B28" i="13" a="1"/>
  <c r="B28" i="13" s="1"/>
  <c r="B27" i="13" a="1"/>
  <c r="B27" i="13" s="1"/>
  <c r="B26" i="13" a="1"/>
  <c r="B26" i="13" s="1"/>
  <c r="B25" i="13" a="1"/>
  <c r="B25" i="13" s="1"/>
  <c r="B24" i="13" a="1"/>
  <c r="B24" i="13" s="1"/>
  <c r="B23" i="13" a="1"/>
  <c r="B23" i="13" s="1"/>
  <c r="B22" i="13" a="1"/>
  <c r="B22" i="13" s="1"/>
  <c r="B21" i="13" a="1"/>
  <c r="B21" i="13" s="1"/>
  <c r="B20" i="13" a="1"/>
  <c r="B20" i="13" s="1"/>
  <c r="B31" i="14" a="1"/>
  <c r="B31" i="14" s="1"/>
  <c r="B34" i="14" a="1"/>
  <c r="B34" i="14" s="1"/>
  <c r="B33" i="14" a="1"/>
  <c r="B33" i="14" s="1"/>
  <c r="B32" i="14" a="1"/>
  <c r="B32" i="14" s="1"/>
  <c r="B30" i="14" a="1"/>
  <c r="B30" i="14" s="1"/>
  <c r="B29" i="14" a="1"/>
  <c r="B29" i="14" s="1"/>
  <c r="B28" i="14" a="1"/>
  <c r="B28" i="14" s="1"/>
  <c r="B27" i="14" a="1"/>
  <c r="B27" i="14" s="1"/>
  <c r="B26" i="14" a="1"/>
  <c r="B26" i="14" s="1"/>
  <c r="B25" i="14" a="1"/>
  <c r="B25" i="14" s="1"/>
  <c r="B24" i="14" a="1"/>
  <c r="B24" i="14" s="1"/>
  <c r="B23" i="14" a="1"/>
  <c r="B23" i="14" s="1"/>
  <c r="B22" i="14" a="1"/>
  <c r="B22" i="14" s="1"/>
  <c r="B21" i="14" a="1"/>
  <c r="B21" i="14" s="1"/>
  <c r="B20" i="14" a="1"/>
  <c r="B20" i="14" s="1"/>
  <c r="U11" i="14"/>
  <c r="V11" i="14"/>
  <c r="C1" i="15" a="1"/>
  <c r="C1" i="15" s="1"/>
  <c r="U8" i="14"/>
  <c r="V8" i="14"/>
  <c r="U2" i="14"/>
  <c r="V2" i="14"/>
  <c r="U3" i="14"/>
  <c r="V3" i="14"/>
  <c r="U4" i="14"/>
  <c r="V4" i="14"/>
  <c r="U5" i="14"/>
  <c r="V5" i="14"/>
  <c r="U6" i="14"/>
  <c r="V6" i="14"/>
  <c r="U13" i="14"/>
  <c r="V13" i="14"/>
  <c r="U9" i="14"/>
  <c r="V9" i="14"/>
  <c r="U12" i="14"/>
  <c r="V12" i="14"/>
  <c r="U7" i="14"/>
  <c r="V7" i="14"/>
  <c r="U14" i="14"/>
  <c r="V14" i="14"/>
  <c r="U16" i="14"/>
  <c r="V16" i="14"/>
  <c r="U15" i="14"/>
  <c r="V15" i="14"/>
  <c r="U10" i="14"/>
  <c r="V10" i="14"/>
  <c r="U8" i="13"/>
  <c r="V8" i="13"/>
  <c r="U2" i="13"/>
  <c r="V2" i="13"/>
  <c r="U3" i="13"/>
  <c r="V3" i="13"/>
  <c r="U4" i="13"/>
  <c r="V4" i="13"/>
  <c r="U5" i="13"/>
  <c r="V5" i="13"/>
  <c r="U6" i="13"/>
  <c r="V6" i="13"/>
  <c r="U13" i="13"/>
  <c r="V13" i="13"/>
  <c r="U9" i="13"/>
  <c r="V9" i="13"/>
  <c r="U11" i="13"/>
  <c r="V11" i="13"/>
  <c r="U12" i="13"/>
  <c r="V12" i="13"/>
  <c r="U7" i="13"/>
  <c r="V7" i="13"/>
  <c r="U14" i="13"/>
  <c r="V14" i="13"/>
  <c r="U16" i="13"/>
  <c r="V16" i="13"/>
  <c r="U15" i="13"/>
  <c r="V15" i="13"/>
  <c r="U10" i="13"/>
  <c r="V10" i="13"/>
  <c r="U8" i="9"/>
  <c r="V8" i="9"/>
  <c r="U2" i="9"/>
  <c r="V2" i="9"/>
  <c r="U3" i="9"/>
  <c r="V3" i="9"/>
  <c r="U4" i="9"/>
  <c r="V4" i="9"/>
  <c r="U5" i="9"/>
  <c r="V5" i="9"/>
  <c r="U6" i="9"/>
  <c r="V6" i="9"/>
  <c r="U13" i="9"/>
  <c r="V13" i="9"/>
  <c r="U9" i="9"/>
  <c r="V9" i="9"/>
  <c r="U11" i="9"/>
  <c r="V11" i="9"/>
  <c r="U12" i="9"/>
  <c r="V12" i="9"/>
  <c r="U7" i="9"/>
  <c r="V7" i="9"/>
  <c r="U14" i="9"/>
  <c r="V14" i="9"/>
  <c r="U16" i="9"/>
  <c r="V16" i="9"/>
  <c r="U15" i="9"/>
  <c r="V15" i="9"/>
  <c r="U10" i="9"/>
  <c r="V10" i="9"/>
  <c r="U8" i="2"/>
  <c r="V8" i="2"/>
  <c r="U2" i="2"/>
  <c r="V2" i="2"/>
  <c r="U3" i="2"/>
  <c r="V3" i="2"/>
  <c r="U4" i="2"/>
  <c r="V4" i="2"/>
  <c r="U5" i="2"/>
  <c r="V5" i="2"/>
  <c r="U6" i="2"/>
  <c r="V6" i="2"/>
  <c r="U13" i="2"/>
  <c r="V13" i="2"/>
  <c r="U9" i="2"/>
  <c r="V9" i="2"/>
  <c r="U11" i="2"/>
  <c r="V11" i="2"/>
  <c r="U12" i="2"/>
  <c r="V12" i="2"/>
  <c r="U7" i="2"/>
  <c r="V7" i="2"/>
  <c r="U14" i="2"/>
  <c r="V14" i="2"/>
  <c r="U16" i="2"/>
  <c r="V16" i="2"/>
  <c r="U15" i="2"/>
  <c r="V15" i="2"/>
  <c r="U10" i="2"/>
  <c r="V10" i="2"/>
  <c r="U8" i="10"/>
  <c r="V8" i="10"/>
  <c r="U2" i="10"/>
  <c r="V2" i="10"/>
  <c r="U3" i="10"/>
  <c r="V3" i="10"/>
  <c r="U4" i="10"/>
  <c r="V4" i="10"/>
  <c r="U5" i="10"/>
  <c r="V5" i="10"/>
  <c r="U6" i="10"/>
  <c r="V6" i="10"/>
  <c r="U13" i="10"/>
  <c r="V13" i="10"/>
  <c r="U9" i="10"/>
  <c r="V9" i="10"/>
  <c r="U11" i="10"/>
  <c r="V11" i="10"/>
  <c r="U12" i="10"/>
  <c r="V12" i="10"/>
  <c r="U7" i="10"/>
  <c r="V7" i="10"/>
  <c r="U14" i="10"/>
  <c r="V14" i="10"/>
  <c r="U16" i="10"/>
  <c r="V16" i="10"/>
  <c r="U15" i="10"/>
  <c r="V15" i="10"/>
  <c r="U10" i="10"/>
  <c r="V10" i="10"/>
  <c r="U8" i="11"/>
  <c r="V8" i="11"/>
  <c r="U2" i="11"/>
  <c r="V2" i="11"/>
  <c r="U3" i="11"/>
  <c r="V3" i="11"/>
  <c r="U4" i="11"/>
  <c r="V4" i="11"/>
  <c r="U5" i="11"/>
  <c r="V5" i="11"/>
  <c r="U6" i="11"/>
  <c r="V6" i="11"/>
  <c r="U13" i="11"/>
  <c r="V13" i="11"/>
  <c r="U9" i="11"/>
  <c r="V9" i="11"/>
  <c r="U11" i="11"/>
  <c r="V11" i="11"/>
  <c r="U12" i="11"/>
  <c r="V12" i="11"/>
  <c r="U7" i="11"/>
  <c r="V7" i="11"/>
  <c r="U14" i="11"/>
  <c r="V14" i="11"/>
  <c r="U16" i="11"/>
  <c r="V16" i="11"/>
  <c r="U15" i="11"/>
  <c r="V15" i="11"/>
  <c r="U10" i="11"/>
  <c r="V10" i="11"/>
  <c r="U8" i="12"/>
  <c r="V8" i="12"/>
  <c r="U2" i="12"/>
  <c r="V2" i="12"/>
  <c r="U3" i="12"/>
  <c r="V3" i="12"/>
  <c r="U4" i="12"/>
  <c r="V4" i="12"/>
  <c r="U5" i="12"/>
  <c r="V5" i="12"/>
  <c r="U6" i="12"/>
  <c r="V6" i="12"/>
  <c r="U13" i="12"/>
  <c r="V13" i="12"/>
  <c r="U9" i="12"/>
  <c r="V9" i="12"/>
  <c r="U11" i="12"/>
  <c r="V11" i="12"/>
  <c r="U12" i="12"/>
  <c r="V12" i="12"/>
  <c r="U7" i="12"/>
  <c r="V7" i="12"/>
  <c r="U14" i="12"/>
  <c r="V14" i="12"/>
  <c r="U16" i="12"/>
  <c r="V16" i="12"/>
  <c r="U15" i="12"/>
  <c r="V15" i="12"/>
  <c r="U10" i="12"/>
  <c r="V10" i="12"/>
  <c r="B20" i="15" l="1" a="1"/>
  <c r="B20" i="15" s="1"/>
  <c r="B92" i="15" l="1" a="1"/>
  <c r="B92" i="15" s="1"/>
  <c r="B74" i="15" a="1"/>
  <c r="B74" i="15" s="1"/>
  <c r="B56" i="15" a="1"/>
  <c r="B56" i="15" s="1"/>
  <c r="B38" i="15" a="1"/>
  <c r="B38" i="15" s="1"/>
  <c r="B110" i="15" a="1"/>
  <c r="B110" i="15" s="1"/>
  <c r="B2" i="15" a="1"/>
  <c r="B2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tc={61818ABB-B5E8-5348-A946-5186F9FFF462}</author>
    <author>tc={64DDDF1B-58C2-E64B-85CC-F5461A9738D3}</author>
  </authors>
  <commentList>
    <comment ref="E1" authorId="0" shapeId="0" xr:uid="{61818ABB-B5E8-5348-A946-5186F9FFF462}">
      <text>
        <t>[Threaded comment]
Your version of Excel allows you to read this threaded comment; however, any edits to it will get removed if the file is opened in a newer version of Excel. Learn more: https://go.microsoft.com/fwlink/?linkid=870924
Comment:
    9 PCs explain 88.69% of the variance
While analyzing the ratios which explain the highest variance in the repective pcs, the cutoff value is set to 0.4.</t>
      </text>
    </comment>
    <comment ref="V1" authorId="1" shapeId="0" xr:uid="{64DDDF1B-58C2-E64B-85CC-F5461A9738D3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 of ratios which explain the highest variance in the respective PCs
a total of 11 ratios out of 15 ratios explain 88.69% of the variance.
we can also just go ahead with 8 PCs and 10 ratios which explain 84.5% variance.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<sst xmlns="http://schemas.openxmlformats.org/spreadsheetml/2006/main" count="590" uniqueCount="89">
  <si>
    <t>Ratio Class</t>
  </si>
  <si>
    <t>Ratio</t>
  </si>
  <si>
    <t>Formula</t>
  </si>
  <si>
    <t>Profitability</t>
  </si>
  <si>
    <t>Return on Equity</t>
  </si>
  <si>
    <t>Net Income / Shareholders Equity</t>
  </si>
  <si>
    <t>Net profit margin</t>
  </si>
  <si>
    <t>Net Income / Revenue</t>
  </si>
  <si>
    <t>EBITDA Margin</t>
  </si>
  <si>
    <t>EBITDA / Revenue</t>
  </si>
  <si>
    <t>Liquidity</t>
  </si>
  <si>
    <t>Current Ratio</t>
  </si>
  <si>
    <t>Current Assets / Current Liabilities</t>
  </si>
  <si>
    <t>CFO/Avg Current Liab</t>
  </si>
  <si>
    <t>Cash Flow from Operations / Current Liabilities</t>
  </si>
  <si>
    <t>Times Interest Cover</t>
  </si>
  <si>
    <t>EBIT / Interest Expense</t>
  </si>
  <si>
    <t>Working Capital</t>
  </si>
  <si>
    <t>Inventory Turnover</t>
  </si>
  <si>
    <t>COGS / Average Inventory</t>
  </si>
  <si>
    <t>Accounts Recievable Turnover</t>
  </si>
  <si>
    <t>Net Credit Sales / Average Accounts Recievable</t>
  </si>
  <si>
    <t>Working Capital Turnover</t>
  </si>
  <si>
    <t>Revenue / Net Working Capital</t>
  </si>
  <si>
    <t>Leverage Ratio</t>
  </si>
  <si>
    <t>Debt Equity Ratio</t>
  </si>
  <si>
    <t>Total Debt / Total Equity</t>
  </si>
  <si>
    <t>Dupont Ratio</t>
  </si>
  <si>
    <t>Assets Turnover</t>
  </si>
  <si>
    <t>Revenue / Average Total Assets</t>
  </si>
  <si>
    <t>Multiples Ratios</t>
  </si>
  <si>
    <t>Free Cash Flow per Share</t>
  </si>
  <si>
    <t>Free Cash Flow / Number of Shares Outstanding</t>
  </si>
  <si>
    <t>EPS</t>
  </si>
  <si>
    <t>Retained Earnings / Number of Shares Outstanding</t>
  </si>
  <si>
    <t>EV/EBITDA</t>
  </si>
  <si>
    <t>Enterprise Value / EBITDA</t>
  </si>
  <si>
    <t>Dividend</t>
  </si>
  <si>
    <t>Dividend Payout Ratio</t>
  </si>
  <si>
    <t>Dividends / Net Income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</si>
  <si>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</si>
  <si>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</si>
  <si>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</si>
  <si>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</si>
  <si>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</si>
  <si>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</si>
  <si>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</si>
  <si>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</si>
  <si>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</si>
  <si>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</si>
  <si>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</si>
  <si>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</si>
  <si>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</si>
  <si>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</si>
  <si>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</si>
  <si>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</si>
  <si>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</si>
  <si>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</si>
  <si>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Mean</t>
  </si>
  <si>
    <t>Stdev</t>
  </si>
  <si>
    <t>EV/Ebitda</t>
  </si>
  <si>
    <t>Standardized</t>
  </si>
  <si>
    <t>Unilever</t>
  </si>
  <si>
    <t>Pepsico</t>
  </si>
  <si>
    <t>P&amp;G</t>
  </si>
  <si>
    <t>Coca-Cola</t>
  </si>
  <si>
    <t>General Mills</t>
  </si>
  <si>
    <t>Modelez</t>
  </si>
  <si>
    <t>Nestle</t>
  </si>
  <si>
    <t>N</t>
  </si>
  <si>
    <t>Minimum</t>
  </si>
  <si>
    <t>Maximum</t>
  </si>
  <si>
    <t>Standard Deviation</t>
  </si>
  <si>
    <t>Variance</t>
  </si>
  <si>
    <t>Components</t>
  </si>
  <si>
    <t>Total</t>
  </si>
  <si>
    <t>Cumulative</t>
  </si>
  <si>
    <t>Coefficients</t>
  </si>
  <si>
    <t>WCT</t>
  </si>
  <si>
    <t>AT,EPS</t>
  </si>
  <si>
    <t>EBITDA Margin, D/E</t>
  </si>
  <si>
    <t>D/E,ART</t>
  </si>
  <si>
    <t>EV/EBITDA, DP</t>
  </si>
  <si>
    <t>DP</t>
  </si>
  <si>
    <t>CR</t>
  </si>
  <si>
    <t>ROE</t>
  </si>
  <si>
    <t>ART, NI</t>
  </si>
  <si>
    <t>Scores</t>
  </si>
  <si>
    <t>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</si>
</sst>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33" borderId="0"/>
    <xf numFmtId="0" fontId="17" fillId="33" borderId="10">
      <alignment horizontal="right"/>
    </xf>
    <xf numFmtId="0" fontId="19" fillId="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34" borderId="0" xfId="0" applyFill="1"/>
    <xf numFmtId="2" fontId="0" fillId="0" borderId="0" xfId="0" applyNumberFormat="1" applyAlignment="1">
      <alignment horizontal="right" vertical="center"/>
    </xf>
    <xf numFmtId="0" fontId="20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2" fontId="1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708E9925-AFA4-4970-9E21-C978742B48E7}"/>
    <cellStyle name="60% - Accent2 2" xfId="35" xr:uid="{64EB5E8B-5432-4564-8204-6A1EDCC648E4}"/>
    <cellStyle name="60% - Accent3 2" xfId="36" xr:uid="{0C319E81-28DF-4825-B75A-2FBF6B4CF69B}"/>
    <cellStyle name="60% - Accent4 2" xfId="37" xr:uid="{E74FB106-D9F6-4014-B088-86AC1F777AF4}"/>
    <cellStyle name="60% - Accent5 2" xfId="38" xr:uid="{6FB04C91-E2AA-4797-98DA-2B02CF8F2D64}"/>
    <cellStyle name="60% - Accent6 2" xfId="39" xr:uid="{68F6DB2F-E053-4117-B315-D8D2C07A8A0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0" xr:uid="{F9A6AA5F-A3F7-4BD4-BE54-94A8461DE629}"/>
    <cellStyle name="Calculation" xfId="9" builtinId="22" customBuiltin="1"/>
    <cellStyle name="Check Cell" xfId="11" builtinId="23" customBuiltin="1"/>
    <cellStyle name="Explanatory Text" xfId="14" builtinId="53" customBuiltin="1"/>
    <cellStyle name="fa_column_header_bottom" xfId="41" xr:uid="{5465A4A3-25E8-40B0-9ADC-901FA41D4D7E}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2" xr:uid="{452CDAC4-E2E7-4958-8C0C-BC51EED86B47}"/>
    <cellStyle name="Normal" xfId="0" builtinId="0"/>
    <cellStyle name="Note" xfId="13" builtinId="10" customBuiltin="1"/>
    <cellStyle name="Output" xfId="8" builtinId="21" customBuiltin="1"/>
    <cellStyle name="Title 2" xfId="43" xr:uid="{826FE379-9180-42ED-8EF9-3C2F89AB786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y Vipul Gala" id="{D5B86B3C-7AE9-45A3-8B51-B2F00C2CE380}" userId="S::gala.jay@northeastern.edu::c4934898-a60a-4491-8559-0e565c6e752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12-05T01:29:37.62" personId="{D5B86B3C-7AE9-45A3-8B51-B2F00C2CE380}" id="{61818ABB-B5E8-5348-A946-5186F9FFF462}">
    <text>9 PCs explain 88.69% of the variance
While analyzing the ratios which explain the highest variance in the repective pcs, the cutoff value is set to 0.4.</text>
  </threadedComment>
  <threadedComment ref="V1" dT="2023-12-05T01:38:49.06" personId="{D5B86B3C-7AE9-45A3-8B51-B2F00C2CE380}" id="{64DDDF1B-58C2-E64B-85CC-F5461A9738D3}">
    <text>list of ratios which explain the highest variance in the respective PCs
a total of 11 ratios out of 15 ratios explain 88.69% of the variance.
we can also just go ahead with 8 PCs and 10 ratios which explain 84.5% variance.</text>
  </threadedComment>
</ThreadedComment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E857-0387-2241-848E-4F51ECDA868D}">
  <dimension ref="A1:C16"/>
  <sheetViews>
    <sheetView tabSelected="1" workbookViewId="0"/>
  </sheetViews>
  <sheetFormatPr baseColWidth="10" defaultColWidth="8.83203125" defaultRowHeight="15" x14ac:dyDescent="0.2"/>
  <cols>
    <col min="1" max="1" width="19.5" bestFit="1" customWidth="1"/>
    <col min="2" max="2" width="28" bestFit="1" customWidth="1"/>
    <col min="3" max="3" width="1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B3" t="s">
        <v>6</v>
      </c>
      <c r="C3" t="s">
        <v>7</v>
      </c>
    </row>
    <row r="4" spans="1:3" x14ac:dyDescent="0.2"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B6" t="s">
        <v>13</v>
      </c>
      <c r="C6" t="s">
        <v>14</v>
      </c>
    </row>
    <row r="7" spans="1:3" x14ac:dyDescent="0.2"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B9" t="s">
        <v>20</v>
      </c>
      <c r="C9" t="s">
        <v>21</v>
      </c>
    </row>
    <row r="10" spans="1:3" x14ac:dyDescent="0.2">
      <c r="B10" t="s">
        <v>22</v>
      </c>
      <c r="C10" t="s">
        <v>23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B14" t="s">
        <v>33</v>
      </c>
      <c r="C14" t="s">
        <v>34</v>
      </c>
    </row>
    <row r="15" spans="1:3" x14ac:dyDescent="0.2"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F687-CC62-4072-93B0-512D9D4CBA4D}">
  <dimension ref="A1:V34"/>
  <sheetViews>
    <sheetView showGridLines="0" workbookViewId="0"/>
  </sheetViews>
  <sheetFormatPr baseColWidth="10" defaultColWidth="8.83203125" defaultRowHeight="15" x14ac:dyDescent="0.2"/>
  <cols>
    <col min="1" max="1" width="24" bestFit="1" customWidth="1"/>
    <col min="2" max="2" width="10.5" bestFit="1" customWidth="1"/>
    <col min="3" max="3" width="9.5" bestFit="1" customWidth="1"/>
    <col min="4" max="19" width="10.5" bestFit="1" customWidth="1"/>
  </cols>
  <sheetData>
    <row r="1" spans="1:22" x14ac:dyDescent="0.2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U1" t="s">
        <v>58</v>
      </c>
      <c r="V1" t="s">
        <v>59</v>
      </c>
    </row>
    <row r="2" spans="1:22" x14ac:dyDescent="0.2">
      <c r="A2" t="s">
        <v>4</v>
      </c>
      <c r="B2" s="3">
        <v>48.2</v>
      </c>
      <c r="C2" s="3">
        <v>48.44</v>
      </c>
      <c r="D2" s="3">
        <v>32.93</v>
      </c>
      <c r="E2" s="3">
        <v>45.01</v>
      </c>
      <c r="F2" s="3">
        <v>30.62</v>
      </c>
      <c r="G2" s="3">
        <v>31.97</v>
      </c>
      <c r="H2" s="3">
        <v>28.63</v>
      </c>
      <c r="I2" s="3">
        <v>29.43</v>
      </c>
      <c r="J2" s="3">
        <v>32.57</v>
      </c>
      <c r="K2" s="3">
        <v>36.94</v>
      </c>
      <c r="L2" s="3">
        <v>33.75</v>
      </c>
      <c r="M2" s="3">
        <v>32.61</v>
      </c>
      <c r="N2" s="3">
        <v>40.18</v>
      </c>
      <c r="O2" s="3">
        <v>74.87</v>
      </c>
      <c r="P2" s="3">
        <v>45.75</v>
      </c>
      <c r="Q2" s="3">
        <v>39.22</v>
      </c>
      <c r="R2" s="3">
        <v>37.369999999999997</v>
      </c>
      <c r="S2" s="3">
        <v>42.31</v>
      </c>
      <c r="U2" s="1">
        <f t="shared" ref="U2:U16" si="0">AVERAGE(B2:S2)</f>
        <v>39.488888888888901</v>
      </c>
      <c r="V2" s="1">
        <f t="shared" ref="V2:V16" si="1">_xlfn.STDEV.S((B2:S2))</f>
        <v>10.90720155455252</v>
      </c>
    </row>
    <row r="3" spans="1:22" x14ac:dyDescent="0.2">
      <c r="A3" t="s">
        <v>6</v>
      </c>
      <c r="B3" s="3">
        <v>9.81</v>
      </c>
      <c r="C3" s="3">
        <v>11.97</v>
      </c>
      <c r="D3" s="3">
        <v>9.67</v>
      </c>
      <c r="E3" s="3">
        <v>12.41</v>
      </c>
      <c r="F3" s="3">
        <v>8.4600000000000009</v>
      </c>
      <c r="G3" s="3">
        <v>9.59</v>
      </c>
      <c r="H3" s="3">
        <v>8.8699999999999992</v>
      </c>
      <c r="I3" s="3">
        <v>8.51</v>
      </c>
      <c r="J3" s="3">
        <v>9.7200000000000006</v>
      </c>
      <c r="K3" s="3">
        <v>10.68</v>
      </c>
      <c r="L3" s="3">
        <v>9.2200000000000006</v>
      </c>
      <c r="M3" s="3">
        <v>9.83</v>
      </c>
      <c r="N3" s="3">
        <v>11.21</v>
      </c>
      <c r="O3" s="3">
        <v>18.38</v>
      </c>
      <c r="P3" s="3">
        <v>10.82</v>
      </c>
      <c r="Q3" s="3">
        <v>11</v>
      </c>
      <c r="R3" s="3">
        <v>11.53</v>
      </c>
      <c r="S3" s="3">
        <v>12.72</v>
      </c>
      <c r="U3" s="1">
        <f t="shared" si="0"/>
        <v>10.799999999999999</v>
      </c>
      <c r="V3" s="1">
        <f t="shared" si="1"/>
        <v>2.2833025616933282</v>
      </c>
    </row>
    <row r="4" spans="1:22" x14ac:dyDescent="0.2">
      <c r="A4" t="s">
        <v>8</v>
      </c>
      <c r="B4" s="3">
        <v>16.53</v>
      </c>
      <c r="C4" s="3">
        <v>16.12</v>
      </c>
      <c r="D4" s="3">
        <v>16.809999999999999</v>
      </c>
      <c r="E4" s="3">
        <v>20.16</v>
      </c>
      <c r="F4" s="3">
        <v>15.2</v>
      </c>
      <c r="G4" s="3">
        <v>16.57</v>
      </c>
      <c r="H4" s="3">
        <v>16.03</v>
      </c>
      <c r="I4" s="3">
        <v>15.93</v>
      </c>
      <c r="J4" s="3">
        <v>17.41</v>
      </c>
      <c r="K4" s="3">
        <v>19.43</v>
      </c>
      <c r="L4" s="3">
        <v>16.84</v>
      </c>
      <c r="M4" s="3">
        <v>17.97</v>
      </c>
      <c r="N4" s="3">
        <v>20.84</v>
      </c>
      <c r="O4" s="3">
        <v>29.23</v>
      </c>
      <c r="P4" s="3">
        <v>20.57</v>
      </c>
      <c r="Q4" s="3">
        <v>20.350000000000001</v>
      </c>
      <c r="R4" s="3">
        <v>19.95</v>
      </c>
      <c r="S4" s="3">
        <v>21.14</v>
      </c>
      <c r="U4" s="1">
        <f t="shared" si="0"/>
        <v>18.72666666666667</v>
      </c>
      <c r="V4" s="1">
        <f t="shared" si="1"/>
        <v>3.2901850475404415</v>
      </c>
    </row>
    <row r="5" spans="1:22" x14ac:dyDescent="0.2">
      <c r="A5" t="s">
        <v>11</v>
      </c>
      <c r="B5" s="3">
        <v>0.72</v>
      </c>
      <c r="C5" s="3">
        <v>0.68</v>
      </c>
      <c r="D5" s="3">
        <v>0.73</v>
      </c>
      <c r="E5" s="3">
        <v>0.81</v>
      </c>
      <c r="F5" s="3">
        <v>0.93</v>
      </c>
      <c r="G5" s="3">
        <v>0.92</v>
      </c>
      <c r="H5" s="3">
        <v>0.8</v>
      </c>
      <c r="I5" s="3">
        <v>0.77</v>
      </c>
      <c r="J5" s="3">
        <v>0.7</v>
      </c>
      <c r="K5" s="3">
        <v>0.63</v>
      </c>
      <c r="L5" s="3">
        <v>0.63</v>
      </c>
      <c r="M5" s="3">
        <v>0.68</v>
      </c>
      <c r="N5" s="3">
        <v>0.73</v>
      </c>
      <c r="O5" s="3">
        <v>0.77</v>
      </c>
      <c r="P5" s="3">
        <v>0.78</v>
      </c>
      <c r="Q5" s="3">
        <v>0.78</v>
      </c>
      <c r="R5" s="3">
        <v>0.7</v>
      </c>
      <c r="S5" s="3">
        <v>0.75</v>
      </c>
      <c r="U5" s="1">
        <f t="shared" si="0"/>
        <v>0.75055555555555542</v>
      </c>
      <c r="V5" s="1">
        <f t="shared" si="1"/>
        <v>8.2353057889741135E-2</v>
      </c>
    </row>
    <row r="6" spans="1:22" x14ac:dyDescent="0.2">
      <c r="A6" t="s">
        <v>13</v>
      </c>
      <c r="B6" s="3">
        <v>0.28999999999999998</v>
      </c>
      <c r="C6" s="3">
        <v>0.31</v>
      </c>
      <c r="D6" s="3">
        <v>0.27</v>
      </c>
      <c r="E6" s="3">
        <v>0.26</v>
      </c>
      <c r="F6" s="3">
        <v>0.48</v>
      </c>
      <c r="G6" s="3">
        <v>0.46</v>
      </c>
      <c r="H6" s="3">
        <v>0.36</v>
      </c>
      <c r="I6" s="3">
        <v>0.42</v>
      </c>
      <c r="J6" s="3">
        <v>0.39</v>
      </c>
      <c r="K6" s="3">
        <v>0.31</v>
      </c>
      <c r="L6" s="3">
        <v>0.38</v>
      </c>
      <c r="M6" s="3">
        <v>0.36</v>
      </c>
      <c r="N6" s="3">
        <v>0.35</v>
      </c>
      <c r="O6" s="3">
        <v>0.32</v>
      </c>
      <c r="P6" s="3">
        <v>0.38</v>
      </c>
      <c r="Q6" s="3">
        <v>0.42</v>
      </c>
      <c r="R6" s="3">
        <v>0.34</v>
      </c>
      <c r="S6" s="3">
        <v>0.28000000000000003</v>
      </c>
      <c r="U6" s="1">
        <f t="shared" si="0"/>
        <v>0.35444444444444445</v>
      </c>
      <c r="V6" s="1">
        <f t="shared" si="1"/>
        <v>6.3821646910582758E-2</v>
      </c>
    </row>
    <row r="7" spans="1:22" x14ac:dyDescent="0.2">
      <c r="A7" t="s">
        <v>15</v>
      </c>
      <c r="B7" s="3">
        <v>7.36</v>
      </c>
      <c r="C7" s="3">
        <v>9.17</v>
      </c>
      <c r="D7" s="3">
        <v>9.5399999999999991</v>
      </c>
      <c r="E7" s="3">
        <v>14.16</v>
      </c>
      <c r="F7" s="3">
        <v>9.9600000000000009</v>
      </c>
      <c r="G7" s="3">
        <v>12.91</v>
      </c>
      <c r="H7" s="3">
        <v>11.89</v>
      </c>
      <c r="I7" s="3">
        <v>13.26</v>
      </c>
      <c r="J7" s="3">
        <v>15.03</v>
      </c>
      <c r="K7" s="3">
        <v>15.96</v>
      </c>
      <c r="L7" s="3">
        <v>14.56</v>
      </c>
      <c r="M7" s="3">
        <v>13.36</v>
      </c>
      <c r="N7" s="3">
        <v>13.11</v>
      </c>
      <c r="O7" s="3">
        <v>17.600000000000001</v>
      </c>
      <c r="P7" s="3">
        <v>10.61</v>
      </c>
      <c r="Q7" s="3">
        <v>11.41</v>
      </c>
      <c r="R7" s="3">
        <v>17.72</v>
      </c>
      <c r="S7" s="3">
        <v>13.15</v>
      </c>
      <c r="U7" s="1">
        <f>AVERAGE(B7:S7)</f>
        <v>12.82</v>
      </c>
      <c r="V7" s="1">
        <f>_xlfn.STDEV.S((B7:S7))</f>
        <v>2.8379860298955522</v>
      </c>
    </row>
    <row r="8" spans="1:22" x14ac:dyDescent="0.2">
      <c r="A8" t="s">
        <v>18</v>
      </c>
      <c r="B8" s="3">
        <v>4.97</v>
      </c>
      <c r="C8" s="3">
        <v>5.08</v>
      </c>
      <c r="D8" s="3">
        <v>5.35</v>
      </c>
      <c r="E8" s="3">
        <v>5.48</v>
      </c>
      <c r="F8" s="3">
        <v>5.51</v>
      </c>
      <c r="G8" s="3">
        <v>6.57</v>
      </c>
      <c r="H8" s="3">
        <v>6.27</v>
      </c>
      <c r="I8" s="3">
        <v>6.8</v>
      </c>
      <c r="J8" s="3">
        <v>6.99</v>
      </c>
      <c r="K8" s="3">
        <v>7</v>
      </c>
      <c r="L8" s="3">
        <v>7.25</v>
      </c>
      <c r="M8" s="3">
        <v>7.02</v>
      </c>
      <c r="N8" s="3">
        <v>7.4</v>
      </c>
      <c r="O8" s="3">
        <v>6.95</v>
      </c>
      <c r="P8" s="3">
        <v>6.88</v>
      </c>
      <c r="Q8" s="3">
        <v>6.65</v>
      </c>
      <c r="R8" s="3">
        <v>6.62</v>
      </c>
      <c r="S8" s="3">
        <v>6.77</v>
      </c>
      <c r="U8" s="1">
        <f>AVERAGE(B8:S8)</f>
        <v>6.4200000000000008</v>
      </c>
      <c r="V8" s="1">
        <f>_xlfn.STDEV.S((B8:S8))</f>
        <v>0.77923793844105171</v>
      </c>
    </row>
    <row r="9" spans="1:22" x14ac:dyDescent="0.2">
      <c r="A9" t="s">
        <v>20</v>
      </c>
      <c r="B9" s="3">
        <v>0</v>
      </c>
      <c r="C9" s="3">
        <v>0</v>
      </c>
      <c r="D9" s="3">
        <v>13.35</v>
      </c>
      <c r="E9" s="3">
        <v>14.09</v>
      </c>
      <c r="F9" s="3">
        <v>15.61</v>
      </c>
      <c r="G9" s="3">
        <v>18.23</v>
      </c>
      <c r="H9" s="3">
        <v>17.09</v>
      </c>
      <c r="I9" s="3">
        <v>18.04</v>
      </c>
      <c r="J9" s="3">
        <v>17.64</v>
      </c>
      <c r="K9" s="3">
        <v>17.059999999999999</v>
      </c>
      <c r="L9" s="3">
        <v>18.55</v>
      </c>
      <c r="M9" s="3">
        <v>16.88</v>
      </c>
      <c r="N9" s="3">
        <v>15.87</v>
      </c>
      <c r="O9" s="3">
        <v>13.09</v>
      </c>
      <c r="P9" s="3">
        <v>11.22</v>
      </c>
      <c r="Q9" s="3">
        <v>12.15</v>
      </c>
      <c r="R9" s="3">
        <v>14.95</v>
      </c>
      <c r="S9" s="3">
        <v>14.79</v>
      </c>
      <c r="U9" s="1">
        <f t="shared" si="0"/>
        <v>13.811666666666666</v>
      </c>
      <c r="V9" s="1">
        <f t="shared" si="1"/>
        <v>5.4597966456421005</v>
      </c>
    </row>
    <row r="10" spans="1:22" x14ac:dyDescent="0.2">
      <c r="A10" t="s">
        <v>22</v>
      </c>
      <c r="B10" s="3">
        <v>21.32</v>
      </c>
      <c r="C10" s="3">
        <v>8.9700000000000006</v>
      </c>
      <c r="D10" s="3">
        <v>10.63</v>
      </c>
      <c r="E10" s="3">
        <v>13.34</v>
      </c>
      <c r="F10" s="3">
        <v>6.58</v>
      </c>
      <c r="G10" s="3">
        <v>16.079999999999998</v>
      </c>
      <c r="H10" s="3">
        <v>-41.04</v>
      </c>
      <c r="I10" s="3">
        <v>19.96</v>
      </c>
      <c r="J10" s="3">
        <v>8.0500000000000007</v>
      </c>
      <c r="K10" s="3">
        <v>15.35</v>
      </c>
      <c r="L10" s="3">
        <v>7.93</v>
      </c>
      <c r="M10" s="3">
        <v>8.1300000000000008</v>
      </c>
      <c r="N10" s="3">
        <v>5.5</v>
      </c>
      <c r="O10" s="3">
        <v>-271.44</v>
      </c>
      <c r="P10" s="3">
        <v>-23.26</v>
      </c>
      <c r="Q10" s="3">
        <v>-179.02</v>
      </c>
      <c r="R10" s="3">
        <v>-15.03</v>
      </c>
      <c r="S10" s="3">
        <v>-12.02</v>
      </c>
      <c r="T10" s="1"/>
      <c r="U10" s="1">
        <f>AVERAGE(B10:S10)</f>
        <v>-22.220555555555553</v>
      </c>
      <c r="V10" s="1">
        <f>_xlfn.STDEV.S((B10:S10))</f>
        <v>77.239827388254298</v>
      </c>
    </row>
    <row r="11" spans="1:22" x14ac:dyDescent="0.2">
      <c r="A11" t="s">
        <v>31</v>
      </c>
      <c r="B11" s="3">
        <v>2.4700000000000002</v>
      </c>
      <c r="C11" s="3">
        <v>1.21</v>
      </c>
      <c r="D11" s="3">
        <v>0.91</v>
      </c>
      <c r="E11" s="3">
        <v>0.88</v>
      </c>
      <c r="F11" s="3">
        <v>1.72</v>
      </c>
      <c r="G11" s="3">
        <v>1.46</v>
      </c>
      <c r="H11" s="3">
        <v>1.36</v>
      </c>
      <c r="I11" s="3">
        <v>1.82</v>
      </c>
      <c r="J11" s="3">
        <v>1.67</v>
      </c>
      <c r="K11" s="3">
        <v>1.39</v>
      </c>
      <c r="L11" s="3">
        <v>2.0299999999999998</v>
      </c>
      <c r="M11" s="3">
        <v>1.95</v>
      </c>
      <c r="N11" s="3">
        <v>2.17</v>
      </c>
      <c r="O11" s="3">
        <v>2.12</v>
      </c>
      <c r="P11" s="3">
        <v>2.4500000000000002</v>
      </c>
      <c r="Q11" s="3">
        <v>3.03</v>
      </c>
      <c r="R11" s="3">
        <v>2.58</v>
      </c>
      <c r="S11" s="3">
        <v>2.1800000000000002</v>
      </c>
      <c r="U11" s="1">
        <f t="shared" si="0"/>
        <v>1.8555555555555554</v>
      </c>
      <c r="V11" s="1">
        <f t="shared" si="1"/>
        <v>0.58830986455440804</v>
      </c>
    </row>
    <row r="12" spans="1:22" x14ac:dyDescent="0.2">
      <c r="A12" t="s">
        <v>25</v>
      </c>
      <c r="B12" s="3">
        <v>141.46</v>
      </c>
      <c r="C12" s="3">
        <v>75.290000000000006</v>
      </c>
      <c r="D12" s="3">
        <v>77.19</v>
      </c>
      <c r="E12" s="3">
        <v>109.8</v>
      </c>
      <c r="F12" s="3">
        <v>78.790000000000006</v>
      </c>
      <c r="G12" s="3">
        <v>61.22</v>
      </c>
      <c r="H12" s="3">
        <v>91.11</v>
      </c>
      <c r="I12" s="3">
        <v>63.3</v>
      </c>
      <c r="J12" s="3">
        <v>75.61</v>
      </c>
      <c r="K12" s="3">
        <v>86.74</v>
      </c>
      <c r="L12" s="3">
        <v>89.53</v>
      </c>
      <c r="M12" s="3">
        <v>96.64</v>
      </c>
      <c r="N12" s="3">
        <v>168.78</v>
      </c>
      <c r="O12" s="3">
        <v>219.48</v>
      </c>
      <c r="P12" s="3">
        <v>200.74</v>
      </c>
      <c r="Q12" s="3">
        <v>154.33000000000001</v>
      </c>
      <c r="R12" s="3">
        <v>152.16999999999999</v>
      </c>
      <c r="S12" s="3">
        <v>135.41</v>
      </c>
      <c r="U12" s="1">
        <f t="shared" si="0"/>
        <v>115.42166666666668</v>
      </c>
      <c r="V12" s="1">
        <f t="shared" si="1"/>
        <v>47.908164875777743</v>
      </c>
    </row>
    <row r="13" spans="1:22" x14ac:dyDescent="0.2">
      <c r="A13" t="s">
        <v>28</v>
      </c>
      <c r="B13" s="3">
        <v>1.01</v>
      </c>
      <c r="C13" s="3">
        <v>1.04</v>
      </c>
      <c r="D13" s="3">
        <v>1.08</v>
      </c>
      <c r="E13" s="3">
        <v>1.1000000000000001</v>
      </c>
      <c r="F13" s="3">
        <v>1.0900000000000001</v>
      </c>
      <c r="G13" s="3">
        <v>1.1299999999999999</v>
      </c>
      <c r="H13" s="3">
        <v>1.05</v>
      </c>
      <c r="I13" s="3">
        <v>1.1000000000000001</v>
      </c>
      <c r="J13" s="3">
        <v>1.0900000000000001</v>
      </c>
      <c r="K13" s="3">
        <v>1.04</v>
      </c>
      <c r="L13" s="3">
        <v>1.06</v>
      </c>
      <c r="M13" s="3">
        <v>0.97</v>
      </c>
      <c r="N13" s="3">
        <v>0.92</v>
      </c>
      <c r="O13" s="3">
        <v>0.84</v>
      </c>
      <c r="P13" s="3">
        <v>0.83</v>
      </c>
      <c r="Q13" s="3">
        <v>0.77</v>
      </c>
      <c r="R13" s="3">
        <v>0.73</v>
      </c>
      <c r="S13" s="3">
        <v>0.79</v>
      </c>
      <c r="U13" s="1">
        <f>AVERAGE(B13:S13)</f>
        <v>0.98</v>
      </c>
      <c r="V13" s="1">
        <f>_xlfn.STDEV.S((B13:S13))</f>
        <v>0.13137284167365748</v>
      </c>
    </row>
    <row r="14" spans="1:22" x14ac:dyDescent="0.2">
      <c r="A14" t="s">
        <v>33</v>
      </c>
      <c r="B14" s="5">
        <v>0</v>
      </c>
      <c r="C14" s="3">
        <v>1.65</v>
      </c>
      <c r="D14" s="3">
        <v>1.35</v>
      </c>
      <c r="E14" s="3">
        <v>1.79</v>
      </c>
      <c r="F14" s="3">
        <v>1.21</v>
      </c>
      <c r="G14" s="3">
        <v>1.51</v>
      </c>
      <c r="H14" s="3">
        <v>1.46</v>
      </c>
      <c r="I14" s="3">
        <v>1.54</v>
      </c>
      <c r="J14" s="3">
        <v>1.71</v>
      </c>
      <c r="K14" s="3">
        <v>1.82</v>
      </c>
      <c r="L14" s="3">
        <v>1.73</v>
      </c>
      <c r="M14" s="3">
        <v>1.83</v>
      </c>
      <c r="N14" s="3">
        <v>2.15</v>
      </c>
      <c r="O14" s="3">
        <v>3.49</v>
      </c>
      <c r="P14" s="3">
        <v>2.15</v>
      </c>
      <c r="Q14" s="3">
        <v>2.13</v>
      </c>
      <c r="R14" s="3">
        <v>2.33</v>
      </c>
      <c r="S14" s="3">
        <v>3</v>
      </c>
      <c r="U14" s="1">
        <f t="shared" si="0"/>
        <v>1.8250000000000002</v>
      </c>
      <c r="V14" s="1">
        <f t="shared" si="1"/>
        <v>0.72819074747340873</v>
      </c>
    </row>
    <row r="15" spans="1:22" x14ac:dyDescent="0.2">
      <c r="A15" t="s">
        <v>60</v>
      </c>
      <c r="B15" s="3">
        <v>5.8</v>
      </c>
      <c r="C15" s="3">
        <v>10.83</v>
      </c>
      <c r="D15" s="3">
        <v>12.84</v>
      </c>
      <c r="E15" s="3">
        <v>7.16</v>
      </c>
      <c r="F15" s="3">
        <v>11.52</v>
      </c>
      <c r="G15" s="3">
        <v>9.7799999999999994</v>
      </c>
      <c r="H15" s="3">
        <v>11.07</v>
      </c>
      <c r="I15" s="3">
        <v>11.06</v>
      </c>
      <c r="J15" s="3">
        <v>10.8</v>
      </c>
      <c r="K15" s="3">
        <v>11.31</v>
      </c>
      <c r="L15" s="3">
        <v>13.93</v>
      </c>
      <c r="M15" s="3">
        <v>12.95</v>
      </c>
      <c r="N15" s="3">
        <v>13.25</v>
      </c>
      <c r="O15" s="3">
        <v>9.65</v>
      </c>
      <c r="P15" s="3">
        <v>14.78</v>
      </c>
      <c r="Q15" s="3">
        <v>14.72</v>
      </c>
      <c r="R15" s="3">
        <v>14.17</v>
      </c>
      <c r="S15" s="3">
        <v>11.51</v>
      </c>
      <c r="U15" s="1">
        <f>AVERAGE(B15:S15)</f>
        <v>11.50722222222222</v>
      </c>
      <c r="V15" s="1">
        <f>_xlfn.STDEV.S((B15:S15))</f>
        <v>2.4275473111172214</v>
      </c>
    </row>
    <row r="16" spans="1:22" x14ac:dyDescent="0.2">
      <c r="A16" t="s">
        <v>38</v>
      </c>
      <c r="B16" s="3">
        <v>9.2899999999999991</v>
      </c>
      <c r="C16" s="3">
        <v>81.2</v>
      </c>
      <c r="D16" s="3">
        <v>59.58</v>
      </c>
      <c r="E16" s="3">
        <v>40.28</v>
      </c>
      <c r="F16" s="3">
        <v>34.33</v>
      </c>
      <c r="G16" s="3">
        <v>55.61</v>
      </c>
      <c r="H16" s="3">
        <v>61.92</v>
      </c>
      <c r="I16" s="3">
        <v>62.89</v>
      </c>
      <c r="J16" s="3">
        <v>63.35</v>
      </c>
      <c r="K16" s="3">
        <v>61.44</v>
      </c>
      <c r="L16" s="3">
        <v>69.34</v>
      </c>
      <c r="M16" s="3">
        <v>59.71</v>
      </c>
      <c r="N16" s="3">
        <v>64.64</v>
      </c>
      <c r="O16" s="3">
        <v>43.07</v>
      </c>
      <c r="P16" s="3">
        <v>76.36</v>
      </c>
      <c r="Q16" s="3">
        <v>78.28</v>
      </c>
      <c r="R16" s="3">
        <v>72.680000000000007</v>
      </c>
      <c r="S16" s="3">
        <v>56.74</v>
      </c>
      <c r="U16" s="1">
        <f t="shared" si="0"/>
        <v>58.372777777777792</v>
      </c>
      <c r="V16" s="1">
        <f t="shared" si="1"/>
        <v>17.547557834288796</v>
      </c>
    </row>
    <row r="18" spans="1:19" x14ac:dyDescent="0.2">
      <c r="A18" t="s">
        <v>61</v>
      </c>
    </row>
    <row r="19" spans="1:19" x14ac:dyDescent="0.2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  <c r="L19" t="s">
        <v>50</v>
      </c>
      <c r="M19" t="s">
        <v>51</v>
      </c>
      <c r="N19" t="s">
        <v>52</v>
      </c>
      <c r="O19" t="s">
        <v>53</v>
      </c>
      <c r="P19" t="s">
        <v>54</v>
      </c>
      <c r="Q19" t="s">
        <v>55</v>
      </c>
      <c r="R19" t="s">
        <v>56</v>
      </c>
      <c r="S19" t="s">
        <v>57</v>
      </c>
    </row>
    <row r="20" spans="1:19" x14ac:dyDescent="0.2">
      <c r="A20" t="s">
        <v>4</v>
      </c>
      <c r="B20" s="1" cm="1">
        <f t="array" ref="B20:S20">STANDARDIZE(B2:S2,U2,V2)</f>
        <v>0.79865683856141823</v>
      </c>
      <c r="C20" s="1">
        <v>0.82066064941974248</v>
      </c>
      <c r="D20" s="1">
        <v>-0.60133562729949819</v>
      </c>
      <c r="E20" s="1">
        <v>0.50618951923618383</v>
      </c>
      <c r="F20" s="1">
        <v>-0.81312230681087438</v>
      </c>
      <c r="G20" s="1">
        <v>-0.68935087073279755</v>
      </c>
      <c r="H20" s="1">
        <v>-0.9955705718444845</v>
      </c>
      <c r="I20" s="1">
        <v>-0.92222453565006834</v>
      </c>
      <c r="J20" s="1">
        <v>-0.63434134358698535</v>
      </c>
      <c r="K20" s="1">
        <v>-0.23368862087498801</v>
      </c>
      <c r="L20" s="1">
        <v>-0.52615594020022172</v>
      </c>
      <c r="M20" s="1">
        <v>-0.6306740417772646</v>
      </c>
      <c r="N20" s="1">
        <v>6.3362825712397125E-2</v>
      </c>
      <c r="O20" s="1">
        <v>3.243830320192763</v>
      </c>
      <c r="P20" s="1">
        <v>0.5740346027160188</v>
      </c>
      <c r="Q20" s="1">
        <v>-2.4652417720902195E-2</v>
      </c>
      <c r="R20" s="1">
        <v>-0.1942651264204894</v>
      </c>
      <c r="S20" s="1">
        <v>0.25864664708003005</v>
      </c>
    </row>
    <row r="21" spans="1:19" x14ac:dyDescent="0.2">
      <c r="A21" t="s">
        <v>6</v>
      </c>
      <c r="B21" s="1" cm="1">
        <f t="array" ref="B21:S21">STANDARDIZE(B3:S3,U3,V3)</f>
        <v>-0.43358248556678403</v>
      </c>
      <c r="C21" s="1">
        <v>0.51241566476074629</v>
      </c>
      <c r="D21" s="1">
        <v>-0.49489718049542047</v>
      </c>
      <c r="E21" s="1">
        <v>0.70511899167931702</v>
      </c>
      <c r="F21" s="1">
        <v>-1.0248313295214901</v>
      </c>
      <c r="G21" s="1">
        <v>-0.52993414902606972</v>
      </c>
      <c r="H21" s="1">
        <v>-0.84526686580191346</v>
      </c>
      <c r="I21" s="1">
        <v>-1.002933224189835</v>
      </c>
      <c r="J21" s="1">
        <v>-0.47299907516376438</v>
      </c>
      <c r="K21" s="1">
        <v>-5.255545279597356E-2</v>
      </c>
      <c r="L21" s="1">
        <v>-0.69198012848032231</v>
      </c>
      <c r="M21" s="1">
        <v>-0.42482324343412187</v>
      </c>
      <c r="N21" s="1">
        <v>0.17956446371957835</v>
      </c>
      <c r="O21" s="1">
        <v>3.319752768279018</v>
      </c>
      <c r="P21" s="1">
        <v>8.7592421326629089E-3</v>
      </c>
      <c r="Q21" s="1">
        <v>8.7592421326623635E-2</v>
      </c>
      <c r="R21" s="1">
        <v>0.31971233784217473</v>
      </c>
      <c r="S21" s="1">
        <v>0.84088724473558318</v>
      </c>
    </row>
    <row r="22" spans="1:19" x14ac:dyDescent="0.2">
      <c r="A22" t="s">
        <v>8</v>
      </c>
      <c r="B22" s="1" cm="1">
        <f t="array" ref="B22:S22">STANDARDIZE(B4:S4,U4,V4)</f>
        <v>-0.66764228604976927</v>
      </c>
      <c r="C22" s="1">
        <v>-0.79225533792248781</v>
      </c>
      <c r="D22" s="1">
        <v>-0.58254068964888894</v>
      </c>
      <c r="E22" s="1">
        <v>0.43563912443308012</v>
      </c>
      <c r="F22" s="1">
        <v>-1.0718748689539543</v>
      </c>
      <c r="G22" s="1">
        <v>-0.65548491513535789</v>
      </c>
      <c r="H22" s="1">
        <v>-0.81960942247991375</v>
      </c>
      <c r="I22" s="1">
        <v>-0.8500028497659432</v>
      </c>
      <c r="J22" s="1">
        <v>-0.40018012593271507</v>
      </c>
      <c r="K22" s="1">
        <v>0.21376710524506889</v>
      </c>
      <c r="L22" s="1">
        <v>-0.57342266146307996</v>
      </c>
      <c r="M22" s="1">
        <v>-0.22997693313095352</v>
      </c>
      <c r="N22" s="1">
        <v>0.64231442997807664</v>
      </c>
      <c r="O22" s="1">
        <v>3.1923229792759029</v>
      </c>
      <c r="P22" s="1">
        <v>0.56025217630579871</v>
      </c>
      <c r="Q22" s="1">
        <v>0.49338663627653545</v>
      </c>
      <c r="R22" s="1">
        <v>0.37181292713241915</v>
      </c>
      <c r="S22" s="1">
        <v>0.73349471183616366</v>
      </c>
    </row>
    <row r="23" spans="1:19" x14ac:dyDescent="0.2">
      <c r="A23" t="s">
        <v>11</v>
      </c>
      <c r="B23" s="1" cm="1">
        <f t="array" ref="B23:S23">STANDARDIZE(B5:S5,U5,V5)</f>
        <v>-0.37103122019421464</v>
      </c>
      <c r="C23" s="1">
        <v>-0.85674481753936915</v>
      </c>
      <c r="D23" s="1">
        <v>-0.24960282085792565</v>
      </c>
      <c r="E23" s="1">
        <v>0.72182437383238607</v>
      </c>
      <c r="F23" s="1">
        <v>2.1789651658678522</v>
      </c>
      <c r="G23" s="1">
        <v>2.0575367665315634</v>
      </c>
      <c r="H23" s="1">
        <v>0.60039597449609705</v>
      </c>
      <c r="I23" s="1">
        <v>0.2361107764872302</v>
      </c>
      <c r="J23" s="1">
        <v>-0.61388801886679256</v>
      </c>
      <c r="K23" s="1">
        <v>-1.4638868142208139</v>
      </c>
      <c r="L23" s="1">
        <v>-1.4638868142208139</v>
      </c>
      <c r="M23" s="1">
        <v>-0.85674481753936915</v>
      </c>
      <c r="N23" s="1">
        <v>-0.24960282085792565</v>
      </c>
      <c r="O23" s="1">
        <v>0.2361107764872302</v>
      </c>
      <c r="P23" s="1">
        <v>0.35753917582351913</v>
      </c>
      <c r="Q23" s="1">
        <v>0.35753917582351913</v>
      </c>
      <c r="R23" s="1">
        <v>-0.61388801886679256</v>
      </c>
      <c r="S23" s="1">
        <v>-6.7460221853477388E-3</v>
      </c>
    </row>
    <row r="24" spans="1:19" x14ac:dyDescent="0.2">
      <c r="A24" t="s">
        <v>13</v>
      </c>
      <c r="B24" s="1" cm="1">
        <f t="array" ref="B24:S24">STANDARDIZE(B6:S6,U6,V6)</f>
        <v>-1.0097584058702571</v>
      </c>
      <c r="C24" s="1">
        <v>-0.69638510749672899</v>
      </c>
      <c r="D24" s="1">
        <v>-1.3231317042437847</v>
      </c>
      <c r="E24" s="1">
        <v>-1.4798183534305487</v>
      </c>
      <c r="F24" s="1">
        <v>1.9672879286782585</v>
      </c>
      <c r="G24" s="1">
        <v>1.6539146303047312</v>
      </c>
      <c r="H24" s="1">
        <v>8.7048138437090791E-2</v>
      </c>
      <c r="I24" s="1">
        <v>1.0271680335576747</v>
      </c>
      <c r="J24" s="1">
        <v>0.55710808599738315</v>
      </c>
      <c r="K24" s="1">
        <v>-0.69638510749672899</v>
      </c>
      <c r="L24" s="1">
        <v>0.40042143681061904</v>
      </c>
      <c r="M24" s="1">
        <v>8.7048138437090791E-2</v>
      </c>
      <c r="N24" s="1">
        <v>-6.9638510749673324E-2</v>
      </c>
      <c r="O24" s="1">
        <v>-0.53969845830996488</v>
      </c>
      <c r="P24" s="1">
        <v>0.40042143681061904</v>
      </c>
      <c r="Q24" s="1">
        <v>1.0271680335576747</v>
      </c>
      <c r="R24" s="1">
        <v>-0.22632515993643659</v>
      </c>
      <c r="S24" s="1">
        <v>-1.1664450550570205</v>
      </c>
    </row>
    <row r="25" spans="1:19" x14ac:dyDescent="0.2">
      <c r="A25" t="s">
        <v>15</v>
      </c>
      <c r="B25" s="1" cm="1">
        <f t="array" ref="B25:S25">STANDARDIZE(B7:S7,U7,V7)</f>
        <v>-1.9238995338539235</v>
      </c>
      <c r="C25" s="1">
        <v>-1.2861233147558282</v>
      </c>
      <c r="D25" s="1">
        <v>-1.1557491705203062</v>
      </c>
      <c r="E25" s="1">
        <v>0.4721658196637834</v>
      </c>
      <c r="F25" s="1">
        <v>-1.0077568986853884</v>
      </c>
      <c r="G25" s="1">
        <v>3.1712629678910781E-2</v>
      </c>
      <c r="H25" s="1">
        <v>-0.3276971733487451</v>
      </c>
      <c r="I25" s="1">
        <v>0.15503952287467498</v>
      </c>
      <c r="J25" s="1">
        <v>0.77872123989325448</v>
      </c>
      <c r="K25" s="1">
        <v>1.1064184132420003</v>
      </c>
      <c r="L25" s="1">
        <v>0.61311084045894271</v>
      </c>
      <c r="M25" s="1">
        <v>0.19027577807346466</v>
      </c>
      <c r="N25" s="1">
        <v>0.10218514007649014</v>
      </c>
      <c r="O25" s="1">
        <v>1.6842929985021533</v>
      </c>
      <c r="P25" s="1">
        <v>-0.77872123989325504</v>
      </c>
      <c r="Q25" s="1">
        <v>-0.49683119830293637</v>
      </c>
      <c r="R25" s="1">
        <v>1.7265765047407002</v>
      </c>
      <c r="S25" s="1">
        <v>0.11627964215600639</v>
      </c>
    </row>
    <row r="26" spans="1:19" x14ac:dyDescent="0.2">
      <c r="A26" t="s">
        <v>18</v>
      </c>
      <c r="B26" s="1" cm="1">
        <f t="array" ref="B26:S26">STANDARDIZE(B8:S8,U8,V8)</f>
        <v>-1.8607923568260551</v>
      </c>
      <c r="C26" s="1">
        <v>-1.7196287987220091</v>
      </c>
      <c r="D26" s="1">
        <v>-1.3731364288302619</v>
      </c>
      <c r="E26" s="1">
        <v>-1.2063067692527525</v>
      </c>
      <c r="F26" s="1">
        <v>-1.1678076170425591</v>
      </c>
      <c r="G26" s="1">
        <v>0.19249576105097038</v>
      </c>
      <c r="H26" s="1">
        <v>-0.19249576105097269</v>
      </c>
      <c r="I26" s="1">
        <v>0.4876559279957921</v>
      </c>
      <c r="J26" s="1">
        <v>0.73148389199368935</v>
      </c>
      <c r="K26" s="1">
        <v>0.74431694273042048</v>
      </c>
      <c r="L26" s="1">
        <v>1.0651432111487056</v>
      </c>
      <c r="M26" s="1">
        <v>0.76998304420388275</v>
      </c>
      <c r="N26" s="1">
        <v>1.257638972199677</v>
      </c>
      <c r="O26" s="1">
        <v>0.6801516890467636</v>
      </c>
      <c r="P26" s="1">
        <v>0.59032033388964344</v>
      </c>
      <c r="Q26" s="1">
        <v>0.29516016694482172</v>
      </c>
      <c r="R26" s="1">
        <v>0.25666101473462721</v>
      </c>
      <c r="S26" s="1">
        <v>0.4491567757855976</v>
      </c>
    </row>
    <row r="27" spans="1:19" x14ac:dyDescent="0.2">
      <c r="A27" t="s">
        <v>20</v>
      </c>
      <c r="B27" s="1" cm="1">
        <f t="array" ref="B27:S27">STANDARDIZE(B9:S9,U9,V9)</f>
        <v>-2.5297034968675729</v>
      </c>
      <c r="C27" s="1">
        <v>-2.5297034968675729</v>
      </c>
      <c r="D27" s="1">
        <v>-8.4557483846062112E-2</v>
      </c>
      <c r="E27" s="1">
        <v>5.0978699647265112E-2</v>
      </c>
      <c r="F27" s="1">
        <v>0.32937734682274789</v>
      </c>
      <c r="G27" s="1">
        <v>0.80924869919101461</v>
      </c>
      <c r="H27" s="1">
        <v>0.60044971380940237</v>
      </c>
      <c r="I27" s="1">
        <v>0.774448868294079</v>
      </c>
      <c r="J27" s="1">
        <v>0.70118606640579428</v>
      </c>
      <c r="K27" s="1">
        <v>0.59495500366778076</v>
      </c>
      <c r="L27" s="1">
        <v>0.8678589407016426</v>
      </c>
      <c r="M27" s="1">
        <v>0.56198674281805261</v>
      </c>
      <c r="N27" s="1">
        <v>0.37699816805013309</v>
      </c>
      <c r="O27" s="1">
        <v>-0.1321783050734473</v>
      </c>
      <c r="P27" s="1">
        <v>-0.47468190390117937</v>
      </c>
      <c r="Q27" s="1">
        <v>-0.30434588951091684</v>
      </c>
      <c r="R27" s="1">
        <v>0.20849372370707769</v>
      </c>
      <c r="S27" s="1">
        <v>0.17918860295176367</v>
      </c>
    </row>
    <row r="28" spans="1:19" x14ac:dyDescent="0.2">
      <c r="A28" t="s">
        <v>22</v>
      </c>
      <c r="B28" s="1" cm="1">
        <f t="array" ref="B28:S28">STANDARDIZE(B10:S10,U10,V10)</f>
        <v>0.56370601835623313</v>
      </c>
      <c r="C28" s="1">
        <v>0.4038144129811797</v>
      </c>
      <c r="D28" s="1">
        <v>0.42530591621377795</v>
      </c>
      <c r="E28" s="1">
        <v>0.46039144257542935</v>
      </c>
      <c r="F28" s="1">
        <v>0.37287182700171589</v>
      </c>
      <c r="G28" s="1">
        <v>0.49586536959791078</v>
      </c>
      <c r="H28" s="1">
        <v>-0.24364948862257921</v>
      </c>
      <c r="I28" s="1">
        <v>0.54609852173193574</v>
      </c>
      <c r="J28" s="1">
        <v>0.39190345938239024</v>
      </c>
      <c r="K28" s="1">
        <v>0.48641428685104532</v>
      </c>
      <c r="L28" s="1">
        <v>0.39034985673906991</v>
      </c>
      <c r="M28" s="1">
        <v>0.39293919447793713</v>
      </c>
      <c r="N28" s="1">
        <v>0.35888940321183266</v>
      </c>
      <c r="O28" s="1">
        <v>-3.226566563797665</v>
      </c>
      <c r="P28" s="1">
        <v>-1.3457363637279632E-2</v>
      </c>
      <c r="Q28" s="1">
        <v>-2.0300335946671031</v>
      </c>
      <c r="R28" s="1">
        <v>9.309388431710823E-2</v>
      </c>
      <c r="S28" s="1">
        <v>0.13206341728706053</v>
      </c>
    </row>
    <row r="29" spans="1:19" x14ac:dyDescent="0.2">
      <c r="A29" t="s">
        <v>31</v>
      </c>
      <c r="B29" s="1" cm="1">
        <f t="array" ref="B29:S29">STANDARDIZE(B11:S11,U11,V11)</f>
        <v>1.044423154301231</v>
      </c>
      <c r="C29" s="1">
        <v>-1.0973053393291405</v>
      </c>
      <c r="D29" s="1">
        <v>-1.6072406949554192</v>
      </c>
      <c r="E29" s="1">
        <v>-1.6582342305180473</v>
      </c>
      <c r="F29" s="1">
        <v>-0.23041523476446651</v>
      </c>
      <c r="G29" s="1">
        <v>-0.67235920964057483</v>
      </c>
      <c r="H29" s="1">
        <v>-0.84233766151600087</v>
      </c>
      <c r="I29" s="1">
        <v>-6.0436782889040093E-2</v>
      </c>
      <c r="J29" s="1">
        <v>-0.31540446070217976</v>
      </c>
      <c r="K29" s="1">
        <v>-0.79134412595337333</v>
      </c>
      <c r="L29" s="1">
        <v>0.29651796604935465</v>
      </c>
      <c r="M29" s="1">
        <v>0.1605352045490139</v>
      </c>
      <c r="N29" s="1">
        <v>0.53448779867495166</v>
      </c>
      <c r="O29" s="1">
        <v>0.44949857273723881</v>
      </c>
      <c r="P29" s="1">
        <v>1.0104274639261457</v>
      </c>
      <c r="Q29" s="1">
        <v>1.9963024848036175</v>
      </c>
      <c r="R29" s="1">
        <v>1.2313994513641997</v>
      </c>
      <c r="S29" s="1">
        <v>0.55148564386249466</v>
      </c>
    </row>
    <row r="30" spans="1:19" x14ac:dyDescent="0.2">
      <c r="A30" t="s">
        <v>25</v>
      </c>
      <c r="B30" s="1" cm="1">
        <f t="array" ref="B30:S30">STANDARDIZE(B12:S12,U12,V12)</f>
        <v>0.54350512904947956</v>
      </c>
      <c r="C30" s="1">
        <v>-0.83767906307254847</v>
      </c>
      <c r="D30" s="1">
        <v>-0.79801985247814256</v>
      </c>
      <c r="E30" s="1">
        <v>-0.11734255906573006</v>
      </c>
      <c r="F30" s="1">
        <v>-0.76462262250390556</v>
      </c>
      <c r="G30" s="1">
        <v>-1.1313659541584928</v>
      </c>
      <c r="H30" s="1">
        <v>-0.50746395170228287</v>
      </c>
      <c r="I30" s="1">
        <v>-1.0879495551919851</v>
      </c>
      <c r="J30" s="1">
        <v>-0.8309996170777012</v>
      </c>
      <c r="K30" s="1">
        <v>-0.59868013606941706</v>
      </c>
      <c r="L30" s="1">
        <v>-0.54044371630184163</v>
      </c>
      <c r="M30" s="1">
        <v>-0.39203477560382716</v>
      </c>
      <c r="N30" s="1">
        <v>1.1137628308595717</v>
      </c>
      <c r="O30" s="1">
        <v>2.1720375556681981</v>
      </c>
      <c r="P30" s="1">
        <v>1.7808724995949508</v>
      </c>
      <c r="Q30" s="1">
        <v>0.81214409765474638</v>
      </c>
      <c r="R30" s="1">
        <v>0.76705783718952625</v>
      </c>
      <c r="S30" s="1">
        <v>0.4172218532093967</v>
      </c>
    </row>
    <row r="31" spans="1:19" x14ac:dyDescent="0.2">
      <c r="A31" t="s">
        <v>28</v>
      </c>
      <c r="B31" s="1" cm="1">
        <f t="array" ref="B31:S31">STANDARDIZE(B13:S13,U13,V13)</f>
        <v>0.2283577002507326</v>
      </c>
      <c r="C31" s="1">
        <v>0.4567154005014652</v>
      </c>
      <c r="D31" s="1">
        <v>0.7611923341691087</v>
      </c>
      <c r="E31" s="1">
        <v>0.91343080100293039</v>
      </c>
      <c r="F31" s="1">
        <v>0.83731156758601955</v>
      </c>
      <c r="G31" s="1">
        <v>1.1417885012536613</v>
      </c>
      <c r="H31" s="1">
        <v>0.53283463391837604</v>
      </c>
      <c r="I31" s="1">
        <v>0.91343080100293039</v>
      </c>
      <c r="J31" s="1">
        <v>0.83731156758601955</v>
      </c>
      <c r="K31" s="1">
        <v>0.4567154005014652</v>
      </c>
      <c r="L31" s="1">
        <v>0.60895386733528689</v>
      </c>
      <c r="M31" s="1">
        <v>-7.6119233416910861E-2</v>
      </c>
      <c r="N31" s="1">
        <v>-0.45671540050146436</v>
      </c>
      <c r="O31" s="1">
        <v>-1.0656692678367512</v>
      </c>
      <c r="P31" s="1">
        <v>-1.1417885012536622</v>
      </c>
      <c r="Q31" s="1">
        <v>-1.5985039017551266</v>
      </c>
      <c r="R31" s="1">
        <v>-1.90298083542277</v>
      </c>
      <c r="S31" s="1">
        <v>-1.4462654349213047</v>
      </c>
    </row>
    <row r="32" spans="1:19" x14ac:dyDescent="0.2">
      <c r="A32" t="s">
        <v>33</v>
      </c>
      <c r="B32" s="1" cm="1">
        <f t="array" ref="B32:S32">STANDARDIZE(B14:S14,U14,V14)</f>
        <v>-2.506211464965975</v>
      </c>
      <c r="C32" s="1">
        <v>-0.24032164732550482</v>
      </c>
      <c r="D32" s="1">
        <v>-0.6523016141692265</v>
      </c>
      <c r="E32" s="1">
        <v>-4.8064329465101086E-2</v>
      </c>
      <c r="F32" s="1">
        <v>-0.84455893202963017</v>
      </c>
      <c r="G32" s="1">
        <v>-0.43257896518590822</v>
      </c>
      <c r="H32" s="1">
        <v>-0.50124229299319523</v>
      </c>
      <c r="I32" s="1">
        <v>-0.39138096850153603</v>
      </c>
      <c r="J32" s="1">
        <v>-0.15792565395676036</v>
      </c>
      <c r="K32" s="1">
        <v>-6.8663327807288567E-3</v>
      </c>
      <c r="L32" s="1">
        <v>-0.13046032283384554</v>
      </c>
      <c r="M32" s="1">
        <v>6.8663327807285523E-3</v>
      </c>
      <c r="N32" s="1">
        <v>0.44631163074736502</v>
      </c>
      <c r="O32" s="1">
        <v>2.2864888159826569</v>
      </c>
      <c r="P32" s="1">
        <v>0.44631163074736502</v>
      </c>
      <c r="Q32" s="1">
        <v>0.41884629962445019</v>
      </c>
      <c r="R32" s="1">
        <v>0.69349961085359835</v>
      </c>
      <c r="S32" s="1">
        <v>1.6135882034712439</v>
      </c>
    </row>
    <row r="33" spans="1:19" x14ac:dyDescent="0.2">
      <c r="A33" t="s">
        <v>60</v>
      </c>
      <c r="B33" s="1" cm="1">
        <f t="array" ref="B33:S33">STANDARDIZE(B15:S15,U15,V15)</f>
        <v>-2.3510240958375412</v>
      </c>
      <c r="C33" s="1">
        <v>-0.2789738511463013</v>
      </c>
      <c r="D33" s="1">
        <v>0.54902236989333919</v>
      </c>
      <c r="E33" s="1">
        <v>-1.7907878467758938</v>
      </c>
      <c r="F33" s="1">
        <v>5.2636575687989798E-3</v>
      </c>
      <c r="G33" s="1">
        <v>-0.71150919049536754</v>
      </c>
      <c r="H33" s="1">
        <v>-0.18010863072365757</v>
      </c>
      <c r="I33" s="1">
        <v>-0.18422801490793431</v>
      </c>
      <c r="J33" s="1">
        <v>-0.29133200369913148</v>
      </c>
      <c r="K33" s="1">
        <v>-8.1243410301013827E-2</v>
      </c>
      <c r="L33" s="1">
        <v>0.99803524597951232</v>
      </c>
      <c r="M33" s="1">
        <v>0.59433559592038399</v>
      </c>
      <c r="N33" s="1">
        <v>0.7179171214486888</v>
      </c>
      <c r="O33" s="1">
        <v>-0.76506118489096575</v>
      </c>
      <c r="P33" s="1">
        <v>1.3481829016430418</v>
      </c>
      <c r="Q33" s="1">
        <v>1.3234665965373815</v>
      </c>
      <c r="R33" s="1">
        <v>1.096900466402156</v>
      </c>
      <c r="S33" s="1">
        <v>1.1442733845222492E-3</v>
      </c>
    </row>
    <row r="34" spans="1:19" x14ac:dyDescent="0.2">
      <c r="A34" t="s">
        <v>38</v>
      </c>
      <c r="B34" s="1" cm="1">
        <f t="array" ref="B34:S34">STANDARDIZE(B16:S16,U16,V16)</f>
        <v>-2.7971287082392524</v>
      </c>
      <c r="C34" s="1">
        <v>1.3008774461832342</v>
      </c>
      <c r="D34" s="1">
        <v>6.8797164461440602E-2</v>
      </c>
      <c r="E34" s="1">
        <v>-1.0310709871218438</v>
      </c>
      <c r="F34" s="1">
        <v>-1.370149510537416</v>
      </c>
      <c r="G34" s="1">
        <v>-0.15744514443936966</v>
      </c>
      <c r="H34" s="1">
        <v>0.20214905434252295</v>
      </c>
      <c r="I34" s="1">
        <v>0.25742740185733043</v>
      </c>
      <c r="J34" s="1">
        <v>0.28364187593651757</v>
      </c>
      <c r="K34" s="1">
        <v>0.17479482052076228</v>
      </c>
      <c r="L34" s="1">
        <v>0.6249999188372366</v>
      </c>
      <c r="M34" s="1">
        <v>7.6205602788167529E-2</v>
      </c>
      <c r="N34" s="1">
        <v>0.35715637933249872</v>
      </c>
      <c r="O34" s="1">
        <v>-0.87207450303286116</v>
      </c>
      <c r="P34" s="1">
        <v>1.0250555884804828</v>
      </c>
      <c r="Q34" s="1">
        <v>1.1344725237675246</v>
      </c>
      <c r="R34" s="1">
        <v>0.81533979584698646</v>
      </c>
      <c r="S34" s="1">
        <v>-9.304871898397514E-2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428B-61B3-4F55-9666-2A7B99B79EC0}">
  <dimension ref="A1:V34"/>
  <sheetViews>
    <sheetView showGridLines="0" workbookViewId="0"/>
  </sheetViews>
  <sheetFormatPr baseColWidth="10" defaultColWidth="8.83203125" defaultRowHeight="15" x14ac:dyDescent="0.2"/>
  <cols>
    <col min="1" max="1" width="22.5" bestFit="1" customWidth="1"/>
    <col min="2" max="2" width="10.5" bestFit="1" customWidth="1"/>
    <col min="3" max="3" width="9.5" bestFit="1" customWidth="1"/>
    <col min="4" max="19" width="10.5" bestFit="1" customWidth="1"/>
  </cols>
  <sheetData>
    <row r="1" spans="1:22" x14ac:dyDescent="0.2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U1" t="s">
        <v>58</v>
      </c>
      <c r="V1" t="s">
        <v>59</v>
      </c>
    </row>
    <row r="2" spans="1:22" x14ac:dyDescent="0.2">
      <c r="A2" t="s">
        <v>4</v>
      </c>
      <c r="B2" s="1">
        <v>20.83</v>
      </c>
      <c r="C2" s="1">
        <v>27.97</v>
      </c>
      <c r="D2" s="1">
        <v>27.09</v>
      </c>
      <c r="E2" s="1">
        <v>24.11</v>
      </c>
      <c r="F2" s="1">
        <v>26.52</v>
      </c>
      <c r="G2" s="1">
        <v>18.37</v>
      </c>
      <c r="H2" s="1">
        <v>15.17</v>
      </c>
      <c r="I2" s="1">
        <v>13.9</v>
      </c>
      <c r="J2" s="1">
        <v>13.38</v>
      </c>
      <c r="K2" s="1">
        <v>13.6</v>
      </c>
      <c r="L2" s="1">
        <v>12.59</v>
      </c>
      <c r="M2" s="1">
        <v>15.44</v>
      </c>
      <c r="N2" s="1">
        <v>10.220000000000001</v>
      </c>
      <c r="O2" s="1">
        <v>26.93</v>
      </c>
      <c r="P2" s="1">
        <v>17.350000000000001</v>
      </c>
      <c r="Q2" s="1">
        <v>14.62</v>
      </c>
      <c r="R2" s="1">
        <v>13.87</v>
      </c>
      <c r="S2" s="1">
        <v>16.2</v>
      </c>
      <c r="U2" s="1">
        <f t="shared" ref="U2:U16" si="0">AVERAGE(B2:S2)</f>
        <v>18.231111111111108</v>
      </c>
      <c r="V2" s="1">
        <f t="shared" ref="V2:V16" si="1">_xlfn.STDEV.S((B2:S2))</f>
        <v>5.8051598639272406</v>
      </c>
    </row>
    <row r="3" spans="1:22" x14ac:dyDescent="0.2">
      <c r="A3" t="s">
        <v>6</v>
      </c>
      <c r="B3" s="1">
        <v>12.52</v>
      </c>
      <c r="C3" s="1">
        <v>16.059999999999999</v>
      </c>
      <c r="D3" s="1">
        <v>14.33</v>
      </c>
      <c r="E3" s="1">
        <v>11.89</v>
      </c>
      <c r="F3" s="1">
        <v>13.75</v>
      </c>
      <c r="G3" s="1">
        <v>10.93</v>
      </c>
      <c r="H3" s="1">
        <v>9.69</v>
      </c>
      <c r="I3" s="1">
        <v>9.43</v>
      </c>
      <c r="J3" s="1">
        <v>10.15</v>
      </c>
      <c r="K3" s="1">
        <v>9.77</v>
      </c>
      <c r="L3" s="1">
        <v>8.65</v>
      </c>
      <c r="M3" s="1">
        <v>10.08</v>
      </c>
      <c r="N3" s="1">
        <v>7.65</v>
      </c>
      <c r="O3" s="1">
        <v>19.350000000000001</v>
      </c>
      <c r="P3" s="1">
        <v>10.89</v>
      </c>
      <c r="Q3" s="1">
        <v>10.119999999999999</v>
      </c>
      <c r="R3" s="1">
        <v>9.59</v>
      </c>
      <c r="S3" s="1">
        <v>10.31</v>
      </c>
      <c r="U3" s="1">
        <f t="shared" si="0"/>
        <v>11.397777777777778</v>
      </c>
      <c r="V3" s="1">
        <f t="shared" si="1"/>
        <v>2.8850049557619917</v>
      </c>
    </row>
    <row r="4" spans="1:22" x14ac:dyDescent="0.2">
      <c r="A4" t="s">
        <v>8</v>
      </c>
      <c r="B4" s="1">
        <v>22.2</v>
      </c>
      <c r="C4" s="1">
        <v>22.52</v>
      </c>
      <c r="D4" s="1">
        <v>21.78</v>
      </c>
      <c r="E4" s="1">
        <v>19.600000000000001</v>
      </c>
      <c r="F4" s="1">
        <v>22.39</v>
      </c>
      <c r="G4" s="1">
        <v>18.43</v>
      </c>
      <c r="H4" s="1">
        <v>18.600000000000001</v>
      </c>
      <c r="I4" s="1">
        <v>18.02</v>
      </c>
      <c r="J4" s="1">
        <v>18.62</v>
      </c>
      <c r="K4" s="1">
        <v>18.3</v>
      </c>
      <c r="L4" s="1">
        <v>17.079999999999998</v>
      </c>
      <c r="M4" s="1">
        <v>19.38</v>
      </c>
      <c r="N4" s="1">
        <v>19.91</v>
      </c>
      <c r="O4" s="1">
        <v>19.350000000000001</v>
      </c>
      <c r="P4" s="1">
        <v>19.649999999999999</v>
      </c>
      <c r="Q4" s="1">
        <v>18.71</v>
      </c>
      <c r="R4" s="1">
        <v>18.16</v>
      </c>
      <c r="S4" s="1">
        <v>17.2</v>
      </c>
      <c r="U4" s="1">
        <f t="shared" si="0"/>
        <v>19.43888888888889</v>
      </c>
      <c r="V4" s="1">
        <f t="shared" si="1"/>
        <v>1.7159627340286745</v>
      </c>
    </row>
    <row r="5" spans="1:22" x14ac:dyDescent="0.2">
      <c r="A5" t="s">
        <v>11</v>
      </c>
      <c r="B5" s="1">
        <v>1.1100000000000001</v>
      </c>
      <c r="C5" s="1">
        <v>1.33</v>
      </c>
      <c r="D5" s="1">
        <v>1.31</v>
      </c>
      <c r="E5" s="1">
        <v>1.23</v>
      </c>
      <c r="F5" s="1">
        <v>1.44</v>
      </c>
      <c r="G5" s="1">
        <v>1.1100000000000001</v>
      </c>
      <c r="H5" s="1">
        <v>0.96</v>
      </c>
      <c r="I5" s="1">
        <v>1.1000000000000001</v>
      </c>
      <c r="J5" s="1">
        <v>1.24</v>
      </c>
      <c r="K5" s="1">
        <v>1.1399999999999999</v>
      </c>
      <c r="L5" s="1">
        <v>1.31</v>
      </c>
      <c r="M5" s="1">
        <v>1.25</v>
      </c>
      <c r="N5" s="1">
        <v>1.51</v>
      </c>
      <c r="O5" s="1">
        <v>0.99</v>
      </c>
      <c r="P5" s="1">
        <v>0.86</v>
      </c>
      <c r="Q5" s="1">
        <v>0.98</v>
      </c>
      <c r="R5" s="1">
        <v>0.83</v>
      </c>
      <c r="S5" s="1">
        <v>0.8</v>
      </c>
      <c r="U5" s="1">
        <f t="shared" si="0"/>
        <v>1.1388888888888888</v>
      </c>
      <c r="V5" s="1">
        <f t="shared" si="1"/>
        <v>0.20650847835860664</v>
      </c>
    </row>
    <row r="6" spans="1:22" x14ac:dyDescent="0.2">
      <c r="A6" t="s">
        <v>13</v>
      </c>
      <c r="B6" s="1">
        <v>0.72</v>
      </c>
      <c r="C6" s="1">
        <v>0.75</v>
      </c>
      <c r="D6" s="1">
        <v>0.95</v>
      </c>
      <c r="E6" s="1">
        <v>0.85</v>
      </c>
      <c r="F6" s="1">
        <v>0.77</v>
      </c>
      <c r="G6" s="1">
        <v>0.69</v>
      </c>
      <c r="H6" s="1">
        <v>0.53</v>
      </c>
      <c r="I6" s="1">
        <v>0.48</v>
      </c>
      <c r="J6" s="1">
        <v>0.55000000000000004</v>
      </c>
      <c r="K6" s="1">
        <v>0.57999999999999996</v>
      </c>
      <c r="L6" s="1">
        <v>0.59</v>
      </c>
      <c r="M6" s="1">
        <v>0.55000000000000004</v>
      </c>
      <c r="N6" s="1">
        <v>0.48</v>
      </c>
      <c r="O6" s="1">
        <v>0.44</v>
      </c>
      <c r="P6" s="1">
        <v>0.45</v>
      </c>
      <c r="Q6" s="1">
        <v>0.48</v>
      </c>
      <c r="R6" s="1">
        <v>0.47</v>
      </c>
      <c r="S6" s="1">
        <v>0.41</v>
      </c>
      <c r="U6" s="1">
        <f t="shared" si="0"/>
        <v>0.59666666666666668</v>
      </c>
      <c r="V6" s="1">
        <f t="shared" si="1"/>
        <v>0.15594116537599556</v>
      </c>
    </row>
    <row r="7" spans="1:22" x14ac:dyDescent="0.2">
      <c r="A7" t="s">
        <v>15</v>
      </c>
      <c r="B7" s="1">
        <v>23.13</v>
      </c>
      <c r="C7" s="1">
        <v>26.94</v>
      </c>
      <c r="D7" s="1">
        <v>32.01</v>
      </c>
      <c r="E7" s="1">
        <v>21.08</v>
      </c>
      <c r="F7" s="1">
        <v>20.260000000000002</v>
      </c>
      <c r="G7" s="1">
        <v>9.23</v>
      </c>
      <c r="H7" s="1">
        <v>11.25</v>
      </c>
      <c r="I7" s="1">
        <v>10.14</v>
      </c>
      <c r="J7" s="1">
        <v>10.65</v>
      </c>
      <c r="K7" s="1">
        <v>10.54</v>
      </c>
      <c r="L7" s="1">
        <v>8.61</v>
      </c>
      <c r="M7" s="1">
        <v>7.31</v>
      </c>
      <c r="N7" s="1">
        <v>8.93</v>
      </c>
      <c r="O7" s="1">
        <v>8.2899999999999991</v>
      </c>
      <c r="P7" s="1">
        <v>11.01</v>
      </c>
      <c r="Q7" s="1">
        <v>8.94</v>
      </c>
      <c r="R7" s="1">
        <v>5.99</v>
      </c>
      <c r="S7" s="1">
        <v>12.26</v>
      </c>
      <c r="U7" s="1">
        <f>AVERAGE(B7:S7)</f>
        <v>13.698333333333334</v>
      </c>
      <c r="V7" s="1">
        <f>_xlfn.STDEV.S((B7:S7))</f>
        <v>7.5346035064892405</v>
      </c>
    </row>
    <row r="8" spans="1:22" x14ac:dyDescent="0.2">
      <c r="A8" t="s">
        <v>18</v>
      </c>
      <c r="B8" s="1">
        <v>8.77</v>
      </c>
      <c r="C8" s="1">
        <v>8.7100000000000009</v>
      </c>
      <c r="D8" s="1">
        <v>8.56</v>
      </c>
      <c r="E8" s="1">
        <v>8.4600000000000009</v>
      </c>
      <c r="F8" s="1">
        <v>7.82</v>
      </c>
      <c r="G8" s="1">
        <v>8.8699999999999992</v>
      </c>
      <c r="H8" s="1">
        <v>8.7799999999999994</v>
      </c>
      <c r="I8" s="1">
        <v>8.4499999999999993</v>
      </c>
      <c r="J8" s="1">
        <v>8.94</v>
      </c>
      <c r="K8" s="1">
        <v>9.5399999999999991</v>
      </c>
      <c r="L8" s="1">
        <v>9.8000000000000007</v>
      </c>
      <c r="M8" s="1">
        <v>10.37</v>
      </c>
      <c r="N8" s="1">
        <v>10.16</v>
      </c>
      <c r="O8" s="1">
        <v>9.67</v>
      </c>
      <c r="P8" s="1">
        <v>9.32</v>
      </c>
      <c r="Q8" s="1">
        <v>8.4700000000000006</v>
      </c>
      <c r="R8" s="1">
        <v>8.6999999999999993</v>
      </c>
      <c r="S8" s="1">
        <v>8.48</v>
      </c>
      <c r="U8" s="1">
        <f>AVERAGE(B8:S8)</f>
        <v>8.9927777777777766</v>
      </c>
      <c r="V8" s="1">
        <f>_xlfn.STDEV.S((B8:S8))</f>
        <v>0.67439563842316097</v>
      </c>
    </row>
    <row r="9" spans="1:22" x14ac:dyDescent="0.2">
      <c r="A9" t="s">
        <v>20</v>
      </c>
      <c r="B9" s="1">
        <v>10.4</v>
      </c>
      <c r="C9" s="1">
        <v>10.06</v>
      </c>
      <c r="D9" s="1">
        <v>9.73</v>
      </c>
      <c r="E9" s="1">
        <v>9.5399999999999991</v>
      </c>
      <c r="F9" s="1">
        <v>9.93</v>
      </c>
      <c r="G9" s="1">
        <v>12.13</v>
      </c>
      <c r="H9" s="1">
        <v>11.52</v>
      </c>
      <c r="I9" s="1">
        <v>10.69</v>
      </c>
      <c r="J9" s="1">
        <v>10.72</v>
      </c>
      <c r="K9" s="1">
        <v>11.12</v>
      </c>
      <c r="L9" s="1">
        <v>11.15</v>
      </c>
      <c r="M9" s="1">
        <v>11.21</v>
      </c>
      <c r="N9" s="1">
        <v>10.89</v>
      </c>
      <c r="O9" s="1">
        <v>10.75</v>
      </c>
      <c r="P9" s="1">
        <v>10.72</v>
      </c>
      <c r="Q9" s="1">
        <v>10.55</v>
      </c>
      <c r="R9" s="1">
        <v>11.3</v>
      </c>
      <c r="S9" s="1">
        <v>11.25</v>
      </c>
      <c r="U9" s="1">
        <f t="shared" si="0"/>
        <v>10.758888888888892</v>
      </c>
      <c r="V9" s="1">
        <f t="shared" si="1"/>
        <v>0.65965132401977777</v>
      </c>
    </row>
    <row r="10" spans="1:22" x14ac:dyDescent="0.2">
      <c r="A10" t="s">
        <v>22</v>
      </c>
      <c r="B10" s="1">
        <v>21.32</v>
      </c>
      <c r="C10" s="1">
        <v>8.9700000000000006</v>
      </c>
      <c r="D10" s="1">
        <v>10.63</v>
      </c>
      <c r="E10" s="1">
        <v>13.34</v>
      </c>
      <c r="F10" s="1">
        <v>6.58</v>
      </c>
      <c r="G10" s="1">
        <v>16.079999999999998</v>
      </c>
      <c r="H10" s="1">
        <v>-41.04</v>
      </c>
      <c r="I10" s="1">
        <v>19.96</v>
      </c>
      <c r="J10" s="1">
        <v>8.0500000000000007</v>
      </c>
      <c r="K10" s="1">
        <v>15.35</v>
      </c>
      <c r="L10" s="1">
        <v>7.93</v>
      </c>
      <c r="M10" s="1">
        <v>8.1300000000000008</v>
      </c>
      <c r="N10" s="1">
        <v>5.5</v>
      </c>
      <c r="O10" s="1">
        <v>-271.44</v>
      </c>
      <c r="P10" s="1">
        <v>-23.26</v>
      </c>
      <c r="Q10" s="1">
        <v>-179.02</v>
      </c>
      <c r="R10" s="1">
        <v>-15.03</v>
      </c>
      <c r="S10" s="1">
        <v>-12.02</v>
      </c>
      <c r="U10" s="1">
        <f>AVERAGE(B10:S10)</f>
        <v>-22.220555555555553</v>
      </c>
      <c r="V10" s="1">
        <f>_xlfn.STDEV.S((B10:S10))</f>
        <v>77.239827388254298</v>
      </c>
    </row>
    <row r="11" spans="1:22" x14ac:dyDescent="0.2">
      <c r="A11" t="s">
        <v>31</v>
      </c>
      <c r="B11" s="1">
        <v>2.4700000000000002</v>
      </c>
      <c r="C11" s="1">
        <v>2.44</v>
      </c>
      <c r="D11" s="1">
        <v>2.78</v>
      </c>
      <c r="E11" s="1">
        <v>2.89</v>
      </c>
      <c r="F11" s="1">
        <v>3</v>
      </c>
      <c r="G11" s="1">
        <v>3.27</v>
      </c>
      <c r="H11" s="1">
        <v>3.56</v>
      </c>
      <c r="I11" s="1">
        <v>3.7</v>
      </c>
      <c r="J11" s="1">
        <v>4.47</v>
      </c>
      <c r="K11" s="1">
        <v>5.07</v>
      </c>
      <c r="L11" s="1">
        <v>5.32</v>
      </c>
      <c r="M11" s="1">
        <v>5.3</v>
      </c>
      <c r="N11" s="1">
        <v>4.96</v>
      </c>
      <c r="O11" s="1">
        <v>4.33</v>
      </c>
      <c r="P11" s="1">
        <v>3.87</v>
      </c>
      <c r="Q11" s="1">
        <v>4.5999999999999996</v>
      </c>
      <c r="R11" s="1">
        <v>5.0599999999999996</v>
      </c>
      <c r="S11" s="1">
        <v>4.0599999999999996</v>
      </c>
      <c r="U11" s="1">
        <f t="shared" si="0"/>
        <v>3.9527777777777775</v>
      </c>
      <c r="V11" s="1">
        <f t="shared" si="1"/>
        <v>0.98828910723387431</v>
      </c>
    </row>
    <row r="12" spans="1:22" x14ac:dyDescent="0.2">
      <c r="A12" t="s">
        <v>25</v>
      </c>
      <c r="B12" s="1">
        <v>25.52</v>
      </c>
      <c r="C12" s="1">
        <v>36.5</v>
      </c>
      <c r="D12" s="1">
        <v>18.38</v>
      </c>
      <c r="E12" s="1">
        <v>24.39</v>
      </c>
      <c r="F12" s="1">
        <v>65.39</v>
      </c>
      <c r="G12" s="1">
        <v>45.09</v>
      </c>
      <c r="H12" s="1">
        <v>115.93</v>
      </c>
      <c r="I12" s="1">
        <v>128.11000000000001</v>
      </c>
      <c r="J12" s="1">
        <v>126.61</v>
      </c>
      <c r="K12" s="1">
        <v>121.53</v>
      </c>
      <c r="L12" s="1">
        <v>164.67</v>
      </c>
      <c r="M12" s="1">
        <v>276.68</v>
      </c>
      <c r="N12" s="1">
        <v>329.9</v>
      </c>
      <c r="O12" s="1">
        <v>357.72</v>
      </c>
      <c r="P12" s="1">
        <v>221.35</v>
      </c>
      <c r="Q12" s="1">
        <v>226.18</v>
      </c>
      <c r="R12" s="1">
        <v>338.27</v>
      </c>
      <c r="S12" s="1">
        <v>262.39</v>
      </c>
      <c r="U12" s="1">
        <f t="shared" si="0"/>
        <v>160.2561111111111</v>
      </c>
      <c r="V12" s="1">
        <f t="shared" si="1"/>
        <v>116.69324443065091</v>
      </c>
    </row>
    <row r="13" spans="1:22" x14ac:dyDescent="0.2">
      <c r="A13" t="s">
        <v>28</v>
      </c>
      <c r="B13" s="1">
        <v>1.0900000000000001</v>
      </c>
      <c r="C13" s="1">
        <v>1.1399999999999999</v>
      </c>
      <c r="D13" s="1">
        <v>1.22</v>
      </c>
      <c r="E13" s="1">
        <v>1.22</v>
      </c>
      <c r="F13" s="1">
        <v>1.1399999999999999</v>
      </c>
      <c r="G13" s="1">
        <v>1.07</v>
      </c>
      <c r="H13" s="1">
        <v>0.94</v>
      </c>
      <c r="I13" s="1">
        <v>0.89</v>
      </c>
      <c r="J13" s="1">
        <v>0.87</v>
      </c>
      <c r="K13" s="1">
        <v>0.9</v>
      </c>
      <c r="L13" s="1">
        <v>0.9</v>
      </c>
      <c r="M13" s="1">
        <v>0.88</v>
      </c>
      <c r="N13" s="1">
        <v>0.83</v>
      </c>
      <c r="O13" s="1">
        <v>0.82</v>
      </c>
      <c r="P13" s="1">
        <v>0.86</v>
      </c>
      <c r="Q13" s="1">
        <v>0.82</v>
      </c>
      <c r="R13" s="1">
        <v>0.86</v>
      </c>
      <c r="S13" s="1">
        <v>0.94</v>
      </c>
      <c r="U13" s="1">
        <f>AVERAGE(B13:S13)</f>
        <v>0.96611111111111136</v>
      </c>
      <c r="V13" s="1">
        <f>_xlfn.STDEV.S((B13:S13))</f>
        <v>0.13971142059885897</v>
      </c>
    </row>
    <row r="14" spans="1:22" x14ac:dyDescent="0.2">
      <c r="A14" t="s">
        <v>33</v>
      </c>
      <c r="B14" s="1">
        <v>2.44</v>
      </c>
      <c r="C14" s="1">
        <v>3</v>
      </c>
      <c r="D14" s="1">
        <v>3.37</v>
      </c>
      <c r="E14" s="1">
        <v>3.68</v>
      </c>
      <c r="F14" s="1">
        <v>3.71</v>
      </c>
      <c r="G14" s="1">
        <v>3.81</v>
      </c>
      <c r="H14" s="1">
        <v>4.42</v>
      </c>
      <c r="I14" s="1">
        <v>4.0999999999999996</v>
      </c>
      <c r="J14" s="1">
        <v>4.51</v>
      </c>
      <c r="K14" s="1">
        <v>4.63</v>
      </c>
      <c r="L14" s="1">
        <v>4.63</v>
      </c>
      <c r="M14" s="1">
        <v>4.8499999999999996</v>
      </c>
      <c r="N14" s="1">
        <v>5.23</v>
      </c>
      <c r="O14" s="1">
        <v>5.52</v>
      </c>
      <c r="P14" s="1">
        <v>5.53</v>
      </c>
      <c r="Q14" s="1">
        <v>5.55</v>
      </c>
      <c r="R14" s="1">
        <v>6.26</v>
      </c>
      <c r="S14" s="1">
        <v>6.79</v>
      </c>
      <c r="U14" s="1">
        <f t="shared" si="0"/>
        <v>4.5572222222222232</v>
      </c>
      <c r="V14" s="1">
        <f t="shared" si="1"/>
        <v>1.1346251288449976</v>
      </c>
    </row>
    <row r="15" spans="1:22" x14ac:dyDescent="0.2">
      <c r="A15" t="s">
        <v>60</v>
      </c>
      <c r="B15" s="1">
        <v>13.58</v>
      </c>
      <c r="C15" s="1">
        <v>12.96</v>
      </c>
      <c r="D15" s="1">
        <v>14.59</v>
      </c>
      <c r="E15" s="1">
        <v>10.76</v>
      </c>
      <c r="F15" s="1">
        <v>10.31</v>
      </c>
      <c r="G15" s="1">
        <v>11.51</v>
      </c>
      <c r="H15" s="1">
        <v>10.220000000000001</v>
      </c>
      <c r="I15" s="1">
        <v>10.75</v>
      </c>
      <c r="J15" s="1">
        <v>11.85</v>
      </c>
      <c r="K15" s="1">
        <v>13.5</v>
      </c>
      <c r="L15" s="1">
        <v>15.51</v>
      </c>
      <c r="M15" s="1">
        <v>14</v>
      </c>
      <c r="N15" s="1">
        <v>15.04</v>
      </c>
      <c r="O15" s="1">
        <v>14.3</v>
      </c>
      <c r="P15" s="1">
        <v>16.62</v>
      </c>
      <c r="Q15" s="1">
        <v>17.97</v>
      </c>
      <c r="R15" s="1">
        <v>18.79</v>
      </c>
      <c r="S15" s="1">
        <v>19.18</v>
      </c>
      <c r="U15" s="1">
        <f>AVERAGE(B15:S15)</f>
        <v>13.968888888888889</v>
      </c>
      <c r="V15" s="1">
        <f>_xlfn.STDEV.S((B15:S15))</f>
        <v>2.8437690170304299</v>
      </c>
    </row>
    <row r="16" spans="1:22" x14ac:dyDescent="0.2">
      <c r="A16" t="s">
        <v>38</v>
      </c>
      <c r="B16" s="1">
        <v>41.38</v>
      </c>
      <c r="C16" s="1">
        <v>33.950000000000003</v>
      </c>
      <c r="D16" s="1">
        <v>40.840000000000003</v>
      </c>
      <c r="E16" s="1">
        <v>50.43</v>
      </c>
      <c r="F16" s="1">
        <v>46.61</v>
      </c>
      <c r="G16" s="1">
        <v>47.96</v>
      </c>
      <c r="H16" s="1">
        <v>49.6</v>
      </c>
      <c r="I16" s="1">
        <v>53.57</v>
      </c>
      <c r="J16" s="1">
        <v>51.16</v>
      </c>
      <c r="K16" s="1">
        <v>59.05</v>
      </c>
      <c r="L16" s="1">
        <v>74.75</v>
      </c>
      <c r="M16" s="1">
        <v>67.36</v>
      </c>
      <c r="N16" s="1">
        <v>93.47</v>
      </c>
      <c r="O16" s="1">
        <v>40.74</v>
      </c>
      <c r="P16" s="1">
        <v>72.78</v>
      </c>
      <c r="Q16" s="1">
        <v>78.25</v>
      </c>
      <c r="R16" s="1">
        <v>77.05</v>
      </c>
      <c r="S16" s="1">
        <v>70.08</v>
      </c>
      <c r="U16" s="1">
        <f t="shared" si="0"/>
        <v>58.279444444444444</v>
      </c>
      <c r="V16" s="1">
        <f t="shared" si="1"/>
        <v>16.512275103236597</v>
      </c>
    </row>
    <row r="17" spans="1:19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t="s">
        <v>61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B19" s="1" t="s">
        <v>40</v>
      </c>
      <c r="C19" s="1" t="s">
        <v>41</v>
      </c>
      <c r="D19" s="1" t="s">
        <v>42</v>
      </c>
      <c r="E19" s="1" t="s">
        <v>43</v>
      </c>
      <c r="F19" s="1" t="s">
        <v>44</v>
      </c>
      <c r="G19" s="1" t="s">
        <v>45</v>
      </c>
      <c r="H19" s="1" t="s">
        <v>46</v>
      </c>
      <c r="I19" s="1" t="s">
        <v>47</v>
      </c>
      <c r="J19" s="1" t="s">
        <v>48</v>
      </c>
      <c r="K19" s="1" t="s">
        <v>49</v>
      </c>
      <c r="L19" s="1" t="s">
        <v>50</v>
      </c>
      <c r="M19" s="1" t="s">
        <v>51</v>
      </c>
      <c r="N19" s="1" t="s">
        <v>52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57</v>
      </c>
    </row>
    <row r="20" spans="1:19" x14ac:dyDescent="0.2">
      <c r="A20" t="s">
        <v>4</v>
      </c>
      <c r="B20" s="1" cm="1">
        <f t="array" ref="B20:S20">STANDARDIZE(B2:S2,U2,V2)</f>
        <v>0.44768601551150383</v>
      </c>
      <c r="C20" s="1">
        <v>1.677626304385776</v>
      </c>
      <c r="D20" s="1">
        <v>1.5260370250847455</v>
      </c>
      <c r="E20" s="1">
        <v>1.0127006019971641</v>
      </c>
      <c r="F20" s="1">
        <v>1.4278485146283959</v>
      </c>
      <c r="G20" s="1">
        <v>2.3925075647259316E-2</v>
      </c>
      <c r="H20" s="1">
        <v>-0.5273086672655799</v>
      </c>
      <c r="I20" s="1">
        <v>-0.74607955898411282</v>
      </c>
      <c r="J20" s="1">
        <v>-0.83565504220744902</v>
      </c>
      <c r="K20" s="1">
        <v>-0.79775772238219156</v>
      </c>
      <c r="L20" s="1">
        <v>-0.97174087248905638</v>
      </c>
      <c r="M20" s="1">
        <v>-0.48079832020730917</v>
      </c>
      <c r="N20" s="1">
        <v>-1.3799983633338775</v>
      </c>
      <c r="O20" s="1">
        <v>1.4984753379391034</v>
      </c>
      <c r="P20" s="1">
        <v>-0.15178067990620805</v>
      </c>
      <c r="Q20" s="1">
        <v>-0.62205196682872421</v>
      </c>
      <c r="R20" s="1">
        <v>-0.75124737532392083</v>
      </c>
      <c r="S20" s="1">
        <v>-0.34988030626550992</v>
      </c>
    </row>
    <row r="21" spans="1:19" x14ac:dyDescent="0.2">
      <c r="A21" t="s">
        <v>6</v>
      </c>
      <c r="B21" s="1" cm="1">
        <f t="array" ref="B21:S21">STANDARDIZE(B3:S3,U3,V3)</f>
        <v>0.38898450416207997</v>
      </c>
      <c r="C21" s="1">
        <v>1.6160187915486017</v>
      </c>
      <c r="D21" s="1">
        <v>1.0163664420630985</v>
      </c>
      <c r="E21" s="1">
        <v>0.17061399538990266</v>
      </c>
      <c r="F21" s="1">
        <v>0.81532692605061741</v>
      </c>
      <c r="G21" s="1">
        <v>-0.16214106559627312</v>
      </c>
      <c r="H21" s="1">
        <v>-0.5919496860367498</v>
      </c>
      <c r="I21" s="1">
        <v>-0.68207084838717225</v>
      </c>
      <c r="J21" s="1">
        <v>-0.43250455264754045</v>
      </c>
      <c r="K21" s="1">
        <v>-0.56422009762123515</v>
      </c>
      <c r="L21" s="1">
        <v>-0.95243433543843958</v>
      </c>
      <c r="M21" s="1">
        <v>-0.45676794251111585</v>
      </c>
      <c r="N21" s="1">
        <v>-1.2990541906323725</v>
      </c>
      <c r="O21" s="1">
        <v>2.7563981151366415</v>
      </c>
      <c r="P21" s="1">
        <v>-0.17600585980403011</v>
      </c>
      <c r="Q21" s="1">
        <v>-0.44290314830335881</v>
      </c>
      <c r="R21" s="1">
        <v>-0.62661167155614295</v>
      </c>
      <c r="S21" s="1">
        <v>-0.37704537581651115</v>
      </c>
    </row>
    <row r="22" spans="1:19" x14ac:dyDescent="0.2">
      <c r="A22" t="s">
        <v>8</v>
      </c>
      <c r="B22" s="1" cm="1">
        <f t="array" ref="B22:S22">STANDARDIZE(B4:S4,U4,V4)</f>
        <v>1.6090740529246073</v>
      </c>
      <c r="C22" s="1">
        <v>1.7955582892394113</v>
      </c>
      <c r="D22" s="1">
        <v>1.3643134927614284</v>
      </c>
      <c r="E22" s="1">
        <v>9.3889632866828443E-2</v>
      </c>
      <c r="F22" s="1">
        <v>1.7197990682365227</v>
      </c>
      <c r="G22" s="1">
        <v>-0.58794335615917359</v>
      </c>
      <c r="H22" s="1">
        <v>-0.48887360561693316</v>
      </c>
      <c r="I22" s="1">
        <v>-0.826876283937516</v>
      </c>
      <c r="J22" s="1">
        <v>-0.47721834084725817</v>
      </c>
      <c r="K22" s="1">
        <v>-0.66370257716206205</v>
      </c>
      <c r="L22" s="1">
        <v>-1.3746737281122525</v>
      </c>
      <c r="M22" s="1">
        <v>-3.4318279599600515E-2</v>
      </c>
      <c r="N22" s="1">
        <v>0.2745462367967938</v>
      </c>
      <c r="O22" s="1">
        <v>-5.1801176754111958E-2</v>
      </c>
      <c r="P22" s="1">
        <v>0.12302779479101486</v>
      </c>
      <c r="Q22" s="1">
        <v>-0.42476964938371969</v>
      </c>
      <c r="R22" s="1">
        <v>-0.74528943054978902</v>
      </c>
      <c r="S22" s="1">
        <v>-1.3047421394942007</v>
      </c>
    </row>
    <row r="23" spans="1:19" x14ac:dyDescent="0.2">
      <c r="A23" t="s">
        <v>11</v>
      </c>
      <c r="B23" s="1" cm="1">
        <f t="array" ref="B23:S23">STANDARDIZE(B5:S5,U5,V5)</f>
        <v>-0.13989202340991799</v>
      </c>
      <c r="C23" s="1">
        <v>0.92543953948100122</v>
      </c>
      <c r="D23" s="1">
        <v>0.82859121558182658</v>
      </c>
      <c r="E23" s="1">
        <v>0.44119791998512836</v>
      </c>
      <c r="F23" s="1">
        <v>1.4581053209264603</v>
      </c>
      <c r="G23" s="1">
        <v>-0.13989202340991799</v>
      </c>
      <c r="H23" s="1">
        <v>-0.86625445265372725</v>
      </c>
      <c r="I23" s="1">
        <v>-0.18831618535950528</v>
      </c>
      <c r="J23" s="1">
        <v>0.48962208193471563</v>
      </c>
      <c r="K23" s="1">
        <v>5.3804624388427928E-3</v>
      </c>
      <c r="L23" s="1">
        <v>0.82859121558182658</v>
      </c>
      <c r="M23" s="1">
        <v>0.53804624388430289</v>
      </c>
      <c r="N23" s="1">
        <v>1.7970744545735713</v>
      </c>
      <c r="O23" s="1">
        <v>-0.7209819668049654</v>
      </c>
      <c r="P23" s="1">
        <v>-1.3504960721495995</v>
      </c>
      <c r="Q23" s="1">
        <v>-0.76940612875455272</v>
      </c>
      <c r="R23" s="1">
        <v>-1.4957685579983615</v>
      </c>
      <c r="S23" s="1">
        <v>-1.6410410438471228</v>
      </c>
    </row>
    <row r="24" spans="1:19" x14ac:dyDescent="0.2">
      <c r="A24" t="s">
        <v>13</v>
      </c>
      <c r="B24" s="1" cm="1">
        <f t="array" ref="B24:S24">STANDARDIZE(B6:S6,U6,V6)</f>
        <v>0.79089657330673202</v>
      </c>
      <c r="C24" s="1">
        <v>0.98327682086782919</v>
      </c>
      <c r="D24" s="1">
        <v>2.2658118046084761</v>
      </c>
      <c r="E24" s="1">
        <v>1.6245443127381525</v>
      </c>
      <c r="F24" s="1">
        <v>1.1115303192418939</v>
      </c>
      <c r="G24" s="1">
        <v>0.59851632574563485</v>
      </c>
      <c r="H24" s="1">
        <v>-0.42751166124688222</v>
      </c>
      <c r="I24" s="1">
        <v>-0.74814540718204425</v>
      </c>
      <c r="J24" s="1">
        <v>-0.29925816287281742</v>
      </c>
      <c r="K24" s="1">
        <v>-0.1068779153117209</v>
      </c>
      <c r="L24" s="1">
        <v>-4.2751166124688503E-2</v>
      </c>
      <c r="M24" s="1">
        <v>-0.29925816287281742</v>
      </c>
      <c r="N24" s="1">
        <v>-0.74814540718204425</v>
      </c>
      <c r="O24" s="1">
        <v>-1.0046524039301734</v>
      </c>
      <c r="P24" s="1">
        <v>-0.94052565474314109</v>
      </c>
      <c r="Q24" s="1">
        <v>-0.74814540718204425</v>
      </c>
      <c r="R24" s="1">
        <v>-0.81227215636907668</v>
      </c>
      <c r="S24" s="1">
        <v>-1.1970326514912708</v>
      </c>
    </row>
    <row r="25" spans="1:19" x14ac:dyDescent="0.2">
      <c r="A25" t="s">
        <v>15</v>
      </c>
      <c r="B25" s="1" cm="1">
        <f t="array" ref="B25:S25">STANDARDIZE(B7:S7,U7,V7)</f>
        <v>1.2517800914863753</v>
      </c>
      <c r="C25" s="1">
        <v>1.757447044859384</v>
      </c>
      <c r="D25" s="1">
        <v>2.4303424395053552</v>
      </c>
      <c r="E25" s="1">
        <v>0.97970207195496639</v>
      </c>
      <c r="F25" s="1">
        <v>0.87087086414240333</v>
      </c>
      <c r="G25" s="1">
        <v>-0.59304160192171285</v>
      </c>
      <c r="H25" s="1">
        <v>-0.32494521194442239</v>
      </c>
      <c r="I25" s="1">
        <v>-0.4722655054467948</v>
      </c>
      <c r="J25" s="1">
        <v>-0.40457780302678581</v>
      </c>
      <c r="K25" s="1">
        <v>-0.41917711139188596</v>
      </c>
      <c r="L25" s="1">
        <v>-0.67532861270682187</v>
      </c>
      <c r="M25" s="1">
        <v>-0.84786589338527618</v>
      </c>
      <c r="N25" s="1">
        <v>-0.63285789746289467</v>
      </c>
      <c r="O25" s="1">
        <v>-0.71779932795074919</v>
      </c>
      <c r="P25" s="1">
        <v>-0.35679824837736779</v>
      </c>
      <c r="Q25" s="1">
        <v>-0.63153068761152198</v>
      </c>
      <c r="R25" s="1">
        <v>-1.0230575937664759</v>
      </c>
      <c r="S25" s="1">
        <v>-0.19089701695577713</v>
      </c>
    </row>
    <row r="26" spans="1:19" x14ac:dyDescent="0.2">
      <c r="A26" t="s">
        <v>18</v>
      </c>
      <c r="B26" s="1" cm="1">
        <f t="array" ref="B26:S26">STANDARDIZE(B8:S8,U8,V8)</f>
        <v>-0.33033691958427436</v>
      </c>
      <c r="C26" s="1">
        <v>-0.41930546650472567</v>
      </c>
      <c r="D26" s="1">
        <v>-0.64172683380585926</v>
      </c>
      <c r="E26" s="1">
        <v>-0.79000774533994744</v>
      </c>
      <c r="F26" s="1">
        <v>-1.7390055791581158</v>
      </c>
      <c r="G26" s="1">
        <v>-0.18205600805018615</v>
      </c>
      <c r="H26" s="1">
        <v>-0.31550882843086581</v>
      </c>
      <c r="I26" s="1">
        <v>-0.80483583649335855</v>
      </c>
      <c r="J26" s="1">
        <v>-7.8259369976323656E-2</v>
      </c>
      <c r="K26" s="1">
        <v>0.81142609922820796</v>
      </c>
      <c r="L26" s="1">
        <v>1.1969564692168408</v>
      </c>
      <c r="M26" s="1">
        <v>2.0421576649611444</v>
      </c>
      <c r="N26" s="1">
        <v>1.7307677507395594</v>
      </c>
      <c r="O26" s="1">
        <v>1.0041912842225245</v>
      </c>
      <c r="P26" s="1">
        <v>0.48520809385321456</v>
      </c>
      <c r="Q26" s="1">
        <v>-0.77517965418653889</v>
      </c>
      <c r="R26" s="1">
        <v>-0.43413355765813683</v>
      </c>
      <c r="S26" s="1">
        <v>-0.76035156303313034</v>
      </c>
    </row>
    <row r="27" spans="1:19" x14ac:dyDescent="0.2">
      <c r="A27" t="s">
        <v>20</v>
      </c>
      <c r="B27" s="1" cm="1">
        <f t="array" ref="B27:S27">STANDARDIZE(B9:S9,U9,V9)</f>
        <v>-0.54405846819482995</v>
      </c>
      <c r="C27" s="1">
        <v>-1.059482280168875</v>
      </c>
      <c r="D27" s="1">
        <v>-1.559746568261331</v>
      </c>
      <c r="E27" s="1">
        <v>-1.8477775220115347</v>
      </c>
      <c r="F27" s="1">
        <v>-1.2565560906295405</v>
      </c>
      <c r="G27" s="1">
        <v>2.078539163320166</v>
      </c>
      <c r="H27" s="1">
        <v>1.1538082065432007</v>
      </c>
      <c r="I27" s="1">
        <v>-0.1044322756287337</v>
      </c>
      <c r="J27" s="1">
        <v>-5.8953703983963261E-2</v>
      </c>
      <c r="K27" s="1">
        <v>0.54742725127961733</v>
      </c>
      <c r="L27" s="1">
        <v>0.59290582292438776</v>
      </c>
      <c r="M27" s="1">
        <v>0.68386296621392595</v>
      </c>
      <c r="N27" s="1">
        <v>0.1987582020030593</v>
      </c>
      <c r="O27" s="1">
        <v>-1.3475132339195527E-2</v>
      </c>
      <c r="P27" s="1">
        <v>-5.8953703983963261E-2</v>
      </c>
      <c r="Q27" s="1">
        <v>-0.31666560997098581</v>
      </c>
      <c r="R27" s="1">
        <v>0.82029868114823179</v>
      </c>
      <c r="S27" s="1">
        <v>0.74450106174028297</v>
      </c>
    </row>
    <row r="28" spans="1:19" x14ac:dyDescent="0.2">
      <c r="A28" t="s">
        <v>22</v>
      </c>
      <c r="B28" s="1" cm="1">
        <f t="array" ref="B28:S28">STANDARDIZE(B10:S10,U10,V10)</f>
        <v>0.56370601835623313</v>
      </c>
      <c r="C28" s="1">
        <v>0.4038144129811797</v>
      </c>
      <c r="D28" s="1">
        <v>0.42530591621377795</v>
      </c>
      <c r="E28" s="1">
        <v>0.46039144257542935</v>
      </c>
      <c r="F28" s="1">
        <v>0.37287182700171589</v>
      </c>
      <c r="G28" s="1">
        <v>0.49586536959791078</v>
      </c>
      <c r="H28" s="1">
        <v>-0.24364948862257921</v>
      </c>
      <c r="I28" s="1">
        <v>0.54609852173193574</v>
      </c>
      <c r="J28" s="1">
        <v>0.39190345938239024</v>
      </c>
      <c r="K28" s="1">
        <v>0.48641428685104532</v>
      </c>
      <c r="L28" s="1">
        <v>0.39034985673906991</v>
      </c>
      <c r="M28" s="1">
        <v>0.39293919447793713</v>
      </c>
      <c r="N28" s="1">
        <v>0.35888940321183266</v>
      </c>
      <c r="O28" s="1">
        <v>-3.226566563797665</v>
      </c>
      <c r="P28" s="1">
        <v>-1.3457363637279632E-2</v>
      </c>
      <c r="Q28" s="1">
        <v>-2.0300335946671031</v>
      </c>
      <c r="R28" s="1">
        <v>9.309388431710823E-2</v>
      </c>
      <c r="S28" s="1">
        <v>0.13206341728706053</v>
      </c>
    </row>
    <row r="29" spans="1:19" x14ac:dyDescent="0.2">
      <c r="A29" t="s">
        <v>31</v>
      </c>
      <c r="B29" s="1" cm="1">
        <f t="array" ref="B29:S29">STANDARDIZE(B11:S11,U11,V11)</f>
        <v>-1.5003481945965478</v>
      </c>
      <c r="C29" s="1">
        <v>-1.5307036844834772</v>
      </c>
      <c r="D29" s="1">
        <v>-1.1866747990982813</v>
      </c>
      <c r="E29" s="1">
        <v>-1.0753713361795414</v>
      </c>
      <c r="F29" s="1">
        <v>-0.96406787326080157</v>
      </c>
      <c r="G29" s="1">
        <v>-0.69086846427844029</v>
      </c>
      <c r="H29" s="1">
        <v>-0.39743206203812614</v>
      </c>
      <c r="I29" s="1">
        <v>-0.25577310923245716</v>
      </c>
      <c r="J29" s="1">
        <v>0.52335113119872101</v>
      </c>
      <c r="K29" s="1">
        <v>1.1304609289373024</v>
      </c>
      <c r="L29" s="1">
        <v>1.383423344661711</v>
      </c>
      <c r="M29" s="1">
        <v>1.3631863514037579</v>
      </c>
      <c r="N29" s="1">
        <v>1.0191574660185623</v>
      </c>
      <c r="O29" s="1">
        <v>0.38169217839305253</v>
      </c>
      <c r="P29" s="1">
        <v>-8.3758666539859361E-2</v>
      </c>
      <c r="Q29" s="1">
        <v>0.65489158737541342</v>
      </c>
      <c r="R29" s="1">
        <v>1.1203424323083253</v>
      </c>
      <c r="S29" s="1">
        <v>0.10849276941069071</v>
      </c>
    </row>
    <row r="30" spans="1:19" x14ac:dyDescent="0.2">
      <c r="A30" t="s">
        <v>25</v>
      </c>
      <c r="B30" s="1" cm="1">
        <f t="array" ref="B30:S30">STANDARDIZE(B12:S12,U12,V12)</f>
        <v>-1.1546179195590263</v>
      </c>
      <c r="C30" s="1">
        <v>-1.0605250690810772</v>
      </c>
      <c r="D30" s="1">
        <v>-1.2158039807987857</v>
      </c>
      <c r="E30" s="1">
        <v>-1.1643014278504729</v>
      </c>
      <c r="F30" s="1">
        <v>-0.81295289692188344</v>
      </c>
      <c r="G30" s="1">
        <v>-0.98691326711335581</v>
      </c>
      <c r="H30" s="1">
        <v>-0.37985156147966603</v>
      </c>
      <c r="I30" s="1">
        <v>-0.27547533936478258</v>
      </c>
      <c r="J30" s="1">
        <v>-0.28832955391095061</v>
      </c>
      <c r="K30" s="1">
        <v>-0.33186249384063921</v>
      </c>
      <c r="L30" s="1">
        <v>3.7824716507149657E-2</v>
      </c>
      <c r="M30" s="1">
        <v>0.99769176405132798</v>
      </c>
      <c r="N30" s="1">
        <v>1.4537592961493651</v>
      </c>
      <c r="O30" s="1">
        <v>1.6921621285989596</v>
      </c>
      <c r="P30" s="1">
        <v>0.52354263682501434</v>
      </c>
      <c r="Q30" s="1">
        <v>0.56493320766367516</v>
      </c>
      <c r="R30" s="1">
        <v>1.525485813316982</v>
      </c>
      <c r="S30" s="1">
        <v>0.87523394680816824</v>
      </c>
    </row>
    <row r="31" spans="1:19" x14ac:dyDescent="0.2">
      <c r="A31" t="s">
        <v>28</v>
      </c>
      <c r="B31" s="1" cm="1">
        <f t="array" ref="B31:S31">STANDARDIZE(B13:S13,U13,V13)</f>
        <v>0.88674847308724969</v>
      </c>
      <c r="C31" s="1">
        <v>1.2446290227637173</v>
      </c>
      <c r="D31" s="1">
        <v>1.8172379022460683</v>
      </c>
      <c r="E31" s="1">
        <v>1.8172379022460683</v>
      </c>
      <c r="F31" s="1">
        <v>1.2446290227637173</v>
      </c>
      <c r="G31" s="1">
        <v>0.74359625321666201</v>
      </c>
      <c r="H31" s="1">
        <v>-0.18689317594215824</v>
      </c>
      <c r="I31" s="1">
        <v>-0.5447737256186268</v>
      </c>
      <c r="J31" s="1">
        <v>-0.68792594548921449</v>
      </c>
      <c r="K31" s="1">
        <v>-0.47319761568333291</v>
      </c>
      <c r="L31" s="1">
        <v>-0.47319761568333291</v>
      </c>
      <c r="M31" s="1">
        <v>-0.61634983555392064</v>
      </c>
      <c r="N31" s="1">
        <v>-0.97423038523038996</v>
      </c>
      <c r="O31" s="1">
        <v>-1.0458064951656838</v>
      </c>
      <c r="P31" s="1">
        <v>-0.75950205542450833</v>
      </c>
      <c r="Q31" s="1">
        <v>-1.0458064951656838</v>
      </c>
      <c r="R31" s="1">
        <v>-0.75950205542450833</v>
      </c>
      <c r="S31" s="1">
        <v>-0.18689317594215824</v>
      </c>
    </row>
    <row r="32" spans="1:19" x14ac:dyDescent="0.2">
      <c r="A32" t="s">
        <v>33</v>
      </c>
      <c r="B32" s="1" cm="1">
        <f t="array" ref="B32:S32">STANDARDIZE(B14:S14,U14,V14)</f>
        <v>-1.8660103398004853</v>
      </c>
      <c r="C32" s="1">
        <v>-1.3724552564840622</v>
      </c>
      <c r="D32" s="1">
        <v>-1.0463563621499967</v>
      </c>
      <c r="E32" s="1">
        <v>-0.77313836959983406</v>
      </c>
      <c r="F32" s="1">
        <v>-0.74669791870788293</v>
      </c>
      <c r="G32" s="1">
        <v>-0.65856308240137873</v>
      </c>
      <c r="H32" s="1">
        <v>-0.12094058093170378</v>
      </c>
      <c r="I32" s="1">
        <v>-0.40297205711251721</v>
      </c>
      <c r="J32" s="1">
        <v>-4.1619228255850189E-2</v>
      </c>
      <c r="K32" s="1">
        <v>6.4142575311954844E-2</v>
      </c>
      <c r="L32" s="1">
        <v>6.4142575311954844E-2</v>
      </c>
      <c r="M32" s="1">
        <v>0.25803921518626366</v>
      </c>
      <c r="N32" s="1">
        <v>0.59295159315098001</v>
      </c>
      <c r="O32" s="1">
        <v>0.84854261843984113</v>
      </c>
      <c r="P32" s="1">
        <v>0.85735610207049218</v>
      </c>
      <c r="Q32" s="1">
        <v>0.8749830693317926</v>
      </c>
      <c r="R32" s="1">
        <v>1.5007404071079717</v>
      </c>
      <c r="S32" s="1">
        <v>1.9678550395324439</v>
      </c>
    </row>
    <row r="33" spans="1:19" x14ac:dyDescent="0.2">
      <c r="A33" t="s">
        <v>60</v>
      </c>
      <c r="B33" s="1" cm="1">
        <f t="array" ref="B33:S33">STANDARDIZE(B15:S15,U15,V15)</f>
        <v>-0.13675122225467581</v>
      </c>
      <c r="C33" s="1">
        <v>-0.35477174230641562</v>
      </c>
      <c r="D33" s="1">
        <v>0.21841123782961036</v>
      </c>
      <c r="E33" s="1">
        <v>-1.1283929424900099</v>
      </c>
      <c r="F33" s="1">
        <v>-1.2866336425275628</v>
      </c>
      <c r="G33" s="1">
        <v>-0.86465844242742096</v>
      </c>
      <c r="H33" s="1">
        <v>-1.3182817825350734</v>
      </c>
      <c r="I33" s="1">
        <v>-1.1319094024908443</v>
      </c>
      <c r="J33" s="1">
        <v>-0.74509880239904747</v>
      </c>
      <c r="K33" s="1">
        <v>-0.16488290226135197</v>
      </c>
      <c r="L33" s="1">
        <v>0.54192555790638597</v>
      </c>
      <c r="M33" s="1">
        <v>1.094009778037389E-2</v>
      </c>
      <c r="N33" s="1">
        <v>0.37665193786716339</v>
      </c>
      <c r="O33" s="1">
        <v>0.11643389780540966</v>
      </c>
      <c r="P33" s="1">
        <v>0.93225261799901771</v>
      </c>
      <c r="Q33" s="1">
        <v>1.4069747181116767</v>
      </c>
      <c r="R33" s="1">
        <v>1.6953244381801074</v>
      </c>
      <c r="S33" s="1">
        <v>1.8324663782126538</v>
      </c>
    </row>
    <row r="34" spans="1:19" x14ac:dyDescent="0.2">
      <c r="A34" t="s">
        <v>38</v>
      </c>
      <c r="B34" s="1" cm="1">
        <f t="array" ref="B34:S34">STANDARDIZE(B16:S16,U16,V16)</f>
        <v>-1.0234473649928444</v>
      </c>
      <c r="C34" s="1">
        <v>-1.473415643352235</v>
      </c>
      <c r="D34" s="1">
        <v>-1.0561503085075241</v>
      </c>
      <c r="E34" s="1">
        <v>-0.47537025608941447</v>
      </c>
      <c r="F34" s="1">
        <v>-0.70671330095251972</v>
      </c>
      <c r="G34" s="1">
        <v>-0.62495594216582018</v>
      </c>
      <c r="H34" s="1">
        <v>-0.52563589149160739</v>
      </c>
      <c r="I34" s="1">
        <v>-0.28520869565220225</v>
      </c>
      <c r="J34" s="1">
        <v>-0.43116072133808825</v>
      </c>
      <c r="K34" s="1">
        <v>4.6665620015288845E-2</v>
      </c>
      <c r="L34" s="1">
        <v>0.99747342220134994</v>
      </c>
      <c r="M34" s="1">
        <v>0.54992758410230591</v>
      </c>
      <c r="N34" s="1">
        <v>2.1311754640435829</v>
      </c>
      <c r="O34" s="1">
        <v>-1.0622064091583907</v>
      </c>
      <c r="P34" s="1">
        <v>0.87816823937927735</v>
      </c>
      <c r="Q34" s="1">
        <v>1.209436944981682</v>
      </c>
      <c r="R34" s="1">
        <v>1.1367637371712822</v>
      </c>
      <c r="S34" s="1">
        <v>0.71465352180587816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F220-770A-4B44-9B9C-B82789CE9CC4}">
  <dimension ref="A1:V34"/>
  <sheetViews>
    <sheetView showGridLines="0" workbookViewId="0"/>
  </sheetViews>
  <sheetFormatPr baseColWidth="10" defaultColWidth="8.83203125" defaultRowHeight="15" x14ac:dyDescent="0.2"/>
  <cols>
    <col min="1" max="1" width="22.5" bestFit="1" customWidth="1"/>
    <col min="2" max="2" width="10.5" bestFit="1" customWidth="1"/>
    <col min="3" max="3" width="9.5" bestFit="1" customWidth="1"/>
    <col min="4" max="19" width="10.5" bestFit="1" customWidth="1"/>
  </cols>
  <sheetData>
    <row r="1" spans="1:22" x14ac:dyDescent="0.2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U1" t="s">
        <v>58</v>
      </c>
      <c r="V1" t="s">
        <v>59</v>
      </c>
    </row>
    <row r="2" spans="1:22" x14ac:dyDescent="0.2">
      <c r="A2" t="s">
        <v>4</v>
      </c>
      <c r="B2" s="1">
        <v>41.45</v>
      </c>
      <c r="C2" s="1">
        <v>21.76</v>
      </c>
      <c r="D2" s="1">
        <v>16.05</v>
      </c>
      <c r="E2" s="1">
        <v>20.02</v>
      </c>
      <c r="F2" s="1">
        <v>20.39</v>
      </c>
      <c r="G2" s="1">
        <v>20.59</v>
      </c>
      <c r="H2" s="1">
        <v>18.32</v>
      </c>
      <c r="I2" s="1">
        <v>16.32</v>
      </c>
      <c r="J2" s="1">
        <v>17.14</v>
      </c>
      <c r="K2" s="1">
        <v>16.87</v>
      </c>
      <c r="L2" s="1">
        <v>10.44</v>
      </c>
      <c r="M2" s="1">
        <v>17.52</v>
      </c>
      <c r="N2" s="1">
        <v>27.77</v>
      </c>
      <c r="O2" s="1">
        <v>18.14</v>
      </c>
      <c r="P2" s="1">
        <v>7.45</v>
      </c>
      <c r="Q2" s="1">
        <v>27.78</v>
      </c>
      <c r="R2" s="1">
        <v>30.8</v>
      </c>
      <c r="S2" s="1">
        <v>32.369999999999997</v>
      </c>
      <c r="U2" s="1">
        <f t="shared" ref="U2:U16" si="0">AVERAGE(B2:S2)</f>
        <v>21.176666666666666</v>
      </c>
      <c r="V2" s="1">
        <f t="shared" ref="V2:V16" si="1">_xlfn.STDEV.S((B2:S2))</f>
        <v>8.1809930362287684</v>
      </c>
    </row>
    <row r="3" spans="1:22" x14ac:dyDescent="0.2">
      <c r="A3" t="s">
        <v>6</v>
      </c>
      <c r="B3" s="1">
        <v>12.2</v>
      </c>
      <c r="C3" s="1">
        <v>12.73</v>
      </c>
      <c r="D3" s="1">
        <v>13.52</v>
      </c>
      <c r="E3" s="1">
        <v>16.559999999999999</v>
      </c>
      <c r="F3" s="1">
        <v>17.52</v>
      </c>
      <c r="G3" s="1">
        <v>16.420000000000002</v>
      </c>
      <c r="H3" s="1">
        <v>14.29</v>
      </c>
      <c r="I3" s="1">
        <v>13.12</v>
      </c>
      <c r="J3" s="1">
        <v>14.12</v>
      </c>
      <c r="K3" s="1">
        <v>15.65</v>
      </c>
      <c r="L3" s="1">
        <v>9.9499999999999993</v>
      </c>
      <c r="M3" s="1">
        <v>16.09</v>
      </c>
      <c r="N3" s="1">
        <v>23.56</v>
      </c>
      <c r="O3" s="1">
        <v>14.59</v>
      </c>
      <c r="P3" s="1">
        <v>5.76</v>
      </c>
      <c r="Q3" s="1">
        <v>18.36</v>
      </c>
      <c r="R3" s="1">
        <v>18.79</v>
      </c>
      <c r="S3" s="1">
        <v>18.38</v>
      </c>
      <c r="U3" s="1">
        <f t="shared" si="0"/>
        <v>15.089444444444446</v>
      </c>
      <c r="V3" s="1">
        <f t="shared" si="1"/>
        <v>3.8628174298990636</v>
      </c>
    </row>
    <row r="4" spans="1:22" x14ac:dyDescent="0.2">
      <c r="A4" t="s">
        <v>8</v>
      </c>
      <c r="B4" s="1">
        <v>21.77</v>
      </c>
      <c r="C4" s="1">
        <v>23.27</v>
      </c>
      <c r="D4" s="1">
        <v>24.3</v>
      </c>
      <c r="E4" s="1">
        <v>24.22</v>
      </c>
      <c r="F4" s="1">
        <v>24.06</v>
      </c>
      <c r="G4" s="1">
        <v>24.29</v>
      </c>
      <c r="H4" s="1">
        <v>22.6</v>
      </c>
      <c r="I4" s="1">
        <v>19.8</v>
      </c>
      <c r="J4" s="1">
        <v>20.97</v>
      </c>
      <c r="K4" s="1">
        <v>22.92</v>
      </c>
      <c r="L4" s="1">
        <v>20.05</v>
      </c>
      <c r="M4" s="1">
        <v>25.3</v>
      </c>
      <c r="N4" s="1">
        <v>25.78</v>
      </c>
      <c r="O4" s="1">
        <v>24.24</v>
      </c>
      <c r="P4" s="1">
        <v>12.28</v>
      </c>
      <c r="Q4" s="1">
        <v>26.77</v>
      </c>
      <c r="R4" s="1">
        <v>27.54</v>
      </c>
      <c r="S4" s="1">
        <v>25.99</v>
      </c>
      <c r="U4" s="1">
        <f t="shared" si="0"/>
        <v>23.119444444444447</v>
      </c>
      <c r="V4" s="1">
        <f t="shared" si="1"/>
        <v>3.4620963935032747</v>
      </c>
    </row>
    <row r="5" spans="1:22" x14ac:dyDescent="0.2">
      <c r="A5" t="s">
        <v>11</v>
      </c>
      <c r="B5" s="1">
        <v>0.81</v>
      </c>
      <c r="C5" s="1">
        <v>1.22</v>
      </c>
      <c r="D5" s="1">
        <v>0.78</v>
      </c>
      <c r="E5" s="1">
        <v>0.79</v>
      </c>
      <c r="F5" s="1">
        <v>0.71</v>
      </c>
      <c r="G5" s="1">
        <v>0.77</v>
      </c>
      <c r="H5" s="1">
        <v>0.81</v>
      </c>
      <c r="I5" s="1">
        <v>0.88</v>
      </c>
      <c r="J5" s="1">
        <v>0.8</v>
      </c>
      <c r="K5" s="1">
        <v>0.94</v>
      </c>
      <c r="L5" s="1">
        <v>1</v>
      </c>
      <c r="M5" s="1">
        <v>1.1000000000000001</v>
      </c>
      <c r="N5" s="1">
        <v>0.88</v>
      </c>
      <c r="O5" s="1">
        <v>0.83</v>
      </c>
      <c r="P5" s="1">
        <v>0.75</v>
      </c>
      <c r="Q5" s="1">
        <v>0.85</v>
      </c>
      <c r="R5" s="1">
        <v>0.7</v>
      </c>
      <c r="S5" s="1">
        <v>0.65</v>
      </c>
      <c r="U5" s="1">
        <f t="shared" si="0"/>
        <v>0.84833333333333327</v>
      </c>
      <c r="V5" s="1">
        <f t="shared" si="1"/>
        <v>0.14242645160800405</v>
      </c>
    </row>
    <row r="6" spans="1:22" x14ac:dyDescent="0.2">
      <c r="A6" t="s">
        <v>13</v>
      </c>
      <c r="B6" s="1">
        <v>0.37</v>
      </c>
      <c r="C6" s="1">
        <v>0.51</v>
      </c>
      <c r="D6" s="1">
        <v>0.53</v>
      </c>
      <c r="E6" s="1">
        <v>0.49</v>
      </c>
      <c r="F6" s="1">
        <v>0.48</v>
      </c>
      <c r="G6" s="1">
        <v>0.57999999999999996</v>
      </c>
      <c r="H6" s="1">
        <v>0.51</v>
      </c>
      <c r="I6" s="1">
        <v>0.51</v>
      </c>
      <c r="J6" s="1">
        <v>0.54</v>
      </c>
      <c r="K6" s="1">
        <v>0.44</v>
      </c>
      <c r="L6" s="1">
        <v>0.46</v>
      </c>
      <c r="M6" s="1">
        <v>0.51</v>
      </c>
      <c r="N6" s="1">
        <v>0.42</v>
      </c>
      <c r="O6" s="1">
        <v>0.51</v>
      </c>
      <c r="P6" s="1">
        <v>0.52</v>
      </c>
      <c r="Q6" s="1">
        <v>0.55000000000000004</v>
      </c>
      <c r="R6" s="1">
        <v>0.56000000000000005</v>
      </c>
      <c r="S6" s="1">
        <v>0.51</v>
      </c>
      <c r="U6" s="1">
        <f t="shared" si="0"/>
        <v>0.49999999999999989</v>
      </c>
      <c r="V6" s="1">
        <f t="shared" si="1"/>
        <v>5.144957554275266E-2</v>
      </c>
    </row>
    <row r="7" spans="1:22" x14ac:dyDescent="0.2">
      <c r="A7" t="s">
        <v>15</v>
      </c>
      <c r="B7" s="1">
        <v>12.55</v>
      </c>
      <c r="C7" s="1">
        <v>11.84</v>
      </c>
      <c r="D7" s="1">
        <v>11.85</v>
      </c>
      <c r="E7" s="1">
        <v>11091.33</v>
      </c>
      <c r="F7" s="1">
        <v>11.64</v>
      </c>
      <c r="G7" s="1">
        <v>17.079999999999998</v>
      </c>
      <c r="H7" s="1">
        <v>19.59</v>
      </c>
      <c r="I7" s="1">
        <v>20.350000000000001</v>
      </c>
      <c r="J7" s="1">
        <v>22.07</v>
      </c>
      <c r="K7" s="1">
        <v>21.38</v>
      </c>
      <c r="L7" s="1">
        <v>24.4</v>
      </c>
      <c r="M7" s="1">
        <v>24.97</v>
      </c>
      <c r="N7" s="1">
        <v>30.24</v>
      </c>
      <c r="O7" s="1">
        <v>28.18</v>
      </c>
      <c r="P7" s="1">
        <v>25.86</v>
      </c>
      <c r="Q7" s="1">
        <v>34.729999999999997</v>
      </c>
      <c r="R7" s="1">
        <v>36.450000000000003</v>
      </c>
      <c r="S7" s="1">
        <v>40.96</v>
      </c>
      <c r="U7" s="1">
        <f>AVERAGE(B7:S7)</f>
        <v>638.08166666666648</v>
      </c>
      <c r="V7" s="1">
        <f>_xlfn.STDEV.S((B7:S7))</f>
        <v>2608.8012730985447</v>
      </c>
    </row>
    <row r="8" spans="1:22" x14ac:dyDescent="0.2">
      <c r="A8" t="s">
        <v>18</v>
      </c>
      <c r="B8">
        <v>5.93</v>
      </c>
      <c r="C8">
        <v>5.86</v>
      </c>
      <c r="D8">
        <v>5.6</v>
      </c>
      <c r="E8">
        <v>5.19</v>
      </c>
      <c r="F8">
        <v>5.0599999999999996</v>
      </c>
      <c r="G8">
        <v>5.59</v>
      </c>
      <c r="H8">
        <v>5.92</v>
      </c>
      <c r="I8">
        <v>5.87</v>
      </c>
      <c r="J8">
        <v>5.87</v>
      </c>
      <c r="K8">
        <v>5.71</v>
      </c>
      <c r="L8">
        <v>6.31</v>
      </c>
      <c r="M8">
        <v>6.79</v>
      </c>
      <c r="N8">
        <v>6.97</v>
      </c>
      <c r="O8">
        <v>7.36</v>
      </c>
      <c r="P8">
        <v>7.13</v>
      </c>
      <c r="Q8">
        <v>6.7</v>
      </c>
      <c r="R8">
        <v>6.46</v>
      </c>
      <c r="S8">
        <v>6.53</v>
      </c>
      <c r="U8" s="1">
        <f>AVERAGE(B8:S8)</f>
        <v>6.1583333333333332</v>
      </c>
      <c r="V8" s="1">
        <f>_xlfn.STDEV.S((B8:S8))</f>
        <v>0.65688435726810512</v>
      </c>
    </row>
    <row r="9" spans="1:22" x14ac:dyDescent="0.2">
      <c r="A9" t="s">
        <v>20</v>
      </c>
      <c r="B9">
        <v>13.76</v>
      </c>
      <c r="C9">
        <v>13.77</v>
      </c>
      <c r="D9">
        <v>12.38</v>
      </c>
      <c r="E9">
        <v>12.21</v>
      </c>
      <c r="F9">
        <v>12.18</v>
      </c>
      <c r="G9">
        <v>13.89</v>
      </c>
      <c r="H9">
        <v>14.22</v>
      </c>
      <c r="I9">
        <v>13.29</v>
      </c>
      <c r="J9">
        <v>12.74</v>
      </c>
      <c r="K9">
        <v>11.54</v>
      </c>
      <c r="L9">
        <v>12.92</v>
      </c>
      <c r="M9">
        <v>14.61</v>
      </c>
      <c r="N9">
        <v>14.51</v>
      </c>
      <c r="O9">
        <v>14.4</v>
      </c>
      <c r="P9">
        <v>14.05</v>
      </c>
      <c r="Q9">
        <v>15.54</v>
      </c>
      <c r="R9">
        <v>17.100000000000001</v>
      </c>
      <c r="S9">
        <v>16.25</v>
      </c>
      <c r="U9" s="1">
        <f t="shared" si="0"/>
        <v>13.853333333333332</v>
      </c>
      <c r="V9" s="1">
        <f t="shared" si="1"/>
        <v>1.4566924662318008</v>
      </c>
    </row>
    <row r="10" spans="1:22" x14ac:dyDescent="0.2">
      <c r="A10" t="s">
        <v>22</v>
      </c>
      <c r="B10" s="1">
        <v>-12.04692144</v>
      </c>
      <c r="C10" s="1">
        <v>15.70488029</v>
      </c>
      <c r="D10" s="1">
        <v>-11.438229140000001</v>
      </c>
      <c r="E10" s="1">
        <v>-12.687878319999999</v>
      </c>
      <c r="F10" s="1">
        <v>-8.5253445980000002</v>
      </c>
      <c r="G10" s="1">
        <v>-14.103090910000001</v>
      </c>
      <c r="H10" s="1">
        <v>-15.50986286</v>
      </c>
      <c r="I10" s="1">
        <v>-27.362696029999999</v>
      </c>
      <c r="J10" s="1">
        <v>-13.24888374</v>
      </c>
      <c r="K10" s="1">
        <v>-35.277856800000002</v>
      </c>
      <c r="L10" s="1">
        <v>-491.3125</v>
      </c>
      <c r="M10" s="1">
        <v>21.679614870000002</v>
      </c>
      <c r="N10" s="1">
        <v>-17.507534979999999</v>
      </c>
      <c r="O10" s="1">
        <v>-13.592027659999999</v>
      </c>
      <c r="P10" s="1">
        <v>-8.9790395329999999</v>
      </c>
      <c r="Q10" s="1">
        <v>-14.22128683</v>
      </c>
      <c r="R10" s="1">
        <v>-7.5807190520000001</v>
      </c>
      <c r="S10" s="1">
        <v>-7.0167133359999996</v>
      </c>
      <c r="U10" s="1">
        <f>AVERAGE(B10:S10)</f>
        <v>-37.390338337166654</v>
      </c>
      <c r="V10" s="1">
        <f>_xlfn.STDEV.S((B10:S10))</f>
        <v>114.00171065069195</v>
      </c>
    </row>
    <row r="11" spans="1:22" x14ac:dyDescent="0.2">
      <c r="A11" t="s">
        <v>31</v>
      </c>
      <c r="B11">
        <v>2.58</v>
      </c>
      <c r="C11">
        <v>2.85</v>
      </c>
      <c r="D11">
        <v>3.32</v>
      </c>
      <c r="E11">
        <v>3.88</v>
      </c>
      <c r="F11">
        <v>3.96</v>
      </c>
      <c r="G11">
        <v>4.5</v>
      </c>
      <c r="H11">
        <v>3.54</v>
      </c>
      <c r="I11">
        <v>3.39</v>
      </c>
      <c r="J11">
        <v>3.96</v>
      </c>
      <c r="K11">
        <v>3.72</v>
      </c>
      <c r="L11">
        <v>4.01</v>
      </c>
      <c r="M11">
        <v>4.49</v>
      </c>
      <c r="N11">
        <v>3.61</v>
      </c>
      <c r="O11">
        <v>4.41</v>
      </c>
      <c r="P11">
        <v>4.68</v>
      </c>
      <c r="Q11">
        <v>5.76</v>
      </c>
      <c r="R11">
        <v>6.32</v>
      </c>
      <c r="S11">
        <v>5.52</v>
      </c>
      <c r="U11" s="1">
        <f t="shared" si="0"/>
        <v>4.1388888888888884</v>
      </c>
      <c r="V11" s="1">
        <f t="shared" si="1"/>
        <v>0.9760959987075124</v>
      </c>
    </row>
    <row r="12" spans="1:22" x14ac:dyDescent="0.2">
      <c r="A12" t="s">
        <v>25</v>
      </c>
      <c r="B12" s="1">
        <v>131.68</v>
      </c>
      <c r="C12" s="1">
        <v>60.57</v>
      </c>
      <c r="D12" s="1">
        <v>53.05</v>
      </c>
      <c r="E12" s="1">
        <v>52.76</v>
      </c>
      <c r="F12" s="1">
        <v>58.59</v>
      </c>
      <c r="G12" s="1">
        <v>48.56</v>
      </c>
      <c r="H12" s="1">
        <v>47.08</v>
      </c>
      <c r="I12" s="1">
        <v>46.5</v>
      </c>
      <c r="J12" s="1">
        <v>45.91</v>
      </c>
      <c r="K12" s="1">
        <v>50.61</v>
      </c>
      <c r="L12" s="1">
        <v>48.13</v>
      </c>
      <c r="M12" s="1">
        <v>52.77</v>
      </c>
      <c r="N12" s="1">
        <v>56.64</v>
      </c>
      <c r="O12" s="1">
        <v>59.16</v>
      </c>
      <c r="P12" s="1">
        <v>63.25</v>
      </c>
      <c r="Q12" s="1">
        <v>75.97</v>
      </c>
      <c r="R12" s="1">
        <v>70.39</v>
      </c>
      <c r="S12" s="1">
        <v>68.92</v>
      </c>
      <c r="U12" s="1">
        <f t="shared" si="0"/>
        <v>60.585555555555551</v>
      </c>
      <c r="V12" s="1">
        <f t="shared" si="1"/>
        <v>19.792929284802792</v>
      </c>
    </row>
    <row r="13" spans="1:22" x14ac:dyDescent="0.2">
      <c r="A13" t="s">
        <v>28</v>
      </c>
      <c r="B13" s="1">
        <v>0.96</v>
      </c>
      <c r="C13" s="1">
        <v>0.69</v>
      </c>
      <c r="D13" s="1">
        <v>0.56000000000000005</v>
      </c>
      <c r="E13" s="1">
        <v>0.57999999999999996</v>
      </c>
      <c r="F13" s="1">
        <v>0.55000000000000004</v>
      </c>
      <c r="G13" s="1">
        <v>0.59</v>
      </c>
      <c r="H13" s="1">
        <v>0.62</v>
      </c>
      <c r="I13" s="1">
        <v>0.61</v>
      </c>
      <c r="J13" s="1">
        <v>0.59</v>
      </c>
      <c r="K13" s="1">
        <v>0.52</v>
      </c>
      <c r="L13" s="1">
        <v>0.52</v>
      </c>
      <c r="M13" s="1">
        <v>0.51</v>
      </c>
      <c r="N13" s="1">
        <v>0.53</v>
      </c>
      <c r="O13" s="1">
        <v>0.56000000000000005</v>
      </c>
      <c r="P13" s="1">
        <v>0.57999999999999996</v>
      </c>
      <c r="Q13" s="1">
        <v>0.6</v>
      </c>
      <c r="R13" s="1">
        <v>0.63</v>
      </c>
      <c r="S13" s="1">
        <v>0.68</v>
      </c>
      <c r="U13" s="1">
        <f>AVERAGE(B13:S13)</f>
        <v>0.60444444444444434</v>
      </c>
      <c r="V13" s="1">
        <f>_xlfn.STDEV.S((B13:S13))</f>
        <v>0.10222364307054681</v>
      </c>
    </row>
    <row r="14" spans="1:22" x14ac:dyDescent="0.2">
      <c r="A14" t="s">
        <v>33</v>
      </c>
      <c r="B14" s="1">
        <v>2.64</v>
      </c>
      <c r="C14" s="1">
        <v>3.04</v>
      </c>
      <c r="D14" s="1">
        <v>3.64</v>
      </c>
      <c r="E14" s="1">
        <v>4.26</v>
      </c>
      <c r="F14" s="1">
        <v>4.1100000000000003</v>
      </c>
      <c r="G14" s="1">
        <v>3.93</v>
      </c>
      <c r="H14" s="1">
        <v>3.66</v>
      </c>
      <c r="I14" s="1">
        <v>3.86</v>
      </c>
      <c r="J14" s="1">
        <v>4.01</v>
      </c>
      <c r="K14" s="1">
        <v>2.44</v>
      </c>
      <c r="L14" s="1">
        <v>3.69</v>
      </c>
      <c r="M14" s="1">
        <v>5.59</v>
      </c>
      <c r="N14" s="1">
        <v>3.67</v>
      </c>
      <c r="O14" s="1">
        <v>1.43</v>
      </c>
      <c r="P14" s="1">
        <v>4.96</v>
      </c>
      <c r="Q14" s="1">
        <v>5.5</v>
      </c>
      <c r="R14" s="1">
        <v>5.81</v>
      </c>
      <c r="S14" s="1">
        <v>5.9</v>
      </c>
      <c r="U14" s="1">
        <f t="shared" si="0"/>
        <v>4.0077777777777781</v>
      </c>
      <c r="V14" s="1">
        <f t="shared" si="1"/>
        <v>1.2114384039380406</v>
      </c>
    </row>
    <row r="15" spans="1:22" x14ac:dyDescent="0.2">
      <c r="A15" t="s">
        <v>60</v>
      </c>
      <c r="B15" s="1">
        <v>11.99</v>
      </c>
      <c r="C15" s="1">
        <v>13.13</v>
      </c>
      <c r="D15" s="1">
        <v>12</v>
      </c>
      <c r="E15" s="1">
        <v>11.05</v>
      </c>
      <c r="F15" s="1">
        <v>9.89</v>
      </c>
      <c r="G15" s="1">
        <v>10.57</v>
      </c>
      <c r="H15" s="1">
        <v>11.08</v>
      </c>
      <c r="I15" s="1">
        <v>12.04</v>
      </c>
      <c r="J15" s="1">
        <v>14.2</v>
      </c>
      <c r="K15" s="1">
        <v>14.05</v>
      </c>
      <c r="L15" s="1">
        <v>16.39</v>
      </c>
      <c r="M15" s="1">
        <v>14.88</v>
      </c>
      <c r="N15" s="1">
        <v>14.4</v>
      </c>
      <c r="O15" s="1">
        <v>13.34</v>
      </c>
      <c r="P15" s="1">
        <v>35.590000000000003</v>
      </c>
      <c r="Q15" s="1">
        <v>16.7</v>
      </c>
      <c r="R15" s="1">
        <v>16.77</v>
      </c>
      <c r="S15" s="1">
        <v>17.78</v>
      </c>
      <c r="U15" s="1">
        <f>AVERAGE(B15:S15)</f>
        <v>14.769444444444446</v>
      </c>
      <c r="V15" s="1">
        <f>_xlfn.STDEV.S((B15:S15))</f>
        <v>5.6898862515480468</v>
      </c>
    </row>
    <row r="16" spans="1:22" x14ac:dyDescent="0.2">
      <c r="A16" t="s">
        <v>38</v>
      </c>
      <c r="B16">
        <v>38.229999999999997</v>
      </c>
      <c r="C16">
        <v>41.22</v>
      </c>
      <c r="D16">
        <v>39.75</v>
      </c>
      <c r="E16">
        <v>34.130000000000003</v>
      </c>
      <c r="F16">
        <v>46.16</v>
      </c>
      <c r="G16">
        <v>49.79</v>
      </c>
      <c r="H16">
        <v>47.77</v>
      </c>
      <c r="I16">
        <v>67.319999999999993</v>
      </c>
      <c r="J16">
        <v>59.15</v>
      </c>
      <c r="K16">
        <v>67.23</v>
      </c>
      <c r="L16">
        <v>92.01</v>
      </c>
      <c r="M16">
        <v>76.849999999999994</v>
      </c>
      <c r="N16">
        <v>73.37</v>
      </c>
      <c r="O16">
        <v>77.069999999999993</v>
      </c>
      <c r="P16">
        <v>206.33</v>
      </c>
      <c r="Q16">
        <v>64.739999999999995</v>
      </c>
      <c r="R16">
        <v>58.87</v>
      </c>
      <c r="S16">
        <v>58.72</v>
      </c>
      <c r="U16" s="1">
        <f t="shared" si="0"/>
        <v>66.594999999999985</v>
      </c>
      <c r="V16" s="1">
        <f t="shared" si="1"/>
        <v>38.264977728834985</v>
      </c>
    </row>
    <row r="18" spans="1:19" x14ac:dyDescent="0.2">
      <c r="A18" t="s">
        <v>61</v>
      </c>
    </row>
    <row r="19" spans="1:19" x14ac:dyDescent="0.2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  <c r="L19" t="s">
        <v>50</v>
      </c>
      <c r="M19" t="s">
        <v>51</v>
      </c>
      <c r="N19" t="s">
        <v>52</v>
      </c>
      <c r="O19" t="s">
        <v>53</v>
      </c>
      <c r="P19" t="s">
        <v>54</v>
      </c>
      <c r="Q19" t="s">
        <v>55</v>
      </c>
      <c r="R19" t="s">
        <v>56</v>
      </c>
      <c r="S19" t="s">
        <v>57</v>
      </c>
    </row>
    <row r="20" spans="1:19" x14ac:dyDescent="0.2">
      <c r="A20" t="s">
        <v>4</v>
      </c>
      <c r="B20" s="1" cm="1">
        <f t="array" ref="B20:S20">STANDARDIZE(B2:S2,U2,V2)</f>
        <v>2.4781017712097739</v>
      </c>
      <c r="C20" s="1">
        <v>7.1303487333395615E-2</v>
      </c>
      <c r="D20" s="1">
        <v>-0.62665579153578266</v>
      </c>
      <c r="E20" s="1">
        <v>-0.14138462916964667</v>
      </c>
      <c r="F20" s="1">
        <v>-9.6157845775321521E-2</v>
      </c>
      <c r="G20" s="1">
        <v>-7.1710935832443215E-2</v>
      </c>
      <c r="H20" s="1">
        <v>-0.34918336368411296</v>
      </c>
      <c r="I20" s="1">
        <v>-0.59365246311289688</v>
      </c>
      <c r="J20" s="1">
        <v>-0.49342013234709547</v>
      </c>
      <c r="K20" s="1">
        <v>-0.52642346076998126</v>
      </c>
      <c r="L20" s="1">
        <v>-1.3123916154335218</v>
      </c>
      <c r="M20" s="1">
        <v>-0.44697100345562663</v>
      </c>
      <c r="N20" s="1">
        <v>0.80593313111689113</v>
      </c>
      <c r="O20" s="1">
        <v>-0.37118558263270346</v>
      </c>
      <c r="P20" s="1">
        <v>-1.6778729190795538</v>
      </c>
      <c r="Q20" s="1">
        <v>0.80715547661403531</v>
      </c>
      <c r="R20" s="1">
        <v>1.176303816751499</v>
      </c>
      <c r="S20" s="1">
        <v>1.368212059803094</v>
      </c>
    </row>
    <row r="21" spans="1:19" x14ac:dyDescent="0.2">
      <c r="A21" t="s">
        <v>6</v>
      </c>
      <c r="B21" s="1" cm="1">
        <f t="array" ref="B21:S21">STANDARDIZE(B3:S3,U3,V3)</f>
        <v>-0.74801475784993254</v>
      </c>
      <c r="C21" s="1">
        <v>-0.61080920526603777</v>
      </c>
      <c r="D21" s="1">
        <v>-0.40629526839570473</v>
      </c>
      <c r="E21" s="1">
        <v>0.38069507095342547</v>
      </c>
      <c r="F21" s="1">
        <v>0.62921833601104582</v>
      </c>
      <c r="G21" s="1">
        <v>0.34445209479918998</v>
      </c>
      <c r="H21" s="1">
        <v>-0.20695889954740534</v>
      </c>
      <c r="I21" s="1">
        <v>-0.50984662883637988</v>
      </c>
      <c r="J21" s="1">
        <v>-0.25096822773469224</v>
      </c>
      <c r="K21" s="1">
        <v>0.14511572595089015</v>
      </c>
      <c r="L21" s="1">
        <v>-1.3304911603287297</v>
      </c>
      <c r="M21" s="1">
        <v>0.25902222243563261</v>
      </c>
      <c r="N21" s="1">
        <v>2.1928438786652391</v>
      </c>
      <c r="O21" s="1">
        <v>-0.12929537921689888</v>
      </c>
      <c r="P21" s="1">
        <v>-2.4151916609448008</v>
      </c>
      <c r="Q21" s="1">
        <v>0.84667619293646346</v>
      </c>
      <c r="R21" s="1">
        <v>0.95799390541018903</v>
      </c>
      <c r="S21" s="1">
        <v>0.85185376095849707</v>
      </c>
    </row>
    <row r="22" spans="1:19" x14ac:dyDescent="0.2">
      <c r="A22" t="s">
        <v>8</v>
      </c>
      <c r="B22" s="1" cm="1">
        <f t="array" ref="B22:S22">STANDARDIZE(B4:S4,U4,V4)</f>
        <v>-0.38977668183263747</v>
      </c>
      <c r="C22" s="1">
        <v>4.34868179401574E-2</v>
      </c>
      <c r="D22" s="1">
        <v>0.34099442111747685</v>
      </c>
      <c r="E22" s="1">
        <v>0.31788703446292726</v>
      </c>
      <c r="F22" s="1">
        <v>0.27167226115382914</v>
      </c>
      <c r="G22" s="1">
        <v>0.33810599778565781</v>
      </c>
      <c r="H22" s="1">
        <v>-0.15003754529169044</v>
      </c>
      <c r="I22" s="1">
        <v>-0.95879607820090773</v>
      </c>
      <c r="J22" s="1">
        <v>-0.62085054837812825</v>
      </c>
      <c r="K22" s="1">
        <v>-5.7607998673494122E-2</v>
      </c>
      <c r="L22" s="1">
        <v>-0.88658549490544192</v>
      </c>
      <c r="M22" s="1">
        <v>0.62983675429934016</v>
      </c>
      <c r="N22" s="1">
        <v>0.76848107422663459</v>
      </c>
      <c r="O22" s="1">
        <v>0.32366388112656441</v>
      </c>
      <c r="P22" s="1">
        <v>-3.1308904237285198</v>
      </c>
      <c r="Q22" s="1">
        <v>1.0544349840766787</v>
      </c>
      <c r="R22" s="1">
        <v>1.2768435806267133</v>
      </c>
      <c r="S22" s="1">
        <v>0.82913796419482511</v>
      </c>
    </row>
    <row r="23" spans="1:19" x14ac:dyDescent="0.2">
      <c r="A23" t="s">
        <v>11</v>
      </c>
      <c r="B23" s="1" cm="1">
        <f t="array" ref="B23:S23">STANDARDIZE(B5:S5,U5,V5)</f>
        <v>-0.26914476138770121</v>
      </c>
      <c r="C23" s="1">
        <v>2.6095339908459803</v>
      </c>
      <c r="D23" s="1">
        <v>-0.47977979203894644</v>
      </c>
      <c r="E23" s="1">
        <v>-0.40956811515519803</v>
      </c>
      <c r="F23" s="1">
        <v>-0.97126153022518524</v>
      </c>
      <c r="G23" s="1">
        <v>-0.54999146892269479</v>
      </c>
      <c r="H23" s="1">
        <v>-0.26914476138770121</v>
      </c>
      <c r="I23" s="1">
        <v>0.22233697679853689</v>
      </c>
      <c r="J23" s="1">
        <v>-0.33935643827144962</v>
      </c>
      <c r="K23" s="1">
        <v>0.6436070381010266</v>
      </c>
      <c r="L23" s="1">
        <v>1.064877099403517</v>
      </c>
      <c r="M23" s="1">
        <v>1.7669938682410011</v>
      </c>
      <c r="N23" s="1">
        <v>0.22233697679853689</v>
      </c>
      <c r="O23" s="1">
        <v>-0.12872140762020515</v>
      </c>
      <c r="P23" s="1">
        <v>-0.69041482269019161</v>
      </c>
      <c r="Q23" s="1">
        <v>1.1701946147291661E-2</v>
      </c>
      <c r="R23" s="1">
        <v>-1.0414732071089337</v>
      </c>
      <c r="S23" s="1">
        <v>-1.392531591527675</v>
      </c>
    </row>
    <row r="24" spans="1:19" x14ac:dyDescent="0.2">
      <c r="A24" t="s">
        <v>13</v>
      </c>
      <c r="B24" s="1" cm="1">
        <f t="array" ref="B24:S24">STANDARDIZE(B6:S6,U6,V6)</f>
        <v>-2.5267458210996279</v>
      </c>
      <c r="C24" s="1">
        <v>0.19436506316151231</v>
      </c>
      <c r="D24" s="1">
        <v>0.58309518948453265</v>
      </c>
      <c r="E24" s="1">
        <v>-0.19436506316150801</v>
      </c>
      <c r="F24" s="1">
        <v>-0.38873012632301818</v>
      </c>
      <c r="G24" s="1">
        <v>1.5549205052920811</v>
      </c>
      <c r="H24" s="1">
        <v>0.19436506316151231</v>
      </c>
      <c r="I24" s="1">
        <v>0.19436506316151231</v>
      </c>
      <c r="J24" s="1">
        <v>0.77746025264604279</v>
      </c>
      <c r="K24" s="1">
        <v>-1.1661903789690578</v>
      </c>
      <c r="L24" s="1">
        <v>-0.77746025264603735</v>
      </c>
      <c r="M24" s="1">
        <v>0.19436506316151231</v>
      </c>
      <c r="N24" s="1">
        <v>-1.554920505292078</v>
      </c>
      <c r="O24" s="1">
        <v>0.19436506316151231</v>
      </c>
      <c r="P24" s="1">
        <v>0.38873012632302245</v>
      </c>
      <c r="Q24" s="1">
        <v>0.97182531580755294</v>
      </c>
      <c r="R24" s="1">
        <v>1.1661903789690631</v>
      </c>
      <c r="S24" s="1">
        <v>0.19436506316151231</v>
      </c>
    </row>
    <row r="25" spans="1:19" x14ac:dyDescent="0.2">
      <c r="A25" t="s">
        <v>15</v>
      </c>
      <c r="B25" s="1" cm="1">
        <f t="array" ref="B25:S25">STANDARDIZE(B7:S7,U7,V7)</f>
        <v>-0.23977743077521019</v>
      </c>
      <c r="C25" s="1">
        <v>-0.24004958642283322</v>
      </c>
      <c r="D25" s="1">
        <v>-0.24004575324469768</v>
      </c>
      <c r="E25" s="1">
        <v>4.0069162956662172</v>
      </c>
      <c r="F25" s="1">
        <v>-0.24012624998554397</v>
      </c>
      <c r="G25" s="1">
        <v>-0.23804100107981233</v>
      </c>
      <c r="H25" s="1">
        <v>-0.23707887336779276</v>
      </c>
      <c r="I25" s="1">
        <v>-0.23678755182949204</v>
      </c>
      <c r="J25" s="1">
        <v>-0.23612824519017983</v>
      </c>
      <c r="K25" s="1">
        <v>-0.23639273448153184</v>
      </c>
      <c r="L25" s="1">
        <v>-0.23523511468459996</v>
      </c>
      <c r="M25" s="1">
        <v>-0.23501662353087438</v>
      </c>
      <c r="N25" s="1">
        <v>-0.23299653865344686</v>
      </c>
      <c r="O25" s="1">
        <v>-0.23378617334936733</v>
      </c>
      <c r="P25" s="1">
        <v>-0.23467547067681166</v>
      </c>
      <c r="Q25" s="1">
        <v>-0.23127544167059116</v>
      </c>
      <c r="R25" s="1">
        <v>-0.23061613503127895</v>
      </c>
      <c r="S25" s="1">
        <v>-0.2288873716921522</v>
      </c>
    </row>
    <row r="26" spans="1:19" x14ac:dyDescent="0.2">
      <c r="A26" t="s">
        <v>18</v>
      </c>
      <c r="B26" s="1" cm="1">
        <f t="array" ref="B26:S26">STANDARDIZE(B8:S8,U8,V8)</f>
        <v>-0.34760050350862598</v>
      </c>
      <c r="C26" s="1">
        <v>-0.4541641615185687</v>
      </c>
      <c r="D26" s="1">
        <v>-0.8499720341269319</v>
      </c>
      <c r="E26" s="1">
        <v>-1.4741306024708865</v>
      </c>
      <c r="F26" s="1">
        <v>-1.6720345387750688</v>
      </c>
      <c r="G26" s="1">
        <v>-0.86519541384263776</v>
      </c>
      <c r="H26" s="1">
        <v>-0.3628238832243319</v>
      </c>
      <c r="I26" s="1">
        <v>-0.43894078180286283</v>
      </c>
      <c r="J26" s="1">
        <v>-0.43894078180286283</v>
      </c>
      <c r="K26" s="1">
        <v>-0.68251485725416283</v>
      </c>
      <c r="L26" s="1">
        <v>0.23088792568821084</v>
      </c>
      <c r="M26" s="1">
        <v>0.96161015204211087</v>
      </c>
      <c r="N26" s="1">
        <v>1.2356309869248228</v>
      </c>
      <c r="O26" s="1">
        <v>1.8293427958373667</v>
      </c>
      <c r="P26" s="1">
        <v>1.4792050623761226</v>
      </c>
      <c r="Q26" s="1">
        <v>0.82459973460075497</v>
      </c>
      <c r="R26" s="1">
        <v>0.45923862142380495</v>
      </c>
      <c r="S26" s="1">
        <v>0.56580227943374906</v>
      </c>
    </row>
    <row r="27" spans="1:19" x14ac:dyDescent="0.2">
      <c r="A27" t="s">
        <v>20</v>
      </c>
      <c r="B27" s="1" cm="1">
        <f t="array" ref="B27:S27">STANDARDIZE(B9:S9,U9,V9)</f>
        <v>-6.407209173997333E-2</v>
      </c>
      <c r="C27" s="1">
        <v>-5.7207224767833367E-2</v>
      </c>
      <c r="D27" s="1">
        <v>-1.0114237338953067</v>
      </c>
      <c r="E27" s="1">
        <v>-1.1281264724216884</v>
      </c>
      <c r="F27" s="1">
        <v>-1.1487210733381095</v>
      </c>
      <c r="G27" s="1">
        <v>2.5171178897848537E-2</v>
      </c>
      <c r="H27" s="1">
        <v>0.25171178897847196</v>
      </c>
      <c r="I27" s="1">
        <v>-0.38672083943055857</v>
      </c>
      <c r="J27" s="1">
        <v>-0.76428852289826343</v>
      </c>
      <c r="K27" s="1">
        <v>-1.5880725595550764</v>
      </c>
      <c r="L27" s="1">
        <v>-0.6407209173997418</v>
      </c>
      <c r="M27" s="1">
        <v>0.51944160089193514</v>
      </c>
      <c r="N27" s="1">
        <v>0.45079293117053432</v>
      </c>
      <c r="O27" s="1">
        <v>0.3752793944769936</v>
      </c>
      <c r="P27" s="1">
        <v>0.13500905045209027</v>
      </c>
      <c r="Q27" s="1">
        <v>1.1578742293009643</v>
      </c>
      <c r="R27" s="1">
        <v>2.2287934769548219</v>
      </c>
      <c r="S27" s="1">
        <v>1.6452797843229121</v>
      </c>
    </row>
    <row r="28" spans="1:19" x14ac:dyDescent="0.2">
      <c r="A28" t="s">
        <v>22</v>
      </c>
      <c r="B28" s="1" cm="1">
        <f t="array" ref="B28:S28">STANDARDIZE(B10:S10,U10,V10)</f>
        <v>0.22230733865757857</v>
      </c>
      <c r="C28" s="1">
        <v>0.46574054305074047</v>
      </c>
      <c r="D28" s="1">
        <v>0.22764666467756317</v>
      </c>
      <c r="E28" s="1">
        <v>0.21668499425290616</v>
      </c>
      <c r="F28" s="1">
        <v>0.25319790005266429</v>
      </c>
      <c r="G28" s="1">
        <v>0.20427103500683574</v>
      </c>
      <c r="H28" s="1">
        <v>0.19193111535150328</v>
      </c>
      <c r="I28" s="1">
        <v>8.7960454715385369E-2</v>
      </c>
      <c r="J28" s="1">
        <v>0.21176396792095087</v>
      </c>
      <c r="K28" s="1">
        <v>1.8530261740013893E-2</v>
      </c>
      <c r="L28" s="1">
        <v>-3.9817135994886774</v>
      </c>
      <c r="M28" s="1">
        <v>0.51814970907024827</v>
      </c>
      <c r="N28" s="1">
        <v>0.17440793865005019</v>
      </c>
      <c r="O28" s="1">
        <v>0.20875397870200474</v>
      </c>
      <c r="P28" s="1">
        <v>0.2492181796396071</v>
      </c>
      <c r="Q28" s="1">
        <v>0.20323424424882544</v>
      </c>
      <c r="R28" s="1">
        <v>0.26148396471439894</v>
      </c>
      <c r="S28" s="1">
        <v>0.26643130903739909</v>
      </c>
    </row>
    <row r="29" spans="1:19" x14ac:dyDescent="0.2">
      <c r="A29" t="s">
        <v>31</v>
      </c>
      <c r="B29" s="1" cm="1">
        <f t="array" ref="B29:S29">STANDARDIZE(B11:S11,U11,V11)</f>
        <v>-1.597065135963138</v>
      </c>
      <c r="C29" s="1">
        <v>-1.3204529990857021</v>
      </c>
      <c r="D29" s="1">
        <v>-0.8389429830397952</v>
      </c>
      <c r="E29" s="1">
        <v>-0.26522892136807608</v>
      </c>
      <c r="F29" s="1">
        <v>-0.18326976970068756</v>
      </c>
      <c r="G29" s="1">
        <v>0.36995450405418445</v>
      </c>
      <c r="H29" s="1">
        <v>-0.61355531595447677</v>
      </c>
      <c r="I29" s="1">
        <v>-0.76722872533083009</v>
      </c>
      <c r="J29" s="1">
        <v>-0.18326976970068756</v>
      </c>
      <c r="K29" s="1">
        <v>-0.42914722470285266</v>
      </c>
      <c r="L29" s="1">
        <v>-0.13204529990856997</v>
      </c>
      <c r="M29" s="1">
        <v>0.35970961009576108</v>
      </c>
      <c r="N29" s="1">
        <v>-0.5418410582455121</v>
      </c>
      <c r="O29" s="1">
        <v>0.27775045842837259</v>
      </c>
      <c r="P29" s="1">
        <v>0.55436259530580811</v>
      </c>
      <c r="Q29" s="1">
        <v>1.6608111428155521</v>
      </c>
      <c r="R29" s="1">
        <v>2.2345252044872717</v>
      </c>
      <c r="S29" s="1">
        <v>1.4149336878133867</v>
      </c>
    </row>
    <row r="30" spans="1:19" x14ac:dyDescent="0.2">
      <c r="A30" t="s">
        <v>25</v>
      </c>
      <c r="B30" s="1" cm="1">
        <f t="array" ref="B30:S30">STANDARDIZE(B12:S12,U12,V12)</f>
        <v>3.5919112033119567</v>
      </c>
      <c r="C30" s="1">
        <v>-7.8591477449952752E-4</v>
      </c>
      <c r="D30" s="1">
        <v>-0.38071957147552832</v>
      </c>
      <c r="E30" s="1">
        <v>-0.39537126834298814</v>
      </c>
      <c r="F30" s="1">
        <v>-0.10082163821439787</v>
      </c>
      <c r="G30" s="1">
        <v>-0.60756825745792409</v>
      </c>
      <c r="H30" s="1">
        <v>-0.68234243457461619</v>
      </c>
      <c r="I30" s="1">
        <v>-0.71164582830953582</v>
      </c>
      <c r="J30" s="1">
        <v>-0.74145445297091983</v>
      </c>
      <c r="K30" s="1">
        <v>-0.50399591753277684</v>
      </c>
      <c r="L30" s="1">
        <v>-0.62929318729588191</v>
      </c>
      <c r="M30" s="1">
        <v>-0.39486603741652376</v>
      </c>
      <c r="N30" s="1">
        <v>-0.19934166887490409</v>
      </c>
      <c r="O30" s="1">
        <v>-7.2023475405942575E-2</v>
      </c>
      <c r="P30" s="1">
        <v>0.13461597351788832</v>
      </c>
      <c r="Q30" s="1">
        <v>0.77726971198026651</v>
      </c>
      <c r="R30" s="1">
        <v>0.49535085501327991</v>
      </c>
      <c r="S30" s="1">
        <v>0.4210819088230523</v>
      </c>
    </row>
    <row r="31" spans="1:19" x14ac:dyDescent="0.2">
      <c r="A31" t="s">
        <v>28</v>
      </c>
      <c r="B31" s="1" cm="1">
        <f t="array" ref="B31:S31">STANDARDIZE(B13:S13,U13,V13)</f>
        <v>3.4782125237913779</v>
      </c>
      <c r="C31" s="1">
        <v>0.83694488853730065</v>
      </c>
      <c r="D31" s="1">
        <v>-0.43477656547392063</v>
      </c>
      <c r="E31" s="1">
        <v>-0.23912711101065656</v>
      </c>
      <c r="F31" s="1">
        <v>-0.53260129270555323</v>
      </c>
      <c r="G31" s="1">
        <v>-0.14130238377902399</v>
      </c>
      <c r="H31" s="1">
        <v>0.15217179791587374</v>
      </c>
      <c r="I31" s="1">
        <v>5.4347070684241161E-2</v>
      </c>
      <c r="J31" s="1">
        <v>-0.14130238377902399</v>
      </c>
      <c r="K31" s="1">
        <v>-0.82607547440045093</v>
      </c>
      <c r="L31" s="1">
        <v>-0.82607547440045093</v>
      </c>
      <c r="M31" s="1">
        <v>-0.92390020163208353</v>
      </c>
      <c r="N31" s="1">
        <v>-0.72825074716881832</v>
      </c>
      <c r="O31" s="1">
        <v>-0.43477656547392063</v>
      </c>
      <c r="P31" s="1">
        <v>-0.23912711101065656</v>
      </c>
      <c r="Q31" s="1">
        <v>-4.3477656547391413E-2</v>
      </c>
      <c r="R31" s="1">
        <v>0.24999652514750631</v>
      </c>
      <c r="S31" s="1">
        <v>0.73912016130566915</v>
      </c>
    </row>
    <row r="32" spans="1:19" x14ac:dyDescent="0.2">
      <c r="A32" t="s">
        <v>33</v>
      </c>
      <c r="B32" s="1" cm="1">
        <f t="array" ref="B32:S32">STANDARDIZE(B14:S14,U14,V14)</f>
        <v>-1.1290526809547416</v>
      </c>
      <c r="C32" s="1">
        <v>-0.79886668165034946</v>
      </c>
      <c r="D32" s="1">
        <v>-0.30358768269376085</v>
      </c>
      <c r="E32" s="1">
        <v>0.20820061622804692</v>
      </c>
      <c r="F32" s="1">
        <v>8.4380866488900252E-2</v>
      </c>
      <c r="G32" s="1">
        <v>-6.4202833198076417E-2</v>
      </c>
      <c r="H32" s="1">
        <v>-0.28707838272854125</v>
      </c>
      <c r="I32" s="1">
        <v>-0.12198538307634531</v>
      </c>
      <c r="J32" s="1">
        <v>1.834366662801733E-3</v>
      </c>
      <c r="K32" s="1">
        <v>-1.294145680606938</v>
      </c>
      <c r="L32" s="1">
        <v>-0.26231443278071198</v>
      </c>
      <c r="M32" s="1">
        <v>1.3060690639151513</v>
      </c>
      <c r="N32" s="1">
        <v>-0.27882373274593164</v>
      </c>
      <c r="O32" s="1">
        <v>-2.1278653288505289</v>
      </c>
      <c r="P32" s="1">
        <v>0.78602611501073361</v>
      </c>
      <c r="Q32" s="1">
        <v>1.2317772140716632</v>
      </c>
      <c r="R32" s="1">
        <v>1.4876713635325669</v>
      </c>
      <c r="S32" s="1">
        <v>1.5619632133760559</v>
      </c>
    </row>
    <row r="33" spans="1:19" x14ac:dyDescent="0.2">
      <c r="A33" t="s">
        <v>60</v>
      </c>
      <c r="B33" s="1" cm="1">
        <f t="array" ref="B33:S33">STANDARDIZE(B15:S15,U15,V15)</f>
        <v>-0.48848857807803142</v>
      </c>
      <c r="C33" s="1">
        <v>-0.28813307893429352</v>
      </c>
      <c r="D33" s="1">
        <v>-0.48673107369957758</v>
      </c>
      <c r="E33" s="1">
        <v>-0.65369398965269232</v>
      </c>
      <c r="F33" s="1">
        <v>-0.85756449755333775</v>
      </c>
      <c r="G33" s="1">
        <v>-0.73805419981847664</v>
      </c>
      <c r="H33" s="1">
        <v>-0.64842147651733084</v>
      </c>
      <c r="I33" s="1">
        <v>-0.47970105618576236</v>
      </c>
      <c r="J33" s="1">
        <v>-0.1000801104397329</v>
      </c>
      <c r="K33" s="1">
        <v>-0.12644267611654025</v>
      </c>
      <c r="L33" s="1">
        <v>0.28481334844165829</v>
      </c>
      <c r="M33" s="1">
        <v>1.9430187295128482E-2</v>
      </c>
      <c r="N33" s="1">
        <v>-6.4930022870655912E-2</v>
      </c>
      <c r="O33" s="1">
        <v>-0.25122548698676306</v>
      </c>
      <c r="P33" s="1">
        <v>3.6592217550730317</v>
      </c>
      <c r="Q33" s="1">
        <v>0.33929598417372714</v>
      </c>
      <c r="R33" s="1">
        <v>0.35159851482290405</v>
      </c>
      <c r="S33" s="1">
        <v>0.5291064570467422</v>
      </c>
    </row>
    <row r="34" spans="1:19" x14ac:dyDescent="0.2">
      <c r="A34" t="s">
        <v>38</v>
      </c>
      <c r="B34" s="1" cm="1">
        <f t="array" ref="B34:S34">STANDARDIZE(B16:S16,U16,V16)</f>
        <v>-0.74127836166556127</v>
      </c>
      <c r="C34" s="1">
        <v>-0.66313902440555672</v>
      </c>
      <c r="D34" s="1">
        <v>-0.70155535409525793</v>
      </c>
      <c r="E34" s="1">
        <v>-0.84842594787493197</v>
      </c>
      <c r="F34" s="1">
        <v>-0.53403924980207096</v>
      </c>
      <c r="G34" s="1">
        <v>-0.43917443567035969</v>
      </c>
      <c r="H34" s="1">
        <v>-0.49196422204668372</v>
      </c>
      <c r="I34" s="1">
        <v>1.8946829268730425E-2</v>
      </c>
      <c r="J34" s="1">
        <v>-0.19456433642164978</v>
      </c>
      <c r="K34" s="1">
        <v>1.6594809083646956E-2</v>
      </c>
      <c r="L34" s="1">
        <v>0.66418436671003922</v>
      </c>
      <c r="M34" s="1">
        <v>0.26799963331148746</v>
      </c>
      <c r="N34" s="1">
        <v>0.17705485282158276</v>
      </c>
      <c r="O34" s="1">
        <v>0.2737490159861366</v>
      </c>
      <c r="P34" s="1">
        <v>3.6517726729186415</v>
      </c>
      <c r="Q34" s="1">
        <v>-4.8477749370337005E-2</v>
      </c>
      <c r="R34" s="1">
        <v>-0.20188173255302147</v>
      </c>
      <c r="S34" s="1">
        <v>-0.20580176619482768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F040-F2B8-4803-B753-160DAA6C4ACD}">
  <dimension ref="A1:V34"/>
  <sheetViews>
    <sheetView showGridLines="0" workbookViewId="0"/>
  </sheetViews>
  <sheetFormatPr baseColWidth="10" defaultColWidth="8.83203125" defaultRowHeight="15" x14ac:dyDescent="0.2"/>
  <cols>
    <col min="1" max="1" width="22.5" bestFit="1" customWidth="1"/>
    <col min="2" max="2" width="10.5" bestFit="1" customWidth="1"/>
    <col min="3" max="3" width="9.5" bestFit="1" customWidth="1"/>
    <col min="4" max="19" width="10.5" bestFit="1" customWidth="1"/>
  </cols>
  <sheetData>
    <row r="1" spans="1:22" x14ac:dyDescent="0.2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U1" t="s">
        <v>58</v>
      </c>
      <c r="V1" t="s">
        <v>59</v>
      </c>
    </row>
    <row r="2" spans="1:22" x14ac:dyDescent="0.2">
      <c r="A2" t="s">
        <v>4</v>
      </c>
      <c r="B2" s="1">
        <v>30.18</v>
      </c>
      <c r="C2" s="1">
        <v>30.53</v>
      </c>
      <c r="D2" s="1">
        <v>30.94</v>
      </c>
      <c r="E2" s="1">
        <v>27.51</v>
      </c>
      <c r="F2" s="1">
        <v>30.15</v>
      </c>
      <c r="G2" s="1">
        <v>42.25</v>
      </c>
      <c r="H2" s="1">
        <v>27.41</v>
      </c>
      <c r="I2" s="1">
        <v>28</v>
      </c>
      <c r="J2" s="1">
        <v>26.03</v>
      </c>
      <c r="K2" s="1">
        <v>22.36</v>
      </c>
      <c r="L2" s="1">
        <v>26.31</v>
      </c>
      <c r="M2" s="1">
        <v>26.85</v>
      </c>
      <c r="N2" s="1">
        <v>6.22</v>
      </c>
      <c r="O2" s="1">
        <v>37.79</v>
      </c>
      <c r="P2" s="1">
        <v>49.61</v>
      </c>
      <c r="Q2" s="1">
        <v>40.479999999999997</v>
      </c>
      <c r="R2" s="1">
        <v>46.2</v>
      </c>
      <c r="S2" s="1">
        <v>40.51</v>
      </c>
      <c r="U2" s="1">
        <f t="shared" ref="U2:U16" si="0">AVERAGE(B2:S2)</f>
        <v>31.629444444444452</v>
      </c>
      <c r="V2" s="1">
        <f t="shared" ref="V2:V16" si="1">_xlfn.STDEV.S((B2:S2))</f>
        <v>10.033833044034303</v>
      </c>
    </row>
    <row r="3" spans="1:22" x14ac:dyDescent="0.2">
      <c r="A3" t="s">
        <v>6</v>
      </c>
      <c r="B3" s="1">
        <v>21.09</v>
      </c>
      <c r="C3" s="1">
        <v>21.09</v>
      </c>
      <c r="D3" s="1">
        <v>20.73</v>
      </c>
      <c r="E3" s="1">
        <v>18.18</v>
      </c>
      <c r="F3" s="1">
        <v>22.02</v>
      </c>
      <c r="G3" s="1">
        <v>33.56</v>
      </c>
      <c r="H3" s="1">
        <v>18.440000000000001</v>
      </c>
      <c r="I3" s="1">
        <v>18.78</v>
      </c>
      <c r="J3" s="1">
        <v>18.32</v>
      </c>
      <c r="K3" s="1">
        <v>15.43</v>
      </c>
      <c r="L3" s="1">
        <v>16.600000000000001</v>
      </c>
      <c r="M3" s="1">
        <v>15.59</v>
      </c>
      <c r="N3" s="1">
        <v>3.45</v>
      </c>
      <c r="O3" s="1">
        <v>18.760000000000002</v>
      </c>
      <c r="P3" s="1">
        <v>23.94</v>
      </c>
      <c r="Q3" s="1">
        <v>23.47</v>
      </c>
      <c r="R3" s="1">
        <v>25.28</v>
      </c>
      <c r="S3" s="1">
        <v>22.19</v>
      </c>
      <c r="U3" s="1">
        <f t="shared" si="0"/>
        <v>19.828888888888891</v>
      </c>
      <c r="V3" s="1">
        <f t="shared" si="1"/>
        <v>5.8810012041657229</v>
      </c>
    </row>
    <row r="4" spans="1:22" x14ac:dyDescent="0.2">
      <c r="A4" t="s">
        <v>8</v>
      </c>
      <c r="B4" s="1">
        <v>30.37</v>
      </c>
      <c r="C4" s="1">
        <v>30.08</v>
      </c>
      <c r="D4" s="1">
        <v>29.16</v>
      </c>
      <c r="E4" s="1">
        <v>30.28</v>
      </c>
      <c r="F4" s="1">
        <v>30.55</v>
      </c>
      <c r="G4" s="1">
        <v>28.06</v>
      </c>
      <c r="H4" s="1">
        <v>26.06</v>
      </c>
      <c r="I4" s="1">
        <v>26.58</v>
      </c>
      <c r="J4" s="1">
        <v>26.05</v>
      </c>
      <c r="K4" s="1">
        <v>25.4</v>
      </c>
      <c r="L4" s="1">
        <v>24.15</v>
      </c>
      <c r="M4" s="1">
        <v>24.87</v>
      </c>
      <c r="N4" s="1">
        <v>24.9</v>
      </c>
      <c r="O4" s="1">
        <v>29.85</v>
      </c>
      <c r="P4" s="1">
        <v>31.61</v>
      </c>
      <c r="Q4" s="1">
        <v>32.97</v>
      </c>
      <c r="R4" s="1">
        <v>31.31</v>
      </c>
      <c r="S4" s="1">
        <v>29.22</v>
      </c>
      <c r="U4" s="1">
        <f t="shared" si="0"/>
        <v>28.414999999999996</v>
      </c>
      <c r="V4" s="1">
        <f t="shared" si="1"/>
        <v>2.701472909794385</v>
      </c>
    </row>
    <row r="5" spans="1:22" x14ac:dyDescent="0.2">
      <c r="A5" t="s">
        <v>11</v>
      </c>
      <c r="B5" s="1">
        <v>1.04</v>
      </c>
      <c r="C5" s="1">
        <v>0.95</v>
      </c>
      <c r="D5" s="1">
        <v>0.92</v>
      </c>
      <c r="E5" s="1">
        <v>0.94</v>
      </c>
      <c r="F5" s="1">
        <v>1.28</v>
      </c>
      <c r="G5" s="1">
        <v>1.17</v>
      </c>
      <c r="H5" s="1">
        <v>1.05</v>
      </c>
      <c r="I5" s="1">
        <v>1.0900000000000001</v>
      </c>
      <c r="J5" s="1">
        <v>1.1299999999999999</v>
      </c>
      <c r="K5" s="1">
        <v>1.02</v>
      </c>
      <c r="L5" s="1">
        <v>1.24</v>
      </c>
      <c r="M5" s="1">
        <v>1.28</v>
      </c>
      <c r="N5" s="1">
        <v>1.1200000000000001</v>
      </c>
      <c r="O5" s="1">
        <v>0.87</v>
      </c>
      <c r="P5" s="1">
        <v>0.76</v>
      </c>
      <c r="Q5" s="1">
        <v>1.32</v>
      </c>
      <c r="R5" s="1">
        <v>1.1299999999999999</v>
      </c>
      <c r="S5" s="1">
        <v>1.1499999999999999</v>
      </c>
      <c r="U5" s="1">
        <f t="shared" si="0"/>
        <v>1.0811111111111109</v>
      </c>
      <c r="V5" s="1">
        <f t="shared" si="1"/>
        <v>0.15292785261218933</v>
      </c>
    </row>
    <row r="6" spans="1:22" x14ac:dyDescent="0.2">
      <c r="A6" t="s">
        <v>13</v>
      </c>
      <c r="B6" s="1">
        <v>0.61</v>
      </c>
      <c r="C6" s="1">
        <v>0.64</v>
      </c>
      <c r="D6" s="1">
        <v>0.65</v>
      </c>
      <c r="E6" s="1">
        <v>0.57999999999999996</v>
      </c>
      <c r="F6" s="1">
        <v>0.61</v>
      </c>
      <c r="G6" s="1">
        <v>0.59</v>
      </c>
      <c r="H6" s="1">
        <v>0.44</v>
      </c>
      <c r="I6" s="1">
        <v>0.41</v>
      </c>
      <c r="J6" s="1">
        <v>0.38</v>
      </c>
      <c r="K6" s="1">
        <v>0.35</v>
      </c>
      <c r="L6" s="1">
        <v>0.36</v>
      </c>
      <c r="M6" s="1">
        <v>0.33</v>
      </c>
      <c r="N6" s="1">
        <v>0.26</v>
      </c>
      <c r="O6" s="1">
        <v>0.27</v>
      </c>
      <c r="P6" s="1">
        <v>0.38</v>
      </c>
      <c r="Q6" s="1">
        <v>0.47</v>
      </c>
      <c r="R6" s="1">
        <v>0.73</v>
      </c>
      <c r="S6" s="1">
        <v>0.56000000000000005</v>
      </c>
      <c r="U6" s="1">
        <f t="shared" si="0"/>
        <v>0.47888888888888892</v>
      </c>
      <c r="V6" s="1">
        <f t="shared" si="1"/>
        <v>0.14393171946892397</v>
      </c>
    </row>
    <row r="7" spans="1:22" x14ac:dyDescent="0.2">
      <c r="A7" t="s">
        <v>15</v>
      </c>
      <c r="B7" s="1">
        <v>25.354166670000001</v>
      </c>
      <c r="C7" s="1">
        <v>28.672727269999999</v>
      </c>
      <c r="D7" s="1">
        <v>15.90350877</v>
      </c>
      <c r="E7" s="1">
        <v>19.283105020000001</v>
      </c>
      <c r="F7" s="1">
        <v>23.185915489999999</v>
      </c>
      <c r="G7" s="1">
        <v>11.47748977</v>
      </c>
      <c r="H7" s="1">
        <v>24.39568345</v>
      </c>
      <c r="I7" s="1">
        <v>27.1511335</v>
      </c>
      <c r="J7" s="1">
        <v>22.090712740000001</v>
      </c>
      <c r="K7" s="1">
        <v>20.09937888</v>
      </c>
      <c r="L7" s="1">
        <v>10.196261679999999</v>
      </c>
      <c r="M7" s="1">
        <v>11.7680764</v>
      </c>
      <c r="N7" s="1">
        <v>9.09144197</v>
      </c>
      <c r="O7" s="1">
        <v>9.6336842110000003</v>
      </c>
      <c r="P7" s="1">
        <v>10.66173362</v>
      </c>
      <c r="Q7" s="1">
        <v>6.260960334</v>
      </c>
      <c r="R7" s="1">
        <v>6.4546023789999998</v>
      </c>
      <c r="S7" s="1">
        <v>12.36848073</v>
      </c>
      <c r="U7" s="1">
        <f>AVERAGE(B7:S7)</f>
        <v>16.33605904911111</v>
      </c>
      <c r="V7" s="1">
        <f>_xlfn.STDEV.S((B7:S7))</f>
        <v>7.4564633688727282</v>
      </c>
    </row>
    <row r="8" spans="1:22" x14ac:dyDescent="0.2">
      <c r="A8" t="s">
        <v>18</v>
      </c>
      <c r="B8">
        <v>5.76</v>
      </c>
      <c r="C8">
        <v>5.33</v>
      </c>
      <c r="D8">
        <v>5.39</v>
      </c>
      <c r="E8">
        <v>5.16</v>
      </c>
      <c r="F8">
        <v>4.88</v>
      </c>
      <c r="G8">
        <v>5.07</v>
      </c>
      <c r="H8">
        <v>6.34</v>
      </c>
      <c r="I8">
        <v>6</v>
      </c>
      <c r="J8">
        <v>5.63</v>
      </c>
      <c r="K8">
        <v>5.61</v>
      </c>
      <c r="L8">
        <v>5.83</v>
      </c>
      <c r="M8">
        <v>5.9</v>
      </c>
      <c r="N8">
        <v>4.88</v>
      </c>
      <c r="O8">
        <v>4.34</v>
      </c>
      <c r="P8">
        <v>4.53</v>
      </c>
      <c r="Q8">
        <v>4.04</v>
      </c>
      <c r="R8">
        <v>4.5999999999999996</v>
      </c>
      <c r="S8">
        <v>4.71</v>
      </c>
      <c r="U8" s="1">
        <f>AVERAGE(B8:S8)</f>
        <v>5.2222222222222223</v>
      </c>
      <c r="V8" s="1">
        <f>_xlfn.STDEV.S((B8:S8))</f>
        <v>0.63684475488934189</v>
      </c>
    </row>
    <row r="9" spans="1:22" x14ac:dyDescent="0.2">
      <c r="A9" t="s">
        <v>20</v>
      </c>
      <c r="B9">
        <v>10.210000000000001</v>
      </c>
      <c r="C9">
        <v>9.9</v>
      </c>
      <c r="D9">
        <v>9.7799999999999994</v>
      </c>
      <c r="E9">
        <v>9.9700000000000006</v>
      </c>
      <c r="F9">
        <v>9.0500000000000007</v>
      </c>
      <c r="G9">
        <v>8.58</v>
      </c>
      <c r="H9">
        <v>9.9600000000000009</v>
      </c>
      <c r="I9">
        <v>9.92</v>
      </c>
      <c r="J9">
        <v>9.73</v>
      </c>
      <c r="K9">
        <v>9.85</v>
      </c>
      <c r="L9">
        <v>10.54</v>
      </c>
      <c r="M9">
        <v>10.74</v>
      </c>
      <c r="N9">
        <v>9.26</v>
      </c>
      <c r="O9">
        <v>8.9700000000000006</v>
      </c>
      <c r="P9">
        <v>9.74</v>
      </c>
      <c r="Q9">
        <v>9.2799999999999994</v>
      </c>
      <c r="R9">
        <v>11.62</v>
      </c>
      <c r="S9">
        <v>12.29</v>
      </c>
      <c r="U9" s="1">
        <f t="shared" si="0"/>
        <v>9.9661111111111111</v>
      </c>
      <c r="V9" s="1">
        <f t="shared" si="1"/>
        <v>0.90771943636973995</v>
      </c>
    </row>
    <row r="10" spans="1:22" x14ac:dyDescent="0.2">
      <c r="A10" t="s">
        <v>22</v>
      </c>
      <c r="B10" s="1">
        <v>55.806763289999999</v>
      </c>
      <c r="C10" s="1">
        <v>-53.648106900000002</v>
      </c>
      <c r="D10" s="1">
        <v>-25.76517857</v>
      </c>
      <c r="E10" s="1">
        <v>-39.339901480000002</v>
      </c>
      <c r="F10" s="1">
        <v>8.0913838120000001</v>
      </c>
      <c r="G10" s="1">
        <v>11.4356887</v>
      </c>
      <c r="H10" s="1">
        <v>38.337726519999997</v>
      </c>
      <c r="I10" s="1">
        <v>19.15317112</v>
      </c>
      <c r="J10" s="1">
        <v>13.41368451</v>
      </c>
      <c r="K10" s="1">
        <v>75.160130719999998</v>
      </c>
      <c r="L10" s="1">
        <v>6.8502938450000004</v>
      </c>
      <c r="M10" s="1">
        <v>5.5981545869999998</v>
      </c>
      <c r="N10" s="1">
        <v>11.256450109999999</v>
      </c>
      <c r="O10" s="1">
        <v>-8.9044652129999999</v>
      </c>
      <c r="P10" s="1">
        <v>-5.6790612620000003</v>
      </c>
      <c r="Q10" s="1">
        <v>7.1166199609999996</v>
      </c>
      <c r="R10" s="1">
        <v>14.895953759999999</v>
      </c>
      <c r="S10" s="1">
        <v>14.999651200000001</v>
      </c>
      <c r="U10" s="1">
        <f>AVERAGE(B10:S10)</f>
        <v>8.2654977061111108</v>
      </c>
      <c r="V10" s="1">
        <f>_xlfn.STDEV.S((B10:S10))</f>
        <v>30.341330040059351</v>
      </c>
    </row>
    <row r="11" spans="1:22" x14ac:dyDescent="0.2">
      <c r="A11" t="s">
        <v>31</v>
      </c>
      <c r="B11">
        <v>1.1499999999999999</v>
      </c>
      <c r="C11">
        <v>0.97</v>
      </c>
      <c r="D11">
        <v>1.19</v>
      </c>
      <c r="E11">
        <v>1.21</v>
      </c>
      <c r="F11">
        <v>1.34</v>
      </c>
      <c r="G11">
        <v>1.59</v>
      </c>
      <c r="H11">
        <v>1.43</v>
      </c>
      <c r="I11">
        <v>1.75</v>
      </c>
      <c r="J11">
        <v>1.8</v>
      </c>
      <c r="K11">
        <v>1.87</v>
      </c>
      <c r="L11">
        <v>1.83</v>
      </c>
      <c r="M11">
        <v>1.51</v>
      </c>
      <c r="N11">
        <v>1.24</v>
      </c>
      <c r="O11">
        <v>1.43</v>
      </c>
      <c r="P11">
        <v>1.97</v>
      </c>
      <c r="Q11">
        <v>2.02</v>
      </c>
      <c r="R11">
        <v>2.61</v>
      </c>
      <c r="S11">
        <v>2.2000000000000002</v>
      </c>
      <c r="U11" s="1">
        <f t="shared" si="0"/>
        <v>1.6172222222222221</v>
      </c>
      <c r="V11" s="1">
        <f t="shared" si="1"/>
        <v>0.42420590942933828</v>
      </c>
    </row>
    <row r="12" spans="1:22" x14ac:dyDescent="0.2">
      <c r="A12" t="s">
        <v>25</v>
      </c>
      <c r="B12" s="1">
        <v>34.53</v>
      </c>
      <c r="C12" s="1">
        <v>26.52</v>
      </c>
      <c r="D12" s="1">
        <v>42.9</v>
      </c>
      <c r="E12" s="1">
        <v>45.49</v>
      </c>
      <c r="F12" s="1">
        <v>46.79</v>
      </c>
      <c r="G12" s="1">
        <v>74.77</v>
      </c>
      <c r="H12" s="1">
        <v>89.5</v>
      </c>
      <c r="I12" s="1">
        <v>98.32</v>
      </c>
      <c r="J12" s="1">
        <v>110.88</v>
      </c>
      <c r="K12" s="1">
        <v>136.6</v>
      </c>
      <c r="L12" s="1">
        <v>171.23</v>
      </c>
      <c r="M12" s="1">
        <v>196.85</v>
      </c>
      <c r="N12" s="1">
        <v>253.54</v>
      </c>
      <c r="O12" s="1">
        <v>232</v>
      </c>
      <c r="P12" s="1">
        <v>209.29</v>
      </c>
      <c r="Q12" s="1">
        <v>208.68</v>
      </c>
      <c r="R12" s="1">
        <v>177.92</v>
      </c>
      <c r="S12" s="1">
        <v>157.22</v>
      </c>
      <c r="U12" s="1">
        <f t="shared" si="0"/>
        <v>128.50166666666667</v>
      </c>
      <c r="V12" s="1">
        <f t="shared" si="1"/>
        <v>74.710225873035625</v>
      </c>
    </row>
    <row r="13" spans="1:22" x14ac:dyDescent="0.2">
      <c r="A13" t="s">
        <v>28</v>
      </c>
      <c r="B13" s="1">
        <v>0.76</v>
      </c>
      <c r="C13" s="1">
        <v>0.81</v>
      </c>
      <c r="D13" s="1">
        <v>0.79</v>
      </c>
      <c r="E13" s="1">
        <v>0.76</v>
      </c>
      <c r="F13" s="1">
        <v>0.69</v>
      </c>
      <c r="G13" s="1">
        <v>0.57999999999999996</v>
      </c>
      <c r="H13" s="1">
        <v>0.61</v>
      </c>
      <c r="I13" s="1">
        <v>0.57999999999999996</v>
      </c>
      <c r="J13" s="1">
        <v>0.53</v>
      </c>
      <c r="K13" s="1">
        <v>0.51</v>
      </c>
      <c r="L13" s="1">
        <v>0.49</v>
      </c>
      <c r="M13" s="1">
        <v>0.47</v>
      </c>
      <c r="N13" s="1">
        <v>0.41</v>
      </c>
      <c r="O13" s="1">
        <v>0.4</v>
      </c>
      <c r="P13" s="1">
        <v>0.44</v>
      </c>
      <c r="Q13" s="1">
        <v>0.38</v>
      </c>
      <c r="R13" s="1">
        <v>0.43</v>
      </c>
      <c r="S13" s="1">
        <v>0.46</v>
      </c>
      <c r="U13" s="1">
        <f>AVERAGE(B13:S13)</f>
        <v>0.56111111111111123</v>
      </c>
      <c r="V13" s="1">
        <f>_xlfn.STDEV.S((B13:S13))</f>
        <v>0.14425830137756299</v>
      </c>
    </row>
    <row r="14" spans="1:22" x14ac:dyDescent="0.2">
      <c r="A14" t="s">
        <v>33</v>
      </c>
      <c r="B14" s="1">
        <v>2.04</v>
      </c>
      <c r="C14" s="1">
        <v>2.16</v>
      </c>
      <c r="D14" s="1">
        <v>2.57</v>
      </c>
      <c r="E14" s="1">
        <v>2.4900000000000002</v>
      </c>
      <c r="F14" s="1">
        <v>2.93</v>
      </c>
      <c r="G14" s="1">
        <v>5.0599999999999996</v>
      </c>
      <c r="H14" s="1">
        <v>1.85</v>
      </c>
      <c r="I14" s="1">
        <v>1.97</v>
      </c>
      <c r="J14" s="1">
        <v>1.9</v>
      </c>
      <c r="K14" s="1">
        <v>1.6</v>
      </c>
      <c r="L14" s="1">
        <v>1.67</v>
      </c>
      <c r="M14" s="1">
        <v>1.49</v>
      </c>
      <c r="N14" s="1">
        <v>0.28999999999999998</v>
      </c>
      <c r="O14" s="1">
        <v>1.5</v>
      </c>
      <c r="P14" s="1">
        <v>2.0699999999999998</v>
      </c>
      <c r="Q14" s="1">
        <v>1.79</v>
      </c>
      <c r="R14" s="1">
        <v>2.25</v>
      </c>
      <c r="S14" s="1">
        <v>2.19</v>
      </c>
      <c r="U14" s="1">
        <f t="shared" si="0"/>
        <v>2.1011111111111109</v>
      </c>
      <c r="V14" s="1">
        <f t="shared" si="1"/>
        <v>0.92420960755275083</v>
      </c>
    </row>
    <row r="15" spans="1:22" x14ac:dyDescent="0.2">
      <c r="A15" t="s">
        <v>60</v>
      </c>
      <c r="B15" s="1">
        <v>13.76</v>
      </c>
      <c r="C15" s="1">
        <v>15.76</v>
      </c>
      <c r="D15" s="1">
        <v>17.5</v>
      </c>
      <c r="E15" s="1">
        <v>11.27</v>
      </c>
      <c r="F15" s="1">
        <v>14.2</v>
      </c>
      <c r="G15" s="1">
        <v>16.55</v>
      </c>
      <c r="H15" s="1">
        <v>14.28</v>
      </c>
      <c r="I15" s="1">
        <v>13.98</v>
      </c>
      <c r="J15" s="1">
        <v>16.3</v>
      </c>
      <c r="K15" s="1">
        <v>17.510000000000002</v>
      </c>
      <c r="L15" s="1">
        <v>19.649999999999999</v>
      </c>
      <c r="M15" s="1">
        <v>19.350000000000001</v>
      </c>
      <c r="N15" s="1">
        <v>24.92</v>
      </c>
      <c r="O15" s="1">
        <v>22.69</v>
      </c>
      <c r="P15" s="1">
        <v>23.09</v>
      </c>
      <c r="Q15" s="1">
        <v>24.93</v>
      </c>
      <c r="R15" s="1">
        <v>23.93</v>
      </c>
      <c r="S15" s="1">
        <v>24.35</v>
      </c>
      <c r="U15" s="1">
        <f>AVERAGE(B15:S15)</f>
        <v>18.556666666666665</v>
      </c>
      <c r="V15" s="1">
        <f>_xlfn.STDEV.S((B15:S15))</f>
        <v>4.4489232008497188</v>
      </c>
    </row>
    <row r="16" spans="1:22" x14ac:dyDescent="0.2">
      <c r="A16" t="s">
        <v>38</v>
      </c>
      <c r="B16">
        <v>55.81</v>
      </c>
      <c r="C16">
        <v>57.31</v>
      </c>
      <c r="D16">
        <v>52.65</v>
      </c>
      <c r="E16">
        <v>60.63</v>
      </c>
      <c r="F16">
        <v>55.61</v>
      </c>
      <c r="G16">
        <v>34.46</v>
      </c>
      <c r="H16">
        <v>50.02</v>
      </c>
      <c r="I16">
        <v>50.94</v>
      </c>
      <c r="J16">
        <v>57.85</v>
      </c>
      <c r="K16">
        <v>75.400000000000006</v>
      </c>
      <c r="L16">
        <v>78.150000000000006</v>
      </c>
      <c r="M16">
        <v>92.6</v>
      </c>
      <c r="N16">
        <v>506.62</v>
      </c>
      <c r="O16">
        <v>103.26</v>
      </c>
      <c r="P16">
        <v>76.7</v>
      </c>
      <c r="Q16">
        <v>90.92</v>
      </c>
      <c r="R16">
        <v>74.19</v>
      </c>
      <c r="S16">
        <v>79.83</v>
      </c>
      <c r="U16" s="1">
        <f t="shared" si="0"/>
        <v>91.830555555555563</v>
      </c>
      <c r="V16" s="1">
        <f t="shared" si="1"/>
        <v>105.02086092336594</v>
      </c>
    </row>
    <row r="18" spans="1:19" x14ac:dyDescent="0.2">
      <c r="A18" t="s">
        <v>61</v>
      </c>
    </row>
    <row r="19" spans="1:19" x14ac:dyDescent="0.2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  <c r="L19" t="s">
        <v>50</v>
      </c>
      <c r="M19" t="s">
        <v>51</v>
      </c>
      <c r="N19" t="s">
        <v>52</v>
      </c>
      <c r="O19" t="s">
        <v>53</v>
      </c>
      <c r="P19" t="s">
        <v>54</v>
      </c>
      <c r="Q19" t="s">
        <v>55</v>
      </c>
      <c r="R19" t="s">
        <v>56</v>
      </c>
      <c r="S19" t="s">
        <v>57</v>
      </c>
    </row>
    <row r="20" spans="1:19" x14ac:dyDescent="0.2">
      <c r="A20" t="s">
        <v>4</v>
      </c>
      <c r="B20" s="1" cm="1">
        <f t="array" ref="B20:S20">STANDARDIZE(B2:S2,U2,V2)</f>
        <v>-0.14445570681547582</v>
      </c>
      <c r="C20" s="1">
        <v>-0.10957372318429544</v>
      </c>
      <c r="D20" s="1">
        <v>-6.8711970930627128E-2</v>
      </c>
      <c r="E20" s="1">
        <v>-0.41055541051619349</v>
      </c>
      <c r="F20" s="1">
        <v>-0.14744559112671995</v>
      </c>
      <c r="G20" s="1">
        <v>1.0584744144083686</v>
      </c>
      <c r="H20" s="1">
        <v>-0.42052169155367369</v>
      </c>
      <c r="I20" s="1">
        <v>-0.36172063343254129</v>
      </c>
      <c r="J20" s="1">
        <v>-0.55805636987089857</v>
      </c>
      <c r="K20" s="1">
        <v>-0.92381888394641731</v>
      </c>
      <c r="L20" s="1">
        <v>-0.53015078296595464</v>
      </c>
      <c r="M20" s="1">
        <v>-0.47633286536356195</v>
      </c>
      <c r="N20" s="1">
        <v>-2.5323766433957005</v>
      </c>
      <c r="O20" s="1">
        <v>0.61397828013675748</v>
      </c>
      <c r="P20" s="1">
        <v>1.7919926987669017</v>
      </c>
      <c r="Q20" s="1">
        <v>0.88207124004497106</v>
      </c>
      <c r="R20" s="1">
        <v>1.4521425153888317</v>
      </c>
      <c r="S20" s="1">
        <v>0.8850611243562152</v>
      </c>
    </row>
    <row r="21" spans="1:19" x14ac:dyDescent="0.2">
      <c r="A21" t="s">
        <v>6</v>
      </c>
      <c r="B21" s="1" cm="1">
        <f t="array" ref="B21:S21">STANDARDIZE(B3:S3,U3,V3)</f>
        <v>0.21443816576977051</v>
      </c>
      <c r="C21" s="1">
        <v>0.21443816576977051</v>
      </c>
      <c r="D21" s="1">
        <v>0.15322409906544837</v>
      </c>
      <c r="E21" s="1">
        <v>-0.28037554009016763</v>
      </c>
      <c r="F21" s="1">
        <v>0.37257450475593629</v>
      </c>
      <c r="G21" s="1">
        <v>2.3348254207778218</v>
      </c>
      <c r="H21" s="1">
        <v>-0.23616538080371244</v>
      </c>
      <c r="I21" s="1">
        <v>-0.17835209558296367</v>
      </c>
      <c r="J21" s="1">
        <v>-0.25657006970515334</v>
      </c>
      <c r="K21" s="1">
        <v>-0.74798299408151814</v>
      </c>
      <c r="L21" s="1">
        <v>-0.54903727729247054</v>
      </c>
      <c r="M21" s="1">
        <v>-0.72077674221293042</v>
      </c>
      <c r="N21" s="1">
        <v>-2.7850511027420195</v>
      </c>
      <c r="O21" s="1">
        <v>-0.18175287706653706</v>
      </c>
      <c r="P21" s="1">
        <v>0.69904952717898849</v>
      </c>
      <c r="Q21" s="1">
        <v>0.61913116231501186</v>
      </c>
      <c r="R21" s="1">
        <v>0.92690188657841022</v>
      </c>
      <c r="S21" s="1">
        <v>0.40148114736631096</v>
      </c>
    </row>
    <row r="22" spans="1:19" x14ac:dyDescent="0.2">
      <c r="A22" t="s">
        <v>8</v>
      </c>
      <c r="B22" s="1" cm="1">
        <f t="array" ref="B22:S22">STANDARDIZE(B4:S4,U4,V4)</f>
        <v>0.7236792909941876</v>
      </c>
      <c r="C22" s="1">
        <v>0.61633044475975496</v>
      </c>
      <c r="D22" s="1">
        <v>0.27577548429190363</v>
      </c>
      <c r="E22" s="1">
        <v>0.69036413181798473</v>
      </c>
      <c r="F22" s="1">
        <v>0.79030960934659333</v>
      </c>
      <c r="G22" s="1">
        <v>-0.1314097945283548</v>
      </c>
      <c r="H22" s="1">
        <v>-0.87174666511064181</v>
      </c>
      <c r="I22" s="1">
        <v>-0.6792590787592474</v>
      </c>
      <c r="J22" s="1">
        <v>-0.87544834946355254</v>
      </c>
      <c r="K22" s="1">
        <v>-1.1160578324027965</v>
      </c>
      <c r="L22" s="1">
        <v>-1.578768376516726</v>
      </c>
      <c r="M22" s="1">
        <v>-1.3122471031071017</v>
      </c>
      <c r="N22" s="1">
        <v>-1.3011420500483684</v>
      </c>
      <c r="O22" s="1">
        <v>0.53119170464279308</v>
      </c>
      <c r="P22" s="1">
        <v>1.1826881507552049</v>
      </c>
      <c r="Q22" s="1">
        <v>1.6861172227511598</v>
      </c>
      <c r="R22" s="1">
        <v>1.0716376201678617</v>
      </c>
      <c r="S22" s="1">
        <v>0.29798559040937173</v>
      </c>
    </row>
    <row r="23" spans="1:19" x14ac:dyDescent="0.2">
      <c r="A23" t="s">
        <v>11</v>
      </c>
      <c r="B23" s="1" cm="1">
        <f t="array" ref="B23:S23">STANDARDIZE(B5:S5,U5,V5)</f>
        <v>-0.26882683833509907</v>
      </c>
      <c r="C23" s="1">
        <v>-0.85733964658221162</v>
      </c>
      <c r="D23" s="1">
        <v>-1.0535105826645819</v>
      </c>
      <c r="E23" s="1">
        <v>-0.92272995860966867</v>
      </c>
      <c r="F23" s="1">
        <v>1.3005406503238666</v>
      </c>
      <c r="G23" s="1">
        <v>0.58124721802183998</v>
      </c>
      <c r="H23" s="1">
        <v>-0.20343652630764208</v>
      </c>
      <c r="I23" s="1">
        <v>5.8124721802185739E-2</v>
      </c>
      <c r="J23" s="1">
        <v>0.31968596991201209</v>
      </c>
      <c r="K23" s="1">
        <v>-0.39960746239001299</v>
      </c>
      <c r="L23" s="1">
        <v>1.0389794022140386</v>
      </c>
      <c r="M23" s="1">
        <v>1.3005406503238666</v>
      </c>
      <c r="N23" s="1">
        <v>0.2542956578845566</v>
      </c>
      <c r="O23" s="1">
        <v>-1.3804621428018666</v>
      </c>
      <c r="P23" s="1">
        <v>-2.0997555751038925</v>
      </c>
      <c r="Q23" s="1">
        <v>1.5621018984336943</v>
      </c>
      <c r="R23" s="1">
        <v>0.31968596991201209</v>
      </c>
      <c r="S23" s="1">
        <v>0.45046659396692601</v>
      </c>
    </row>
    <row r="24" spans="1:19" x14ac:dyDescent="0.2">
      <c r="A24" t="s">
        <v>13</v>
      </c>
      <c r="B24" s="1" cm="1">
        <f t="array" ref="B24:S24">STANDARDIZE(B6:S6,U6,V6)</f>
        <v>0.91092576115175938</v>
      </c>
      <c r="C24" s="1">
        <v>1.1193579268390266</v>
      </c>
      <c r="D24" s="1">
        <v>1.188835315401449</v>
      </c>
      <c r="E24" s="1">
        <v>0.70249359546449208</v>
      </c>
      <c r="F24" s="1">
        <v>0.91092576115175938</v>
      </c>
      <c r="G24" s="1">
        <v>0.77197098402691455</v>
      </c>
      <c r="H24" s="1">
        <v>-0.27018984440942045</v>
      </c>
      <c r="I24" s="1">
        <v>-0.47862201009668764</v>
      </c>
      <c r="J24" s="1">
        <v>-0.68705417578395456</v>
      </c>
      <c r="K24" s="1">
        <v>-0.89548634147122175</v>
      </c>
      <c r="L24" s="1">
        <v>-0.82600895290879928</v>
      </c>
      <c r="M24" s="1">
        <v>-1.0344411185960662</v>
      </c>
      <c r="N24" s="1">
        <v>-1.5207828385330227</v>
      </c>
      <c r="O24" s="1">
        <v>-1.4513054499706002</v>
      </c>
      <c r="P24" s="1">
        <v>-0.68705417578395456</v>
      </c>
      <c r="Q24" s="1">
        <v>-6.1757678722153597E-2</v>
      </c>
      <c r="R24" s="1">
        <v>1.7446544239008275</v>
      </c>
      <c r="S24" s="1">
        <v>0.56353881833964803</v>
      </c>
    </row>
    <row r="25" spans="1:19" x14ac:dyDescent="0.2">
      <c r="A25" t="s">
        <v>15</v>
      </c>
      <c r="B25" s="1" cm="1">
        <f t="array" ref="B25:S25">STANDARDIZE(B7:S7,U7,V7)</f>
        <v>1.2094349793945616</v>
      </c>
      <c r="C25" s="1">
        <v>1.6544932376907731</v>
      </c>
      <c r="D25" s="1">
        <v>-5.8010112530936145E-2</v>
      </c>
      <c r="E25" s="1">
        <v>0.39523374890989721</v>
      </c>
      <c r="F25" s="1">
        <v>0.9186468305448745</v>
      </c>
      <c r="G25" s="1">
        <v>-0.65159165126370511</v>
      </c>
      <c r="H25" s="1">
        <v>1.0808910340167537</v>
      </c>
      <c r="I25" s="1">
        <v>1.4504295020125497</v>
      </c>
      <c r="J25" s="1">
        <v>0.77176717784357352</v>
      </c>
      <c r="K25" s="1">
        <v>0.50470573577803679</v>
      </c>
      <c r="L25" s="1">
        <v>-0.82341950404288367</v>
      </c>
      <c r="M25" s="1">
        <v>-0.61262054450375447</v>
      </c>
      <c r="N25" s="1">
        <v>-0.97158890491623984</v>
      </c>
      <c r="O25" s="1">
        <v>-0.89886780187111393</v>
      </c>
      <c r="P25" s="1">
        <v>-0.76099420709270615</v>
      </c>
      <c r="Q25" s="1">
        <v>-1.3511899967442969</v>
      </c>
      <c r="R25" s="1">
        <v>-1.3252203063669035</v>
      </c>
      <c r="S25" s="1">
        <v>-0.53209921685847839</v>
      </c>
    </row>
    <row r="26" spans="1:19" x14ac:dyDescent="0.2">
      <c r="A26" t="s">
        <v>18</v>
      </c>
      <c r="B26" s="1" cm="1">
        <f t="array" ref="B26:S26">STANDARDIZE(B8:S8,U8,V8)</f>
        <v>0.84444093108880469</v>
      </c>
      <c r="C26" s="1">
        <v>0.16923712875126876</v>
      </c>
      <c r="D26" s="1">
        <v>0.26345161279836626</v>
      </c>
      <c r="E26" s="1">
        <v>-9.7703909382175741E-2</v>
      </c>
      <c r="F26" s="1">
        <v>-0.53737150160196723</v>
      </c>
      <c r="G26" s="1">
        <v>-0.23902563545282265</v>
      </c>
      <c r="H26" s="1">
        <v>1.7551809435440864</v>
      </c>
      <c r="I26" s="1">
        <v>1.2212988672771974</v>
      </c>
      <c r="J26" s="1">
        <v>0.64030954898675896</v>
      </c>
      <c r="K26" s="1">
        <v>0.6089047209710603</v>
      </c>
      <c r="L26" s="1">
        <v>0.95435782914375289</v>
      </c>
      <c r="M26" s="1">
        <v>1.0642747271987012</v>
      </c>
      <c r="N26" s="1">
        <v>-0.53737150160196723</v>
      </c>
      <c r="O26" s="1">
        <v>-1.3853018580258503</v>
      </c>
      <c r="P26" s="1">
        <v>-1.0869559918767056</v>
      </c>
      <c r="Q26" s="1">
        <v>-1.8563742782613404</v>
      </c>
      <c r="R26" s="1">
        <v>-0.9770390938217588</v>
      </c>
      <c r="S26" s="1">
        <v>-0.80431253973541172</v>
      </c>
    </row>
    <row r="27" spans="1:19" x14ac:dyDescent="0.2">
      <c r="A27" t="s">
        <v>20</v>
      </c>
      <c r="B27" s="1" cm="1">
        <f t="array" ref="B27:S27">STANDARDIZE(B9:S9,U9,V9)</f>
        <v>0.26868311850220955</v>
      </c>
      <c r="C27" s="1">
        <v>-7.2832098181691743E-2</v>
      </c>
      <c r="D27" s="1">
        <v>-0.20503153689804152</v>
      </c>
      <c r="E27" s="1">
        <v>4.2842410695119694E-3</v>
      </c>
      <c r="F27" s="1">
        <v>-1.0092447890891612</v>
      </c>
      <c r="G27" s="1">
        <v>-1.5270259240615276</v>
      </c>
      <c r="H27" s="1">
        <v>-6.7323788235168526E-3</v>
      </c>
      <c r="I27" s="1">
        <v>-5.0798858395634097E-2</v>
      </c>
      <c r="J27" s="1">
        <v>-0.2601146363631856</v>
      </c>
      <c r="K27" s="1">
        <v>-0.12791519764683781</v>
      </c>
      <c r="L27" s="1">
        <v>0.63223157497216653</v>
      </c>
      <c r="M27" s="1">
        <v>0.85256397283274887</v>
      </c>
      <c r="N27" s="1">
        <v>-0.77789577133555199</v>
      </c>
      <c r="O27" s="1">
        <v>-1.0973777482333937</v>
      </c>
      <c r="P27" s="1">
        <v>-0.24909801647015681</v>
      </c>
      <c r="Q27" s="1">
        <v>-0.75586253154949434</v>
      </c>
      <c r="R27" s="1">
        <v>1.8220265234193047</v>
      </c>
      <c r="S27" s="1">
        <v>2.5601400562522514</v>
      </c>
    </row>
    <row r="28" spans="1:19" x14ac:dyDescent="0.2">
      <c r="A28" t="s">
        <v>22</v>
      </c>
      <c r="B28" s="1" cm="1">
        <f t="array" ref="B28:S28">STANDARDIZE(B10:S10,U10,V10)</f>
        <v>1.566881396468798</v>
      </c>
      <c r="C28" s="1">
        <v>-2.0405698934215213</v>
      </c>
      <c r="D28" s="1">
        <v>-1.1215947432489199</v>
      </c>
      <c r="E28" s="1">
        <v>-1.5689951338078518</v>
      </c>
      <c r="F28" s="1">
        <v>-5.7385056581642883E-3</v>
      </c>
      <c r="G28" s="1">
        <v>0.10448424606644857</v>
      </c>
      <c r="H28" s="1">
        <v>0.99113086915388438</v>
      </c>
      <c r="I28" s="1">
        <v>0.35883968829032886</v>
      </c>
      <c r="J28" s="1">
        <v>0.16967571286729322</v>
      </c>
      <c r="K28" s="1">
        <v>2.2047363423280584</v>
      </c>
      <c r="L28" s="1">
        <v>-4.6642776016826919E-2</v>
      </c>
      <c r="M28" s="1">
        <v>-8.7911212711817344E-2</v>
      </c>
      <c r="N28" s="1">
        <v>9.8576838917079926E-2</v>
      </c>
      <c r="O28" s="1">
        <v>-0.5658935483857096</v>
      </c>
      <c r="P28" s="1">
        <v>-0.45958957467257533</v>
      </c>
      <c r="Q28" s="1">
        <v>-3.7865108206998822E-2</v>
      </c>
      <c r="R28" s="1">
        <v>0.21852885305735656</v>
      </c>
      <c r="S28" s="1">
        <v>0.22194654898113744</v>
      </c>
    </row>
    <row r="29" spans="1:19" x14ac:dyDescent="0.2">
      <c r="A29" t="s">
        <v>31</v>
      </c>
      <c r="B29" s="1" cm="1">
        <f t="array" ref="B29:S29">STANDARDIZE(B11:S11,U11,V11)</f>
        <v>-1.1014043223743666</v>
      </c>
      <c r="C29" s="1">
        <v>-1.5257265583426121</v>
      </c>
      <c r="D29" s="1">
        <v>-1.0071104921592007</v>
      </c>
      <c r="E29" s="1">
        <v>-0.95996357705161772</v>
      </c>
      <c r="F29" s="1">
        <v>-0.65350862885232885</v>
      </c>
      <c r="G29" s="1">
        <v>-6.4172190007542915E-2</v>
      </c>
      <c r="H29" s="1">
        <v>-0.44134751086820623</v>
      </c>
      <c r="I29" s="1">
        <v>0.31300313085311987</v>
      </c>
      <c r="J29" s="1">
        <v>0.43087041862207714</v>
      </c>
      <c r="K29" s="1">
        <v>0.59588462149861732</v>
      </c>
      <c r="L29" s="1">
        <v>0.50159079128345152</v>
      </c>
      <c r="M29" s="1">
        <v>-0.25275985043787458</v>
      </c>
      <c r="N29" s="1">
        <v>-0.8892432043902434</v>
      </c>
      <c r="O29" s="1">
        <v>-0.44134751086820623</v>
      </c>
      <c r="P29" s="1">
        <v>0.83161919703653142</v>
      </c>
      <c r="Q29" s="1">
        <v>0.9494864848054887</v>
      </c>
      <c r="R29" s="1">
        <v>2.3403204804791828</v>
      </c>
      <c r="S29" s="1">
        <v>1.3738087207737348</v>
      </c>
    </row>
    <row r="30" spans="1:19" x14ac:dyDescent="0.2">
      <c r="A30" t="s">
        <v>25</v>
      </c>
      <c r="B30" s="1" cm="1">
        <f t="array" ref="B30:S30">STANDARDIZE(B12:S12,U12,V12)</f>
        <v>-1.2578153200388444</v>
      </c>
      <c r="C30" s="1">
        <v>-1.3650295588715899</v>
      </c>
      <c r="D30" s="1">
        <v>-1.1457824637304699</v>
      </c>
      <c r="E30" s="1">
        <v>-1.1111151880030279</v>
      </c>
      <c r="F30" s="1">
        <v>-1.0937146248965901</v>
      </c>
      <c r="G30" s="1">
        <v>-0.71920096665186861</v>
      </c>
      <c r="H30" s="1">
        <v>-0.5220392016073816</v>
      </c>
      <c r="I30" s="1">
        <v>-0.40398307345447104</v>
      </c>
      <c r="J30" s="1">
        <v>-0.23586686374919222</v>
      </c>
      <c r="K30" s="1">
        <v>0.10839658478741362</v>
      </c>
      <c r="L30" s="1">
        <v>0.57192081584583743</v>
      </c>
      <c r="M30" s="1">
        <v>0.91484575952810199</v>
      </c>
      <c r="N30" s="1">
        <v>1.6736441614542368</v>
      </c>
      <c r="O30" s="1">
        <v>1.385330215829101</v>
      </c>
      <c r="P30" s="1">
        <v>1.081355763408171</v>
      </c>
      <c r="Q30" s="1">
        <v>1.0731908837966888</v>
      </c>
      <c r="R30" s="1">
        <v>0.66146679060127644</v>
      </c>
      <c r="S30" s="1">
        <v>0.38439628575260859</v>
      </c>
    </row>
    <row r="31" spans="1:19" x14ac:dyDescent="0.2">
      <c r="A31" t="s">
        <v>28</v>
      </c>
      <c r="B31" s="1" cm="1">
        <f t="array" ref="B31:S31">STANDARDIZE(B13:S13,U13,V13)</f>
        <v>1.3786997835801682</v>
      </c>
      <c r="C31" s="1">
        <v>1.7253002878321664</v>
      </c>
      <c r="D31" s="1">
        <v>1.5866600861313671</v>
      </c>
      <c r="E31" s="1">
        <v>1.3786997835801682</v>
      </c>
      <c r="F31" s="1">
        <v>0.89345907762737098</v>
      </c>
      <c r="G31" s="1">
        <v>0.13093796827297588</v>
      </c>
      <c r="H31" s="1">
        <v>0.33889827082417473</v>
      </c>
      <c r="I31" s="1">
        <v>0.13093796827297588</v>
      </c>
      <c r="J31" s="1">
        <v>-0.21566253597902146</v>
      </c>
      <c r="K31" s="1">
        <v>-0.35430273767982073</v>
      </c>
      <c r="L31" s="1">
        <v>-0.49294293938061995</v>
      </c>
      <c r="M31" s="1">
        <v>-0.63158314108141922</v>
      </c>
      <c r="N31" s="1">
        <v>-1.0475037461838166</v>
      </c>
      <c r="O31" s="1">
        <v>-1.1168238470342158</v>
      </c>
      <c r="P31" s="1">
        <v>-0.83954344363261768</v>
      </c>
      <c r="Q31" s="1">
        <v>-1.255464048735015</v>
      </c>
      <c r="R31" s="1">
        <v>-0.90886354448301732</v>
      </c>
      <c r="S31" s="1">
        <v>-0.70090324193181841</v>
      </c>
    </row>
    <row r="32" spans="1:19" x14ac:dyDescent="0.2">
      <c r="A32" t="s">
        <v>33</v>
      </c>
      <c r="B32" s="1" cm="1">
        <f t="array" ref="B32:S32">STANDARDIZE(B14:S14,U14,V14)</f>
        <v>-6.6122566365577271E-2</v>
      </c>
      <c r="C32" s="1">
        <v>6.3718109406829579E-2</v>
      </c>
      <c r="D32" s="1">
        <v>0.50734041829588561</v>
      </c>
      <c r="E32" s="1">
        <v>0.42077996778094823</v>
      </c>
      <c r="F32" s="1">
        <v>0.89686244561310624</v>
      </c>
      <c r="G32" s="1">
        <v>3.2015344405733255</v>
      </c>
      <c r="H32" s="1">
        <v>-0.27170363633855454</v>
      </c>
      <c r="I32" s="1">
        <v>-0.14186296056614794</v>
      </c>
      <c r="J32" s="1">
        <v>-0.2176033547667186</v>
      </c>
      <c r="K32" s="1">
        <v>-0.5422050441977353</v>
      </c>
      <c r="L32" s="1">
        <v>-0.46646464999716486</v>
      </c>
      <c r="M32" s="1">
        <v>-0.66122566365577484</v>
      </c>
      <c r="N32" s="1">
        <v>-1.9596324213798424</v>
      </c>
      <c r="O32" s="1">
        <v>-0.65040560734140762</v>
      </c>
      <c r="P32" s="1">
        <v>-3.3662397422475801E-2</v>
      </c>
      <c r="Q32" s="1">
        <v>-0.33662397422475798</v>
      </c>
      <c r="R32" s="1">
        <v>0.1610986162361345</v>
      </c>
      <c r="S32" s="1">
        <v>9.6178278349931062E-2</v>
      </c>
    </row>
    <row r="33" spans="1:19" x14ac:dyDescent="0.2">
      <c r="A33" t="s">
        <v>60</v>
      </c>
      <c r="B33" s="1" cm="1">
        <f t="array" ref="B33:S33">STANDARDIZE(B15:S15,U15,V15)</f>
        <v>-1.0781635128586911</v>
      </c>
      <c r="C33" s="1">
        <v>-0.62861653042977184</v>
      </c>
      <c r="D33" s="1">
        <v>-0.23751065571661195</v>
      </c>
      <c r="E33" s="1">
        <v>-1.6378495059826956</v>
      </c>
      <c r="F33" s="1">
        <v>-0.97926317672432894</v>
      </c>
      <c r="G33" s="1">
        <v>-0.45104547237034848</v>
      </c>
      <c r="H33" s="1">
        <v>-0.96128129742717217</v>
      </c>
      <c r="I33" s="1">
        <v>-1.0287133447915098</v>
      </c>
      <c r="J33" s="1">
        <v>-0.50723884517396334</v>
      </c>
      <c r="K33" s="1">
        <v>-0.23526292080446701</v>
      </c>
      <c r="L33" s="1">
        <v>0.24575235039447599</v>
      </c>
      <c r="M33" s="1">
        <v>0.17832030303013871</v>
      </c>
      <c r="N33" s="1">
        <v>1.430308649094679</v>
      </c>
      <c r="O33" s="1">
        <v>0.92906376368643395</v>
      </c>
      <c r="P33" s="1">
        <v>1.0189731601722174</v>
      </c>
      <c r="Q33" s="1">
        <v>1.4325563840068232</v>
      </c>
      <c r="R33" s="1">
        <v>1.2077828927923635</v>
      </c>
      <c r="S33" s="1">
        <v>1.3021877591024369</v>
      </c>
    </row>
    <row r="34" spans="1:19" x14ac:dyDescent="0.2">
      <c r="A34" t="s">
        <v>38</v>
      </c>
      <c r="B34" s="1" cm="1">
        <f t="array" ref="B34:S34">STANDARDIZE(B16:S16,U16,V16)</f>
        <v>-0.34298476739625927</v>
      </c>
      <c r="C34" s="1">
        <v>-0.32870189076763823</v>
      </c>
      <c r="D34" s="1">
        <v>-0.37307402749388752</v>
      </c>
      <c r="E34" s="1">
        <v>-0.29708912382962377</v>
      </c>
      <c r="F34" s="1">
        <v>-0.34488915094674205</v>
      </c>
      <c r="G34" s="1">
        <v>-0.54627771141029813</v>
      </c>
      <c r="H34" s="1">
        <v>-0.3981166711827363</v>
      </c>
      <c r="I34" s="1">
        <v>-0.38935650685051548</v>
      </c>
      <c r="J34" s="1">
        <v>-0.32356005518133468</v>
      </c>
      <c r="K34" s="1">
        <v>-0.15645039862646895</v>
      </c>
      <c r="L34" s="1">
        <v>-0.13026512480733043</v>
      </c>
      <c r="M34" s="1">
        <v>7.3265867150517604E-3</v>
      </c>
      <c r="N34" s="1">
        <v>3.9495909745694964</v>
      </c>
      <c r="O34" s="1">
        <v>0.1088302299557851</v>
      </c>
      <c r="P34" s="1">
        <v>-0.14407190554833077</v>
      </c>
      <c r="Q34" s="1">
        <v>-8.6702351090036898E-3</v>
      </c>
      <c r="R34" s="1">
        <v>-0.16797191910688997</v>
      </c>
      <c r="S34" s="1">
        <v>-0.11426830298327499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74BC-9342-47CC-A5D7-E85EA7A383A3}">
  <dimension ref="A1:V34"/>
  <sheetViews>
    <sheetView showGridLines="0" workbookViewId="0"/>
  </sheetViews>
  <sheetFormatPr baseColWidth="10" defaultColWidth="8.83203125" defaultRowHeight="15" x14ac:dyDescent="0.2"/>
  <cols>
    <col min="1" max="1" width="22.5" bestFit="1" customWidth="1"/>
  </cols>
  <sheetData>
    <row r="1" spans="1:22" x14ac:dyDescent="0.2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U1" t="s">
        <v>58</v>
      </c>
      <c r="V1" t="s">
        <v>59</v>
      </c>
    </row>
    <row r="2" spans="1:22" x14ac:dyDescent="0.2">
      <c r="A2" t="s">
        <v>4</v>
      </c>
      <c r="B2" s="1">
        <v>22.702300000000001</v>
      </c>
      <c r="C2" s="1">
        <v>19.0426</v>
      </c>
      <c r="D2" s="1">
        <v>20.629300000000001</v>
      </c>
      <c r="E2" s="1">
        <v>22.448599999999999</v>
      </c>
      <c r="F2" s="1">
        <v>22.903300000000002</v>
      </c>
      <c r="G2" s="1">
        <v>28.938500000000001</v>
      </c>
      <c r="H2" s="1">
        <v>30.561499999999999</v>
      </c>
      <c r="I2" s="1">
        <v>24.5136</v>
      </c>
      <c r="J2" s="1">
        <v>28.3369</v>
      </c>
      <c r="K2" s="1">
        <v>27.627800000000001</v>
      </c>
      <c r="L2" s="1">
        <v>21.181999999999999</v>
      </c>
      <c r="M2" s="1">
        <v>34.198</v>
      </c>
      <c r="N2" s="1">
        <v>35.8065</v>
      </c>
      <c r="O2" s="1">
        <v>40.710700000000003</v>
      </c>
      <c r="P2" s="1">
        <v>26.564900000000002</v>
      </c>
      <c r="Q2" s="1">
        <v>28.865200000000002</v>
      </c>
      <c r="R2" s="1">
        <v>26.6965</v>
      </c>
      <c r="S2" s="1">
        <v>27.055700000000002</v>
      </c>
      <c r="U2" s="1">
        <f t="shared" ref="U2:U16" si="0">AVERAGE(B2:S2)</f>
        <v>27.15466111111111</v>
      </c>
      <c r="V2" s="1">
        <f t="shared" ref="V2:V16" si="1">_xlfn.STDEV.S((B2:S2))</f>
        <v>5.6319004041722955</v>
      </c>
    </row>
    <row r="3" spans="1:22" x14ac:dyDescent="0.2">
      <c r="A3" t="s">
        <v>6</v>
      </c>
      <c r="B3" s="1">
        <v>11.0281</v>
      </c>
      <c r="C3" s="1">
        <v>9.3066999999999993</v>
      </c>
      <c r="D3" s="1">
        <v>9.1946999999999992</v>
      </c>
      <c r="E3" s="1">
        <v>9.4834999999999994</v>
      </c>
      <c r="F3" s="1">
        <v>8.9613999999999994</v>
      </c>
      <c r="G3" s="1">
        <v>10.4574</v>
      </c>
      <c r="H3" s="1">
        <v>12.0852</v>
      </c>
      <c r="I3" s="1">
        <v>9.4086999999999996</v>
      </c>
      <c r="J3" s="1">
        <v>10.4377</v>
      </c>
      <c r="K3" s="1">
        <v>10.1867</v>
      </c>
      <c r="L3" s="1">
        <v>6.9272999999999998</v>
      </c>
      <c r="M3" s="1">
        <v>10.248100000000001</v>
      </c>
      <c r="N3" s="1">
        <v>10.611499999999999</v>
      </c>
      <c r="O3" s="1">
        <v>13.538399999999999</v>
      </c>
      <c r="P3" s="1">
        <v>10.3924</v>
      </c>
      <c r="Q3" s="1">
        <v>12.374499999999999</v>
      </c>
      <c r="R3" s="1">
        <v>12.9078</v>
      </c>
      <c r="S3" s="1">
        <v>14.254300000000001</v>
      </c>
      <c r="U3" s="1">
        <f t="shared" si="0"/>
        <v>10.655800000000001</v>
      </c>
      <c r="V3" s="1">
        <f t="shared" si="1"/>
        <v>1.8095740480273619</v>
      </c>
    </row>
    <row r="4" spans="1:22" x14ac:dyDescent="0.2">
      <c r="A4" t="s">
        <v>8</v>
      </c>
      <c r="B4" s="1">
        <v>21.816099999999999</v>
      </c>
      <c r="C4" s="1">
        <v>20.5943</v>
      </c>
      <c r="D4" s="1">
        <v>20.212199999999999</v>
      </c>
      <c r="E4" s="1">
        <v>19.835799999999999</v>
      </c>
      <c r="F4" s="1">
        <v>19.089300000000001</v>
      </c>
      <c r="G4" s="1">
        <v>20.9298</v>
      </c>
      <c r="H4" s="1">
        <v>21.8216</v>
      </c>
      <c r="I4" s="1">
        <v>18.633199999999999</v>
      </c>
      <c r="J4" s="1">
        <v>19.352900000000002</v>
      </c>
      <c r="K4" s="1">
        <v>19.781600000000001</v>
      </c>
      <c r="L4" s="1">
        <v>15.119400000000001</v>
      </c>
      <c r="M4" s="1">
        <v>20.017399999999999</v>
      </c>
      <c r="N4" s="1">
        <v>20.294799999999999</v>
      </c>
      <c r="O4" s="1">
        <v>19.305099999999999</v>
      </c>
      <c r="P4" s="1">
        <v>18.5945</v>
      </c>
      <c r="Q4" s="1">
        <v>20.889500000000002</v>
      </c>
      <c r="R4" s="1">
        <v>21.3979</v>
      </c>
      <c r="S4" s="1">
        <v>21.9862</v>
      </c>
      <c r="U4" s="1">
        <f t="shared" si="0"/>
        <v>19.981755555555551</v>
      </c>
      <c r="V4" s="1">
        <f t="shared" si="1"/>
        <v>1.6109957922398117</v>
      </c>
    </row>
    <row r="5" spans="1:22" x14ac:dyDescent="0.2">
      <c r="A5" t="s">
        <v>11</v>
      </c>
      <c r="B5" s="1">
        <v>0.73019999999999996</v>
      </c>
      <c r="C5" s="1">
        <v>0.49540000000000001</v>
      </c>
      <c r="D5" s="1">
        <v>0.52249999999999996</v>
      </c>
      <c r="E5" s="1">
        <v>0.74539999999999995</v>
      </c>
      <c r="F5" s="1">
        <v>0.98029999999999995</v>
      </c>
      <c r="G5" s="1">
        <v>0.92330000000000001</v>
      </c>
      <c r="H5" s="1">
        <v>1.0664</v>
      </c>
      <c r="I5" s="1">
        <v>0.96050000000000002</v>
      </c>
      <c r="J5" s="1">
        <v>0.81200000000000006</v>
      </c>
      <c r="K5" s="1">
        <v>0.81010000000000004</v>
      </c>
      <c r="L5" s="1">
        <v>0.7742</v>
      </c>
      <c r="M5" s="1">
        <v>0.78510000000000002</v>
      </c>
      <c r="N5" s="1">
        <v>0.76190000000000002</v>
      </c>
      <c r="O5" s="1">
        <v>0.56169999999999998</v>
      </c>
      <c r="P5" s="1">
        <v>0.5907</v>
      </c>
      <c r="Q5" s="1">
        <v>0.68359999999999999</v>
      </c>
      <c r="R5" s="1">
        <v>0.69620000000000004</v>
      </c>
      <c r="S5" s="1">
        <v>0.63460000000000005</v>
      </c>
      <c r="U5" s="1">
        <f t="shared" si="0"/>
        <v>0.75189444444444442</v>
      </c>
      <c r="V5" s="1">
        <f t="shared" si="1"/>
        <v>0.1600156994952909</v>
      </c>
    </row>
    <row r="6" spans="1:22" x14ac:dyDescent="0.2">
      <c r="A6" t="s">
        <v>13</v>
      </c>
      <c r="B6" s="1">
        <v>0.49299999999999999</v>
      </c>
      <c r="C6" s="1">
        <v>0.35809999999999997</v>
      </c>
      <c r="D6" s="1">
        <v>0.2923</v>
      </c>
      <c r="E6" s="1">
        <v>0.32329999999999998</v>
      </c>
      <c r="F6" s="1">
        <v>0.43209999999999998</v>
      </c>
      <c r="G6" s="1">
        <v>0.59150000000000003</v>
      </c>
      <c r="H6" s="1">
        <v>0.41110000000000002</v>
      </c>
      <c r="I6" s="1">
        <v>0.64170000000000005</v>
      </c>
      <c r="J6" s="1">
        <v>0.64049999999999996</v>
      </c>
      <c r="K6" s="1">
        <v>0.47420000000000001</v>
      </c>
      <c r="L6" s="1">
        <v>0.49309999999999998</v>
      </c>
      <c r="M6" s="1">
        <v>0.55820000000000003</v>
      </c>
      <c r="N6" s="1">
        <v>0.46689999999999998</v>
      </c>
      <c r="O6" s="1">
        <v>0.44840000000000002</v>
      </c>
      <c r="P6" s="1">
        <v>0.3891</v>
      </c>
      <c r="Q6" s="1">
        <v>0.50429999999999997</v>
      </c>
      <c r="R6" s="1">
        <v>0.37859999999999999</v>
      </c>
      <c r="S6" s="1">
        <v>0.40720000000000001</v>
      </c>
      <c r="U6" s="1">
        <f t="shared" si="0"/>
        <v>0.46131111111111106</v>
      </c>
      <c r="V6" s="1">
        <f t="shared" si="1"/>
        <v>0.10053814546136464</v>
      </c>
    </row>
    <row r="7" spans="1:22" x14ac:dyDescent="0.2">
      <c r="A7" t="s">
        <v>15</v>
      </c>
      <c r="B7" s="2">
        <v>0</v>
      </c>
      <c r="C7" s="1">
        <v>4.9072681704260654</v>
      </c>
      <c r="D7" s="1">
        <v>4.8196721311475406</v>
      </c>
      <c r="E7" s="1">
        <v>5.2829025373488268</v>
      </c>
      <c r="F7" s="1">
        <v>6.0736677115987456</v>
      </c>
      <c r="G7" s="1">
        <v>6.489292828685258</v>
      </c>
      <c r="H7" s="1">
        <v>8.0118394455674267</v>
      </c>
      <c r="I7" s="1">
        <v>7.2816140949133281</v>
      </c>
      <c r="J7" s="1">
        <v>8.9990533291259087</v>
      </c>
      <c r="K7" s="1">
        <v>9.7797619047619051</v>
      </c>
      <c r="L7" s="1">
        <v>6.586239695624605</v>
      </c>
      <c r="M7" s="1">
        <v>8.9117840684660958</v>
      </c>
      <c r="N7" s="1">
        <v>8.6967129786513038</v>
      </c>
      <c r="O7" s="1">
        <v>6.4755151190794757</v>
      </c>
      <c r="P7" s="1">
        <v>4.8215791490992723</v>
      </c>
      <c r="Q7" s="1">
        <v>6.3320471596998926</v>
      </c>
      <c r="R7" s="1">
        <v>7.4822745657863434</v>
      </c>
      <c r="S7" s="1">
        <v>9.1564805057955745</v>
      </c>
      <c r="U7" s="1">
        <f>AVERAGE(B7:S7)</f>
        <v>6.6726502997654205</v>
      </c>
      <c r="V7" s="1">
        <f>_xlfn.STDEV.S((B7:S7))</f>
        <v>2.3028496267819492</v>
      </c>
    </row>
    <row r="8" spans="1:22" x14ac:dyDescent="0.2">
      <c r="A8" t="s">
        <v>18</v>
      </c>
      <c r="B8">
        <v>6.49</v>
      </c>
      <c r="C8">
        <v>7.21</v>
      </c>
      <c r="D8">
        <v>7.14</v>
      </c>
      <c r="E8">
        <v>6.91</v>
      </c>
      <c r="F8">
        <v>6.91</v>
      </c>
      <c r="G8">
        <v>6.57</v>
      </c>
      <c r="H8">
        <v>6.05</v>
      </c>
      <c r="I8">
        <v>6.87</v>
      </c>
      <c r="J8">
        <v>7.51</v>
      </c>
      <c r="K8">
        <v>7.43</v>
      </c>
      <c r="L8">
        <v>7.54</v>
      </c>
      <c r="M8">
        <v>7.27</v>
      </c>
      <c r="N8">
        <v>6.94</v>
      </c>
      <c r="O8">
        <v>6.59</v>
      </c>
      <c r="P8">
        <v>6.94</v>
      </c>
      <c r="Q8">
        <v>7.7</v>
      </c>
      <c r="R8">
        <v>7.19</v>
      </c>
      <c r="S8">
        <v>6.83</v>
      </c>
      <c r="U8" s="1">
        <f>AVERAGE(B8:S8)</f>
        <v>7.004999999999999</v>
      </c>
      <c r="V8" s="1">
        <f>_xlfn.STDEV.S((B8:S8))</f>
        <v>0.4189377322817936</v>
      </c>
    </row>
    <row r="9" spans="1:22" x14ac:dyDescent="0.2">
      <c r="A9" t="s">
        <v>20</v>
      </c>
      <c r="B9">
        <v>11</v>
      </c>
      <c r="C9">
        <v>12.04</v>
      </c>
      <c r="D9">
        <v>13.34</v>
      </c>
      <c r="E9">
        <v>13.42</v>
      </c>
      <c r="F9">
        <v>14.31</v>
      </c>
      <c r="G9">
        <v>14.67</v>
      </c>
      <c r="H9">
        <v>13.5</v>
      </c>
      <c r="I9">
        <v>13.4</v>
      </c>
      <c r="J9">
        <v>12.83</v>
      </c>
      <c r="K9">
        <v>12.23</v>
      </c>
      <c r="L9">
        <v>12.28</v>
      </c>
      <c r="M9">
        <v>12.06</v>
      </c>
      <c r="N9">
        <v>11.19</v>
      </c>
      <c r="O9">
        <v>10.11</v>
      </c>
      <c r="P9">
        <v>10.029999999999999</v>
      </c>
      <c r="Q9">
        <v>10.7</v>
      </c>
      <c r="R9">
        <v>11.14</v>
      </c>
      <c r="S9">
        <v>11.41</v>
      </c>
      <c r="U9" s="1">
        <f t="shared" si="0"/>
        <v>12.203333333333333</v>
      </c>
      <c r="V9" s="1">
        <f t="shared" si="1"/>
        <v>1.3817082351418548</v>
      </c>
    </row>
    <row r="10" spans="1:22" x14ac:dyDescent="0.2">
      <c r="A10" t="s">
        <v>22</v>
      </c>
      <c r="B10" s="1">
        <v>-9.9592559787422505</v>
      </c>
      <c r="C10" s="1">
        <v>-3.7817242492734904</v>
      </c>
      <c r="D10" s="1">
        <v>-4.4579003941239703</v>
      </c>
      <c r="E10" s="1">
        <v>-11.042708080562969</v>
      </c>
      <c r="F10" s="1">
        <v>-204.72292545710292</v>
      </c>
      <c r="G10" s="1">
        <v>-50.624697336561759</v>
      </c>
      <c r="H10" s="1">
        <v>61.285831960461245</v>
      </c>
      <c r="I10" s="1">
        <v>-109.73583662714118</v>
      </c>
      <c r="J10" s="1">
        <v>-17.863417085427134</v>
      </c>
      <c r="K10" s="1">
        <v>-17.387961165048541</v>
      </c>
      <c r="L10" s="1">
        <v>-15.963690691778332</v>
      </c>
      <c r="M10" s="1">
        <v>-15.371786542923433</v>
      </c>
      <c r="N10" s="1">
        <v>-12.304868441783519</v>
      </c>
      <c r="O10" s="1">
        <v>-4.89105711267168</v>
      </c>
      <c r="P10" s="1">
        <v>-5.8143832310556434</v>
      </c>
      <c r="Q10" s="1">
        <v>-7.4367563918656652</v>
      </c>
      <c r="R10" s="1">
        <v>-7.2181738541791125</v>
      </c>
      <c r="S10" s="1">
        <v>-6.4819630729326656</v>
      </c>
      <c r="U10" s="1">
        <f>AVERAGE(B10:S10)</f>
        <v>-24.654070764039613</v>
      </c>
      <c r="V10" s="1">
        <f>_xlfn.STDEV.S((B10:S10))</f>
        <v>54.803319263144488</v>
      </c>
    </row>
    <row r="11" spans="1:22" x14ac:dyDescent="0.2">
      <c r="A11" t="s">
        <v>31</v>
      </c>
      <c r="B11">
        <v>1.75</v>
      </c>
      <c r="C11">
        <v>2.08</v>
      </c>
      <c r="D11">
        <v>1.86</v>
      </c>
      <c r="E11">
        <v>1.81</v>
      </c>
      <c r="F11">
        <v>1.91</v>
      </c>
      <c r="G11">
        <v>2.3199999999999998</v>
      </c>
      <c r="H11">
        <v>1.37</v>
      </c>
      <c r="I11">
        <v>2.67</v>
      </c>
      <c r="J11">
        <v>3.56</v>
      </c>
      <c r="K11">
        <v>2.99</v>
      </c>
      <c r="L11">
        <v>3.03</v>
      </c>
      <c r="M11">
        <v>3.4</v>
      </c>
      <c r="N11">
        <v>2.95</v>
      </c>
      <c r="O11">
        <v>3.85</v>
      </c>
      <c r="P11">
        <v>3.78</v>
      </c>
      <c r="Q11">
        <v>5.29</v>
      </c>
      <c r="R11">
        <v>3.99</v>
      </c>
      <c r="S11">
        <v>4.5199999999999996</v>
      </c>
      <c r="U11" s="1">
        <f t="shared" si="0"/>
        <v>2.9516666666666662</v>
      </c>
      <c r="V11" s="1">
        <f t="shared" si="1"/>
        <v>1.0803444439839829</v>
      </c>
    </row>
    <row r="12" spans="1:22" x14ac:dyDescent="0.2">
      <c r="A12" t="s">
        <v>25</v>
      </c>
      <c r="B12" s="1">
        <v>90.938500000000005</v>
      </c>
      <c r="C12" s="1">
        <v>87.565100000000001</v>
      </c>
      <c r="D12" s="1">
        <v>96.097899999999996</v>
      </c>
      <c r="E12" s="1">
        <v>108.38330000000001</v>
      </c>
      <c r="F12" s="1">
        <v>130.61660000000001</v>
      </c>
      <c r="G12" s="1">
        <v>113.773</v>
      </c>
      <c r="H12" s="1">
        <v>104.1272</v>
      </c>
      <c r="I12" s="1">
        <v>96.107600000000005</v>
      </c>
      <c r="J12" s="1">
        <v>98.432599999999994</v>
      </c>
      <c r="K12" s="1">
        <v>109.96680000000001</v>
      </c>
      <c r="L12" s="1">
        <v>149.4572</v>
      </c>
      <c r="M12" s="1">
        <v>137.02760000000001</v>
      </c>
      <c r="N12" s="1">
        <v>169.42500000000001</v>
      </c>
      <c r="O12" s="1">
        <v>217.6293</v>
      </c>
      <c r="P12" s="1">
        <v>182.9684</v>
      </c>
      <c r="Q12" s="1">
        <v>156.4914</v>
      </c>
      <c r="R12" s="1">
        <v>125.3254</v>
      </c>
      <c r="S12" s="1">
        <v>111.0067</v>
      </c>
      <c r="U12" s="1">
        <f t="shared" si="0"/>
        <v>126.96331111111112</v>
      </c>
      <c r="V12" s="1">
        <f t="shared" si="1"/>
        <v>35.816549543995961</v>
      </c>
    </row>
    <row r="13" spans="1:22" x14ac:dyDescent="0.2">
      <c r="A13" t="s">
        <v>28</v>
      </c>
      <c r="B13" s="1">
        <v>0.6159</v>
      </c>
      <c r="C13" s="1">
        <v>0.64810000000000001</v>
      </c>
      <c r="D13" s="1">
        <v>0.68630000000000002</v>
      </c>
      <c r="E13" s="1">
        <v>0.73350000000000004</v>
      </c>
      <c r="F13" s="1">
        <v>0.78859999999999997</v>
      </c>
      <c r="G13" s="1">
        <v>0.82330000000000003</v>
      </c>
      <c r="H13" s="1">
        <v>0.81859999999999999</v>
      </c>
      <c r="I13" s="1">
        <v>0.8377</v>
      </c>
      <c r="J13" s="1">
        <v>0.81240000000000001</v>
      </c>
      <c r="K13" s="1">
        <v>0.78200000000000003</v>
      </c>
      <c r="L13" s="1">
        <v>0.78169999999999995</v>
      </c>
      <c r="M13" s="1">
        <v>0.75839999999999996</v>
      </c>
      <c r="N13" s="1">
        <v>0.7177</v>
      </c>
      <c r="O13" s="1">
        <v>0.60040000000000004</v>
      </c>
      <c r="P13" s="1">
        <v>0.5554</v>
      </c>
      <c r="Q13" s="1">
        <v>0.57869999999999999</v>
      </c>
      <c r="R13" s="1">
        <v>0.57869999999999999</v>
      </c>
      <c r="S13" s="1">
        <v>0.60360000000000003</v>
      </c>
      <c r="U13" s="1">
        <f>AVERAGE(B13:S13)</f>
        <v>0.70672222222222225</v>
      </c>
      <c r="V13" s="1">
        <f>_xlfn.STDEV.S((B13:S13))</f>
        <v>9.8712068250546944E-2</v>
      </c>
    </row>
    <row r="14" spans="1:22" x14ac:dyDescent="0.2">
      <c r="A14" t="s">
        <v>33</v>
      </c>
      <c r="B14" s="1">
        <v>3.08</v>
      </c>
      <c r="C14" s="1">
        <v>2.9</v>
      </c>
      <c r="D14" s="1">
        <v>3.18</v>
      </c>
      <c r="E14" s="1">
        <v>3.71</v>
      </c>
      <c r="F14" s="1">
        <v>3.8</v>
      </c>
      <c r="G14" s="1">
        <v>2.2400000000000002</v>
      </c>
      <c r="H14" s="1">
        <v>2.7</v>
      </c>
      <c r="I14" s="1">
        <v>2.35</v>
      </c>
      <c r="J14" s="1">
        <v>2.79</v>
      </c>
      <c r="K14" s="1">
        <v>2.83</v>
      </c>
      <c r="L14" s="1">
        <v>1.97</v>
      </c>
      <c r="M14" s="1">
        <v>2.77</v>
      </c>
      <c r="N14" s="1">
        <v>2.77</v>
      </c>
      <c r="O14" s="1">
        <v>3.64</v>
      </c>
      <c r="P14" s="1">
        <v>2.9</v>
      </c>
      <c r="Q14" s="1">
        <v>3.56</v>
      </c>
      <c r="R14" s="1">
        <v>3.78</v>
      </c>
      <c r="S14" s="1">
        <v>4.42</v>
      </c>
      <c r="U14" s="1">
        <f t="shared" si="0"/>
        <v>3.0772222222222232</v>
      </c>
      <c r="V14" s="1">
        <f t="shared" si="1"/>
        <v>0.63121549928367537</v>
      </c>
    </row>
    <row r="15" spans="1:22" x14ac:dyDescent="0.2">
      <c r="A15" t="s">
        <v>60</v>
      </c>
      <c r="B15" s="1">
        <v>10.2258</v>
      </c>
      <c r="C15" s="1">
        <v>10.3546</v>
      </c>
      <c r="D15" s="1">
        <v>10.8871</v>
      </c>
      <c r="E15" s="1">
        <v>10.043799999999999</v>
      </c>
      <c r="F15" s="1">
        <v>8.4053000000000004</v>
      </c>
      <c r="G15" s="1">
        <v>9.5909999999999993</v>
      </c>
      <c r="H15" s="1">
        <v>9.8076000000000008</v>
      </c>
      <c r="I15" s="1">
        <v>10.8285</v>
      </c>
      <c r="J15" s="1">
        <v>11.6396</v>
      </c>
      <c r="K15" s="1">
        <v>11.9457</v>
      </c>
      <c r="L15" s="1">
        <v>16.3872</v>
      </c>
      <c r="M15" s="1">
        <v>13.997999999999999</v>
      </c>
      <c r="N15" s="1">
        <v>13.581099999999999</v>
      </c>
      <c r="O15" s="1">
        <v>13.768000000000001</v>
      </c>
      <c r="P15" s="1">
        <v>14.8888</v>
      </c>
      <c r="Q15" s="1">
        <v>13.9915</v>
      </c>
      <c r="R15" s="1">
        <v>13.047599999999999</v>
      </c>
      <c r="S15" s="1">
        <v>12.814</v>
      </c>
      <c r="U15" s="1">
        <f>AVERAGE(B15:S15)</f>
        <v>12.0114</v>
      </c>
      <c r="V15" s="1">
        <f>_xlfn.STDEV.S((B15:S15))</f>
        <v>2.154224258084029</v>
      </c>
    </row>
    <row r="16" spans="1:22" x14ac:dyDescent="0.2">
      <c r="A16" t="s">
        <v>38</v>
      </c>
      <c r="B16">
        <v>37.18</v>
      </c>
      <c r="C16">
        <v>44.01</v>
      </c>
      <c r="D16">
        <v>43.68</v>
      </c>
      <c r="E16">
        <v>40.380000000000003</v>
      </c>
      <c r="F16">
        <v>43.76</v>
      </c>
      <c r="G16">
        <v>41.37</v>
      </c>
      <c r="H16">
        <v>40.03</v>
      </c>
      <c r="I16">
        <v>50.45</v>
      </c>
      <c r="J16">
        <v>46.15</v>
      </c>
      <c r="K16">
        <v>53.41</v>
      </c>
      <c r="L16">
        <v>82.5</v>
      </c>
      <c r="M16">
        <v>62.8</v>
      </c>
      <c r="N16">
        <v>68.010000000000005</v>
      </c>
      <c r="O16">
        <v>53.05</v>
      </c>
      <c r="P16">
        <v>67.14</v>
      </c>
      <c r="Q16">
        <v>54.64</v>
      </c>
      <c r="R16">
        <v>53.02</v>
      </c>
      <c r="S16">
        <v>45.78</v>
      </c>
      <c r="U16" s="1">
        <f t="shared" si="0"/>
        <v>51.519999999999989</v>
      </c>
      <c r="V16" s="1">
        <f t="shared" si="1"/>
        <v>11.94741222288452</v>
      </c>
    </row>
    <row r="18" spans="1:19" x14ac:dyDescent="0.2">
      <c r="A18" t="s">
        <v>61</v>
      </c>
    </row>
    <row r="19" spans="1:19" x14ac:dyDescent="0.2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  <c r="L19" t="s">
        <v>50</v>
      </c>
      <c r="M19" t="s">
        <v>51</v>
      </c>
      <c r="N19" t="s">
        <v>52</v>
      </c>
      <c r="O19" t="s">
        <v>53</v>
      </c>
      <c r="P19" t="s">
        <v>54</v>
      </c>
      <c r="Q19" t="s">
        <v>55</v>
      </c>
      <c r="R19" t="s">
        <v>56</v>
      </c>
      <c r="S19" t="s">
        <v>57</v>
      </c>
    </row>
    <row r="20" spans="1:19" x14ac:dyDescent="0.2">
      <c r="A20" t="s">
        <v>4</v>
      </c>
      <c r="B20" s="1" cm="1">
        <f t="array" ref="B20:S20">STANDARDIZE(B2:S2,U2,V2)</f>
        <v>-0.79056105250239428</v>
      </c>
      <c r="C20" s="1">
        <v>-1.4403772312985916</v>
      </c>
      <c r="D20" s="1">
        <v>-1.1586428457216518</v>
      </c>
      <c r="E20" s="1">
        <v>-0.83560801388190531</v>
      </c>
      <c r="F20" s="1">
        <v>-0.75487150091673527</v>
      </c>
      <c r="G20" s="1">
        <v>0.31673835843534531</v>
      </c>
      <c r="H20" s="1">
        <v>0.60491817049267971</v>
      </c>
      <c r="I20" s="1">
        <v>-0.46894670032774832</v>
      </c>
      <c r="J20" s="1">
        <v>0.20991828761976125</v>
      </c>
      <c r="K20" s="1">
        <v>8.4010521304384814E-2</v>
      </c>
      <c r="L20" s="1">
        <v>-1.0605054568589973</v>
      </c>
      <c r="M20" s="1">
        <v>1.2506149582600847</v>
      </c>
      <c r="N20" s="1">
        <v>1.5362201509244242</v>
      </c>
      <c r="O20" s="1">
        <v>2.4070096976228728</v>
      </c>
      <c r="P20" s="1">
        <v>-0.10471795820007661</v>
      </c>
      <c r="Q20" s="1">
        <v>0.30372321350385884</v>
      </c>
      <c r="R20" s="1">
        <v>-8.1351067709167835E-2</v>
      </c>
      <c r="S20" s="1">
        <v>-1.7571530746139475E-2</v>
      </c>
    </row>
    <row r="21" spans="1:19" x14ac:dyDescent="0.2">
      <c r="A21" t="s">
        <v>6</v>
      </c>
      <c r="B21" s="1" cm="1">
        <f t="array" ref="B21:S21">STANDARDIZE(B3:S3,U3,V3)</f>
        <v>0.20573902483064888</v>
      </c>
      <c r="C21" s="1">
        <v>-0.74553456459583489</v>
      </c>
      <c r="D21" s="1">
        <v>-0.80742758307832951</v>
      </c>
      <c r="E21" s="1">
        <v>-0.64783201399132562</v>
      </c>
      <c r="F21" s="1">
        <v>-0.93635295104231142</v>
      </c>
      <c r="G21" s="1">
        <v>-0.10963906131184818</v>
      </c>
      <c r="H21" s="1">
        <v>0.78990964838283639</v>
      </c>
      <c r="I21" s="1">
        <v>-0.6891677084778487</v>
      </c>
      <c r="J21" s="1">
        <v>-0.12052560116992997</v>
      </c>
      <c r="K21" s="1">
        <v>-0.25923227651909159</v>
      </c>
      <c r="L21" s="1">
        <v>-2.0604296376069735</v>
      </c>
      <c r="M21" s="1">
        <v>-0.2253016396010093</v>
      </c>
      <c r="N21" s="1">
        <v>-2.4480899274773264E-2</v>
      </c>
      <c r="O21" s="1">
        <v>1.5929715631932027</v>
      </c>
      <c r="P21" s="1">
        <v>-0.14555911668115279</v>
      </c>
      <c r="Q21" s="1">
        <v>0.94978152558806506</v>
      </c>
      <c r="R21" s="1">
        <v>1.2444917644873006</v>
      </c>
      <c r="S21" s="1">
        <v>1.9885895268683629</v>
      </c>
    </row>
    <row r="22" spans="1:19" x14ac:dyDescent="0.2">
      <c r="A22" t="s">
        <v>8</v>
      </c>
      <c r="B22" s="1" cm="1">
        <f t="array" ref="B22:S22">STANDARDIZE(B4:S4,U4,V4)</f>
        <v>1.1386401213960391</v>
      </c>
      <c r="C22" s="1">
        <v>0.38022721561104245</v>
      </c>
      <c r="D22" s="1">
        <v>0.14304472150362016</v>
      </c>
      <c r="E22" s="1">
        <v>-9.0599588315886589E-2</v>
      </c>
      <c r="F22" s="1">
        <v>-0.55397758321562374</v>
      </c>
      <c r="G22" s="1">
        <v>0.58848350132954508</v>
      </c>
      <c r="H22" s="1">
        <v>1.1420541588668349</v>
      </c>
      <c r="I22" s="1">
        <v>-0.83709439965738153</v>
      </c>
      <c r="J22" s="1">
        <v>-0.3903520782516971</v>
      </c>
      <c r="K22" s="1">
        <v>-0.12424337575535735</v>
      </c>
      <c r="L22" s="1">
        <v>-3.0182298296355476</v>
      </c>
      <c r="M22" s="1">
        <v>2.2125721628912253E-2</v>
      </c>
      <c r="N22" s="1">
        <v>0.19431735697410657</v>
      </c>
      <c r="O22" s="1">
        <v>-0.42002316754333618</v>
      </c>
      <c r="P22" s="1">
        <v>-0.86111680877006636</v>
      </c>
      <c r="Q22" s="1">
        <v>0.56346791767990168</v>
      </c>
      <c r="R22" s="1">
        <v>0.87904912679849023</v>
      </c>
      <c r="S22" s="1">
        <v>1.2442269893564493</v>
      </c>
    </row>
    <row r="23" spans="1:19" x14ac:dyDescent="0.2">
      <c r="A23" t="s">
        <v>11</v>
      </c>
      <c r="B23" s="1" cm="1">
        <f t="array" ref="B23:S23">STANDARDIZE(B5:S5,U5,V5)</f>
        <v>-0.13557697471480232</v>
      </c>
      <c r="C23" s="1">
        <v>-1.6029329950339828</v>
      </c>
      <c r="D23" s="1">
        <v>-1.4335746127910112</v>
      </c>
      <c r="E23" s="1">
        <v>-4.0586295375570909E-2</v>
      </c>
      <c r="F23" s="1">
        <v>1.4273946636234731</v>
      </c>
      <c r="G23" s="1">
        <v>1.0711796161013556</v>
      </c>
      <c r="H23" s="1">
        <v>1.9654668669858308</v>
      </c>
      <c r="I23" s="1">
        <v>1.3036568050105275</v>
      </c>
      <c r="J23" s="1">
        <v>0.37562286541343076</v>
      </c>
      <c r="K23" s="1">
        <v>0.36374903049602675</v>
      </c>
      <c r="L23" s="1">
        <v>0.13939604442507847</v>
      </c>
      <c r="M23" s="1">
        <v>0.20751436053018538</v>
      </c>
      <c r="N23" s="1">
        <v>6.2528586801884736E-2</v>
      </c>
      <c r="O23" s="1">
        <v>-1.188598650284572</v>
      </c>
      <c r="P23" s="1">
        <v>-1.007366433124196</v>
      </c>
      <c r="Q23" s="1">
        <v>-0.42679839953113019</v>
      </c>
      <c r="R23" s="1">
        <v>-0.34805612586834589</v>
      </c>
      <c r="S23" s="1">
        <v>-0.73301835266417859</v>
      </c>
    </row>
    <row r="24" spans="1:19" x14ac:dyDescent="0.2">
      <c r="A24" t="s">
        <v>13</v>
      </c>
      <c r="B24" s="1" cm="1">
        <f t="array" ref="B24:S24">STANDARDIZE(B6:S6,U6,V6)</f>
        <v>0.31519269371311925</v>
      </c>
      <c r="C24" s="1">
        <v>-1.0265865820130293</v>
      </c>
      <c r="D24" s="1">
        <v>-1.6810645385940564</v>
      </c>
      <c r="E24" s="1">
        <v>-1.3727238599616578</v>
      </c>
      <c r="F24" s="1">
        <v>-0.29054754269698047</v>
      </c>
      <c r="G24" s="1">
        <v>1.2949203338838062</v>
      </c>
      <c r="H24" s="1">
        <v>-0.49942348628666966</v>
      </c>
      <c r="I24" s="1">
        <v>1.794233303798207</v>
      </c>
      <c r="J24" s="1">
        <v>1.782297535593081</v>
      </c>
      <c r="K24" s="1">
        <v>0.12819899183282593</v>
      </c>
      <c r="L24" s="1">
        <v>0.31618734106354623</v>
      </c>
      <c r="M24" s="1">
        <v>0.96370276619158424</v>
      </c>
      <c r="N24" s="1">
        <v>5.558973525164785E-2</v>
      </c>
      <c r="O24" s="1">
        <v>-0.12842002457736396</v>
      </c>
      <c r="P24" s="1">
        <v>-0.71824590338063032</v>
      </c>
      <c r="Q24" s="1">
        <v>0.42758784431138053</v>
      </c>
      <c r="R24" s="1">
        <v>-0.82268387517547514</v>
      </c>
      <c r="S24" s="1">
        <v>-0.53821473295332645</v>
      </c>
    </row>
    <row r="25" spans="1:19" x14ac:dyDescent="0.2">
      <c r="A25" t="s">
        <v>15</v>
      </c>
      <c r="B25" s="1" cm="1">
        <f t="array" ref="B25:S25">STANDARDIZE(B7:S7,U7,V7)</f>
        <v>-2.8975623167761602</v>
      </c>
      <c r="C25" s="1">
        <v>-0.76660764507074541</v>
      </c>
      <c r="D25" s="1">
        <v>-0.80464575153666063</v>
      </c>
      <c r="E25" s="1">
        <v>-0.60349045211373908</v>
      </c>
      <c r="F25" s="1">
        <v>-0.26010495049288379</v>
      </c>
      <c r="G25" s="1">
        <v>-7.9621990488536604E-2</v>
      </c>
      <c r="H25" s="1">
        <v>0.58153564619563003</v>
      </c>
      <c r="I25" s="1">
        <v>0.26443923566076982</v>
      </c>
      <c r="J25" s="1">
        <v>1.0102279377275072</v>
      </c>
      <c r="K25" s="1">
        <v>1.3492464157715882</v>
      </c>
      <c r="L25" s="1">
        <v>-3.752333766645783E-2</v>
      </c>
      <c r="M25" s="1">
        <v>0.97233173311002874</v>
      </c>
      <c r="N25" s="1">
        <v>0.87893827514667178</v>
      </c>
      <c r="O25" s="1">
        <v>-8.5604886395220514E-2</v>
      </c>
      <c r="P25" s="1">
        <v>-0.80381763930147454</v>
      </c>
      <c r="Q25" s="1">
        <v>-0.14790507209169965</v>
      </c>
      <c r="R25" s="1">
        <v>0.35157496026013174</v>
      </c>
      <c r="S25" s="1">
        <v>1.0785898380612506</v>
      </c>
    </row>
    <row r="26" spans="1:19" x14ac:dyDescent="0.2">
      <c r="A26" t="s">
        <v>18</v>
      </c>
      <c r="B26" s="1" cm="1">
        <f t="array" ref="B26:S26">STANDARDIZE(B8:S8,U8,V8)</f>
        <v>-1.2292996317018063</v>
      </c>
      <c r="C26" s="1">
        <v>0.48933286310460594</v>
      </c>
      <c r="D26" s="1">
        <v>0.32224359277620401</v>
      </c>
      <c r="E26" s="1">
        <v>-0.22676400973139899</v>
      </c>
      <c r="F26" s="1">
        <v>-0.22676400973139899</v>
      </c>
      <c r="G26" s="1">
        <v>-1.0383404656122046</v>
      </c>
      <c r="H26" s="1">
        <v>-2.2795750451946151</v>
      </c>
      <c r="I26" s="1">
        <v>-0.32224359277619979</v>
      </c>
      <c r="J26" s="1">
        <v>1.2054297359406108</v>
      </c>
      <c r="K26" s="1">
        <v>1.0144705698510093</v>
      </c>
      <c r="L26" s="1">
        <v>1.2770394232242119</v>
      </c>
      <c r="M26" s="1">
        <v>0.63255223767180613</v>
      </c>
      <c r="N26" s="1">
        <v>-0.15515432244779784</v>
      </c>
      <c r="O26" s="1">
        <v>-0.99060067408980534</v>
      </c>
      <c r="P26" s="1">
        <v>-0.15515432244779784</v>
      </c>
      <c r="Q26" s="1">
        <v>1.6589577554034152</v>
      </c>
      <c r="R26" s="1">
        <v>0.44159307158220662</v>
      </c>
      <c r="S26" s="1">
        <v>-0.41772317582100055</v>
      </c>
    </row>
    <row r="27" spans="1:19" x14ac:dyDescent="0.2">
      <c r="A27" t="s">
        <v>20</v>
      </c>
      <c r="B27" s="1" cm="1">
        <f t="array" ref="B27:S27">STANDARDIZE(B9:S9,U9,V9)</f>
        <v>-0.87090262815853547</v>
      </c>
      <c r="C27" s="1">
        <v>-0.11821116005476016</v>
      </c>
      <c r="D27" s="1">
        <v>0.82265317507496027</v>
      </c>
      <c r="E27" s="1">
        <v>0.88055251877525087</v>
      </c>
      <c r="F27" s="1">
        <v>1.5246827174409825</v>
      </c>
      <c r="G27" s="1">
        <v>1.7852297640922892</v>
      </c>
      <c r="H27" s="1">
        <v>0.93845186247554135</v>
      </c>
      <c r="I27" s="1">
        <v>0.8660776828501785</v>
      </c>
      <c r="J27" s="1">
        <v>0.45354485898560881</v>
      </c>
      <c r="K27" s="1">
        <v>1.92997812334306E-2</v>
      </c>
      <c r="L27" s="1">
        <v>5.5486871046111365E-2</v>
      </c>
      <c r="M27" s="1">
        <v>-0.10373632412968657</v>
      </c>
      <c r="N27" s="1">
        <v>-0.73339168687034606</v>
      </c>
      <c r="O27" s="1">
        <v>-1.5150328268242672</v>
      </c>
      <c r="P27" s="1">
        <v>-1.5729321705245578</v>
      </c>
      <c r="Q27" s="1">
        <v>-1.0880251670346253</v>
      </c>
      <c r="R27" s="1">
        <v>-0.76957877668302677</v>
      </c>
      <c r="S27" s="1">
        <v>-0.57416849169454687</v>
      </c>
    </row>
    <row r="28" spans="1:19" x14ac:dyDescent="0.2">
      <c r="A28" t="s">
        <v>22</v>
      </c>
      <c r="B28" s="1" cm="1">
        <f t="array" ref="B28:S28">STANDARDIZE(B10:S10,U10,V10)</f>
        <v>0.26813731326634627</v>
      </c>
      <c r="C28" s="1">
        <v>0.38085916684252519</v>
      </c>
      <c r="D28" s="1">
        <v>0.36852093342998787</v>
      </c>
      <c r="E28" s="1">
        <v>0.24836748697866473</v>
      </c>
      <c r="F28" s="1">
        <v>-3.2857289871155766</v>
      </c>
      <c r="G28" s="1">
        <v>-0.4738878396730164</v>
      </c>
      <c r="H28" s="1">
        <v>1.5681514163740786</v>
      </c>
      <c r="I28" s="1">
        <v>-1.5524929330388111</v>
      </c>
      <c r="J28" s="1">
        <v>0.12390953266911386</v>
      </c>
      <c r="K28" s="1">
        <v>0.1325852101056508</v>
      </c>
      <c r="L28" s="1">
        <v>0.15857397305687659</v>
      </c>
      <c r="M28" s="1">
        <v>0.16937448946378991</v>
      </c>
      <c r="N28" s="1">
        <v>0.22533675858135468</v>
      </c>
      <c r="O28" s="1">
        <v>0.36061709248802132</v>
      </c>
      <c r="P28" s="1">
        <v>0.34376909622066915</v>
      </c>
      <c r="Q28" s="1">
        <v>0.31416553967293509</v>
      </c>
      <c r="R28" s="1">
        <v>0.31815403052760399</v>
      </c>
      <c r="S28" s="1">
        <v>0.33158772014978632</v>
      </c>
    </row>
    <row r="29" spans="1:19" x14ac:dyDescent="0.2">
      <c r="A29" t="s">
        <v>31</v>
      </c>
      <c r="B29" s="1" cm="1">
        <f t="array" ref="B29:S29">STANDARDIZE(B11:S11,U11,V11)</f>
        <v>-1.112299575712431</v>
      </c>
      <c r="C29" s="1">
        <v>-0.80684143980249823</v>
      </c>
      <c r="D29" s="1">
        <v>-1.0104801970757866</v>
      </c>
      <c r="E29" s="1">
        <v>-1.0567617328197159</v>
      </c>
      <c r="F29" s="1">
        <v>-0.96419866133185761</v>
      </c>
      <c r="G29" s="1">
        <v>-0.58469006823163838</v>
      </c>
      <c r="H29" s="1">
        <v>-1.4640392473662927</v>
      </c>
      <c r="I29" s="1">
        <v>-0.26071931802413401</v>
      </c>
      <c r="J29" s="1">
        <v>0.56309201821780552</v>
      </c>
      <c r="K29" s="1">
        <v>3.5482510737012987E-2</v>
      </c>
      <c r="L29" s="1">
        <v>7.2507739332155957E-2</v>
      </c>
      <c r="M29" s="1">
        <v>0.41499110383723198</v>
      </c>
      <c r="N29" s="1">
        <v>-1.5427178581303917E-3</v>
      </c>
      <c r="O29" s="1">
        <v>0.83152492553259483</v>
      </c>
      <c r="P29" s="1">
        <v>0.7667307754910937</v>
      </c>
      <c r="Q29" s="1">
        <v>2.1644331549577549</v>
      </c>
      <c r="R29" s="1">
        <v>0.96111322561559664</v>
      </c>
      <c r="S29" s="1">
        <v>1.4516975045012452</v>
      </c>
    </row>
    <row r="30" spans="1:19" x14ac:dyDescent="0.2">
      <c r="A30" t="s">
        <v>25</v>
      </c>
      <c r="B30" s="1" cm="1">
        <f t="array" ref="B30:S30">STANDARDIZE(B12:S12,U12,V12)</f>
        <v>-1.0058146742153187</v>
      </c>
      <c r="C30" s="1">
        <v>-1.1000001846273761</v>
      </c>
      <c r="D30" s="1">
        <v>-0.86176394722771932</v>
      </c>
      <c r="E30" s="1">
        <v>-0.51875491491127579</v>
      </c>
      <c r="F30" s="1">
        <v>0.10200002332444925</v>
      </c>
      <c r="G30" s="1">
        <v>-0.36827419947051437</v>
      </c>
      <c r="H30" s="1">
        <v>-0.63758545705414582</v>
      </c>
      <c r="I30" s="1">
        <v>-0.86149312270320466</v>
      </c>
      <c r="J30" s="1">
        <v>-0.79657899698196422</v>
      </c>
      <c r="K30" s="1">
        <v>-0.47454350928564798</v>
      </c>
      <c r="L30" s="1">
        <v>0.62803059410449535</v>
      </c>
      <c r="M30" s="1">
        <v>0.28099548999063173</v>
      </c>
      <c r="N30" s="1">
        <v>1.1855326498363623</v>
      </c>
      <c r="O30" s="1">
        <v>2.5313993124189009</v>
      </c>
      <c r="P30" s="1">
        <v>1.5636651101774595</v>
      </c>
      <c r="Q30" s="1">
        <v>0.82442583846937756</v>
      </c>
      <c r="R30" s="1">
        <v>-4.5730566790057839E-2</v>
      </c>
      <c r="S30" s="1">
        <v>-0.44550944505445766</v>
      </c>
    </row>
    <row r="31" spans="1:19" x14ac:dyDescent="0.2">
      <c r="A31" t="s">
        <v>28</v>
      </c>
      <c r="B31" s="1" cm="1">
        <f t="array" ref="B31:S31">STANDARDIZE(B13:S13,U13,V13)</f>
        <v>-0.920072123214975</v>
      </c>
      <c r="C31" s="1">
        <v>-0.59387087375608127</v>
      </c>
      <c r="D31" s="1">
        <v>-0.20688678278310793</v>
      </c>
      <c r="E31" s="1">
        <v>0.27127157046098482</v>
      </c>
      <c r="F31" s="1">
        <v>0.82946066503194804</v>
      </c>
      <c r="G31" s="1">
        <v>1.1809880984550423</v>
      </c>
      <c r="H31" s="1">
        <v>1.1333748726023463</v>
      </c>
      <c r="I31" s="1">
        <v>1.3268669180888328</v>
      </c>
      <c r="J31" s="1">
        <v>1.0705659363711308</v>
      </c>
      <c r="K31" s="1">
        <v>0.76259953936646119</v>
      </c>
      <c r="L31" s="1">
        <v>0.75956039729075642</v>
      </c>
      <c r="M31" s="1">
        <v>0.52352036274441427</v>
      </c>
      <c r="N31" s="1">
        <v>0.11121008780724162</v>
      </c>
      <c r="O31" s="1">
        <v>-1.0770944637930135</v>
      </c>
      <c r="P31" s="1">
        <v>-1.5329657751486105</v>
      </c>
      <c r="Q31" s="1">
        <v>-1.2969257406022683</v>
      </c>
      <c r="R31" s="1">
        <v>-1.2969257406022683</v>
      </c>
      <c r="S31" s="1">
        <v>-1.0446769483188378</v>
      </c>
    </row>
    <row r="32" spans="1:19" x14ac:dyDescent="0.2">
      <c r="A32" t="s">
        <v>33</v>
      </c>
      <c r="B32" s="1" cm="1">
        <f t="array" ref="B32:S32">STANDARDIZE(B14:S14,U14,V14)</f>
        <v>4.4006805614393114E-3</v>
      </c>
      <c r="C32" s="1">
        <v>-0.28076341981992048</v>
      </c>
      <c r="D32" s="1">
        <v>0.16282518077330588</v>
      </c>
      <c r="E32" s="1">
        <v>1.0024750318961977</v>
      </c>
      <c r="F32" s="1">
        <v>1.1450570820868771</v>
      </c>
      <c r="G32" s="1">
        <v>-1.3263651212182384</v>
      </c>
      <c r="H32" s="1">
        <v>-0.59761242024365291</v>
      </c>
      <c r="I32" s="1">
        <v>-1.1520981709851856</v>
      </c>
      <c r="J32" s="1">
        <v>-0.45503037005297337</v>
      </c>
      <c r="K32" s="1">
        <v>-0.39166056996822673</v>
      </c>
      <c r="L32" s="1">
        <v>-1.7541112717902783</v>
      </c>
      <c r="M32" s="1">
        <v>-0.48671527009534671</v>
      </c>
      <c r="N32" s="1">
        <v>-0.48671527009534671</v>
      </c>
      <c r="O32" s="1">
        <v>0.89157788174789132</v>
      </c>
      <c r="P32" s="1">
        <v>-0.28076341981992048</v>
      </c>
      <c r="Q32" s="1">
        <v>0.76483828157839817</v>
      </c>
      <c r="R32" s="1">
        <v>1.1133721820445039</v>
      </c>
      <c r="S32" s="1">
        <v>2.1272889834004491</v>
      </c>
    </row>
    <row r="33" spans="1:19" x14ac:dyDescent="0.2">
      <c r="A33" t="s">
        <v>60</v>
      </c>
      <c r="B33" s="1" cm="1">
        <f t="array" ref="B33:S33">STANDARDIZE(B15:S15,U15,V15)</f>
        <v>-0.82888306233637743</v>
      </c>
      <c r="C33" s="1">
        <v>-0.76909355828792003</v>
      </c>
      <c r="D33" s="1">
        <v>-0.52190480901925895</v>
      </c>
      <c r="E33" s="1">
        <v>-0.91336823110050203</v>
      </c>
      <c r="F33" s="1">
        <v>-1.6739668520896109</v>
      </c>
      <c r="G33" s="1">
        <v>-1.1235599037180599</v>
      </c>
      <c r="H33" s="1">
        <v>-1.0230132688042717</v>
      </c>
      <c r="I33" s="1">
        <v>-0.54910717654441121</v>
      </c>
      <c r="J33" s="1">
        <v>-0.17259113047528299</v>
      </c>
      <c r="K33" s="1">
        <v>-3.049821751540081E-2</v>
      </c>
      <c r="L33" s="1">
        <v>2.0312648432860212</v>
      </c>
      <c r="M33" s="1">
        <v>0.92218811135609668</v>
      </c>
      <c r="N33" s="1">
        <v>0.72866137037937417</v>
      </c>
      <c r="O33" s="1">
        <v>0.81542113984099496</v>
      </c>
      <c r="P33" s="1">
        <v>1.3357012340763281</v>
      </c>
      <c r="Q33" s="1">
        <v>0.91917078390023554</v>
      </c>
      <c r="R33" s="1">
        <v>0.48100841688673457</v>
      </c>
      <c r="S33" s="1">
        <v>0.37257031016530928</v>
      </c>
    </row>
    <row r="34" spans="1:19" x14ac:dyDescent="0.2">
      <c r="A34" t="s">
        <v>38</v>
      </c>
      <c r="B34" s="1" cm="1">
        <f t="array" ref="B34:S34">STANDARDIZE(B16:S16,U16,V16)</f>
        <v>-1.2002599167485506</v>
      </c>
      <c r="C34" s="1">
        <v>-0.62858800382019597</v>
      </c>
      <c r="D34" s="1">
        <v>-0.6562090479294721</v>
      </c>
      <c r="E34" s="1">
        <v>-0.93241948902223482</v>
      </c>
      <c r="F34" s="1">
        <v>-0.64951303723631437</v>
      </c>
      <c r="G34" s="1">
        <v>-0.84955635669440632</v>
      </c>
      <c r="H34" s="1">
        <v>-0.96171453580480071</v>
      </c>
      <c r="I34" s="1">
        <v>-8.9559143020985596E-2</v>
      </c>
      <c r="J34" s="1">
        <v>-0.44946971777822242</v>
      </c>
      <c r="K34" s="1">
        <v>0.15819325262585576</v>
      </c>
      <c r="L34" s="1">
        <v>2.5930301409253933</v>
      </c>
      <c r="M34" s="1">
        <v>0.94413750773526295</v>
      </c>
      <c r="N34" s="1">
        <v>1.3802152041271711</v>
      </c>
      <c r="O34" s="1">
        <v>0.12806120450664529</v>
      </c>
      <c r="P34" s="1">
        <v>1.3073960878390787</v>
      </c>
      <c r="Q34" s="1">
        <v>0.2611444170331586</v>
      </c>
      <c r="R34" s="1">
        <v>0.12555020049671159</v>
      </c>
      <c r="S34" s="1">
        <v>-0.48043876723407747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19EE-F0ED-48B5-9704-668BCD21DE66}">
  <dimension ref="A1:V34"/>
  <sheetViews>
    <sheetView showGridLines="0" workbookViewId="0"/>
  </sheetViews>
  <sheetFormatPr baseColWidth="10" defaultColWidth="8.83203125" defaultRowHeight="15" x14ac:dyDescent="0.2"/>
  <cols>
    <col min="1" max="1" width="22.5" bestFit="1" customWidth="1"/>
  </cols>
  <sheetData>
    <row r="1" spans="1:22" x14ac:dyDescent="0.2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U1" t="s">
        <v>58</v>
      </c>
      <c r="V1" t="s">
        <v>59</v>
      </c>
    </row>
    <row r="2" spans="1:22" x14ac:dyDescent="0.2">
      <c r="A2" t="s">
        <v>4</v>
      </c>
      <c r="B2" s="3">
        <v>8.8465000000000007</v>
      </c>
      <c r="C2" s="3">
        <v>10.524900000000001</v>
      </c>
      <c r="D2" s="3">
        <v>9.2748000000000008</v>
      </c>
      <c r="E2" s="3">
        <v>11.631399999999999</v>
      </c>
      <c r="F2" s="3">
        <v>12.5428</v>
      </c>
      <c r="G2" s="3">
        <v>13.333299999999999</v>
      </c>
      <c r="H2" s="3">
        <v>10.004099999999999</v>
      </c>
      <c r="I2" s="3">
        <v>9.0883000000000003</v>
      </c>
      <c r="J2" s="3">
        <v>12.111599999999999</v>
      </c>
      <c r="K2" s="3">
        <v>7.2651000000000003</v>
      </c>
      <c r="L2" s="3">
        <v>26.064299999999999</v>
      </c>
      <c r="M2" s="3">
        <v>6.24</v>
      </c>
      <c r="N2" s="3">
        <v>11.0566</v>
      </c>
      <c r="O2" s="3">
        <v>12.8489</v>
      </c>
      <c r="P2" s="3">
        <v>14.8606</v>
      </c>
      <c r="Q2" s="3">
        <v>12.97</v>
      </c>
      <c r="R2" s="3">
        <v>15.3992</v>
      </c>
      <c r="S2" s="3">
        <v>9.8528000000000002</v>
      </c>
      <c r="U2" s="1">
        <f t="shared" ref="U2:U16" si="0">AVERAGE(B2:S2)</f>
        <v>11.884177777777779</v>
      </c>
      <c r="V2" s="1">
        <f t="shared" ref="V2:V16" si="1">_xlfn.STDEV.S((B2:S2))</f>
        <v>4.2997195133630202</v>
      </c>
    </row>
    <row r="3" spans="1:22" x14ac:dyDescent="0.2">
      <c r="A3" t="s">
        <v>6</v>
      </c>
      <c r="B3" s="3">
        <v>7.7154999999999996</v>
      </c>
      <c r="C3" s="3">
        <v>8.9067000000000007</v>
      </c>
      <c r="D3" s="3">
        <v>7.1677999999999997</v>
      </c>
      <c r="E3" s="3">
        <v>6.8777999999999997</v>
      </c>
      <c r="F3" s="3">
        <v>7.7953000000000001</v>
      </c>
      <c r="G3" s="3">
        <v>8.3605999999999998</v>
      </c>
      <c r="H3" s="3">
        <v>9.9245999999999999</v>
      </c>
      <c r="I3" s="3">
        <v>8.7591000000000001</v>
      </c>
      <c r="J3" s="3">
        <v>11.090999999999999</v>
      </c>
      <c r="K3" s="3">
        <v>6.3777999999999997</v>
      </c>
      <c r="L3" s="3">
        <v>24.520900000000001</v>
      </c>
      <c r="M3" s="3">
        <v>6.3997000000000002</v>
      </c>
      <c r="N3" s="3">
        <v>10.9206</v>
      </c>
      <c r="O3" s="3">
        <v>12.7882</v>
      </c>
      <c r="P3" s="3">
        <v>15.188700000000001</v>
      </c>
      <c r="Q3" s="3">
        <v>13.3742</v>
      </c>
      <c r="R3" s="3">
        <v>14.972099999999999</v>
      </c>
      <c r="S3" s="3">
        <v>8.6265000000000001</v>
      </c>
      <c r="U3" s="1">
        <f t="shared" si="0"/>
        <v>10.542616666666666</v>
      </c>
      <c r="V3" s="1">
        <f t="shared" si="1"/>
        <v>4.4697992080510893</v>
      </c>
    </row>
    <row r="4" spans="1:22" x14ac:dyDescent="0.2">
      <c r="A4" t="s">
        <v>8</v>
      </c>
      <c r="B4" s="3">
        <v>17.5945</v>
      </c>
      <c r="C4" s="3">
        <v>17.889199999999999</v>
      </c>
      <c r="D4" s="3">
        <v>14.603999999999999</v>
      </c>
      <c r="E4" s="3">
        <v>14.1777</v>
      </c>
      <c r="F4" s="3">
        <v>15.776400000000001</v>
      </c>
      <c r="G4" s="3">
        <v>14.441000000000001</v>
      </c>
      <c r="H4" s="3">
        <v>13.915100000000001</v>
      </c>
      <c r="I4" s="3">
        <v>14.228199999999999</v>
      </c>
      <c r="J4" s="3">
        <v>14.300700000000001</v>
      </c>
      <c r="K4" s="3">
        <v>12.559900000000001</v>
      </c>
      <c r="L4" s="3">
        <v>33.037500000000001</v>
      </c>
      <c r="M4" s="3">
        <v>13.084899999999999</v>
      </c>
      <c r="N4" s="3">
        <v>16.5199</v>
      </c>
      <c r="O4" s="3">
        <v>15.8956</v>
      </c>
      <c r="P4" s="3">
        <v>19.738700000000001</v>
      </c>
      <c r="Q4" s="3">
        <v>19.555299999999999</v>
      </c>
      <c r="R4" s="3">
        <v>20.849599999999999</v>
      </c>
      <c r="S4" s="3">
        <v>15.3988</v>
      </c>
      <c r="U4" s="1">
        <f t="shared" si="0"/>
        <v>16.864833333333333</v>
      </c>
      <c r="V4" s="1">
        <f t="shared" si="1"/>
        <v>4.6788649729709126</v>
      </c>
    </row>
    <row r="5" spans="1:22" x14ac:dyDescent="0.2">
      <c r="A5" t="s">
        <v>11</v>
      </c>
      <c r="B5" s="3">
        <v>0.9345</v>
      </c>
      <c r="C5" s="3">
        <v>0.78810000000000002</v>
      </c>
      <c r="D5" s="3">
        <v>0.62839999999999996</v>
      </c>
      <c r="E5" s="3">
        <v>1.0378000000000001</v>
      </c>
      <c r="F5" s="3">
        <v>1.0838000000000001</v>
      </c>
      <c r="G5" s="3">
        <v>1.0206</v>
      </c>
      <c r="H5" s="3">
        <v>0.87839999999999996</v>
      </c>
      <c r="I5" s="3">
        <v>1.054</v>
      </c>
      <c r="J5" s="3">
        <v>0.91800000000000004</v>
      </c>
      <c r="K5" s="3">
        <v>0.83889999999999998</v>
      </c>
      <c r="L5" s="3">
        <v>0.82020000000000004</v>
      </c>
      <c r="M5" s="3">
        <v>0.58819999999999995</v>
      </c>
      <c r="N5" s="3">
        <v>0.47620000000000001</v>
      </c>
      <c r="O5" s="3">
        <v>0.45429999999999998</v>
      </c>
      <c r="P5" s="3">
        <v>0.498</v>
      </c>
      <c r="Q5" s="3">
        <v>0.6583</v>
      </c>
      <c r="R5" s="3">
        <v>0.73829999999999996</v>
      </c>
      <c r="S5" s="3">
        <v>0.60309999999999997</v>
      </c>
      <c r="U5" s="1">
        <f t="shared" si="0"/>
        <v>0.77883888888888897</v>
      </c>
      <c r="V5" s="1">
        <f t="shared" si="1"/>
        <v>0.20792464171902991</v>
      </c>
    </row>
    <row r="6" spans="1:22" x14ac:dyDescent="0.2">
      <c r="A6" t="s">
        <v>13</v>
      </c>
      <c r="B6" s="3">
        <v>0.38919999999999999</v>
      </c>
      <c r="C6" s="3">
        <v>0.3876</v>
      </c>
      <c r="D6" s="3">
        <v>0.2676</v>
      </c>
      <c r="E6" s="3">
        <v>0.30120000000000002</v>
      </c>
      <c r="F6" s="3">
        <v>0.45119999999999999</v>
      </c>
      <c r="G6" s="3">
        <v>0.2737</v>
      </c>
      <c r="H6" s="3">
        <v>0.26329999999999998</v>
      </c>
      <c r="I6" s="3">
        <v>0.23549999999999999</v>
      </c>
      <c r="J6" s="3">
        <v>0.43809999999999999</v>
      </c>
      <c r="K6" s="3">
        <v>0.25080000000000002</v>
      </c>
      <c r="L6" s="3">
        <v>0.29909999999999998</v>
      </c>
      <c r="M6" s="3">
        <v>0.224</v>
      </c>
      <c r="N6" s="3">
        <v>0.17169999999999999</v>
      </c>
      <c r="O6" s="3">
        <v>0.2427</v>
      </c>
      <c r="P6" s="3">
        <v>0.24740000000000001</v>
      </c>
      <c r="Q6" s="3">
        <v>0.2601</v>
      </c>
      <c r="R6" s="3">
        <v>0.28399999999999997</v>
      </c>
      <c r="S6" s="3">
        <v>0.25430000000000003</v>
      </c>
      <c r="U6" s="1">
        <f t="shared" si="0"/>
        <v>0.29119444444444448</v>
      </c>
      <c r="V6" s="1">
        <f t="shared" si="1"/>
        <v>7.5949940728956666E-2</v>
      </c>
    </row>
    <row r="7" spans="1:22" x14ac:dyDescent="0.2">
      <c r="A7" t="s">
        <v>15</v>
      </c>
      <c r="B7" s="3">
        <v>7.4716981132075473</v>
      </c>
      <c r="C7" s="3">
        <v>8.8745098039215691</v>
      </c>
      <c r="D7" s="3">
        <v>6.5662251655629138</v>
      </c>
      <c r="E7" s="3">
        <v>3.0991935483870967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U7" s="1">
        <f>AVERAGE(B7:S7)</f>
        <v>1.445090368393285</v>
      </c>
      <c r="V7" s="1">
        <f>_xlfn.STDEV.S((B7:S7))</f>
        <v>2.967613018009696</v>
      </c>
    </row>
    <row r="8" spans="1:22" x14ac:dyDescent="0.2">
      <c r="A8" t="s">
        <v>18</v>
      </c>
      <c r="B8" s="3">
        <v>6.43</v>
      </c>
      <c r="C8" s="3">
        <v>6.4</v>
      </c>
      <c r="D8" s="3">
        <v>6.33</v>
      </c>
      <c r="E8" s="3">
        <v>7.04</v>
      </c>
      <c r="F8" s="3">
        <v>6.48</v>
      </c>
      <c r="G8" s="3">
        <v>6.89</v>
      </c>
      <c r="H8" s="3">
        <v>4.12</v>
      </c>
      <c r="I8" s="3">
        <v>4.6399999999999997</v>
      </c>
      <c r="J8" s="3">
        <v>5.93</v>
      </c>
      <c r="K8" s="3">
        <v>5.99</v>
      </c>
      <c r="L8" s="3">
        <v>5.95</v>
      </c>
      <c r="M8" s="3">
        <v>6.22</v>
      </c>
      <c r="N8" s="3">
        <v>6.31</v>
      </c>
      <c r="O8" s="3">
        <v>6.05</v>
      </c>
      <c r="P8" s="3">
        <v>6.05</v>
      </c>
      <c r="Q8" s="3">
        <v>6.21</v>
      </c>
      <c r="R8" s="3">
        <v>6.52</v>
      </c>
      <c r="S8" s="3">
        <v>6.63</v>
      </c>
      <c r="U8" s="1">
        <f>AVERAGE(B8:S8)</f>
        <v>6.1216666666666661</v>
      </c>
      <c r="V8" s="1">
        <f>_xlfn.STDEV.S((B8:S8))</f>
        <v>0.70892835446518887</v>
      </c>
    </row>
    <row r="9" spans="1:22" x14ac:dyDescent="0.2">
      <c r="A9" t="s">
        <v>20</v>
      </c>
      <c r="B9" s="3">
        <v>9.85</v>
      </c>
      <c r="C9" s="3">
        <v>9.4700000000000006</v>
      </c>
      <c r="D9" s="3">
        <v>7.97</v>
      </c>
      <c r="E9" s="3">
        <v>8.4700000000000006</v>
      </c>
      <c r="F9" s="3">
        <v>7.83</v>
      </c>
      <c r="G9" s="3">
        <v>8.39</v>
      </c>
      <c r="H9" s="3">
        <v>5.55</v>
      </c>
      <c r="I9" s="3">
        <v>5.61</v>
      </c>
      <c r="J9" s="3">
        <v>6.12</v>
      </c>
      <c r="K9" s="3">
        <v>7.44</v>
      </c>
      <c r="L9" s="3">
        <v>9.2100000000000009</v>
      </c>
      <c r="M9" s="3">
        <v>9.8800000000000008</v>
      </c>
      <c r="N9" s="3">
        <v>9.77</v>
      </c>
      <c r="O9" s="3">
        <v>10.47</v>
      </c>
      <c r="P9" s="3">
        <v>11.56</v>
      </c>
      <c r="Q9" s="3">
        <v>11.79</v>
      </c>
      <c r="R9" s="3">
        <v>12.4</v>
      </c>
      <c r="S9" s="3">
        <v>11.61</v>
      </c>
      <c r="U9" s="1">
        <f t="shared" si="0"/>
        <v>9.0772222222222219</v>
      </c>
      <c r="V9" s="1">
        <f t="shared" si="1"/>
        <v>2.0909266326216582</v>
      </c>
    </row>
    <row r="10" spans="1:22" x14ac:dyDescent="0.2">
      <c r="A10" t="s">
        <v>22</v>
      </c>
      <c r="B10" s="3">
        <v>34.181362725450903</v>
      </c>
      <c r="C10" s="3">
        <v>-15.482649842271293</v>
      </c>
      <c r="D10" s="3">
        <v>-5.6912899669239252</v>
      </c>
      <c r="E10" s="3">
        <v>100.55635491606715</v>
      </c>
      <c r="F10" s="3">
        <v>40.242990654205606</v>
      </c>
      <c r="G10" s="3">
        <v>150.02134146341464</v>
      </c>
      <c r="H10" s="3">
        <v>-15.96522514489523</v>
      </c>
      <c r="I10" s="3">
        <v>43.605230386052305</v>
      </c>
      <c r="J10" s="3">
        <v>-29.914406779661018</v>
      </c>
      <c r="K10" s="3">
        <v>-15.172352680549402</v>
      </c>
      <c r="L10" s="3">
        <v>-15.089613034623218</v>
      </c>
      <c r="M10" s="3">
        <v>-4.3663466397170287</v>
      </c>
      <c r="N10" s="3">
        <v>-3.1301825214553367</v>
      </c>
      <c r="O10" s="3">
        <v>-2.8400306580532138</v>
      </c>
      <c r="P10" s="3">
        <v>-3.3629745189807592</v>
      </c>
      <c r="Q10" s="3">
        <v>-5.1314671814671815</v>
      </c>
      <c r="R10" s="3">
        <v>-7.8341516639388979</v>
      </c>
      <c r="S10" s="3">
        <v>-4.7433734939759038</v>
      </c>
      <c r="U10" s="1">
        <f>AVERAGE(B10:S10)</f>
        <v>13.326845334371015</v>
      </c>
      <c r="V10" s="1">
        <f>_xlfn.STDEV.S((B10:S10))</f>
        <v>46.112765121136775</v>
      </c>
    </row>
    <row r="11" spans="1:22" x14ac:dyDescent="0.2">
      <c r="A11" t="s">
        <v>31</v>
      </c>
      <c r="B11" s="3">
        <v>1.36</v>
      </c>
      <c r="C11" s="3">
        <v>1.55</v>
      </c>
      <c r="D11" s="3">
        <v>1.55</v>
      </c>
      <c r="E11" s="3">
        <v>1.91</v>
      </c>
      <c r="F11" s="3">
        <v>2.54</v>
      </c>
      <c r="G11" s="3">
        <v>1.22</v>
      </c>
      <c r="H11" s="3">
        <v>1.56</v>
      </c>
      <c r="I11" s="3">
        <v>1.3</v>
      </c>
      <c r="J11" s="3">
        <v>2.7</v>
      </c>
      <c r="K11" s="3">
        <v>1.1399999999999999</v>
      </c>
      <c r="L11" s="3">
        <v>1.37</v>
      </c>
      <c r="M11" s="3">
        <v>1.04</v>
      </c>
      <c r="N11" s="3">
        <v>1.04</v>
      </c>
      <c r="O11" s="3">
        <v>1.94</v>
      </c>
      <c r="P11" s="3">
        <v>2.1</v>
      </c>
      <c r="Q11" s="3">
        <v>2.17</v>
      </c>
      <c r="R11" s="3">
        <v>2.2599999999999998</v>
      </c>
      <c r="S11" s="3">
        <v>2.1800000000000002</v>
      </c>
      <c r="U11" s="1">
        <f t="shared" si="0"/>
        <v>1.7183333333333333</v>
      </c>
      <c r="V11" s="1">
        <f t="shared" si="1"/>
        <v>0.51964071298180203</v>
      </c>
    </row>
    <row r="12" spans="1:22" x14ac:dyDescent="0.2">
      <c r="A12" t="s">
        <v>25</v>
      </c>
      <c r="B12" s="3">
        <v>35.643599999999999</v>
      </c>
      <c r="C12" s="3">
        <v>35.769599999999997</v>
      </c>
      <c r="D12" s="3">
        <v>76.970100000000002</v>
      </c>
      <c r="E12" s="3">
        <v>90.584199999999996</v>
      </c>
      <c r="F12" s="3">
        <v>73.117199999999997</v>
      </c>
      <c r="G12" s="3">
        <v>79.917599999999993</v>
      </c>
      <c r="H12" s="3">
        <v>76.231300000000005</v>
      </c>
      <c r="I12" s="3">
        <v>59.924100000000003</v>
      </c>
      <c r="J12" s="3">
        <v>52.6282</v>
      </c>
      <c r="K12" s="3">
        <v>59.799700000000001</v>
      </c>
      <c r="L12" s="3">
        <v>54.797199999999997</v>
      </c>
      <c r="M12" s="3">
        <v>68.209400000000002</v>
      </c>
      <c r="N12" s="3">
        <v>67.699600000000004</v>
      </c>
      <c r="O12" s="3">
        <v>71.450199999999995</v>
      </c>
      <c r="P12" s="3">
        <v>69.579400000000007</v>
      </c>
      <c r="Q12" s="3">
        <v>75.142799999999994</v>
      </c>
      <c r="R12" s="3">
        <v>71.415499999999994</v>
      </c>
      <c r="S12" s="3">
        <v>88.068399999999997</v>
      </c>
      <c r="U12" s="1">
        <f t="shared" si="0"/>
        <v>67.052672222222228</v>
      </c>
      <c r="V12" s="1">
        <f t="shared" si="1"/>
        <v>15.183367841308351</v>
      </c>
    </row>
    <row r="13" spans="1:22" x14ac:dyDescent="0.2">
      <c r="A13" t="s">
        <v>28</v>
      </c>
      <c r="B13" s="3">
        <v>0.58040000000000003</v>
      </c>
      <c r="C13" s="3">
        <v>0.60699999999999998</v>
      </c>
      <c r="D13" s="3">
        <v>0.58479999999999999</v>
      </c>
      <c r="E13" s="3">
        <v>0.63939999999999997</v>
      </c>
      <c r="F13" s="3">
        <v>0.59670000000000001</v>
      </c>
      <c r="G13" s="3">
        <v>0.60750000000000004</v>
      </c>
      <c r="H13" s="3">
        <v>0.37869999999999998</v>
      </c>
      <c r="I13" s="3">
        <v>0.41360000000000002</v>
      </c>
      <c r="J13" s="3">
        <v>0.47689999999999999</v>
      </c>
      <c r="K13" s="3">
        <v>0.49159999999999998</v>
      </c>
      <c r="L13" s="3">
        <v>0.45729999999999998</v>
      </c>
      <c r="M13" s="3">
        <v>0.4168</v>
      </c>
      <c r="N13" s="3">
        <v>0.41599999999999998</v>
      </c>
      <c r="O13" s="3">
        <v>0.41270000000000001</v>
      </c>
      <c r="P13" s="3">
        <v>0.40660000000000002</v>
      </c>
      <c r="Q13" s="3">
        <v>0.40179999999999999</v>
      </c>
      <c r="R13" s="3">
        <v>0.42580000000000001</v>
      </c>
      <c r="S13" s="3">
        <v>0.4556</v>
      </c>
      <c r="U13" s="1">
        <f>AVERAGE(B13:S13)</f>
        <v>0.48717777777777788</v>
      </c>
      <c r="V13" s="1">
        <f>_xlfn.STDEV.S((B13:S13))</f>
        <v>8.8959267318418911E-2</v>
      </c>
    </row>
    <row r="14" spans="1:22" x14ac:dyDescent="0.2">
      <c r="A14" t="s">
        <v>33</v>
      </c>
      <c r="B14" s="3">
        <v>0</v>
      </c>
      <c r="C14" s="3">
        <v>0</v>
      </c>
      <c r="D14" s="3">
        <v>1.62</v>
      </c>
      <c r="E14" s="3">
        <v>1.9</v>
      </c>
      <c r="F14" s="3">
        <v>2.0299999999999998</v>
      </c>
      <c r="G14" s="3">
        <v>2.39</v>
      </c>
      <c r="H14" s="3">
        <v>2.0099999999999998</v>
      </c>
      <c r="I14" s="3">
        <v>1.71</v>
      </c>
      <c r="J14" s="3">
        <v>2.19</v>
      </c>
      <c r="K14" s="3">
        <v>1.28</v>
      </c>
      <c r="L14" s="3">
        <v>4.4400000000000004</v>
      </c>
      <c r="M14" s="3">
        <v>1.05</v>
      </c>
      <c r="N14" s="3">
        <v>1.85</v>
      </c>
      <c r="O14" s="3">
        <v>2.23</v>
      </c>
      <c r="P14" s="3">
        <v>2.69</v>
      </c>
      <c r="Q14" s="3">
        <v>2.4700000000000002</v>
      </c>
      <c r="R14" s="3">
        <v>3.04</v>
      </c>
      <c r="S14" s="3">
        <v>1.96</v>
      </c>
      <c r="U14" s="1">
        <f t="shared" si="0"/>
        <v>1.936666666666667</v>
      </c>
      <c r="V14" s="1">
        <f t="shared" si="1"/>
        <v>1.0170777054008842</v>
      </c>
    </row>
    <row r="15" spans="1:22" x14ac:dyDescent="0.2">
      <c r="A15" t="s">
        <v>60</v>
      </c>
      <c r="B15" s="3">
        <v>9.5421999999999993</v>
      </c>
      <c r="C15" s="3">
        <v>11.1258</v>
      </c>
      <c r="D15" s="3">
        <v>13.357799999999999</v>
      </c>
      <c r="E15" s="3">
        <v>9.8434000000000008</v>
      </c>
      <c r="F15" s="3">
        <v>9.3480000000000008</v>
      </c>
      <c r="G15" s="3">
        <v>11.4597</v>
      </c>
      <c r="H15" s="3">
        <v>18.285499999999999</v>
      </c>
      <c r="I15" s="3">
        <v>12.1127</v>
      </c>
      <c r="J15" s="3">
        <v>14.821</v>
      </c>
      <c r="K15" s="3">
        <v>17.568000000000001</v>
      </c>
      <c r="L15" s="3">
        <v>8.6267999999999994</v>
      </c>
      <c r="M15" s="3">
        <v>24.5473</v>
      </c>
      <c r="N15" s="3">
        <v>18.855399999999999</v>
      </c>
      <c r="O15" s="3">
        <v>18.295300000000001</v>
      </c>
      <c r="P15" s="3">
        <v>18.964400000000001</v>
      </c>
      <c r="Q15" s="3">
        <v>19.279699999999998</v>
      </c>
      <c r="R15" s="3">
        <v>18.205400000000001</v>
      </c>
      <c r="S15" s="3">
        <v>23.2698</v>
      </c>
      <c r="U15" s="1">
        <f>AVERAGE(B15:S15)</f>
        <v>15.417122222222222</v>
      </c>
      <c r="V15" s="1">
        <f>_xlfn.STDEV.S((B15:S15))</f>
        <v>4.9192133868495178</v>
      </c>
    </row>
    <row r="16" spans="1:22" x14ac:dyDescent="0.2">
      <c r="A16" t="s">
        <v>38</v>
      </c>
      <c r="B16">
        <v>50.65</v>
      </c>
      <c r="C16">
        <v>51.86</v>
      </c>
      <c r="D16">
        <v>69.62</v>
      </c>
      <c r="E16">
        <v>91.14</v>
      </c>
      <c r="F16">
        <v>61.18</v>
      </c>
      <c r="G16">
        <v>81.98</v>
      </c>
      <c r="H16">
        <v>117.4</v>
      </c>
      <c r="I16">
        <v>112.54</v>
      </c>
      <c r="J16">
        <v>41.09</v>
      </c>
      <c r="K16">
        <v>44.69</v>
      </c>
      <c r="L16">
        <v>14.12</v>
      </c>
      <c r="M16">
        <v>67.27</v>
      </c>
      <c r="N16">
        <v>43.81</v>
      </c>
      <c r="O16">
        <v>42.48</v>
      </c>
      <c r="P16">
        <v>40.11</v>
      </c>
      <c r="Q16">
        <v>48.33</v>
      </c>
      <c r="R16">
        <v>43.42</v>
      </c>
      <c r="S16">
        <v>74.53</v>
      </c>
      <c r="U16" s="1">
        <f t="shared" si="0"/>
        <v>60.901111111111128</v>
      </c>
      <c r="V16" s="1">
        <f t="shared" si="1"/>
        <v>26.654357085361955</v>
      </c>
    </row>
    <row r="18" spans="1:19" x14ac:dyDescent="0.2">
      <c r="A18" t="s">
        <v>61</v>
      </c>
    </row>
    <row r="19" spans="1:19" x14ac:dyDescent="0.2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  <c r="L19" t="s">
        <v>50</v>
      </c>
      <c r="M19" t="s">
        <v>51</v>
      </c>
      <c r="N19" t="s">
        <v>52</v>
      </c>
      <c r="O19" t="s">
        <v>53</v>
      </c>
      <c r="P19" t="s">
        <v>54</v>
      </c>
      <c r="Q19" t="s">
        <v>55</v>
      </c>
      <c r="R19" t="s">
        <v>56</v>
      </c>
      <c r="S19" t="s">
        <v>57</v>
      </c>
    </row>
    <row r="20" spans="1:19" x14ac:dyDescent="0.2">
      <c r="A20" t="s">
        <v>4</v>
      </c>
      <c r="B20" s="1" cm="1">
        <f t="array" ref="B20:S20">STANDARDIZE(B2:S2,U2,V2)</f>
        <v>-0.70648277598969766</v>
      </c>
      <c r="C20" s="1">
        <v>-0.31613173221027652</v>
      </c>
      <c r="D20" s="1">
        <v>-0.60687162724641475</v>
      </c>
      <c r="E20" s="1">
        <v>-5.8789364513702938E-2</v>
      </c>
      <c r="F20" s="1">
        <v>0.15317795036985563</v>
      </c>
      <c r="G20" s="1">
        <v>0.33702715205457462</v>
      </c>
      <c r="H20" s="1">
        <v>-0.43725591214373877</v>
      </c>
      <c r="I20" s="1">
        <v>-0.650246549592019</v>
      </c>
      <c r="J20" s="1">
        <v>5.2892339027096669E-2</v>
      </c>
      <c r="K20" s="1">
        <v>-1.0742742086832016</v>
      </c>
      <c r="L20" s="1">
        <v>3.2979179637536995</v>
      </c>
      <c r="M20" s="1">
        <v>-1.3126851089324179</v>
      </c>
      <c r="N20" s="1">
        <v>-0.1924725031960261</v>
      </c>
      <c r="O20" s="1">
        <v>0.22436864061108602</v>
      </c>
      <c r="P20" s="1">
        <v>0.69223636866820082</v>
      </c>
      <c r="Q20" s="1">
        <v>0.25253326847195828</v>
      </c>
      <c r="R20" s="1">
        <v>0.81750035352258388</v>
      </c>
      <c r="S20" s="1">
        <v>-0.47244425397156653</v>
      </c>
    </row>
    <row r="21" spans="1:19" x14ac:dyDescent="0.2">
      <c r="A21" t="s">
        <v>6</v>
      </c>
      <c r="B21" s="1" cm="1">
        <f t="array" ref="B21:S21">STANDARDIZE(B3:S3,U3,V3)</f>
        <v>-0.6324929901939238</v>
      </c>
      <c r="C21" s="1">
        <v>-0.36599332330634005</v>
      </c>
      <c r="D21" s="1">
        <v>-0.75502645859077533</v>
      </c>
      <c r="E21" s="1">
        <v>-0.81990633048248052</v>
      </c>
      <c r="F21" s="1">
        <v>-0.61463983923889587</v>
      </c>
      <c r="G21" s="1">
        <v>-0.48816883378930648</v>
      </c>
      <c r="H21" s="1">
        <v>-0.13826497296645499</v>
      </c>
      <c r="I21" s="1">
        <v>-0.39901494086225631</v>
      </c>
      <c r="J21" s="1">
        <v>0.12268634625590674</v>
      </c>
      <c r="K21" s="1">
        <v>-0.9317681785716273</v>
      </c>
      <c r="L21" s="1">
        <v>3.1272732135607746</v>
      </c>
      <c r="M21" s="1">
        <v>-0.92686862962532257</v>
      </c>
      <c r="N21" s="1">
        <v>8.4563828427125703E-2</v>
      </c>
      <c r="O21" s="1">
        <v>0.50239020340970708</v>
      </c>
      <c r="P21" s="1">
        <v>1.0394389360857015</v>
      </c>
      <c r="Q21" s="1">
        <v>0.6334922893701872</v>
      </c>
      <c r="R21" s="1">
        <v>0.99098038349348272</v>
      </c>
      <c r="S21" s="1">
        <v>-0.4286807029754981</v>
      </c>
    </row>
    <row r="22" spans="1:19" x14ac:dyDescent="0.2">
      <c r="A22" t="s">
        <v>8</v>
      </c>
      <c r="B22" s="1" cm="1">
        <f t="array" ref="B22:S22">STANDARDIZE(B4:S4,U4,V4)</f>
        <v>0.1559495028990662</v>
      </c>
      <c r="C22" s="1">
        <v>0.218934864028835</v>
      </c>
      <c r="D22" s="1">
        <v>-0.48320123499904838</v>
      </c>
      <c r="E22" s="1">
        <v>-0.57431307568320344</v>
      </c>
      <c r="F22" s="1">
        <v>-0.23262764358899982</v>
      </c>
      <c r="G22" s="1">
        <v>-0.51803874386960236</v>
      </c>
      <c r="H22" s="1">
        <v>-0.6304377985630043</v>
      </c>
      <c r="I22" s="1">
        <v>-0.56351985974478036</v>
      </c>
      <c r="J22" s="1">
        <v>-0.54802464874407331</v>
      </c>
      <c r="K22" s="1">
        <v>-0.92008069439966189</v>
      </c>
      <c r="L22" s="1">
        <v>3.45653630957373</v>
      </c>
      <c r="M22" s="1">
        <v>-0.80787399404971738</v>
      </c>
      <c r="N22" s="1">
        <v>-7.372158318864952E-2</v>
      </c>
      <c r="O22" s="1">
        <v>-0.20715137943335535</v>
      </c>
      <c r="P22" s="1">
        <v>0.61422303983306981</v>
      </c>
      <c r="Q22" s="1">
        <v>0.57502549917748857</v>
      </c>
      <c r="R22" s="1">
        <v>0.85165241777355261</v>
      </c>
      <c r="S22" s="1">
        <v>-0.31333097702164608</v>
      </c>
    </row>
    <row r="23" spans="1:19" x14ac:dyDescent="0.2">
      <c r="A23" t="s">
        <v>11</v>
      </c>
      <c r="B23" s="1" cm="1">
        <f t="array" ref="B23:S23">STANDARDIZE(B5:S5,U5,V5)</f>
        <v>0.74864195904907238</v>
      </c>
      <c r="C23" s="1">
        <v>4.4540709723216262E-2</v>
      </c>
      <c r="D23" s="1">
        <v>-0.72352602195259852</v>
      </c>
      <c r="E23" s="1">
        <v>1.2454565700829587</v>
      </c>
      <c r="F23" s="1">
        <v>1.4666905691880778</v>
      </c>
      <c r="G23" s="1">
        <v>1.1627342921566965</v>
      </c>
      <c r="H23" s="1">
        <v>0.47883266883609038</v>
      </c>
      <c r="I23" s="1">
        <v>1.3233694132460658</v>
      </c>
      <c r="J23" s="1">
        <v>0.66928628545701907</v>
      </c>
      <c r="K23" s="1">
        <v>0.28885999569147763</v>
      </c>
      <c r="L23" s="1">
        <v>0.19892356562048399</v>
      </c>
      <c r="M23" s="1">
        <v>-0.9168652994314197</v>
      </c>
      <c r="N23" s="1">
        <v>-1.455521992904752</v>
      </c>
      <c r="O23" s="1">
        <v>-1.5608486142178413</v>
      </c>
      <c r="P23" s="1">
        <v>-1.3506763150679784</v>
      </c>
      <c r="Q23" s="1">
        <v>-0.57972392253427107</v>
      </c>
      <c r="R23" s="1">
        <v>-0.19496914148189087</v>
      </c>
      <c r="S23" s="1">
        <v>-0.8452047214604137</v>
      </c>
    </row>
    <row r="24" spans="1:19" x14ac:dyDescent="0.2">
      <c r="A24" t="s">
        <v>13</v>
      </c>
      <c r="B24" s="1" cm="1">
        <f t="array" ref="B24:S24">STANDARDIZE(B6:S6,U6,V6)</f>
        <v>1.2903967352036383</v>
      </c>
      <c r="C24" s="1">
        <v>1.2693302276508551</v>
      </c>
      <c r="D24" s="1">
        <v>-0.31065783880788284</v>
      </c>
      <c r="E24" s="1">
        <v>0.13173881980056409</v>
      </c>
      <c r="F24" s="1">
        <v>2.1067239028739864</v>
      </c>
      <c r="G24" s="1">
        <v>-0.23034177876289702</v>
      </c>
      <c r="H24" s="1">
        <v>-0.36727407785598792</v>
      </c>
      <c r="I24" s="1">
        <v>-0.73330464658559547</v>
      </c>
      <c r="J24" s="1">
        <v>1.9342418722855739</v>
      </c>
      <c r="K24" s="1">
        <v>-0.5318561681121059</v>
      </c>
      <c r="L24" s="1">
        <v>0.10408902863753557</v>
      </c>
      <c r="M24" s="1">
        <v>-0.88472016962122424</v>
      </c>
      <c r="N24" s="1">
        <v>-1.5733316352528244</v>
      </c>
      <c r="O24" s="1">
        <v>-0.638505362598071</v>
      </c>
      <c r="P24" s="1">
        <v>-0.57662249666177035</v>
      </c>
      <c r="Q24" s="1">
        <v>-0.40940709296155403</v>
      </c>
      <c r="R24" s="1">
        <v>-9.4726136391855675E-2</v>
      </c>
      <c r="S24" s="1">
        <v>-0.48577318284039267</v>
      </c>
    </row>
    <row r="25" spans="1:19" x14ac:dyDescent="0.2">
      <c r="A25" t="s">
        <v>15</v>
      </c>
      <c r="B25" s="1" cm="1">
        <f t="array" ref="B25:S25">STANDARDIZE(B7:S7,U7,V7)</f>
        <v>2.0307930003812147</v>
      </c>
      <c r="C25" s="1">
        <v>2.5035000825380562</v>
      </c>
      <c r="D25" s="1">
        <v>1.725674731203412</v>
      </c>
      <c r="E25" s="1">
        <v>0.55738506670360188</v>
      </c>
      <c r="F25" s="1">
        <v>-0.48695377720187755</v>
      </c>
      <c r="G25" s="1">
        <v>-0.48695377720187755</v>
      </c>
      <c r="H25" s="1">
        <v>-0.48695377720187755</v>
      </c>
      <c r="I25" s="1">
        <v>-0.48695377720187755</v>
      </c>
      <c r="J25" s="1">
        <v>-0.48695377720187755</v>
      </c>
      <c r="K25" s="1">
        <v>-0.48695377720187755</v>
      </c>
      <c r="L25" s="1">
        <v>-0.48695377720187755</v>
      </c>
      <c r="M25" s="1">
        <v>-0.48695377720187755</v>
      </c>
      <c r="N25" s="1">
        <v>-0.48695377720187755</v>
      </c>
      <c r="O25" s="1">
        <v>-0.48695377720187755</v>
      </c>
      <c r="P25" s="1">
        <v>-0.48695377720187755</v>
      </c>
      <c r="Q25" s="1">
        <v>-0.48695377720187755</v>
      </c>
      <c r="R25" s="1">
        <v>-0.48695377720187755</v>
      </c>
      <c r="S25" s="1">
        <v>-0.48695377720187755</v>
      </c>
    </row>
    <row r="26" spans="1:19" x14ac:dyDescent="0.2">
      <c r="A26" t="s">
        <v>18</v>
      </c>
      <c r="B26" s="1" cm="1">
        <f t="array" ref="B26:S26">STANDARDIZE(B8:S8,U8,V8)</f>
        <v>0.43492876450955092</v>
      </c>
      <c r="C26" s="1">
        <v>0.39261137120591988</v>
      </c>
      <c r="D26" s="1">
        <v>0.29387078683077827</v>
      </c>
      <c r="E26" s="1">
        <v>1.2953824283500677</v>
      </c>
      <c r="F26" s="1">
        <v>0.5054577533489385</v>
      </c>
      <c r="G26" s="1">
        <v>1.0837954618319074</v>
      </c>
      <c r="H26" s="1">
        <v>-2.8235105198701085</v>
      </c>
      <c r="I26" s="1">
        <v>-2.0900090359404886</v>
      </c>
      <c r="J26" s="1">
        <v>-0.27036112388431488</v>
      </c>
      <c r="K26" s="1">
        <v>-0.18572633727705029</v>
      </c>
      <c r="L26" s="1">
        <v>-0.2421495283485596</v>
      </c>
      <c r="M26" s="1">
        <v>0.13870701138412733</v>
      </c>
      <c r="N26" s="1">
        <v>0.26565919129502297</v>
      </c>
      <c r="O26" s="1">
        <v>-0.10109155066978695</v>
      </c>
      <c r="P26" s="1">
        <v>-0.10109155066978695</v>
      </c>
      <c r="Q26" s="1">
        <v>0.12460121361625032</v>
      </c>
      <c r="R26" s="1">
        <v>0.56188094442044656</v>
      </c>
      <c r="S26" s="1">
        <v>0.7170447198670975</v>
      </c>
    </row>
    <row r="27" spans="1:19" x14ac:dyDescent="0.2">
      <c r="A27" t="s">
        <v>20</v>
      </c>
      <c r="B27" s="1" cm="1">
        <f t="array" ref="B27:S27">STANDARDIZE(B9:S9,U9,V9)</f>
        <v>0.3695862713312178</v>
      </c>
      <c r="C27" s="1">
        <v>0.18784866558675173</v>
      </c>
      <c r="D27" s="1">
        <v>-0.52953662024666937</v>
      </c>
      <c r="E27" s="1">
        <v>-0.29040819163552867</v>
      </c>
      <c r="F27" s="1">
        <v>-0.5964925802577884</v>
      </c>
      <c r="G27" s="1">
        <v>-0.32866874021331116</v>
      </c>
      <c r="H27" s="1">
        <v>-1.686918214724588</v>
      </c>
      <c r="I27" s="1">
        <v>-1.6582228032912509</v>
      </c>
      <c r="J27" s="1">
        <v>-1.4143118061078879</v>
      </c>
      <c r="K27" s="1">
        <v>-0.78301275457447761</v>
      </c>
      <c r="L27" s="1">
        <v>6.3501882708958929E-2</v>
      </c>
      <c r="M27" s="1">
        <v>0.38393397704788679</v>
      </c>
      <c r="N27" s="1">
        <v>0.33132572275343536</v>
      </c>
      <c r="O27" s="1">
        <v>0.66610552280903212</v>
      </c>
      <c r="P27" s="1">
        <v>1.1874054971813177</v>
      </c>
      <c r="Q27" s="1">
        <v>1.2974045743424416</v>
      </c>
      <c r="R27" s="1">
        <v>1.5891412572480332</v>
      </c>
      <c r="S27" s="1">
        <v>1.2113183400424312</v>
      </c>
    </row>
    <row r="28" spans="1:19" x14ac:dyDescent="0.2">
      <c r="A28" t="s">
        <v>22</v>
      </c>
      <c r="B28" s="1" cm="1">
        <f t="array" ref="B28:S28">STANDARDIZE(B10:S10,U10,V10)</f>
        <v>0.45225041994978465</v>
      </c>
      <c r="C28" s="1">
        <v>-0.62476182247932166</v>
      </c>
      <c r="D28" s="1">
        <v>-0.41242669467629844</v>
      </c>
      <c r="E28" s="1">
        <v>1.8916564502811093</v>
      </c>
      <c r="F28" s="1">
        <v>0.58370269596990609</v>
      </c>
      <c r="G28" s="1">
        <v>2.9643526205802559</v>
      </c>
      <c r="H28" s="1">
        <v>-0.6352269355853396</v>
      </c>
      <c r="I28" s="1">
        <v>0.65661612293561078</v>
      </c>
      <c r="J28" s="1">
        <v>-0.93772845762856849</v>
      </c>
      <c r="K28" s="1">
        <v>-0.61803272781525731</v>
      </c>
      <c r="L28" s="1">
        <v>-0.61623843840951842</v>
      </c>
      <c r="M28" s="1">
        <v>-0.38369401460980684</v>
      </c>
      <c r="N28" s="1">
        <v>-0.3568865977261233</v>
      </c>
      <c r="O28" s="1">
        <v>-0.35059437337913602</v>
      </c>
      <c r="P28" s="1">
        <v>-0.36193491779354692</v>
      </c>
      <c r="Q28" s="1">
        <v>-0.40028639504373231</v>
      </c>
      <c r="R28" s="1">
        <v>-0.45889672724506203</v>
      </c>
      <c r="S28" s="1">
        <v>-0.39187020732495709</v>
      </c>
    </row>
    <row r="29" spans="1:19" x14ac:dyDescent="0.2">
      <c r="A29" t="s">
        <v>31</v>
      </c>
      <c r="B29" s="1" cm="1">
        <f t="array" ref="B29:S29">STANDARDIZE(B11:S11,U11,V11)</f>
        <v>-0.68957901946740285</v>
      </c>
      <c r="C29" s="1">
        <v>-0.32394177193584967</v>
      </c>
      <c r="D29" s="1">
        <v>-0.32394177193584967</v>
      </c>
      <c r="E29" s="1">
        <v>0.36884459180814588</v>
      </c>
      <c r="F29" s="1">
        <v>1.5812207283601387</v>
      </c>
      <c r="G29" s="1">
        <v>-0.95899593870117927</v>
      </c>
      <c r="H29" s="1">
        <v>-0.30469770627629422</v>
      </c>
      <c r="I29" s="1">
        <v>-0.80504341342473562</v>
      </c>
      <c r="J29" s="1">
        <v>1.889125778913026</v>
      </c>
      <c r="K29" s="1">
        <v>-1.1129484639776228</v>
      </c>
      <c r="L29" s="1">
        <v>-0.67033495380784747</v>
      </c>
      <c r="M29" s="1">
        <v>-1.3053891205731769</v>
      </c>
      <c r="N29" s="1">
        <v>-1.3053891205731769</v>
      </c>
      <c r="O29" s="1">
        <v>0.42657678878681221</v>
      </c>
      <c r="P29" s="1">
        <v>0.73448183933969946</v>
      </c>
      <c r="Q29" s="1">
        <v>0.86919029895658728</v>
      </c>
      <c r="R29" s="1">
        <v>1.0423868898925859</v>
      </c>
      <c r="S29" s="1">
        <v>0.88843436461614311</v>
      </c>
    </row>
    <row r="30" spans="1:19" x14ac:dyDescent="0.2">
      <c r="A30" t="s">
        <v>25</v>
      </c>
      <c r="B30" s="1" cm="1">
        <f t="array" ref="B30:S30">STANDARDIZE(B12:S12,U12,V12)</f>
        <v>-2.0686498904919968</v>
      </c>
      <c r="C30" s="1">
        <v>-2.0603513363558585</v>
      </c>
      <c r="D30" s="1">
        <v>0.65317707385024992</v>
      </c>
      <c r="E30" s="1">
        <v>1.5498226759518496</v>
      </c>
      <c r="F30" s="1">
        <v>0.39941914344447499</v>
      </c>
      <c r="G30" s="1">
        <v>0.84730396524920082</v>
      </c>
      <c r="H30" s="1">
        <v>0.60451856753454336</v>
      </c>
      <c r="I30" s="1">
        <v>-0.46949874999590047</v>
      </c>
      <c r="J30" s="1">
        <v>-0.95001796524869486</v>
      </c>
      <c r="K30" s="1">
        <v>-0.47769192566681817</v>
      </c>
      <c r="L30" s="1">
        <v>-0.80716428333374135</v>
      </c>
      <c r="M30" s="1">
        <v>7.6183873687808865E-2</v>
      </c>
      <c r="N30" s="1">
        <v>4.2607660206830003E-2</v>
      </c>
      <c r="O30" s="1">
        <v>0.28962795499254879</v>
      </c>
      <c r="P30" s="1">
        <v>0.16641418453312337</v>
      </c>
      <c r="Q30" s="1">
        <v>0.53282828041401387</v>
      </c>
      <c r="R30" s="1">
        <v>0.28734255952807253</v>
      </c>
      <c r="S30" s="1">
        <v>1.3841282117002867</v>
      </c>
    </row>
    <row r="31" spans="1:19" x14ac:dyDescent="0.2">
      <c r="A31" t="s">
        <v>28</v>
      </c>
      <c r="B31" s="1" cm="1">
        <f t="array" ref="B31:S31">STANDARDIZE(B13:S13,U13,V13)</f>
        <v>1.0479203014177771</v>
      </c>
      <c r="C31" s="1">
        <v>1.346933555481443</v>
      </c>
      <c r="D31" s="1">
        <v>1.0973811404358267</v>
      </c>
      <c r="E31" s="1">
        <v>1.7111451882507205</v>
      </c>
      <c r="F31" s="1">
        <v>1.2311502277800987</v>
      </c>
      <c r="G31" s="1">
        <v>1.3525541053698582</v>
      </c>
      <c r="H31" s="1">
        <v>-1.2194095235687457</v>
      </c>
      <c r="I31" s="1">
        <v>-0.82709514135739359</v>
      </c>
      <c r="J31" s="1">
        <v>-0.1155335254840828</v>
      </c>
      <c r="K31" s="1">
        <v>4.9710641235311631E-2</v>
      </c>
      <c r="L31" s="1">
        <v>-0.33585908110994223</v>
      </c>
      <c r="M31" s="1">
        <v>-0.79112362207153919</v>
      </c>
      <c r="N31" s="1">
        <v>-0.8001165018930031</v>
      </c>
      <c r="O31" s="1">
        <v>-0.83721213115654036</v>
      </c>
      <c r="P31" s="1">
        <v>-0.90578283979520058</v>
      </c>
      <c r="Q31" s="1">
        <v>-0.95974011872398279</v>
      </c>
      <c r="R31" s="1">
        <v>-0.68995372408007305</v>
      </c>
      <c r="S31" s="1">
        <v>-0.35496895073055229</v>
      </c>
    </row>
    <row r="32" spans="1:19" x14ac:dyDescent="0.2">
      <c r="A32" t="s">
        <v>33</v>
      </c>
      <c r="B32" s="1" cm="1">
        <f t="array" ref="B32:S32">STANDARDIZE(B14:S14,U14,V14)</f>
        <v>-1.9041481849248914</v>
      </c>
      <c r="C32" s="1">
        <v>-1.9041481849248914</v>
      </c>
      <c r="D32" s="1">
        <v>-0.31134953109787394</v>
      </c>
      <c r="E32" s="1">
        <v>-3.6050998337648937E-2</v>
      </c>
      <c r="F32" s="1">
        <v>9.1766177586741243E-2</v>
      </c>
      <c r="G32" s="1">
        <v>0.44572143399274539</v>
      </c>
      <c r="H32" s="1">
        <v>7.2101996675296556E-2</v>
      </c>
      <c r="I32" s="1">
        <v>-0.22286071699637314</v>
      </c>
      <c r="J32" s="1">
        <v>0.24907962487829866</v>
      </c>
      <c r="K32" s="1">
        <v>-0.64564060659243327</v>
      </c>
      <c r="L32" s="1">
        <v>2.4612999774158233</v>
      </c>
      <c r="M32" s="1">
        <v>-0.87177868707404682</v>
      </c>
      <c r="N32" s="1">
        <v>-8.5211450616260412E-2</v>
      </c>
      <c r="O32" s="1">
        <v>0.288407986701188</v>
      </c>
      <c r="P32" s="1">
        <v>0.74068414766441515</v>
      </c>
      <c r="Q32" s="1">
        <v>0.52437815763852413</v>
      </c>
      <c r="R32" s="1">
        <v>1.0848073136146967</v>
      </c>
      <c r="S32" s="1">
        <v>2.2941544396685092E-2</v>
      </c>
    </row>
    <row r="33" spans="1:19" x14ac:dyDescent="0.2">
      <c r="A33" t="s">
        <v>60</v>
      </c>
      <c r="B33" s="1" cm="1">
        <f t="array" ref="B33:S33">STANDARDIZE(B15:S15,U15,V15)</f>
        <v>-1.1942808250456447</v>
      </c>
      <c r="C33" s="1">
        <v>-0.87235943732267629</v>
      </c>
      <c r="D33" s="1">
        <v>-0.41862835788489833</v>
      </c>
      <c r="E33" s="1">
        <v>-1.1330515234656002</v>
      </c>
      <c r="F33" s="1">
        <v>-1.233758681509272</v>
      </c>
      <c r="G33" s="1">
        <v>-0.8044827314874281</v>
      </c>
      <c r="H33" s="1">
        <v>0.58309683931292378</v>
      </c>
      <c r="I33" s="1">
        <v>-0.67173793091714606</v>
      </c>
      <c r="J33" s="1">
        <v>-0.1211824280312437</v>
      </c>
      <c r="K33" s="1">
        <v>0.43724018631265288</v>
      </c>
      <c r="L33" s="1">
        <v>-1.3803674872845972</v>
      </c>
      <c r="M33" s="1">
        <v>1.8560239330510417</v>
      </c>
      <c r="N33" s="1">
        <v>0.69894869512456803</v>
      </c>
      <c r="O33" s="1">
        <v>0.58508902774414739</v>
      </c>
      <c r="P33" s="1">
        <v>0.72110670930858178</v>
      </c>
      <c r="Q33" s="1">
        <v>0.78520232281518132</v>
      </c>
      <c r="R33" s="1">
        <v>0.56681374815568142</v>
      </c>
      <c r="S33" s="1">
        <v>1.5963279411237292</v>
      </c>
    </row>
    <row r="34" spans="1:19" x14ac:dyDescent="0.2">
      <c r="A34" t="s">
        <v>38</v>
      </c>
      <c r="B34" s="1" cm="1">
        <f t="array" ref="B34:S34">STANDARDIZE(B16:S16,U16,V16)</f>
        <v>-0.38459419892520447</v>
      </c>
      <c r="C34" s="1">
        <v>-0.33919824373015273</v>
      </c>
      <c r="D34" s="1">
        <v>0.32710933004184589</v>
      </c>
      <c r="E34" s="1">
        <v>1.1344820207835915</v>
      </c>
      <c r="F34" s="1">
        <v>1.0463163226774369E-2</v>
      </c>
      <c r="G34" s="1">
        <v>0.79082338476154745</v>
      </c>
      <c r="H34" s="1">
        <v>2.1196868004712428</v>
      </c>
      <c r="I34" s="1">
        <v>1.9373526333241755</v>
      </c>
      <c r="J34" s="1">
        <v>-0.74325976228445567</v>
      </c>
      <c r="K34" s="1">
        <v>-0.60819741624959134</v>
      </c>
      <c r="L34" s="1">
        <v>-1.7551018379956496</v>
      </c>
      <c r="M34" s="1">
        <v>0.23894363193575344</v>
      </c>
      <c r="N34" s="1">
        <v>-0.64121265639144698</v>
      </c>
      <c r="O34" s="1">
        <v>-0.69111068978766099</v>
      </c>
      <c r="P34" s="1">
        <v>-0.78002673426061342</v>
      </c>
      <c r="Q34" s="1">
        <v>-0.47163437748100606</v>
      </c>
      <c r="R34" s="1">
        <v>-0.65584441054522402</v>
      </c>
      <c r="S34" s="1">
        <v>0.51131936310606374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0DF8-D028-4D96-8FA6-0C560DBD789B}">
  <dimension ref="A1:V34"/>
  <sheetViews>
    <sheetView showGridLines="0" workbookViewId="0">
      <selection activeCell="S20" sqref="S20"/>
    </sheetView>
  </sheetViews>
  <sheetFormatPr baseColWidth="10" defaultColWidth="8.83203125" defaultRowHeight="15" x14ac:dyDescent="0.2"/>
  <cols>
    <col min="1" max="1" width="22.5" bestFit="1" customWidth="1"/>
    <col min="2" max="2" width="12.5" bestFit="1" customWidth="1"/>
    <col min="3" max="5" width="10.83203125" bestFit="1" customWidth="1"/>
    <col min="6" max="7" width="10.5" bestFit="1" customWidth="1"/>
    <col min="8" max="8" width="10.83203125" bestFit="1" customWidth="1"/>
    <col min="9" max="10" width="10.5" bestFit="1" customWidth="1"/>
    <col min="11" max="11" width="10.83203125" bestFit="1" customWidth="1"/>
    <col min="12" max="13" width="10.5" bestFit="1" customWidth="1"/>
    <col min="14" max="14" width="10.83203125" bestFit="1" customWidth="1"/>
    <col min="15" max="16" width="10.5" bestFit="1" customWidth="1"/>
    <col min="17" max="19" width="10.83203125" bestFit="1" customWidth="1"/>
  </cols>
  <sheetData>
    <row r="1" spans="1:22" x14ac:dyDescent="0.2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U1" t="s">
        <v>58</v>
      </c>
      <c r="V1" t="s">
        <v>59</v>
      </c>
    </row>
    <row r="2" spans="1:22" x14ac:dyDescent="0.2">
      <c r="A2" t="s">
        <v>4</v>
      </c>
      <c r="B2" s="3">
        <v>18.634</v>
      </c>
      <c r="C2" s="3">
        <v>18.676200000000001</v>
      </c>
      <c r="D2" s="3">
        <v>20.554300000000001</v>
      </c>
      <c r="E2" s="3">
        <v>14.3345</v>
      </c>
      <c r="F2" s="3">
        <v>18.5778</v>
      </c>
      <c r="G2" s="3">
        <v>15.845499999999999</v>
      </c>
      <c r="H2" s="3">
        <v>15.989699999999999</v>
      </c>
      <c r="I2" s="3">
        <v>17.3644</v>
      </c>
      <c r="J2" s="3">
        <v>16.207899999999999</v>
      </c>
      <c r="K2" s="3">
        <v>21.7867</v>
      </c>
      <c r="L2" s="3">
        <v>13.687799999999999</v>
      </c>
      <c r="M2" s="3">
        <v>13.442299999999999</v>
      </c>
      <c r="N2" s="3">
        <v>11.3996</v>
      </c>
      <c r="O2" s="3">
        <v>17.131399999999999</v>
      </c>
      <c r="P2" s="3">
        <v>23.051600000000001</v>
      </c>
      <c r="Q2" s="3">
        <v>25.0322</v>
      </c>
      <c r="R2" s="3">
        <v>34.208500000000001</v>
      </c>
      <c r="S2" s="3">
        <v>19.4908</v>
      </c>
      <c r="U2" s="1">
        <f t="shared" ref="U2:U16" si="0">AVERAGE(B2:S2)</f>
        <v>18.634177777777776</v>
      </c>
      <c r="V2" s="1">
        <f t="shared" ref="V2:V16" si="1">_xlfn.STDEV.S((B2:S2))</f>
        <v>5.225209882590768</v>
      </c>
    </row>
    <row r="3" spans="1:22" x14ac:dyDescent="0.2">
      <c r="A3" t="s">
        <v>6</v>
      </c>
      <c r="B3" s="3">
        <v>8.8689999999999998</v>
      </c>
      <c r="C3" s="3">
        <v>9.3409999999999993</v>
      </c>
      <c r="D3" s="3">
        <v>9.9013000000000009</v>
      </c>
      <c r="E3" s="3">
        <v>7.1890999999999998</v>
      </c>
      <c r="F3" s="3">
        <v>9.2066999999999997</v>
      </c>
      <c r="G3" s="3">
        <v>9.9722000000000008</v>
      </c>
      <c r="H3" s="3">
        <v>11.325100000000001</v>
      </c>
      <c r="I3" s="3">
        <v>11.373200000000001</v>
      </c>
      <c r="J3" s="3">
        <v>10.841900000000001</v>
      </c>
      <c r="K3" s="3">
        <v>15.7361</v>
      </c>
      <c r="L3" s="3">
        <v>10.177</v>
      </c>
      <c r="M3" s="3">
        <v>9.5015000000000001</v>
      </c>
      <c r="N3" s="3">
        <v>7.9580000000000002</v>
      </c>
      <c r="O3" s="3">
        <v>11.0463</v>
      </c>
      <c r="P3" s="3">
        <v>13.5778</v>
      </c>
      <c r="Q3" s="3">
        <v>14.444800000000001</v>
      </c>
      <c r="R3" s="3">
        <v>19.326599999999999</v>
      </c>
      <c r="S3" s="3">
        <v>9.7805</v>
      </c>
      <c r="U3" s="1">
        <f t="shared" si="0"/>
        <v>11.087116666666663</v>
      </c>
      <c r="V3" s="1">
        <f t="shared" si="1"/>
        <v>2.9839741195554219</v>
      </c>
    </row>
    <row r="4" spans="1:22" x14ac:dyDescent="0.2">
      <c r="A4" t="s">
        <v>8</v>
      </c>
      <c r="B4" s="3">
        <v>15.2576</v>
      </c>
      <c r="C4" s="3">
        <v>16.655799999999999</v>
      </c>
      <c r="D4" s="3">
        <v>16.896899999999999</v>
      </c>
      <c r="E4" s="3">
        <v>15.3086</v>
      </c>
      <c r="F4" s="3">
        <v>15.8582</v>
      </c>
      <c r="G4" s="3">
        <v>17.411799999999999</v>
      </c>
      <c r="H4" s="3">
        <v>18.378900000000002</v>
      </c>
      <c r="I4" s="3">
        <v>18.2773</v>
      </c>
      <c r="J4" s="3">
        <v>17.5733</v>
      </c>
      <c r="K4" s="3">
        <v>15.1995</v>
      </c>
      <c r="L4" s="3">
        <v>17.495999999999999</v>
      </c>
      <c r="M4" s="3">
        <v>18.148700000000002</v>
      </c>
      <c r="N4" s="3">
        <v>15.6691</v>
      </c>
      <c r="O4" s="3">
        <v>19.2654</v>
      </c>
      <c r="P4" s="3">
        <v>21.311599999999999</v>
      </c>
      <c r="Q4" s="3">
        <v>21.564499999999999</v>
      </c>
      <c r="R4" s="3">
        <v>17.284800000000001</v>
      </c>
      <c r="S4" s="3">
        <v>16.7409</v>
      </c>
      <c r="U4" s="1">
        <f t="shared" si="0"/>
        <v>17.46105</v>
      </c>
      <c r="V4" s="1">
        <f t="shared" si="1"/>
        <v>1.8600753552888518</v>
      </c>
    </row>
    <row r="5" spans="1:22" x14ac:dyDescent="0.2">
      <c r="A5" t="s">
        <v>11</v>
      </c>
      <c r="B5" s="3">
        <v>1.1649</v>
      </c>
      <c r="C5" s="3">
        <v>1.087</v>
      </c>
      <c r="D5" s="3">
        <v>0.8256</v>
      </c>
      <c r="E5" s="3">
        <v>0.98240000000000005</v>
      </c>
      <c r="F5" s="3">
        <v>1.105</v>
      </c>
      <c r="G5" s="3">
        <v>1.2936000000000001</v>
      </c>
      <c r="H5" s="3">
        <v>0.94579999999999997</v>
      </c>
      <c r="I5" s="3">
        <v>0.88139999999999996</v>
      </c>
      <c r="J5" s="3">
        <v>0.91339999999999999</v>
      </c>
      <c r="K5" s="3">
        <v>1.0324</v>
      </c>
      <c r="L5" s="3">
        <v>0.88329999999999997</v>
      </c>
      <c r="M5" s="3">
        <v>0.85409999999999997</v>
      </c>
      <c r="N5" s="3">
        <v>0.83489999999999998</v>
      </c>
      <c r="O5" s="3">
        <v>0.95289999999999997</v>
      </c>
      <c r="P5" s="3">
        <v>0.85699999999999998</v>
      </c>
      <c r="Q5" s="3">
        <v>0.85770000000000002</v>
      </c>
      <c r="R5" s="3">
        <v>0.98089999999999999</v>
      </c>
      <c r="S5" s="3">
        <v>0.87709999999999999</v>
      </c>
      <c r="U5" s="1">
        <f t="shared" si="0"/>
        <v>0.96274444444444407</v>
      </c>
      <c r="V5" s="1">
        <f t="shared" si="1"/>
        <v>0.12921278948819637</v>
      </c>
    </row>
    <row r="6" spans="1:22" x14ac:dyDescent="0.2">
      <c r="A6" t="s">
        <v>13</v>
      </c>
      <c r="B6" s="3">
        <v>0.31430000000000002</v>
      </c>
      <c r="C6" s="3">
        <v>0.3417</v>
      </c>
      <c r="D6" s="3">
        <v>0.35460000000000003</v>
      </c>
      <c r="E6" s="3">
        <v>0.2797</v>
      </c>
      <c r="F6" s="3">
        <v>0.51439999999999997</v>
      </c>
      <c r="G6" s="3">
        <v>0.41089999999999999</v>
      </c>
      <c r="H6" s="3">
        <v>0.29870000000000002</v>
      </c>
      <c r="I6" s="3">
        <v>0.4244</v>
      </c>
      <c r="J6" s="3">
        <v>0.41930000000000001</v>
      </c>
      <c r="K6" s="3">
        <v>0.44669999999999999</v>
      </c>
      <c r="L6" s="3">
        <v>0.432</v>
      </c>
      <c r="M6" s="3">
        <v>0.43990000000000001</v>
      </c>
      <c r="N6" s="3">
        <v>0.37509999999999999</v>
      </c>
      <c r="O6" s="3">
        <v>0.37919999999999998</v>
      </c>
      <c r="P6" s="3">
        <v>0.3745</v>
      </c>
      <c r="Q6" s="3">
        <v>0.35349999999999998</v>
      </c>
      <c r="R6" s="3">
        <v>0.34770000000000001</v>
      </c>
      <c r="S6" s="3">
        <v>0.29770000000000002</v>
      </c>
      <c r="U6" s="1">
        <f t="shared" si="0"/>
        <v>0.37801666666666667</v>
      </c>
      <c r="V6" s="1">
        <f t="shared" si="1"/>
        <v>6.1775763856062219E-2</v>
      </c>
    </row>
    <row r="7" spans="1:22" x14ac:dyDescent="0.2">
      <c r="A7" t="s">
        <v>15</v>
      </c>
      <c r="B7" s="3">
        <v>9.9630872483221484</v>
      </c>
      <c r="C7" s="3">
        <v>10.921182266009852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U7" s="1">
        <f>AVERAGE(B7:S7)</f>
        <v>1.1602371952406667</v>
      </c>
      <c r="V7" s="1">
        <f>_xlfn.STDEV.S((B7:S7))</f>
        <v>3.380781525720737</v>
      </c>
    </row>
    <row r="8" spans="1:22" x14ac:dyDescent="0.2">
      <c r="A8" t="s">
        <v>18</v>
      </c>
      <c r="B8" s="3">
        <v>4.99</v>
      </c>
      <c r="C8" s="3">
        <v>5.03</v>
      </c>
      <c r="D8" s="3">
        <v>5.21</v>
      </c>
      <c r="E8" s="3">
        <v>4.92</v>
      </c>
      <c r="F8" s="3">
        <v>5.09</v>
      </c>
      <c r="G8" s="3">
        <v>5.72</v>
      </c>
      <c r="H8" s="3">
        <v>5.14</v>
      </c>
      <c r="I8" s="3">
        <v>5.22</v>
      </c>
      <c r="J8" s="3">
        <v>5.56</v>
      </c>
      <c r="K8" s="3">
        <v>5.42</v>
      </c>
      <c r="L8" s="3">
        <v>5.16</v>
      </c>
      <c r="M8" s="3">
        <v>5.34</v>
      </c>
      <c r="N8" s="3">
        <v>5.19</v>
      </c>
      <c r="O8" s="3">
        <v>5.03</v>
      </c>
      <c r="P8" s="3">
        <v>5.05</v>
      </c>
      <c r="Q8" s="3">
        <v>4.42</v>
      </c>
      <c r="R8" s="3">
        <v>4.12</v>
      </c>
      <c r="S8" s="3">
        <v>3.83</v>
      </c>
      <c r="U8" s="1">
        <f>AVERAGE(B8:S8)</f>
        <v>5.0244444444444447</v>
      </c>
      <c r="V8" s="1">
        <f>_xlfn.STDEV.S((B8:S8))</f>
        <v>0.47189508083922782</v>
      </c>
    </row>
    <row r="9" spans="1:22" x14ac:dyDescent="0.2">
      <c r="A9" t="s">
        <v>20</v>
      </c>
      <c r="B9" s="3">
        <v>0</v>
      </c>
      <c r="C9" s="3">
        <v>0</v>
      </c>
      <c r="D9" s="3">
        <v>0</v>
      </c>
      <c r="E9" s="3">
        <v>0</v>
      </c>
      <c r="F9" s="3">
        <v>10.07</v>
      </c>
      <c r="G9" s="3">
        <v>9.61</v>
      </c>
      <c r="H9" s="3">
        <v>9.09</v>
      </c>
      <c r="I9" s="3">
        <v>9.43</v>
      </c>
      <c r="J9" s="3">
        <v>9.77</v>
      </c>
      <c r="K9" s="3">
        <v>9.35</v>
      </c>
      <c r="L9" s="3">
        <v>8.92</v>
      </c>
      <c r="M9" s="3">
        <v>9.11</v>
      </c>
      <c r="N9" s="3">
        <v>9.11</v>
      </c>
      <c r="O9" s="3">
        <v>9.75</v>
      </c>
      <c r="P9" s="3">
        <v>10.039999999999999</v>
      </c>
      <c r="Q9" s="3">
        <v>9.68</v>
      </c>
      <c r="R9" s="3">
        <v>10.51</v>
      </c>
      <c r="S9" s="3">
        <v>10.92</v>
      </c>
      <c r="U9" s="1">
        <f t="shared" si="0"/>
        <v>7.5200000000000005</v>
      </c>
      <c r="V9" s="1">
        <f t="shared" si="1"/>
        <v>4.1664048545196231</v>
      </c>
    </row>
    <row r="10" spans="1:22" x14ac:dyDescent="0.2">
      <c r="A10" t="s">
        <v>22</v>
      </c>
      <c r="B10" s="3">
        <v>15.4144814752157</v>
      </c>
      <c r="C10" s="3">
        <v>34.840056617126677</v>
      </c>
      <c r="D10" s="3">
        <v>-14.233986236103759</v>
      </c>
      <c r="E10" s="3">
        <v>-174.13175675675674</v>
      </c>
      <c r="F10" s="3">
        <v>26.559017692104568</v>
      </c>
      <c r="G10" s="3">
        <v>9.9317591232629088</v>
      </c>
      <c r="H10" s="3">
        <v>-43.837526205450736</v>
      </c>
      <c r="I10" s="3">
        <v>-19.60257810793096</v>
      </c>
      <c r="J10" s="3">
        <v>-32.324798316380217</v>
      </c>
      <c r="K10" s="3">
        <v>85.939962476547848</v>
      </c>
      <c r="L10" s="3">
        <v>-22.841523025469513</v>
      </c>
      <c r="M10" s="3">
        <v>-16.3413698630137</v>
      </c>
      <c r="N10" s="3">
        <v>-14.209357652656621</v>
      </c>
      <c r="O10" s="3">
        <v>-45.110508140108536</v>
      </c>
      <c r="P10" s="3">
        <v>-15.55241935483871</v>
      </c>
      <c r="Q10" s="3">
        <v>-14.917403608065086</v>
      </c>
      <c r="R10" s="3">
        <v>-114.13892529488859</v>
      </c>
      <c r="S10" s="3">
        <v>-19.215303215303216</v>
      </c>
      <c r="U10" s="1">
        <f>AVERAGE(B10:S10)</f>
        <v>-20.765121021817148</v>
      </c>
      <c r="V10" s="1">
        <f>_xlfn.STDEV.S((B10:S10))</f>
        <v>55.647015281567612</v>
      </c>
    </row>
    <row r="11" spans="1:22" x14ac:dyDescent="0.2">
      <c r="A11" t="s">
        <v>31</v>
      </c>
      <c r="B11" s="3">
        <v>1.76</v>
      </c>
      <c r="C11" s="3">
        <v>1.94</v>
      </c>
      <c r="D11" s="3">
        <v>2.21</v>
      </c>
      <c r="E11" s="3">
        <v>1.59</v>
      </c>
      <c r="F11" s="3">
        <v>3.72</v>
      </c>
      <c r="G11" s="3">
        <v>2.68</v>
      </c>
      <c r="H11" s="3">
        <v>1.56</v>
      </c>
      <c r="I11" s="3">
        <v>3.26</v>
      </c>
      <c r="J11" s="3">
        <v>3.15</v>
      </c>
      <c r="K11" s="3">
        <v>3.38</v>
      </c>
      <c r="L11" s="3">
        <v>3.33</v>
      </c>
      <c r="M11" s="3">
        <v>3.74</v>
      </c>
      <c r="N11" s="3">
        <v>3.32</v>
      </c>
      <c r="O11" s="3">
        <v>3.83</v>
      </c>
      <c r="P11" s="3">
        <v>4.1500000000000004</v>
      </c>
      <c r="Q11" s="3">
        <v>3.62</v>
      </c>
      <c r="R11" s="3">
        <v>3.22</v>
      </c>
      <c r="S11" s="3">
        <v>2.52</v>
      </c>
      <c r="U11" s="1">
        <f t="shared" si="0"/>
        <v>2.9433333333333334</v>
      </c>
      <c r="V11" s="1">
        <f t="shared" si="1"/>
        <v>0.8252628814683316</v>
      </c>
    </row>
    <row r="12" spans="1:22" x14ac:dyDescent="0.2">
      <c r="A12" t="s">
        <v>25</v>
      </c>
      <c r="B12" s="3">
        <v>55.266199999999998</v>
      </c>
      <c r="C12" s="3">
        <v>42.472799999999999</v>
      </c>
      <c r="D12" s="3">
        <v>55.991700000000002</v>
      </c>
      <c r="E12" s="3">
        <v>39.564100000000003</v>
      </c>
      <c r="F12" s="3">
        <v>43.305199999999999</v>
      </c>
      <c r="G12" s="3">
        <v>31.785399999999999</v>
      </c>
      <c r="H12" s="3">
        <v>37.931199999999997</v>
      </c>
      <c r="I12" s="3">
        <v>43.750799999999998</v>
      </c>
      <c r="J12" s="3">
        <v>33.899799999999999</v>
      </c>
      <c r="K12" s="3">
        <v>29.500299999999999</v>
      </c>
      <c r="L12" s="3">
        <v>33.179099999999998</v>
      </c>
      <c r="M12" s="3">
        <v>35.1753</v>
      </c>
      <c r="N12" s="3">
        <v>47.850700000000003</v>
      </c>
      <c r="O12" s="3">
        <v>69.164299999999997</v>
      </c>
      <c r="P12" s="3">
        <v>70.303799999999995</v>
      </c>
      <c r="Q12" s="3">
        <v>84.5745</v>
      </c>
      <c r="R12" s="3">
        <v>85.275599999999997</v>
      </c>
      <c r="S12" s="3">
        <v>125.0257</v>
      </c>
      <c r="U12" s="1">
        <f t="shared" si="0"/>
        <v>53.556472222222226</v>
      </c>
      <c r="V12" s="1">
        <f t="shared" si="1"/>
        <v>24.96792059799947</v>
      </c>
    </row>
    <row r="13" spans="1:22" x14ac:dyDescent="0.2">
      <c r="A13" t="s">
        <v>28</v>
      </c>
      <c r="B13" s="3">
        <v>0.95989999999999998</v>
      </c>
      <c r="C13" s="3">
        <v>0.96279999999999999</v>
      </c>
      <c r="D13" s="3">
        <v>0.99050000000000005</v>
      </c>
      <c r="E13" s="3">
        <v>0.93049999999999999</v>
      </c>
      <c r="F13" s="3">
        <v>0.9264</v>
      </c>
      <c r="G13" s="3">
        <v>0.79090000000000005</v>
      </c>
      <c r="H13" s="3">
        <v>0.74219999999999997</v>
      </c>
      <c r="I13" s="3">
        <v>0.74950000000000006</v>
      </c>
      <c r="J13" s="3">
        <v>0.75</v>
      </c>
      <c r="K13" s="3">
        <v>0.72370000000000001</v>
      </c>
      <c r="L13" s="3">
        <v>0.69210000000000005</v>
      </c>
      <c r="M13" s="3">
        <v>0.70169999999999999</v>
      </c>
      <c r="N13" s="3">
        <v>0.6784</v>
      </c>
      <c r="O13" s="3">
        <v>0.67910000000000004</v>
      </c>
      <c r="P13" s="3">
        <v>0.70099999999999996</v>
      </c>
      <c r="Q13" s="3">
        <v>0.67220000000000002</v>
      </c>
      <c r="R13" s="3">
        <v>0.66469999999999996</v>
      </c>
      <c r="S13" s="3">
        <v>0.69099999999999995</v>
      </c>
      <c r="U13" s="1">
        <f>AVERAGE(B13:S13)</f>
        <v>0.77814444444444453</v>
      </c>
      <c r="V13" s="1">
        <f>_xlfn.STDEV.S((B13:S13))</f>
        <v>0.11734727858305691</v>
      </c>
    </row>
    <row r="14" spans="1:22" x14ac:dyDescent="0.2">
      <c r="A14" t="s">
        <v>33</v>
      </c>
      <c r="B14" s="3">
        <v>20.63</v>
      </c>
      <c r="C14" s="3">
        <v>23.56</v>
      </c>
      <c r="D14" s="3">
        <v>27.61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6.06</v>
      </c>
      <c r="S14" s="3">
        <v>3.42</v>
      </c>
      <c r="U14" s="1">
        <f t="shared" si="0"/>
        <v>4.5155555555555553</v>
      </c>
      <c r="V14" s="1">
        <f t="shared" si="1"/>
        <v>9.1535214838637682</v>
      </c>
    </row>
    <row r="15" spans="1:22" x14ac:dyDescent="0.2">
      <c r="A15" t="s">
        <v>60</v>
      </c>
      <c r="B15" s="3">
        <v>11.787599999999999</v>
      </c>
      <c r="C15" s="3">
        <v>10.914099999999999</v>
      </c>
      <c r="D15" s="3">
        <v>12.05</v>
      </c>
      <c r="E15" s="3">
        <v>10.718400000000001</v>
      </c>
      <c r="F15" s="3">
        <v>12.3559</v>
      </c>
      <c r="G15" s="3">
        <v>11.9292</v>
      </c>
      <c r="H15" s="3">
        <v>12.138199999999999</v>
      </c>
      <c r="I15" s="3">
        <v>12.765000000000001</v>
      </c>
      <c r="J15" s="3">
        <v>13.832000000000001</v>
      </c>
      <c r="K15" s="3">
        <v>17.561699999999998</v>
      </c>
      <c r="L15" s="3">
        <v>15.849</v>
      </c>
      <c r="M15" s="3">
        <v>14.827400000000001</v>
      </c>
      <c r="N15" s="3">
        <v>19.778700000000001</v>
      </c>
      <c r="O15" s="3">
        <v>15.19</v>
      </c>
      <c r="P15" s="3">
        <v>16.648700000000002</v>
      </c>
      <c r="Q15" s="3">
        <v>17.808299999999999</v>
      </c>
      <c r="R15" s="3">
        <v>25.404499999999999</v>
      </c>
      <c r="S15" s="3">
        <v>21.017800000000001</v>
      </c>
      <c r="U15" s="1">
        <f>AVERAGE(B15:S15)</f>
        <v>15.14313888888889</v>
      </c>
      <c r="V15" s="1">
        <f>_xlfn.STDEV.S((B15:S15))</f>
        <v>3.9845849254845445</v>
      </c>
    </row>
    <row r="16" spans="1:22" x14ac:dyDescent="0.2">
      <c r="A16" t="s">
        <v>38</v>
      </c>
      <c r="B16" s="3">
        <v>43.16</v>
      </c>
      <c r="C16" s="3">
        <v>4.21</v>
      </c>
      <c r="D16" s="3">
        <v>42.94</v>
      </c>
      <c r="E16" s="3">
        <v>68.099999999999994</v>
      </c>
      <c r="F16" s="3">
        <v>60.56</v>
      </c>
      <c r="G16" s="3">
        <v>67.67</v>
      </c>
      <c r="H16" s="3">
        <v>66.19</v>
      </c>
      <c r="I16" s="3">
        <v>64.06</v>
      </c>
      <c r="J16" s="3">
        <v>69.17</v>
      </c>
      <c r="K16" s="3">
        <v>48.69</v>
      </c>
      <c r="L16" s="3">
        <v>77.23</v>
      </c>
      <c r="M16" s="3">
        <v>83.91</v>
      </c>
      <c r="N16" s="3">
        <v>100.84</v>
      </c>
      <c r="O16" s="3">
        <v>72.14</v>
      </c>
      <c r="P16" s="3">
        <v>61.82</v>
      </c>
      <c r="Q16" s="3">
        <v>64.77</v>
      </c>
      <c r="R16" s="3">
        <v>45.06</v>
      </c>
      <c r="S16" s="3">
        <v>87.52</v>
      </c>
      <c r="U16" s="1">
        <f t="shared" si="0"/>
        <v>62.668888888888887</v>
      </c>
      <c r="V16" s="1">
        <f t="shared" si="1"/>
        <v>21.200669492450132</v>
      </c>
    </row>
    <row r="18" spans="1:20" x14ac:dyDescent="0.2">
      <c r="A18" t="s">
        <v>61</v>
      </c>
    </row>
    <row r="19" spans="1:20" x14ac:dyDescent="0.2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  <c r="L19" t="s">
        <v>50</v>
      </c>
      <c r="M19" t="s">
        <v>51</v>
      </c>
      <c r="N19" t="s">
        <v>52</v>
      </c>
      <c r="O19" t="s">
        <v>53</v>
      </c>
      <c r="P19" t="s">
        <v>54</v>
      </c>
      <c r="Q19" t="s">
        <v>55</v>
      </c>
      <c r="R19" t="s">
        <v>56</v>
      </c>
      <c r="S19" t="s">
        <v>57</v>
      </c>
    </row>
    <row r="20" spans="1:20" x14ac:dyDescent="0.2">
      <c r="A20" t="s">
        <v>4</v>
      </c>
      <c r="B20" s="7" cm="1">
        <f t="array" ref="B20:S20">STANDARDIZE(B2:S2,U2,V2)</f>
        <v>-3.4023088406018972E-5</v>
      </c>
      <c r="C20" s="7">
        <v>8.0422075220814362E-3</v>
      </c>
      <c r="D20" s="7">
        <v>0.36747274566322091</v>
      </c>
      <c r="E20" s="7">
        <v>-0.82287178398390104</v>
      </c>
      <c r="F20" s="7">
        <v>-1.0789571910903335E-2</v>
      </c>
      <c r="G20" s="7">
        <v>-0.53369679695910921</v>
      </c>
      <c r="H20" s="7">
        <v>-0.50609981937540649</v>
      </c>
      <c r="I20" s="7">
        <v>-0.24300990894325447</v>
      </c>
      <c r="J20" s="7">
        <v>-0.46434073124250808</v>
      </c>
      <c r="K20" s="7">
        <v>0.60332930026901388</v>
      </c>
      <c r="L20" s="7">
        <v>-0.94663714739153393</v>
      </c>
      <c r="M20" s="7">
        <v>-0.9936209060378518</v>
      </c>
      <c r="N20" s="7">
        <v>-1.3845525711573372</v>
      </c>
      <c r="O20" s="7">
        <v>-0.28760141918599219</v>
      </c>
      <c r="P20" s="7">
        <v>0.84540570072411614</v>
      </c>
      <c r="Q20" s="7">
        <v>1.2244526757746141</v>
      </c>
      <c r="R20" s="7">
        <v>2.9806117978365592</v>
      </c>
      <c r="S20" s="7">
        <v>0.16394025148660502</v>
      </c>
      <c r="T20" s="6"/>
    </row>
    <row r="21" spans="1:20" x14ac:dyDescent="0.2">
      <c r="A21" t="s">
        <v>6</v>
      </c>
      <c r="B21" s="7" cm="1">
        <f t="array" ref="B21:S21">STANDARDIZE(B3:S3,U3,V3)</f>
        <v>-0.74334313160770227</v>
      </c>
      <c r="C21" s="7">
        <v>-0.58516481601617087</v>
      </c>
      <c r="D21" s="7">
        <v>-0.39739509096122305</v>
      </c>
      <c r="E21" s="7">
        <v>-1.306317183222562</v>
      </c>
      <c r="F21" s="7">
        <v>-0.63017190877876117</v>
      </c>
      <c r="G21" s="7">
        <v>-0.37363483126749508</v>
      </c>
      <c r="H21" s="7">
        <v>7.975381950323164E-2</v>
      </c>
      <c r="I21" s="7">
        <v>9.5873262257368572E-2</v>
      </c>
      <c r="J21" s="7">
        <v>-8.2177879848098989E-2</v>
      </c>
      <c r="K21" s="7">
        <v>1.557983798474091</v>
      </c>
      <c r="L21" s="7">
        <v>-0.30500152823116999</v>
      </c>
      <c r="M21" s="7">
        <v>-0.53137748624405023</v>
      </c>
      <c r="N21" s="7">
        <v>-1.0486406856413573</v>
      </c>
      <c r="O21" s="7">
        <v>-1.3678626231766361E-2</v>
      </c>
      <c r="P21" s="7">
        <v>0.83468664054781416</v>
      </c>
      <c r="Q21" s="7">
        <v>1.125238758382259</v>
      </c>
      <c r="R21" s="7">
        <v>2.7612449046846708</v>
      </c>
      <c r="S21" s="7">
        <v>-0.437878015799056</v>
      </c>
      <c r="T21" s="6"/>
    </row>
    <row r="22" spans="1:20" x14ac:dyDescent="0.2">
      <c r="A22" t="s">
        <v>8</v>
      </c>
      <c r="B22" s="7" cm="1">
        <f t="array" ref="B22:S22">STANDARDIZE(B4:S4,U4,V4)</f>
        <v>-1.1846025451252891</v>
      </c>
      <c r="C22" s="7">
        <v>-0.43291256868190336</v>
      </c>
      <c r="D22" s="7">
        <v>-0.30329416407562393</v>
      </c>
      <c r="E22" s="7">
        <v>-1.1571843010982452</v>
      </c>
      <c r="F22" s="7">
        <v>-0.86171240075974931</v>
      </c>
      <c r="G22" s="7">
        <v>-2.6477421928077012E-2</v>
      </c>
      <c r="H22" s="7">
        <v>0.4934477505925926</v>
      </c>
      <c r="I22" s="7">
        <v>0.43882630758969676</v>
      </c>
      <c r="J22" s="7">
        <v>6.0347017490895237E-2</v>
      </c>
      <c r="K22" s="7">
        <v>-1.2158378388109996</v>
      </c>
      <c r="L22" s="7">
        <v>1.878956134794393E-2</v>
      </c>
      <c r="M22" s="7">
        <v>0.36968932363130846</v>
      </c>
      <c r="N22" s="7">
        <v>-0.96337494871100393</v>
      </c>
      <c r="O22" s="7">
        <v>0.97004134529797115</v>
      </c>
      <c r="P22" s="7">
        <v>2.0701043046732077</v>
      </c>
      <c r="Q22" s="7">
        <v>2.2060665382896665</v>
      </c>
      <c r="R22" s="7">
        <v>-9.4754225681695378E-2</v>
      </c>
      <c r="S22" s="7">
        <v>-0.38716173404069854</v>
      </c>
      <c r="T22" s="6"/>
    </row>
    <row r="23" spans="1:20" x14ac:dyDescent="0.2">
      <c r="A23" t="s">
        <v>11</v>
      </c>
      <c r="B23" s="7" cm="1">
        <f t="array" ref="B23:S23">STANDARDIZE(B5:S5,U5,V5)</f>
        <v>1.5645166113685902</v>
      </c>
      <c r="C23" s="7">
        <v>0.96163511404501245</v>
      </c>
      <c r="D23" s="7">
        <v>-1.0613844418007263</v>
      </c>
      <c r="E23" s="7">
        <v>0.15211772482747557</v>
      </c>
      <c r="F23" s="7">
        <v>1.1009402097038623</v>
      </c>
      <c r="G23" s="7">
        <v>2.5605480453293659</v>
      </c>
      <c r="H23" s="7">
        <v>-0.13113596967885269</v>
      </c>
      <c r="I23" s="7">
        <v>-0.62953864525829273</v>
      </c>
      <c r="J23" s="7">
        <v>-0.38188514186478201</v>
      </c>
      <c r="K23" s="7">
        <v>0.53907632387983528</v>
      </c>
      <c r="L23" s="7">
        <v>-0.61483421849430298</v>
      </c>
      <c r="M23" s="7">
        <v>-0.84081804034088137</v>
      </c>
      <c r="N23" s="7">
        <v>-0.98941014237698766</v>
      </c>
      <c r="O23" s="7">
        <v>-7.6187848613417583E-2</v>
      </c>
      <c r="P23" s="7">
        <v>-0.81837444159584438</v>
      </c>
      <c r="Q23" s="7">
        <v>-0.81295702120911106</v>
      </c>
      <c r="R23" s="7">
        <v>0.1405089668559043</v>
      </c>
      <c r="S23" s="7">
        <v>-0.66281708477679546</v>
      </c>
      <c r="T23" s="6"/>
    </row>
    <row r="24" spans="1:20" x14ac:dyDescent="0.2">
      <c r="A24" t="s">
        <v>13</v>
      </c>
      <c r="B24" s="7" cm="1">
        <f t="array" ref="B24:S24">STANDARDIZE(B6:S6,U6,V6)</f>
        <v>-1.0314185157649647</v>
      </c>
      <c r="C24" s="7">
        <v>-0.58787887675957584</v>
      </c>
      <c r="D24" s="7">
        <v>-0.37905911970959305</v>
      </c>
      <c r="E24" s="7">
        <v>-1.5915087168447628</v>
      </c>
      <c r="F24" s="7">
        <v>2.2077158552196461</v>
      </c>
      <c r="G24" s="7">
        <v>0.53230152540001963</v>
      </c>
      <c r="H24" s="7">
        <v>-1.2839447335928504</v>
      </c>
      <c r="I24" s="7">
        <v>0.75083382928953635</v>
      </c>
      <c r="J24" s="7">
        <v>0.66827718115349688</v>
      </c>
      <c r="K24" s="7">
        <v>1.1118168201588856</v>
      </c>
      <c r="L24" s="7">
        <v>0.87385942259030114</v>
      </c>
      <c r="M24" s="7">
        <v>1.0017412893108333</v>
      </c>
      <c r="N24" s="7">
        <v>-4.7213769358846358E-2</v>
      </c>
      <c r="O24" s="7">
        <v>1.9155300711302989E-2</v>
      </c>
      <c r="P24" s="7">
        <v>-5.6926316198380254E-2</v>
      </c>
      <c r="Q24" s="7">
        <v>-0.39686545558207292</v>
      </c>
      <c r="R24" s="7">
        <v>-0.49075340836423514</v>
      </c>
      <c r="S24" s="7">
        <v>-1.3001323116587407</v>
      </c>
      <c r="T24" s="6"/>
    </row>
    <row r="25" spans="1:20" x14ac:dyDescent="0.2">
      <c r="A25" t="s">
        <v>15</v>
      </c>
      <c r="B25" s="7" cm="1">
        <f t="array" ref="B25:S25">STANDARDIZE(B7:S7,U7,V7)</f>
        <v>2.6037914565345459</v>
      </c>
      <c r="C25" s="7">
        <v>2.8871859942763631</v>
      </c>
      <c r="D25" s="7">
        <v>-0.34318609067568179</v>
      </c>
      <c r="E25" s="7">
        <v>-0.34318609067568179</v>
      </c>
      <c r="F25" s="7">
        <v>-0.34318609067568179</v>
      </c>
      <c r="G25" s="7">
        <v>-0.34318609067568179</v>
      </c>
      <c r="H25" s="7">
        <v>-0.34318609067568179</v>
      </c>
      <c r="I25" s="7">
        <v>-0.34318609067568179</v>
      </c>
      <c r="J25" s="7">
        <v>-0.34318609067568179</v>
      </c>
      <c r="K25" s="7">
        <v>-0.34318609067568179</v>
      </c>
      <c r="L25" s="7">
        <v>-0.34318609067568179</v>
      </c>
      <c r="M25" s="7">
        <v>-0.34318609067568179</v>
      </c>
      <c r="N25" s="7">
        <v>-0.34318609067568179</v>
      </c>
      <c r="O25" s="7">
        <v>-0.34318609067568179</v>
      </c>
      <c r="P25" s="7">
        <v>-0.34318609067568179</v>
      </c>
      <c r="Q25" s="7">
        <v>-0.34318609067568179</v>
      </c>
      <c r="R25" s="7">
        <v>-0.34318609067568179</v>
      </c>
      <c r="S25" s="7">
        <v>-0.34318609067568179</v>
      </c>
      <c r="T25" s="6"/>
    </row>
    <row r="26" spans="1:20" x14ac:dyDescent="0.2">
      <c r="A26" t="s">
        <v>18</v>
      </c>
      <c r="B26" s="7" cm="1">
        <f t="array" ref="B26:S26">STANDARDIZE(B8:S8,U8,V8)</f>
        <v>-7.2991742959447256E-2</v>
      </c>
      <c r="C26" s="7">
        <v>1.1772861767652722E-2</v>
      </c>
      <c r="D26" s="7">
        <v>0.39321358303960169</v>
      </c>
      <c r="E26" s="7">
        <v>-0.22132980123187268</v>
      </c>
      <c r="F26" s="7">
        <v>0.13891976885830173</v>
      </c>
      <c r="G26" s="7">
        <v>1.4739622933101248</v>
      </c>
      <c r="H26" s="7">
        <v>0.24487552476717625</v>
      </c>
      <c r="I26" s="7">
        <v>0.41440473422137619</v>
      </c>
      <c r="J26" s="7">
        <v>1.134903874401725</v>
      </c>
      <c r="K26" s="7">
        <v>0.83822775785687609</v>
      </c>
      <c r="L26" s="7">
        <v>0.28725782713072717</v>
      </c>
      <c r="M26" s="7">
        <v>0.66869854840267617</v>
      </c>
      <c r="N26" s="7">
        <v>0.35083128067605263</v>
      </c>
      <c r="O26" s="7">
        <v>1.1772861767652722E-2</v>
      </c>
      <c r="P26" s="7">
        <v>5.415516413120177E-2</v>
      </c>
      <c r="Q26" s="7">
        <v>-1.2808873603206214</v>
      </c>
      <c r="R26" s="7">
        <v>-1.9166218957738703</v>
      </c>
      <c r="S26" s="7">
        <v>-2.5311652800453448</v>
      </c>
      <c r="T26" s="6"/>
    </row>
    <row r="27" spans="1:20" x14ac:dyDescent="0.2">
      <c r="A27" t="s">
        <v>20</v>
      </c>
      <c r="B27" s="7" cm="1">
        <f t="array" ref="B27:S27">STANDARDIZE(B9:S9,U9,V9)</f>
        <v>-1.8049134115813235</v>
      </c>
      <c r="C27" s="7">
        <v>-1.8049134115813235</v>
      </c>
      <c r="D27" s="7">
        <v>-1.8049134115813235</v>
      </c>
      <c r="E27" s="7">
        <v>-1.8049134115813235</v>
      </c>
      <c r="F27" s="7">
        <v>0.61203845738462426</v>
      </c>
      <c r="G27" s="7">
        <v>0.5016315199740643</v>
      </c>
      <c r="H27" s="7">
        <v>0.37682367768386654</v>
      </c>
      <c r="I27" s="7">
        <v>0.45842880533514979</v>
      </c>
      <c r="J27" s="7">
        <v>0.54003393298643299</v>
      </c>
      <c r="K27" s="7">
        <v>0.43922759882896545</v>
      </c>
      <c r="L27" s="7">
        <v>0.33602111385822497</v>
      </c>
      <c r="M27" s="7">
        <v>0.38162397931041253</v>
      </c>
      <c r="N27" s="7">
        <v>0.38162397931041253</v>
      </c>
      <c r="O27" s="7">
        <v>0.535233631359887</v>
      </c>
      <c r="P27" s="7">
        <v>0.60483800494480489</v>
      </c>
      <c r="Q27" s="7">
        <v>0.51843257566697565</v>
      </c>
      <c r="R27" s="7">
        <v>0.71764509316863767</v>
      </c>
      <c r="S27" s="7">
        <v>0.81605127651283227</v>
      </c>
      <c r="T27" s="6"/>
    </row>
    <row r="28" spans="1:20" x14ac:dyDescent="0.2">
      <c r="A28" t="s">
        <v>22</v>
      </c>
      <c r="B28" s="7" cm="1">
        <f t="array" ref="B28:S28">STANDARDIZE(B10:S10,U10,V10)</f>
        <v>0.65016249863479914</v>
      </c>
      <c r="C28" s="7">
        <v>0.99924816016794271</v>
      </c>
      <c r="D28" s="7">
        <v>0.11736720743541383</v>
      </c>
      <c r="E28" s="7">
        <v>-2.7560622067315155</v>
      </c>
      <c r="F28" s="7">
        <v>0.85043444782198863</v>
      </c>
      <c r="G28" s="7">
        <v>0.55163569851423855</v>
      </c>
      <c r="H28" s="7">
        <v>-0.41462071356190128</v>
      </c>
      <c r="I28" s="7">
        <v>2.089137949275181E-2</v>
      </c>
      <c r="J28" s="7">
        <v>-0.20773220694896946</v>
      </c>
      <c r="K28" s="7">
        <v>1.9175347133794927</v>
      </c>
      <c r="L28" s="7">
        <v>-3.7313807275125281E-2</v>
      </c>
      <c r="M28" s="7">
        <v>7.9496647509660068E-2</v>
      </c>
      <c r="N28" s="7">
        <v>0.11780979331935602</v>
      </c>
      <c r="O28" s="7">
        <v>-0.43749672817322688</v>
      </c>
      <c r="P28" s="7">
        <v>9.3674416149774717E-2</v>
      </c>
      <c r="Q28" s="7">
        <v>0.10508591312873246</v>
      </c>
      <c r="R28" s="7">
        <v>-1.6779660831872212</v>
      </c>
      <c r="S28" s="7">
        <v>2.7850870323808546E-2</v>
      </c>
      <c r="T28" s="6"/>
    </row>
    <row r="29" spans="1:20" x14ac:dyDescent="0.2">
      <c r="A29" t="s">
        <v>31</v>
      </c>
      <c r="B29" s="7" cm="1">
        <f t="array" ref="B29:S29">STANDARDIZE(B11:S11,U11,V11)</f>
        <v>-1.4338865347099006</v>
      </c>
      <c r="C29" s="7">
        <v>-1.2157742167540284</v>
      </c>
      <c r="D29" s="7">
        <v>-0.88860573982022006</v>
      </c>
      <c r="E29" s="7">
        <v>-1.6398815016682242</v>
      </c>
      <c r="F29" s="7">
        <v>0.94111426080959681</v>
      </c>
      <c r="G29" s="7">
        <v>-0.31909024293544247</v>
      </c>
      <c r="H29" s="7">
        <v>-1.6762335546608695</v>
      </c>
      <c r="I29" s="7">
        <v>0.38371611492236746</v>
      </c>
      <c r="J29" s="7">
        <v>0.25042525394933457</v>
      </c>
      <c r="K29" s="7">
        <v>0.52912432689294908</v>
      </c>
      <c r="L29" s="7">
        <v>0.46853757190520695</v>
      </c>
      <c r="M29" s="7">
        <v>0.96534896280469373</v>
      </c>
      <c r="N29" s="7">
        <v>0.45642022090765821</v>
      </c>
      <c r="O29" s="7">
        <v>1.0744051217826298</v>
      </c>
      <c r="P29" s="7">
        <v>1.4621603537041805</v>
      </c>
      <c r="Q29" s="7">
        <v>0.81994075083411222</v>
      </c>
      <c r="R29" s="7">
        <v>0.33524671093217412</v>
      </c>
      <c r="S29" s="7">
        <v>-0.51296785889621788</v>
      </c>
      <c r="T29" s="6"/>
    </row>
    <row r="30" spans="1:20" x14ac:dyDescent="0.2">
      <c r="A30" t="s">
        <v>25</v>
      </c>
      <c r="B30" s="7" cm="1">
        <f t="array" ref="B30:S30">STANDARDIZE(B12:S12,U12,V12)</f>
        <v>6.8476979132766153E-2</v>
      </c>
      <c r="C30" s="7">
        <v>-0.44391651193853504</v>
      </c>
      <c r="D30" s="7">
        <v>9.7534264746616348E-2</v>
      </c>
      <c r="E30" s="7">
        <v>-0.5604139987269644</v>
      </c>
      <c r="F30" s="7">
        <v>-0.41057773241411222</v>
      </c>
      <c r="G30" s="7">
        <v>-0.87196176937404279</v>
      </c>
      <c r="H30" s="7">
        <v>-0.62581391833944666</v>
      </c>
      <c r="I30" s="7">
        <v>-0.39273083169801082</v>
      </c>
      <c r="J30" s="7">
        <v>-0.78727710403713791</v>
      </c>
      <c r="K30" s="7">
        <v>-0.96348320749424776</v>
      </c>
      <c r="L30" s="7">
        <v>-0.81614214296463861</v>
      </c>
      <c r="M30" s="7">
        <v>-0.73619155227908728</v>
      </c>
      <c r="N30" s="7">
        <v>-0.22852412558054161</v>
      </c>
      <c r="O30" s="7">
        <v>0.62511524403951901</v>
      </c>
      <c r="P30" s="7">
        <v>0.67075380635100357</v>
      </c>
      <c r="Q30" s="7">
        <v>1.2423152202856278</v>
      </c>
      <c r="R30" s="7">
        <v>1.270395251910535</v>
      </c>
      <c r="S30" s="7">
        <v>2.8624421283806942</v>
      </c>
      <c r="T30" s="6"/>
    </row>
    <row r="31" spans="1:20" x14ac:dyDescent="0.2">
      <c r="A31" t="s">
        <v>28</v>
      </c>
      <c r="B31" s="7" cm="1">
        <f t="array" ref="B31:S31">STANDARDIZE(B13:S13,U13,V13)</f>
        <v>1.5488689448124797</v>
      </c>
      <c r="C31" s="7">
        <v>1.5735819167281209</v>
      </c>
      <c r="D31" s="7">
        <v>1.8096334070947624</v>
      </c>
      <c r="E31" s="7">
        <v>1.298330539874601</v>
      </c>
      <c r="F31" s="7">
        <v>1.2633915106145566</v>
      </c>
      <c r="G31" s="7">
        <v>0.10869920214235987</v>
      </c>
      <c r="H31" s="7">
        <v>-0.30630829175133822</v>
      </c>
      <c r="I31" s="7">
        <v>-0.24409977623955123</v>
      </c>
      <c r="J31" s="7">
        <v>-0.23983891901271701</v>
      </c>
      <c r="K31" s="7">
        <v>-0.46396000914422086</v>
      </c>
      <c r="L31" s="7">
        <v>-0.7332461858801721</v>
      </c>
      <c r="M31" s="7">
        <v>-0.65143772712494674</v>
      </c>
      <c r="N31" s="7">
        <v>-0.84999367389544256</v>
      </c>
      <c r="O31" s="7">
        <v>-0.84402847377787371</v>
      </c>
      <c r="P31" s="7">
        <v>-0.65740292724251559</v>
      </c>
      <c r="Q31" s="7">
        <v>-0.90282830350819243</v>
      </c>
      <c r="R31" s="7">
        <v>-0.96674116191071302</v>
      </c>
      <c r="S31" s="7">
        <v>-0.74262007177920919</v>
      </c>
      <c r="T31" s="6"/>
    </row>
    <row r="32" spans="1:20" x14ac:dyDescent="0.2">
      <c r="A32" t="s">
        <v>33</v>
      </c>
      <c r="B32" s="7" cm="1">
        <f t="array" ref="B32:S32">STANDARDIZE(B14:S14,U14,V14)</f>
        <v>1.7604639343286295</v>
      </c>
      <c r="C32" s="7">
        <v>2.0805593211330558</v>
      </c>
      <c r="D32" s="7">
        <v>2.5230119889002665</v>
      </c>
      <c r="E32" s="7">
        <v>-0.49331348197693925</v>
      </c>
      <c r="F32" s="7">
        <v>-0.49331348197693925</v>
      </c>
      <c r="G32" s="7">
        <v>-0.49331348197693925</v>
      </c>
      <c r="H32" s="7">
        <v>-0.49331348197693925</v>
      </c>
      <c r="I32" s="7">
        <v>-0.49331348197693925</v>
      </c>
      <c r="J32" s="7">
        <v>-0.49331348197693925</v>
      </c>
      <c r="K32" s="7">
        <v>-0.49331348197693925</v>
      </c>
      <c r="L32" s="7">
        <v>-0.49331348197693925</v>
      </c>
      <c r="M32" s="7">
        <v>-0.49331348197693925</v>
      </c>
      <c r="N32" s="7">
        <v>-0.49331348197693925</v>
      </c>
      <c r="O32" s="7">
        <v>-0.49331348197693925</v>
      </c>
      <c r="P32" s="7">
        <v>-0.49331348197693925</v>
      </c>
      <c r="Q32" s="7">
        <v>-0.49331348197693925</v>
      </c>
      <c r="R32" s="7">
        <v>0.16872680608955354</v>
      </c>
      <c r="S32" s="7">
        <v>-0.11968678475129479</v>
      </c>
      <c r="T32" s="6"/>
    </row>
    <row r="33" spans="1:20" x14ac:dyDescent="0.2">
      <c r="A33" t="s">
        <v>60</v>
      </c>
      <c r="B33" s="7" cm="1">
        <f t="array" ref="B33:S33">STANDARDIZE(B15:S15,U15,V15)</f>
        <v>-0.84213009677057926</v>
      </c>
      <c r="C33" s="7">
        <v>-1.0613499192452571</v>
      </c>
      <c r="D33" s="7">
        <v>-0.77627631151888399</v>
      </c>
      <c r="E33" s="7">
        <v>-1.1104641942976834</v>
      </c>
      <c r="F33" s="7">
        <v>-0.69950545439810108</v>
      </c>
      <c r="G33" s="7">
        <v>-0.80659314558292672</v>
      </c>
      <c r="H33" s="7">
        <v>-0.75414100717742283</v>
      </c>
      <c r="I33" s="7">
        <v>-0.59683478539479151</v>
      </c>
      <c r="J33" s="7">
        <v>-0.32905281564037653</v>
      </c>
      <c r="K33" s="7">
        <v>0.60697943608693439</v>
      </c>
      <c r="L33" s="7">
        <v>0.17714796504814717</v>
      </c>
      <c r="M33" s="7">
        <v>-7.9240095215311265E-2</v>
      </c>
      <c r="N33" s="7">
        <v>1.1633736506563239</v>
      </c>
      <c r="O33" s="7">
        <v>1.1760600410696714E-2</v>
      </c>
      <c r="P33" s="7">
        <v>0.37784641042078637</v>
      </c>
      <c r="Q33" s="7">
        <v>0.6688679400620412</v>
      </c>
      <c r="R33" s="7">
        <v>2.5752647522911758</v>
      </c>
      <c r="S33" s="7">
        <v>1.4743470702652233</v>
      </c>
      <c r="T33" s="6"/>
    </row>
    <row r="34" spans="1:20" x14ac:dyDescent="0.2">
      <c r="A34" t="s">
        <v>38</v>
      </c>
      <c r="B34" s="7" cm="1">
        <f t="array" ref="B34:S34">STANDARDIZE(B16:S16,U16,V16)</f>
        <v>-0.92020154815565092</v>
      </c>
      <c r="C34" s="7">
        <v>-2.7574076804370233</v>
      </c>
      <c r="D34" s="7">
        <v>-0.93057857894132234</v>
      </c>
      <c r="E34" s="7">
        <v>0.25617639636546408</v>
      </c>
      <c r="F34" s="7">
        <v>-9.9472749652547099E-2</v>
      </c>
      <c r="G34" s="7">
        <v>0.23589401801165211</v>
      </c>
      <c r="H34" s="7">
        <v>0.16608490181713506</v>
      </c>
      <c r="I34" s="7">
        <v>6.5616376483134661E-2</v>
      </c>
      <c r="J34" s="7">
        <v>0.30664650064123</v>
      </c>
      <c r="K34" s="7">
        <v>-0.65936072886127373</v>
      </c>
      <c r="L34" s="7">
        <v>0.6868231739708287</v>
      </c>
      <c r="M34" s="7">
        <v>1.0019075632812153</v>
      </c>
      <c r="N34" s="7">
        <v>1.8004672505603847</v>
      </c>
      <c r="O34" s="7">
        <v>0.4467364162477942</v>
      </c>
      <c r="P34" s="7">
        <v>-4.004066424370175E-2</v>
      </c>
      <c r="Q34" s="7">
        <v>9.9105884927801244E-2</v>
      </c>
      <c r="R34" s="7">
        <v>-0.83058173682485203</v>
      </c>
      <c r="S34" s="7">
        <v>1.1721852048097328</v>
      </c>
      <c r="T3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FF8-62FB-5047-8CFB-EBDA13890BC7}">
  <dimension ref="A1:Q127"/>
  <sheetViews>
    <sheetView workbookViewId="0">
      <selection activeCell="C1" sqref="C1"/>
    </sheetView>
  </sheetViews>
  <sheetFormatPr baseColWidth="10" defaultColWidth="11.5" defaultRowHeight="15" x14ac:dyDescent="0.2"/>
  <sheetData>
    <row r="1" spans="1:17" x14ac:dyDescent="0.2">
      <c r="C1" s="4" t="str" cm="1">
        <f t="array" ref="C1:Q1">TRANSPOSE(Unilever!A20:A34)</f>
        <v>Return on Equity</v>
      </c>
      <c r="D1" t="str">
        <v>Net profit margin</v>
      </c>
      <c r="E1" t="str">
        <v>EBITDA Margin</v>
      </c>
      <c r="F1" t="str">
        <v>Current Ratio</v>
      </c>
      <c r="G1" t="str">
        <v>CFO/Avg Current Liab</v>
      </c>
      <c r="H1" t="str">
        <v>Times Interest Cover</v>
      </c>
      <c r="I1" t="str">
        <v>Inventory Turnover</v>
      </c>
      <c r="J1" s="4" t="str">
        <v>Accounts Recievable Turnover</v>
      </c>
      <c r="K1" s="4" t="str">
        <v>Working Capital Turnover</v>
      </c>
      <c r="L1" t="str">
        <v>Free Cash Flow per Share</v>
      </c>
      <c r="M1" t="str">
        <v>Debt Equity Ratio</v>
      </c>
      <c r="N1" t="str">
        <v>Assets Turnover</v>
      </c>
      <c r="O1" s="4" t="str">
        <v>EPS</v>
      </c>
      <c r="P1" t="str">
        <v>EV/Ebitda</v>
      </c>
      <c r="Q1" t="str">
        <v>Dividend Payout Ratio</v>
      </c>
    </row>
    <row r="2" spans="1:17" x14ac:dyDescent="0.2">
      <c r="A2" s="12" t="s">
        <v>62</v>
      </c>
      <c r="B2" t="str" cm="1">
        <f t="array" ref="B2:Q19">TRANSPOSE(Unilever!B1:S16)</f>
        <v>FY 2005</v>
      </c>
      <c r="C2" s="3">
        <v>48.2</v>
      </c>
      <c r="D2" s="3">
        <v>9.81</v>
      </c>
      <c r="E2" s="3">
        <v>16.53</v>
      </c>
      <c r="F2" s="3">
        <v>0.72</v>
      </c>
      <c r="G2" s="3">
        <v>0.28999999999999998</v>
      </c>
      <c r="H2" s="3">
        <v>7.36</v>
      </c>
      <c r="I2" s="3">
        <v>4.97</v>
      </c>
      <c r="J2" s="3">
        <v>0</v>
      </c>
      <c r="K2" s="3">
        <v>21.32</v>
      </c>
      <c r="L2" s="3">
        <v>2.4700000000000002</v>
      </c>
      <c r="M2" s="3">
        <v>141.46</v>
      </c>
      <c r="N2" s="3">
        <v>1.01</v>
      </c>
      <c r="O2" s="3">
        <v>0</v>
      </c>
      <c r="P2" s="3">
        <v>5.8</v>
      </c>
      <c r="Q2" s="3">
        <v>9.2899999999999991</v>
      </c>
    </row>
    <row r="3" spans="1:17" x14ac:dyDescent="0.2">
      <c r="A3" s="12"/>
      <c r="B3" t="str">
        <v>FY 2006</v>
      </c>
      <c r="C3" s="3">
        <v>48.44</v>
      </c>
      <c r="D3" s="3">
        <v>11.97</v>
      </c>
      <c r="E3" s="3">
        <v>16.12</v>
      </c>
      <c r="F3" s="3">
        <v>0.68</v>
      </c>
      <c r="G3" s="3">
        <v>0.31</v>
      </c>
      <c r="H3" s="3">
        <v>9.17</v>
      </c>
      <c r="I3" s="3">
        <v>5.08</v>
      </c>
      <c r="J3" s="3">
        <v>0</v>
      </c>
      <c r="K3" s="3">
        <v>8.9700000000000006</v>
      </c>
      <c r="L3" s="3">
        <v>1.21</v>
      </c>
      <c r="M3" s="3">
        <v>75.290000000000006</v>
      </c>
      <c r="N3" s="3">
        <v>1.04</v>
      </c>
      <c r="O3" s="3">
        <v>1.65</v>
      </c>
      <c r="P3" s="3">
        <v>10.83</v>
      </c>
      <c r="Q3" s="3">
        <v>81.2</v>
      </c>
    </row>
    <row r="4" spans="1:17" x14ac:dyDescent="0.2">
      <c r="A4" s="12"/>
      <c r="B4" t="str">
        <v>FY 2007</v>
      </c>
      <c r="C4" s="3">
        <v>32.93</v>
      </c>
      <c r="D4" s="3">
        <v>9.67</v>
      </c>
      <c r="E4" s="3">
        <v>16.809999999999999</v>
      </c>
      <c r="F4" s="3">
        <v>0.73</v>
      </c>
      <c r="G4" s="3">
        <v>0.27</v>
      </c>
      <c r="H4" s="3">
        <v>9.5399999999999991</v>
      </c>
      <c r="I4" s="3">
        <v>5.35</v>
      </c>
      <c r="J4" s="3">
        <v>13.35</v>
      </c>
      <c r="K4" s="3">
        <v>10.63</v>
      </c>
      <c r="L4" s="3">
        <v>0.91</v>
      </c>
      <c r="M4" s="3">
        <v>77.19</v>
      </c>
      <c r="N4" s="3">
        <v>1.08</v>
      </c>
      <c r="O4" s="3">
        <v>1.35</v>
      </c>
      <c r="P4" s="3">
        <v>12.84</v>
      </c>
      <c r="Q4" s="3">
        <v>59.58</v>
      </c>
    </row>
    <row r="5" spans="1:17" x14ac:dyDescent="0.2">
      <c r="A5" s="12"/>
      <c r="B5" t="str">
        <v>FY 2008</v>
      </c>
      <c r="C5" s="3">
        <v>45.01</v>
      </c>
      <c r="D5" s="3">
        <v>12.41</v>
      </c>
      <c r="E5" s="3">
        <v>20.16</v>
      </c>
      <c r="F5" s="3">
        <v>0.81</v>
      </c>
      <c r="G5" s="3">
        <v>0.26</v>
      </c>
      <c r="H5" s="3">
        <v>14.16</v>
      </c>
      <c r="I5" s="3">
        <v>5.48</v>
      </c>
      <c r="J5" s="3">
        <v>14.09</v>
      </c>
      <c r="K5" s="3">
        <v>13.34</v>
      </c>
      <c r="L5" s="3">
        <v>0.88</v>
      </c>
      <c r="M5" s="3">
        <v>109.8</v>
      </c>
      <c r="N5" s="3">
        <v>1.1000000000000001</v>
      </c>
      <c r="O5" s="3">
        <v>1.79</v>
      </c>
      <c r="P5" s="3">
        <v>7.16</v>
      </c>
      <c r="Q5" s="3">
        <v>40.28</v>
      </c>
    </row>
    <row r="6" spans="1:17" x14ac:dyDescent="0.2">
      <c r="A6" s="12"/>
      <c r="B6" t="str">
        <v>FY 2009</v>
      </c>
      <c r="C6" s="3">
        <v>30.62</v>
      </c>
      <c r="D6" s="3">
        <v>8.4600000000000009</v>
      </c>
      <c r="E6" s="3">
        <v>15.2</v>
      </c>
      <c r="F6" s="3">
        <v>0.93</v>
      </c>
      <c r="G6" s="3">
        <v>0.48</v>
      </c>
      <c r="H6" s="3">
        <v>9.9600000000000009</v>
      </c>
      <c r="I6" s="3">
        <v>5.51</v>
      </c>
      <c r="J6" s="3">
        <v>15.61</v>
      </c>
      <c r="K6" s="3">
        <v>6.58</v>
      </c>
      <c r="L6" s="3">
        <v>1.72</v>
      </c>
      <c r="M6" s="3">
        <v>78.790000000000006</v>
      </c>
      <c r="N6" s="3">
        <v>1.0900000000000001</v>
      </c>
      <c r="O6" s="3">
        <v>1.21</v>
      </c>
      <c r="P6" s="3">
        <v>11.52</v>
      </c>
      <c r="Q6" s="3">
        <v>34.33</v>
      </c>
    </row>
    <row r="7" spans="1:17" x14ac:dyDescent="0.2">
      <c r="A7" s="12"/>
      <c r="B7" t="str">
        <v>FY 2010</v>
      </c>
      <c r="C7" s="3">
        <v>31.97</v>
      </c>
      <c r="D7" s="3">
        <v>9.59</v>
      </c>
      <c r="E7" s="3">
        <v>16.57</v>
      </c>
      <c r="F7" s="3">
        <v>0.92</v>
      </c>
      <c r="G7" s="3">
        <v>0.46</v>
      </c>
      <c r="H7" s="3">
        <v>12.91</v>
      </c>
      <c r="I7" s="3">
        <v>6.57</v>
      </c>
      <c r="J7" s="3">
        <v>18.23</v>
      </c>
      <c r="K7" s="3">
        <v>16.079999999999998</v>
      </c>
      <c r="L7" s="3">
        <v>1.46</v>
      </c>
      <c r="M7" s="3">
        <v>61.22</v>
      </c>
      <c r="N7" s="3">
        <v>1.1299999999999999</v>
      </c>
      <c r="O7" s="3">
        <v>1.51</v>
      </c>
      <c r="P7" s="3">
        <v>9.7799999999999994</v>
      </c>
      <c r="Q7" s="3">
        <v>55.61</v>
      </c>
    </row>
    <row r="8" spans="1:17" x14ac:dyDescent="0.2">
      <c r="A8" s="12"/>
      <c r="B8" t="str">
        <v>FY 2011</v>
      </c>
      <c r="C8" s="3">
        <v>28.63</v>
      </c>
      <c r="D8" s="3">
        <v>8.8699999999999992</v>
      </c>
      <c r="E8" s="3">
        <v>16.03</v>
      </c>
      <c r="F8" s="3">
        <v>0.8</v>
      </c>
      <c r="G8" s="3">
        <v>0.36</v>
      </c>
      <c r="H8" s="3">
        <v>11.89</v>
      </c>
      <c r="I8" s="3">
        <v>6.27</v>
      </c>
      <c r="J8" s="3">
        <v>17.09</v>
      </c>
      <c r="K8" s="3">
        <v>-41.04</v>
      </c>
      <c r="L8" s="3">
        <v>1.36</v>
      </c>
      <c r="M8" s="3">
        <v>91.11</v>
      </c>
      <c r="N8" s="3">
        <v>1.05</v>
      </c>
      <c r="O8" s="3">
        <v>1.46</v>
      </c>
      <c r="P8" s="3">
        <v>11.07</v>
      </c>
      <c r="Q8" s="3">
        <v>61.92</v>
      </c>
    </row>
    <row r="9" spans="1:17" x14ac:dyDescent="0.2">
      <c r="A9" s="12"/>
      <c r="B9" t="str">
        <v>FY 2012</v>
      </c>
      <c r="C9" s="3">
        <v>29.43</v>
      </c>
      <c r="D9" s="3">
        <v>8.51</v>
      </c>
      <c r="E9" s="3">
        <v>15.93</v>
      </c>
      <c r="F9" s="3">
        <v>0.77</v>
      </c>
      <c r="G9" s="3">
        <v>0.42</v>
      </c>
      <c r="H9" s="3">
        <v>13.26</v>
      </c>
      <c r="I9" s="3">
        <v>6.8</v>
      </c>
      <c r="J9" s="3">
        <v>18.04</v>
      </c>
      <c r="K9" s="3">
        <v>19.96</v>
      </c>
      <c r="L9" s="3">
        <v>1.82</v>
      </c>
      <c r="M9" s="3">
        <v>63.3</v>
      </c>
      <c r="N9" s="3">
        <v>1.1000000000000001</v>
      </c>
      <c r="O9" s="3">
        <v>1.54</v>
      </c>
      <c r="P9" s="3">
        <v>11.06</v>
      </c>
      <c r="Q9" s="3">
        <v>62.89</v>
      </c>
    </row>
    <row r="10" spans="1:17" x14ac:dyDescent="0.2">
      <c r="A10" s="12"/>
      <c r="B10" t="str">
        <v>FY 2013</v>
      </c>
      <c r="C10" s="3">
        <v>32.57</v>
      </c>
      <c r="D10" s="3">
        <v>9.7200000000000006</v>
      </c>
      <c r="E10" s="3">
        <v>17.41</v>
      </c>
      <c r="F10" s="3">
        <v>0.7</v>
      </c>
      <c r="G10" s="3">
        <v>0.39</v>
      </c>
      <c r="H10" s="3">
        <v>15.03</v>
      </c>
      <c r="I10" s="3">
        <v>6.99</v>
      </c>
      <c r="J10" s="3">
        <v>17.64</v>
      </c>
      <c r="K10" s="3">
        <v>8.0500000000000007</v>
      </c>
      <c r="L10" s="3">
        <v>1.67</v>
      </c>
      <c r="M10" s="3">
        <v>75.61</v>
      </c>
      <c r="N10" s="3">
        <v>1.0900000000000001</v>
      </c>
      <c r="O10" s="3">
        <v>1.71</v>
      </c>
      <c r="P10" s="3">
        <v>10.8</v>
      </c>
      <c r="Q10" s="3">
        <v>63.35</v>
      </c>
    </row>
    <row r="11" spans="1:17" x14ac:dyDescent="0.2">
      <c r="A11" s="12"/>
      <c r="B11" t="str">
        <v>FY 2014</v>
      </c>
      <c r="C11" s="3">
        <v>36.94</v>
      </c>
      <c r="D11" s="3">
        <v>10.68</v>
      </c>
      <c r="E11" s="3">
        <v>19.43</v>
      </c>
      <c r="F11" s="3">
        <v>0.63</v>
      </c>
      <c r="G11" s="3">
        <v>0.31</v>
      </c>
      <c r="H11" s="3">
        <v>15.96</v>
      </c>
      <c r="I11" s="3">
        <v>7</v>
      </c>
      <c r="J11" s="3">
        <v>17.059999999999999</v>
      </c>
      <c r="K11" s="3">
        <v>15.35</v>
      </c>
      <c r="L11" s="3">
        <v>1.39</v>
      </c>
      <c r="M11" s="3">
        <v>86.74</v>
      </c>
      <c r="N11" s="3">
        <v>1.04</v>
      </c>
      <c r="O11" s="3">
        <v>1.82</v>
      </c>
      <c r="P11" s="3">
        <v>11.31</v>
      </c>
      <c r="Q11" s="3">
        <v>61.44</v>
      </c>
    </row>
    <row r="12" spans="1:17" x14ac:dyDescent="0.2">
      <c r="A12" s="12"/>
      <c r="B12" t="str">
        <v>FY 2015</v>
      </c>
      <c r="C12" s="3">
        <v>33.75</v>
      </c>
      <c r="D12" s="3">
        <v>9.2200000000000006</v>
      </c>
      <c r="E12" s="3">
        <v>16.84</v>
      </c>
      <c r="F12" s="3">
        <v>0.63</v>
      </c>
      <c r="G12" s="3">
        <v>0.38</v>
      </c>
      <c r="H12" s="3">
        <v>14.56</v>
      </c>
      <c r="I12" s="3">
        <v>7.25</v>
      </c>
      <c r="J12" s="3">
        <v>18.55</v>
      </c>
      <c r="K12" s="3">
        <v>7.93</v>
      </c>
      <c r="L12" s="3">
        <v>2.0299999999999998</v>
      </c>
      <c r="M12" s="3">
        <v>89.53</v>
      </c>
      <c r="N12" s="3">
        <v>1.06</v>
      </c>
      <c r="O12" s="3">
        <v>1.73</v>
      </c>
      <c r="P12" s="3">
        <v>13.93</v>
      </c>
      <c r="Q12" s="3">
        <v>69.34</v>
      </c>
    </row>
    <row r="13" spans="1:17" x14ac:dyDescent="0.2">
      <c r="A13" s="12"/>
      <c r="B13" t="str">
        <v>FY 2016</v>
      </c>
      <c r="C13" s="3">
        <v>32.61</v>
      </c>
      <c r="D13" s="3">
        <v>9.83</v>
      </c>
      <c r="E13" s="3">
        <v>17.97</v>
      </c>
      <c r="F13" s="3">
        <v>0.68</v>
      </c>
      <c r="G13" s="3">
        <v>0.36</v>
      </c>
      <c r="H13" s="3">
        <v>13.36</v>
      </c>
      <c r="I13" s="3">
        <v>7.02</v>
      </c>
      <c r="J13" s="3">
        <v>16.88</v>
      </c>
      <c r="K13" s="3">
        <v>8.1300000000000008</v>
      </c>
      <c r="L13" s="3">
        <v>1.95</v>
      </c>
      <c r="M13" s="3">
        <v>96.64</v>
      </c>
      <c r="N13" s="3">
        <v>0.97</v>
      </c>
      <c r="O13" s="3">
        <v>1.83</v>
      </c>
      <c r="P13" s="3">
        <v>12.95</v>
      </c>
      <c r="Q13" s="3">
        <v>59.71</v>
      </c>
    </row>
    <row r="14" spans="1:17" x14ac:dyDescent="0.2">
      <c r="A14" s="12"/>
      <c r="B14" t="str">
        <v>FY 2017</v>
      </c>
      <c r="C14" s="3">
        <v>40.18</v>
      </c>
      <c r="D14" s="3">
        <v>11.21</v>
      </c>
      <c r="E14" s="3">
        <v>20.84</v>
      </c>
      <c r="F14" s="3">
        <v>0.73</v>
      </c>
      <c r="G14" s="3">
        <v>0.35</v>
      </c>
      <c r="H14" s="3">
        <v>13.11</v>
      </c>
      <c r="I14" s="3">
        <v>7.4</v>
      </c>
      <c r="J14" s="3">
        <v>15.87</v>
      </c>
      <c r="K14" s="3">
        <v>5.5</v>
      </c>
      <c r="L14" s="3">
        <v>2.17</v>
      </c>
      <c r="M14" s="3">
        <v>168.78</v>
      </c>
      <c r="N14" s="3">
        <v>0.92</v>
      </c>
      <c r="O14" s="3">
        <v>2.15</v>
      </c>
      <c r="P14" s="3">
        <v>13.25</v>
      </c>
      <c r="Q14" s="3">
        <v>64.64</v>
      </c>
    </row>
    <row r="15" spans="1:17" x14ac:dyDescent="0.2">
      <c r="A15" s="12"/>
      <c r="B15" t="str">
        <v>FY 2018</v>
      </c>
      <c r="C15" s="3">
        <v>74.87</v>
      </c>
      <c r="D15" s="3">
        <v>18.38</v>
      </c>
      <c r="E15" s="3">
        <v>29.23</v>
      </c>
      <c r="F15" s="3">
        <v>0.77</v>
      </c>
      <c r="G15" s="3">
        <v>0.32</v>
      </c>
      <c r="H15" s="3">
        <v>17.600000000000001</v>
      </c>
      <c r="I15" s="3">
        <v>6.95</v>
      </c>
      <c r="J15" s="3">
        <v>13.09</v>
      </c>
      <c r="K15" s="3">
        <v>-271.44</v>
      </c>
      <c r="L15" s="3">
        <v>2.12</v>
      </c>
      <c r="M15" s="3">
        <v>219.48</v>
      </c>
      <c r="N15" s="3">
        <v>0.84</v>
      </c>
      <c r="O15" s="3">
        <v>3.49</v>
      </c>
      <c r="P15" s="3">
        <v>9.65</v>
      </c>
      <c r="Q15" s="3">
        <v>43.07</v>
      </c>
    </row>
    <row r="16" spans="1:17" x14ac:dyDescent="0.2">
      <c r="A16" s="12"/>
      <c r="B16" t="str">
        <v>FY 2019</v>
      </c>
      <c r="C16" s="3">
        <v>45.75</v>
      </c>
      <c r="D16" s="3">
        <v>10.82</v>
      </c>
      <c r="E16" s="3">
        <v>20.57</v>
      </c>
      <c r="F16" s="3">
        <v>0.78</v>
      </c>
      <c r="G16" s="3">
        <v>0.38</v>
      </c>
      <c r="H16" s="3">
        <v>10.61</v>
      </c>
      <c r="I16" s="3">
        <v>6.88</v>
      </c>
      <c r="J16" s="3">
        <v>11.22</v>
      </c>
      <c r="K16" s="3">
        <v>-23.26</v>
      </c>
      <c r="L16" s="3">
        <v>2.4500000000000002</v>
      </c>
      <c r="M16" s="3">
        <v>200.74</v>
      </c>
      <c r="N16" s="3">
        <v>0.83</v>
      </c>
      <c r="O16" s="3">
        <v>2.15</v>
      </c>
      <c r="P16" s="3">
        <v>14.78</v>
      </c>
      <c r="Q16" s="3">
        <v>76.36</v>
      </c>
    </row>
    <row r="17" spans="1:17" x14ac:dyDescent="0.2">
      <c r="A17" s="12"/>
      <c r="B17" t="str">
        <v>FY 2020</v>
      </c>
      <c r="C17" s="3">
        <v>39.22</v>
      </c>
      <c r="D17" s="3">
        <v>11</v>
      </c>
      <c r="E17" s="3">
        <v>20.350000000000001</v>
      </c>
      <c r="F17" s="3">
        <v>0.78</v>
      </c>
      <c r="G17" s="3">
        <v>0.42</v>
      </c>
      <c r="H17" s="3">
        <v>11.41</v>
      </c>
      <c r="I17" s="3">
        <v>6.65</v>
      </c>
      <c r="J17" s="3">
        <v>12.15</v>
      </c>
      <c r="K17" s="3">
        <v>-179.02</v>
      </c>
      <c r="L17" s="3">
        <v>3.03</v>
      </c>
      <c r="M17" s="3">
        <v>154.33000000000001</v>
      </c>
      <c r="N17" s="3">
        <v>0.77</v>
      </c>
      <c r="O17" s="3">
        <v>2.13</v>
      </c>
      <c r="P17" s="3">
        <v>14.72</v>
      </c>
      <c r="Q17" s="3">
        <v>78.28</v>
      </c>
    </row>
    <row r="18" spans="1:17" x14ac:dyDescent="0.2">
      <c r="A18" s="12"/>
      <c r="B18" t="str">
        <v>FY 2021</v>
      </c>
      <c r="C18" s="3">
        <v>37.369999999999997</v>
      </c>
      <c r="D18" s="3">
        <v>11.53</v>
      </c>
      <c r="E18" s="3">
        <v>19.95</v>
      </c>
      <c r="F18" s="3">
        <v>0.7</v>
      </c>
      <c r="G18" s="3">
        <v>0.34</v>
      </c>
      <c r="H18" s="3">
        <v>17.72</v>
      </c>
      <c r="I18" s="3">
        <v>6.62</v>
      </c>
      <c r="J18" s="3">
        <v>14.95</v>
      </c>
      <c r="K18" s="3">
        <v>-15.03</v>
      </c>
      <c r="L18" s="3">
        <v>2.58</v>
      </c>
      <c r="M18" s="3">
        <v>152.16999999999999</v>
      </c>
      <c r="N18" s="3">
        <v>0.73</v>
      </c>
      <c r="O18" s="3">
        <v>2.33</v>
      </c>
      <c r="P18" s="3">
        <v>14.17</v>
      </c>
      <c r="Q18" s="3">
        <v>72.680000000000007</v>
      </c>
    </row>
    <row r="19" spans="1:17" x14ac:dyDescent="0.2">
      <c r="A19" s="12"/>
      <c r="B19" t="str">
        <v>FY 2022</v>
      </c>
      <c r="C19" s="3">
        <v>42.31</v>
      </c>
      <c r="D19" s="3">
        <v>12.72</v>
      </c>
      <c r="E19" s="3">
        <v>21.14</v>
      </c>
      <c r="F19" s="3">
        <v>0.75</v>
      </c>
      <c r="G19" s="3">
        <v>0.28000000000000003</v>
      </c>
      <c r="H19" s="3">
        <v>13.15</v>
      </c>
      <c r="I19" s="3">
        <v>6.77</v>
      </c>
      <c r="J19" s="3">
        <v>14.79</v>
      </c>
      <c r="K19" s="3">
        <v>-12.02</v>
      </c>
      <c r="L19" s="3">
        <v>2.1800000000000002</v>
      </c>
      <c r="M19" s="3">
        <v>135.41</v>
      </c>
      <c r="N19" s="3">
        <v>0.79</v>
      </c>
      <c r="O19" s="3">
        <v>3</v>
      </c>
      <c r="P19" s="3">
        <v>11.51</v>
      </c>
      <c r="Q19" s="3">
        <v>56.74</v>
      </c>
    </row>
    <row r="20" spans="1:17" x14ac:dyDescent="0.2">
      <c r="A20" s="12" t="s">
        <v>63</v>
      </c>
      <c r="B20" t="str" cm="1">
        <f t="array" ref="B20:Q37">TRANSPOSE(Pepsico!B1:S16)</f>
        <v>FY 2005</v>
      </c>
      <c r="C20" s="3">
        <v>20.83</v>
      </c>
      <c r="D20" s="3">
        <v>12.52</v>
      </c>
      <c r="E20" s="3">
        <v>22.2</v>
      </c>
      <c r="F20" s="3">
        <v>1.1100000000000001</v>
      </c>
      <c r="G20" s="3">
        <v>0.72</v>
      </c>
      <c r="H20" s="3">
        <v>23.13</v>
      </c>
      <c r="I20" s="3">
        <v>8.77</v>
      </c>
      <c r="J20" s="3">
        <v>10.4</v>
      </c>
      <c r="K20" s="3">
        <v>21.32</v>
      </c>
      <c r="L20" s="3">
        <v>2.4700000000000002</v>
      </c>
      <c r="M20" s="3">
        <v>25.52</v>
      </c>
      <c r="N20" s="3">
        <v>1.0900000000000001</v>
      </c>
      <c r="O20" s="3">
        <v>2.44</v>
      </c>
      <c r="P20" s="3">
        <v>13.58</v>
      </c>
      <c r="Q20" s="3">
        <v>41.38</v>
      </c>
    </row>
    <row r="21" spans="1:17" x14ac:dyDescent="0.2">
      <c r="A21" s="12"/>
      <c r="B21" t="str">
        <v>FY 2006</v>
      </c>
      <c r="C21" s="3">
        <v>27.97</v>
      </c>
      <c r="D21" s="3">
        <v>16.059999999999999</v>
      </c>
      <c r="E21" s="3">
        <v>22.52</v>
      </c>
      <c r="F21" s="3">
        <v>1.33</v>
      </c>
      <c r="G21" s="3">
        <v>0.75</v>
      </c>
      <c r="H21" s="3">
        <v>26.94</v>
      </c>
      <c r="I21" s="3">
        <v>8.7100000000000009</v>
      </c>
      <c r="J21" s="3">
        <v>10.06</v>
      </c>
      <c r="K21" s="3">
        <v>8.9700000000000006</v>
      </c>
      <c r="L21" s="3">
        <v>2.44</v>
      </c>
      <c r="M21" s="3">
        <v>36.5</v>
      </c>
      <c r="N21" s="3">
        <v>1.1399999999999999</v>
      </c>
      <c r="O21" s="3">
        <v>3</v>
      </c>
      <c r="P21" s="3">
        <v>12.96</v>
      </c>
      <c r="Q21" s="3">
        <v>33.950000000000003</v>
      </c>
    </row>
    <row r="22" spans="1:17" x14ac:dyDescent="0.2">
      <c r="A22" s="12"/>
      <c r="B22" t="str">
        <v>FY 2007</v>
      </c>
      <c r="C22" s="3">
        <v>27.09</v>
      </c>
      <c r="D22" s="3">
        <v>14.33</v>
      </c>
      <c r="E22" s="3">
        <v>21.78</v>
      </c>
      <c r="F22" s="3">
        <v>1.31</v>
      </c>
      <c r="G22" s="3">
        <v>0.95</v>
      </c>
      <c r="H22" s="3">
        <v>32.01</v>
      </c>
      <c r="I22" s="3">
        <v>8.56</v>
      </c>
      <c r="J22" s="3">
        <v>9.73</v>
      </c>
      <c r="K22" s="3">
        <v>10.63</v>
      </c>
      <c r="L22" s="3">
        <v>2.78</v>
      </c>
      <c r="M22" s="3">
        <v>18.38</v>
      </c>
      <c r="N22" s="3">
        <v>1.22</v>
      </c>
      <c r="O22" s="3">
        <v>3.37</v>
      </c>
      <c r="P22" s="3">
        <v>14.59</v>
      </c>
      <c r="Q22" s="3">
        <v>40.840000000000003</v>
      </c>
    </row>
    <row r="23" spans="1:17" x14ac:dyDescent="0.2">
      <c r="A23" s="12"/>
      <c r="B23" t="str">
        <v>FY 2008</v>
      </c>
      <c r="C23" s="3">
        <v>24.11</v>
      </c>
      <c r="D23" s="3">
        <v>11.89</v>
      </c>
      <c r="E23" s="3">
        <v>19.600000000000001</v>
      </c>
      <c r="F23" s="3">
        <v>1.23</v>
      </c>
      <c r="G23" s="3">
        <v>0.85</v>
      </c>
      <c r="H23" s="3">
        <v>21.08</v>
      </c>
      <c r="I23" s="3">
        <v>8.4600000000000009</v>
      </c>
      <c r="J23" s="3">
        <v>9.5399999999999991</v>
      </c>
      <c r="K23" s="3">
        <v>13.34</v>
      </c>
      <c r="L23" s="3">
        <v>2.89</v>
      </c>
      <c r="M23" s="3">
        <v>24.39</v>
      </c>
      <c r="N23" s="3">
        <v>1.22</v>
      </c>
      <c r="O23" s="3">
        <v>3.68</v>
      </c>
      <c r="P23" s="3">
        <v>10.76</v>
      </c>
      <c r="Q23" s="3">
        <v>50.43</v>
      </c>
    </row>
    <row r="24" spans="1:17" x14ac:dyDescent="0.2">
      <c r="A24" s="12"/>
      <c r="B24" t="str">
        <v>FY 2009</v>
      </c>
      <c r="C24" s="3">
        <v>26.52</v>
      </c>
      <c r="D24" s="3">
        <v>13.75</v>
      </c>
      <c r="E24" s="3">
        <v>22.39</v>
      </c>
      <c r="F24" s="3">
        <v>1.44</v>
      </c>
      <c r="G24" s="3">
        <v>0.77</v>
      </c>
      <c r="H24" s="3">
        <v>20.260000000000002</v>
      </c>
      <c r="I24" s="3">
        <v>7.82</v>
      </c>
      <c r="J24" s="3">
        <v>9.93</v>
      </c>
      <c r="K24" s="3">
        <v>6.58</v>
      </c>
      <c r="L24" s="3">
        <v>3</v>
      </c>
      <c r="M24" s="3">
        <v>65.39</v>
      </c>
      <c r="N24" s="3">
        <v>1.1399999999999999</v>
      </c>
      <c r="O24" s="3">
        <v>3.71</v>
      </c>
      <c r="P24" s="3">
        <v>10.31</v>
      </c>
      <c r="Q24" s="3">
        <v>46.61</v>
      </c>
    </row>
    <row r="25" spans="1:17" x14ac:dyDescent="0.2">
      <c r="A25" s="12"/>
      <c r="B25" t="str">
        <v>FY 2010</v>
      </c>
      <c r="C25" s="3">
        <v>18.37</v>
      </c>
      <c r="D25" s="3">
        <v>10.93</v>
      </c>
      <c r="E25" s="3">
        <v>18.43</v>
      </c>
      <c r="F25" s="3">
        <v>1.1100000000000001</v>
      </c>
      <c r="G25" s="3">
        <v>0.69</v>
      </c>
      <c r="H25" s="3">
        <v>9.23</v>
      </c>
      <c r="I25" s="3">
        <v>8.8699999999999992</v>
      </c>
      <c r="J25" s="3">
        <v>12.13</v>
      </c>
      <c r="K25" s="3">
        <v>16.079999999999998</v>
      </c>
      <c r="L25" s="3">
        <v>3.27</v>
      </c>
      <c r="M25" s="3">
        <v>45.09</v>
      </c>
      <c r="N25" s="3">
        <v>1.07</v>
      </c>
      <c r="O25" s="3">
        <v>3.81</v>
      </c>
      <c r="P25" s="3">
        <v>11.51</v>
      </c>
      <c r="Q25" s="3">
        <v>47.96</v>
      </c>
    </row>
    <row r="26" spans="1:17" x14ac:dyDescent="0.2">
      <c r="A26" s="12"/>
      <c r="B26" t="str">
        <v>FY 2011</v>
      </c>
      <c r="C26" s="3">
        <v>15.17</v>
      </c>
      <c r="D26" s="3">
        <v>9.69</v>
      </c>
      <c r="E26" s="3">
        <v>18.600000000000001</v>
      </c>
      <c r="F26" s="3">
        <v>0.96</v>
      </c>
      <c r="G26" s="3">
        <v>0.53</v>
      </c>
      <c r="H26" s="3">
        <v>11.25</v>
      </c>
      <c r="I26" s="3">
        <v>8.7799999999999994</v>
      </c>
      <c r="J26" s="3">
        <v>11.52</v>
      </c>
      <c r="K26" s="3">
        <v>-41.04</v>
      </c>
      <c r="L26" s="3">
        <v>3.56</v>
      </c>
      <c r="M26" s="3">
        <v>115.93</v>
      </c>
      <c r="N26" s="3">
        <v>0.94</v>
      </c>
      <c r="O26" s="3">
        <v>4.42</v>
      </c>
      <c r="P26" s="3">
        <v>10.220000000000001</v>
      </c>
      <c r="Q26" s="3">
        <v>49.6</v>
      </c>
    </row>
    <row r="27" spans="1:17" x14ac:dyDescent="0.2">
      <c r="A27" s="12"/>
      <c r="B27" t="str">
        <v>FY 2012</v>
      </c>
      <c r="C27" s="3">
        <v>13.9</v>
      </c>
      <c r="D27" s="3">
        <v>9.43</v>
      </c>
      <c r="E27" s="3">
        <v>18.02</v>
      </c>
      <c r="F27" s="3">
        <v>1.1000000000000001</v>
      </c>
      <c r="G27" s="3">
        <v>0.48</v>
      </c>
      <c r="H27" s="3">
        <v>10.14</v>
      </c>
      <c r="I27" s="3">
        <v>8.4499999999999993</v>
      </c>
      <c r="J27" s="3">
        <v>10.69</v>
      </c>
      <c r="K27" s="3">
        <v>19.96</v>
      </c>
      <c r="L27" s="3">
        <v>3.7</v>
      </c>
      <c r="M27" s="3">
        <v>128.11000000000001</v>
      </c>
      <c r="N27" s="3">
        <v>0.89</v>
      </c>
      <c r="O27" s="3">
        <v>4.0999999999999996</v>
      </c>
      <c r="P27" s="3">
        <v>10.75</v>
      </c>
      <c r="Q27" s="3">
        <v>53.57</v>
      </c>
    </row>
    <row r="28" spans="1:17" x14ac:dyDescent="0.2">
      <c r="A28" s="12"/>
      <c r="B28" t="str">
        <v>FY 2013</v>
      </c>
      <c r="C28" s="3">
        <v>13.38</v>
      </c>
      <c r="D28" s="3">
        <v>10.15</v>
      </c>
      <c r="E28" s="3">
        <v>18.62</v>
      </c>
      <c r="F28" s="3">
        <v>1.24</v>
      </c>
      <c r="G28" s="3">
        <v>0.55000000000000004</v>
      </c>
      <c r="H28" s="3">
        <v>10.65</v>
      </c>
      <c r="I28" s="3">
        <v>8.94</v>
      </c>
      <c r="J28" s="3">
        <v>10.72</v>
      </c>
      <c r="K28" s="3">
        <v>8.0500000000000007</v>
      </c>
      <c r="L28" s="3">
        <v>4.47</v>
      </c>
      <c r="M28" s="3">
        <v>126.61</v>
      </c>
      <c r="N28" s="3">
        <v>0.87</v>
      </c>
      <c r="O28" s="3">
        <v>4.51</v>
      </c>
      <c r="P28" s="3">
        <v>11.85</v>
      </c>
      <c r="Q28" s="3">
        <v>51.16</v>
      </c>
    </row>
    <row r="29" spans="1:17" x14ac:dyDescent="0.2">
      <c r="A29" s="12"/>
      <c r="B29" t="str">
        <v>FY 2014</v>
      </c>
      <c r="C29" s="3">
        <v>13.6</v>
      </c>
      <c r="D29" s="3">
        <v>9.77</v>
      </c>
      <c r="E29" s="3">
        <v>18.3</v>
      </c>
      <c r="F29" s="3">
        <v>1.1399999999999999</v>
      </c>
      <c r="G29" s="3">
        <v>0.57999999999999996</v>
      </c>
      <c r="H29" s="3">
        <v>10.54</v>
      </c>
      <c r="I29" s="3">
        <v>9.5399999999999991</v>
      </c>
      <c r="J29" s="3">
        <v>11.12</v>
      </c>
      <c r="K29" s="3">
        <v>15.35</v>
      </c>
      <c r="L29" s="3">
        <v>5.07</v>
      </c>
      <c r="M29" s="3">
        <v>121.53</v>
      </c>
      <c r="N29" s="3">
        <v>0.9</v>
      </c>
      <c r="O29" s="3">
        <v>4.63</v>
      </c>
      <c r="P29" s="3">
        <v>13.5</v>
      </c>
      <c r="Q29" s="3">
        <v>59.05</v>
      </c>
    </row>
    <row r="30" spans="1:17" x14ac:dyDescent="0.2">
      <c r="A30" s="12"/>
      <c r="B30" t="str">
        <v>FY 2015</v>
      </c>
      <c r="C30" s="3">
        <v>12.59</v>
      </c>
      <c r="D30" s="3">
        <v>8.65</v>
      </c>
      <c r="E30" s="3">
        <v>17.079999999999998</v>
      </c>
      <c r="F30" s="3">
        <v>1.31</v>
      </c>
      <c r="G30" s="3">
        <v>0.59</v>
      </c>
      <c r="H30" s="3">
        <v>8.61</v>
      </c>
      <c r="I30" s="3">
        <v>9.8000000000000007</v>
      </c>
      <c r="J30" s="3">
        <v>11.15</v>
      </c>
      <c r="K30" s="3">
        <v>7.93</v>
      </c>
      <c r="L30" s="3">
        <v>5.32</v>
      </c>
      <c r="M30" s="3">
        <v>164.67</v>
      </c>
      <c r="N30" s="3">
        <v>0.9</v>
      </c>
      <c r="O30" s="3">
        <v>4.63</v>
      </c>
      <c r="P30" s="3">
        <v>15.51</v>
      </c>
      <c r="Q30" s="3">
        <v>74.75</v>
      </c>
    </row>
    <row r="31" spans="1:17" x14ac:dyDescent="0.2">
      <c r="A31" s="12"/>
      <c r="B31" t="str">
        <v>FY 2016</v>
      </c>
      <c r="C31" s="3">
        <v>15.44</v>
      </c>
      <c r="D31" s="3">
        <v>10.08</v>
      </c>
      <c r="E31" s="3">
        <v>19.38</v>
      </c>
      <c r="F31" s="3">
        <v>1.25</v>
      </c>
      <c r="G31" s="3">
        <v>0.55000000000000004</v>
      </c>
      <c r="H31" s="3">
        <v>7.31</v>
      </c>
      <c r="I31" s="3">
        <v>10.37</v>
      </c>
      <c r="J31" s="3">
        <v>11.21</v>
      </c>
      <c r="K31" s="3">
        <v>8.1300000000000008</v>
      </c>
      <c r="L31" s="3">
        <v>5.3</v>
      </c>
      <c r="M31" s="3">
        <v>276.68</v>
      </c>
      <c r="N31" s="3">
        <v>0.88</v>
      </c>
      <c r="O31" s="3">
        <v>4.8499999999999996</v>
      </c>
      <c r="P31" s="3">
        <v>14</v>
      </c>
      <c r="Q31" s="3">
        <v>67.36</v>
      </c>
    </row>
    <row r="32" spans="1:17" x14ac:dyDescent="0.2">
      <c r="A32" s="12"/>
      <c r="B32" t="str">
        <v>FY 2017</v>
      </c>
      <c r="C32" s="3">
        <v>10.220000000000001</v>
      </c>
      <c r="D32" s="3">
        <v>7.65</v>
      </c>
      <c r="E32" s="3">
        <v>19.91</v>
      </c>
      <c r="F32" s="3">
        <v>1.51</v>
      </c>
      <c r="G32" s="3">
        <v>0.48</v>
      </c>
      <c r="H32" s="3">
        <v>8.93</v>
      </c>
      <c r="I32" s="3">
        <v>10.16</v>
      </c>
      <c r="J32" s="3">
        <v>10.89</v>
      </c>
      <c r="K32" s="3">
        <v>5.5</v>
      </c>
      <c r="L32" s="3">
        <v>4.96</v>
      </c>
      <c r="M32" s="3">
        <v>329.9</v>
      </c>
      <c r="N32" s="3">
        <v>0.83</v>
      </c>
      <c r="O32" s="3">
        <v>5.23</v>
      </c>
      <c r="P32" s="3">
        <v>15.04</v>
      </c>
      <c r="Q32" s="3">
        <v>93.47</v>
      </c>
    </row>
    <row r="33" spans="1:17" x14ac:dyDescent="0.2">
      <c r="A33" s="12"/>
      <c r="B33" t="str">
        <v>FY 2018</v>
      </c>
      <c r="C33" s="3">
        <v>26.93</v>
      </c>
      <c r="D33" s="3">
        <v>19.350000000000001</v>
      </c>
      <c r="E33" s="3">
        <v>19.350000000000001</v>
      </c>
      <c r="F33" s="3">
        <v>0.99</v>
      </c>
      <c r="G33" s="3">
        <v>0.44</v>
      </c>
      <c r="H33" s="3">
        <v>8.2899999999999991</v>
      </c>
      <c r="I33" s="3">
        <v>9.67</v>
      </c>
      <c r="J33" s="3">
        <v>10.75</v>
      </c>
      <c r="K33" s="3">
        <v>-271.44</v>
      </c>
      <c r="L33" s="3">
        <v>4.33</v>
      </c>
      <c r="M33" s="3">
        <v>357.72</v>
      </c>
      <c r="N33" s="3">
        <v>0.82</v>
      </c>
      <c r="O33" s="3">
        <v>5.52</v>
      </c>
      <c r="P33" s="3">
        <v>14.3</v>
      </c>
      <c r="Q33" s="3">
        <v>40.74</v>
      </c>
    </row>
    <row r="34" spans="1:17" x14ac:dyDescent="0.2">
      <c r="A34" s="12"/>
      <c r="B34" t="str">
        <v>FY 2019</v>
      </c>
      <c r="C34" s="3">
        <v>17.350000000000001</v>
      </c>
      <c r="D34" s="3">
        <v>10.89</v>
      </c>
      <c r="E34" s="3">
        <v>19.649999999999999</v>
      </c>
      <c r="F34" s="3">
        <v>0.86</v>
      </c>
      <c r="G34" s="3">
        <v>0.45</v>
      </c>
      <c r="H34" s="3">
        <v>11.01</v>
      </c>
      <c r="I34" s="3">
        <v>9.32</v>
      </c>
      <c r="J34" s="3">
        <v>10.72</v>
      </c>
      <c r="K34" s="3">
        <v>-23.26</v>
      </c>
      <c r="L34" s="3">
        <v>3.87</v>
      </c>
      <c r="M34" s="3">
        <v>221.35</v>
      </c>
      <c r="N34" s="3">
        <v>0.86</v>
      </c>
      <c r="O34" s="3">
        <v>5.53</v>
      </c>
      <c r="P34" s="3">
        <v>16.62</v>
      </c>
      <c r="Q34" s="3">
        <v>72.78</v>
      </c>
    </row>
    <row r="35" spans="1:17" x14ac:dyDescent="0.2">
      <c r="A35" s="12"/>
      <c r="B35" t="str">
        <v>FY 2020</v>
      </c>
      <c r="C35" s="3">
        <v>14.62</v>
      </c>
      <c r="D35" s="3">
        <v>10.119999999999999</v>
      </c>
      <c r="E35" s="3">
        <v>18.71</v>
      </c>
      <c r="F35" s="3">
        <v>0.98</v>
      </c>
      <c r="G35" s="3">
        <v>0.48</v>
      </c>
      <c r="H35" s="3">
        <v>8.94</v>
      </c>
      <c r="I35" s="3">
        <v>8.4700000000000006</v>
      </c>
      <c r="J35" s="3">
        <v>10.55</v>
      </c>
      <c r="K35" s="3">
        <v>-179.02</v>
      </c>
      <c r="L35" s="3">
        <v>4.5999999999999996</v>
      </c>
      <c r="M35" s="3">
        <v>226.18</v>
      </c>
      <c r="N35" s="3">
        <v>0.82</v>
      </c>
      <c r="O35" s="3">
        <v>5.55</v>
      </c>
      <c r="P35" s="3">
        <v>17.97</v>
      </c>
      <c r="Q35" s="3">
        <v>78.25</v>
      </c>
    </row>
    <row r="36" spans="1:17" x14ac:dyDescent="0.2">
      <c r="A36" s="12"/>
      <c r="B36" t="str">
        <v>FY 2021</v>
      </c>
      <c r="C36" s="3">
        <v>13.87</v>
      </c>
      <c r="D36" s="3">
        <v>9.59</v>
      </c>
      <c r="E36" s="3">
        <v>18.16</v>
      </c>
      <c r="F36" s="3">
        <v>0.83</v>
      </c>
      <c r="G36" s="3">
        <v>0.47</v>
      </c>
      <c r="H36" s="3">
        <v>5.99</v>
      </c>
      <c r="I36" s="3">
        <v>8.6999999999999993</v>
      </c>
      <c r="J36" s="3">
        <v>11.3</v>
      </c>
      <c r="K36" s="3">
        <v>-15.03</v>
      </c>
      <c r="L36" s="3">
        <v>5.0599999999999996</v>
      </c>
      <c r="M36" s="3">
        <v>338.27</v>
      </c>
      <c r="N36" s="3">
        <v>0.86</v>
      </c>
      <c r="O36" s="3">
        <v>6.26</v>
      </c>
      <c r="P36" s="3">
        <v>18.79</v>
      </c>
      <c r="Q36" s="3">
        <v>77.05</v>
      </c>
    </row>
    <row r="37" spans="1:17" x14ac:dyDescent="0.2">
      <c r="A37" s="12"/>
      <c r="B37" t="str">
        <v>FY 2022</v>
      </c>
      <c r="C37" s="3">
        <v>16.2</v>
      </c>
      <c r="D37" s="3">
        <v>10.31</v>
      </c>
      <c r="E37" s="3">
        <v>17.2</v>
      </c>
      <c r="F37" s="3">
        <v>0.8</v>
      </c>
      <c r="G37" s="3">
        <v>0.41</v>
      </c>
      <c r="H37" s="3">
        <v>12.26</v>
      </c>
      <c r="I37" s="3">
        <v>8.48</v>
      </c>
      <c r="J37" s="3">
        <v>11.25</v>
      </c>
      <c r="K37" s="3">
        <v>-12.02</v>
      </c>
      <c r="L37" s="3">
        <v>4.0599999999999996</v>
      </c>
      <c r="M37" s="3">
        <v>262.39</v>
      </c>
      <c r="N37" s="3">
        <v>0.94</v>
      </c>
      <c r="O37" s="3">
        <v>6.79</v>
      </c>
      <c r="P37" s="3">
        <v>19.18</v>
      </c>
      <c r="Q37" s="3">
        <v>70.08</v>
      </c>
    </row>
    <row r="38" spans="1:17" x14ac:dyDescent="0.2">
      <c r="A38" s="12" t="s">
        <v>64</v>
      </c>
      <c r="B38" t="str" cm="1">
        <f t="array" ref="B38:Q55">TRANSPOSE('P&amp;G'!B1:S16)</f>
        <v>FY 2005</v>
      </c>
      <c r="C38" s="3">
        <v>41.45</v>
      </c>
      <c r="D38" s="3">
        <v>12.2</v>
      </c>
      <c r="E38" s="3">
        <v>21.77</v>
      </c>
      <c r="F38" s="3">
        <v>0.81</v>
      </c>
      <c r="G38" s="3">
        <v>0.37</v>
      </c>
      <c r="H38" s="3">
        <v>12.55</v>
      </c>
      <c r="I38" s="3">
        <v>5.93</v>
      </c>
      <c r="J38" s="3">
        <v>13.76</v>
      </c>
      <c r="K38" s="3">
        <v>-12.04692144</v>
      </c>
      <c r="L38" s="3">
        <v>2.58</v>
      </c>
      <c r="M38" s="3">
        <v>131.68</v>
      </c>
      <c r="N38" s="3">
        <v>0.96</v>
      </c>
      <c r="O38" s="3">
        <v>2.64</v>
      </c>
      <c r="P38" s="3">
        <v>11.99</v>
      </c>
      <c r="Q38" s="3">
        <v>38.229999999999997</v>
      </c>
    </row>
    <row r="39" spans="1:17" x14ac:dyDescent="0.2">
      <c r="A39" s="12"/>
      <c r="B39" t="str">
        <v>FY 2006</v>
      </c>
      <c r="C39" s="3">
        <v>21.76</v>
      </c>
      <c r="D39" s="3">
        <v>12.73</v>
      </c>
      <c r="E39" s="3">
        <v>23.27</v>
      </c>
      <c r="F39" s="3">
        <v>1.22</v>
      </c>
      <c r="G39" s="3">
        <v>0.51</v>
      </c>
      <c r="H39" s="3">
        <v>11.84</v>
      </c>
      <c r="I39" s="3">
        <v>5.86</v>
      </c>
      <c r="J39" s="3">
        <v>13.77</v>
      </c>
      <c r="K39" s="3">
        <v>15.70488029</v>
      </c>
      <c r="L39" s="3">
        <v>2.85</v>
      </c>
      <c r="M39" s="3">
        <v>60.57</v>
      </c>
      <c r="N39" s="3">
        <v>0.69</v>
      </c>
      <c r="O39" s="3">
        <v>3.04</v>
      </c>
      <c r="P39" s="3">
        <v>13.13</v>
      </c>
      <c r="Q39" s="3">
        <v>41.22</v>
      </c>
    </row>
    <row r="40" spans="1:17" x14ac:dyDescent="0.2">
      <c r="A40" s="12"/>
      <c r="B40" t="str">
        <v>FY 2007</v>
      </c>
      <c r="C40" s="3">
        <v>16.05</v>
      </c>
      <c r="D40" s="3">
        <v>13.52</v>
      </c>
      <c r="E40" s="3">
        <v>24.3</v>
      </c>
      <c r="F40" s="3">
        <v>0.78</v>
      </c>
      <c r="G40" s="3">
        <v>0.53</v>
      </c>
      <c r="H40" s="3">
        <v>11.85</v>
      </c>
      <c r="I40" s="3">
        <v>5.6</v>
      </c>
      <c r="J40" s="3">
        <v>12.38</v>
      </c>
      <c r="K40" s="3">
        <v>-11.438229140000001</v>
      </c>
      <c r="L40" s="3">
        <v>3.32</v>
      </c>
      <c r="M40" s="3">
        <v>53.05</v>
      </c>
      <c r="N40" s="3">
        <v>0.56000000000000005</v>
      </c>
      <c r="O40" s="3">
        <v>3.64</v>
      </c>
      <c r="P40" s="3">
        <v>12</v>
      </c>
      <c r="Q40" s="3">
        <v>39.75</v>
      </c>
    </row>
    <row r="41" spans="1:17" x14ac:dyDescent="0.2">
      <c r="A41" s="12"/>
      <c r="B41" t="str">
        <v>FY 2008</v>
      </c>
      <c r="C41" s="3">
        <v>20.02</v>
      </c>
      <c r="D41" s="3">
        <v>16.559999999999999</v>
      </c>
      <c r="E41" s="3">
        <v>24.22</v>
      </c>
      <c r="F41" s="3">
        <v>0.79</v>
      </c>
      <c r="G41" s="3">
        <v>0.49</v>
      </c>
      <c r="H41" s="3">
        <v>11091.33</v>
      </c>
      <c r="I41" s="3">
        <v>5.19</v>
      </c>
      <c r="J41" s="3">
        <v>12.21</v>
      </c>
      <c r="K41" s="3">
        <v>-12.687878319999999</v>
      </c>
      <c r="L41" s="3">
        <v>3.88</v>
      </c>
      <c r="M41" s="3">
        <v>52.76</v>
      </c>
      <c r="N41" s="3">
        <v>0.57999999999999996</v>
      </c>
      <c r="O41" s="3">
        <v>4.26</v>
      </c>
      <c r="P41" s="3">
        <v>11.05</v>
      </c>
      <c r="Q41" s="3">
        <v>34.130000000000003</v>
      </c>
    </row>
    <row r="42" spans="1:17" x14ac:dyDescent="0.2">
      <c r="A42" s="12"/>
      <c r="B42" t="str">
        <v>FY 2009</v>
      </c>
      <c r="C42" s="3">
        <v>20.39</v>
      </c>
      <c r="D42" s="3">
        <v>17.52</v>
      </c>
      <c r="E42" s="3">
        <v>24.06</v>
      </c>
      <c r="F42" s="3">
        <v>0.71</v>
      </c>
      <c r="G42" s="3">
        <v>0.48</v>
      </c>
      <c r="H42" s="3">
        <v>11.64</v>
      </c>
      <c r="I42" s="3">
        <v>5.0599999999999996</v>
      </c>
      <c r="J42" s="3">
        <v>12.18</v>
      </c>
      <c r="K42" s="3">
        <v>-8.5253445980000002</v>
      </c>
      <c r="L42" s="3">
        <v>3.96</v>
      </c>
      <c r="M42" s="3">
        <v>58.59</v>
      </c>
      <c r="N42" s="3">
        <v>0.55000000000000004</v>
      </c>
      <c r="O42" s="3">
        <v>4.1100000000000003</v>
      </c>
      <c r="P42" s="3">
        <v>9.89</v>
      </c>
      <c r="Q42" s="3">
        <v>46.16</v>
      </c>
    </row>
    <row r="43" spans="1:17" x14ac:dyDescent="0.2">
      <c r="A43" s="12"/>
      <c r="B43" t="str">
        <v>FY 2010</v>
      </c>
      <c r="C43" s="3">
        <v>20.59</v>
      </c>
      <c r="D43" s="3">
        <v>16.420000000000002</v>
      </c>
      <c r="E43" s="3">
        <v>24.29</v>
      </c>
      <c r="F43" s="3">
        <v>0.77</v>
      </c>
      <c r="G43" s="3">
        <v>0.57999999999999996</v>
      </c>
      <c r="H43" s="3">
        <v>17.079999999999998</v>
      </c>
      <c r="I43" s="3">
        <v>5.59</v>
      </c>
      <c r="J43" s="3">
        <v>13.89</v>
      </c>
      <c r="K43" s="3">
        <v>-14.103090910000001</v>
      </c>
      <c r="L43" s="3">
        <v>4.5</v>
      </c>
      <c r="M43" s="3">
        <v>48.56</v>
      </c>
      <c r="N43" s="3">
        <v>0.59</v>
      </c>
      <c r="O43" s="3">
        <v>3.93</v>
      </c>
      <c r="P43" s="3">
        <v>10.57</v>
      </c>
      <c r="Q43" s="3">
        <v>49.79</v>
      </c>
    </row>
    <row r="44" spans="1:17" x14ac:dyDescent="0.2">
      <c r="A44" s="12"/>
      <c r="B44" t="str">
        <v>FY 2011</v>
      </c>
      <c r="C44" s="3">
        <v>18.32</v>
      </c>
      <c r="D44" s="3">
        <v>14.29</v>
      </c>
      <c r="E44" s="3">
        <v>22.6</v>
      </c>
      <c r="F44" s="3">
        <v>0.81</v>
      </c>
      <c r="G44" s="3">
        <v>0.51</v>
      </c>
      <c r="H44" s="3">
        <v>19.59</v>
      </c>
      <c r="I44" s="3">
        <v>5.92</v>
      </c>
      <c r="J44" s="3">
        <v>14.22</v>
      </c>
      <c r="K44" s="3">
        <v>-15.50986286</v>
      </c>
      <c r="L44" s="3">
        <v>3.54</v>
      </c>
      <c r="M44" s="3">
        <v>47.08</v>
      </c>
      <c r="N44" s="3">
        <v>0.62</v>
      </c>
      <c r="O44" s="3">
        <v>3.66</v>
      </c>
      <c r="P44" s="3">
        <v>11.08</v>
      </c>
      <c r="Q44" s="3">
        <v>47.77</v>
      </c>
    </row>
    <row r="45" spans="1:17" x14ac:dyDescent="0.2">
      <c r="A45" s="12"/>
      <c r="B45" t="str">
        <v>FY 2012</v>
      </c>
      <c r="C45" s="3">
        <v>16.32</v>
      </c>
      <c r="D45" s="3">
        <v>13.12</v>
      </c>
      <c r="E45" s="3">
        <v>19.8</v>
      </c>
      <c r="F45" s="3">
        <v>0.88</v>
      </c>
      <c r="G45" s="3">
        <v>0.51</v>
      </c>
      <c r="H45" s="3">
        <v>20.350000000000001</v>
      </c>
      <c r="I45" s="3">
        <v>5.87</v>
      </c>
      <c r="J45" s="3">
        <v>13.29</v>
      </c>
      <c r="K45" s="3">
        <v>-27.362696029999999</v>
      </c>
      <c r="L45" s="3">
        <v>3.39</v>
      </c>
      <c r="M45" s="3">
        <v>46.5</v>
      </c>
      <c r="N45" s="3">
        <v>0.61</v>
      </c>
      <c r="O45" s="3">
        <v>3.86</v>
      </c>
      <c r="P45" s="3">
        <v>12.04</v>
      </c>
      <c r="Q45" s="3">
        <v>67.319999999999993</v>
      </c>
    </row>
    <row r="46" spans="1:17" x14ac:dyDescent="0.2">
      <c r="A46" s="12"/>
      <c r="B46" t="str">
        <v>FY 2013</v>
      </c>
      <c r="C46" s="3">
        <v>17.14</v>
      </c>
      <c r="D46" s="3">
        <v>14.12</v>
      </c>
      <c r="E46" s="3">
        <v>20.97</v>
      </c>
      <c r="F46" s="3">
        <v>0.8</v>
      </c>
      <c r="G46" s="3">
        <v>0.54</v>
      </c>
      <c r="H46" s="3">
        <v>22.07</v>
      </c>
      <c r="I46" s="3">
        <v>5.87</v>
      </c>
      <c r="J46" s="3">
        <v>12.74</v>
      </c>
      <c r="K46" s="3">
        <v>-13.24888374</v>
      </c>
      <c r="L46" s="3">
        <v>3.96</v>
      </c>
      <c r="M46" s="3">
        <v>45.91</v>
      </c>
      <c r="N46" s="3">
        <v>0.59</v>
      </c>
      <c r="O46" s="3">
        <v>4.01</v>
      </c>
      <c r="P46" s="3">
        <v>14.2</v>
      </c>
      <c r="Q46" s="3">
        <v>59.15</v>
      </c>
    </row>
    <row r="47" spans="1:17" x14ac:dyDescent="0.2">
      <c r="A47" s="12"/>
      <c r="B47" t="str">
        <v>FY 2014</v>
      </c>
      <c r="C47" s="3">
        <v>16.87</v>
      </c>
      <c r="D47" s="3">
        <v>15.65</v>
      </c>
      <c r="E47" s="3">
        <v>22.92</v>
      </c>
      <c r="F47" s="3">
        <v>0.94</v>
      </c>
      <c r="G47" s="3">
        <v>0.44</v>
      </c>
      <c r="H47" s="3">
        <v>21.38</v>
      </c>
      <c r="I47" s="3">
        <v>5.71</v>
      </c>
      <c r="J47" s="3">
        <v>11.54</v>
      </c>
      <c r="K47" s="3">
        <v>-35.277856800000002</v>
      </c>
      <c r="L47" s="3">
        <v>3.72</v>
      </c>
      <c r="M47" s="3">
        <v>50.61</v>
      </c>
      <c r="N47" s="3">
        <v>0.52</v>
      </c>
      <c r="O47" s="3">
        <v>2.44</v>
      </c>
      <c r="P47" s="3">
        <v>14.05</v>
      </c>
      <c r="Q47" s="3">
        <v>67.23</v>
      </c>
    </row>
    <row r="48" spans="1:17" x14ac:dyDescent="0.2">
      <c r="A48" s="12"/>
      <c r="B48" t="str">
        <v>FY 2015</v>
      </c>
      <c r="C48" s="3">
        <v>10.44</v>
      </c>
      <c r="D48" s="3">
        <v>9.9499999999999993</v>
      </c>
      <c r="E48" s="3">
        <v>20.05</v>
      </c>
      <c r="F48" s="3">
        <v>1</v>
      </c>
      <c r="G48" s="3">
        <v>0.46</v>
      </c>
      <c r="H48" s="3">
        <v>24.4</v>
      </c>
      <c r="I48" s="3">
        <v>6.31</v>
      </c>
      <c r="J48" s="3">
        <v>12.92</v>
      </c>
      <c r="K48" s="3">
        <v>-491.3125</v>
      </c>
      <c r="L48" s="3">
        <v>4.01</v>
      </c>
      <c r="M48" s="3">
        <v>48.13</v>
      </c>
      <c r="N48" s="3">
        <v>0.52</v>
      </c>
      <c r="O48" s="3">
        <v>3.69</v>
      </c>
      <c r="P48" s="3">
        <v>16.39</v>
      </c>
      <c r="Q48" s="3">
        <v>92.01</v>
      </c>
    </row>
    <row r="49" spans="1:17" x14ac:dyDescent="0.2">
      <c r="A49" s="12"/>
      <c r="B49" t="str">
        <v>FY 2016</v>
      </c>
      <c r="C49" s="3">
        <v>17.52</v>
      </c>
      <c r="D49" s="3">
        <v>16.09</v>
      </c>
      <c r="E49" s="3">
        <v>25.3</v>
      </c>
      <c r="F49" s="3">
        <v>1.1000000000000001</v>
      </c>
      <c r="G49" s="3">
        <v>0.51</v>
      </c>
      <c r="H49" s="3">
        <v>24.97</v>
      </c>
      <c r="I49" s="3">
        <v>6.79</v>
      </c>
      <c r="J49" s="3">
        <v>14.61</v>
      </c>
      <c r="K49" s="3">
        <v>21.679614870000002</v>
      </c>
      <c r="L49" s="3">
        <v>4.49</v>
      </c>
      <c r="M49" s="3">
        <v>52.77</v>
      </c>
      <c r="N49" s="3">
        <v>0.51</v>
      </c>
      <c r="O49" s="3">
        <v>5.59</v>
      </c>
      <c r="P49" s="3">
        <v>14.88</v>
      </c>
      <c r="Q49" s="3">
        <v>76.849999999999994</v>
      </c>
    </row>
    <row r="50" spans="1:17" x14ac:dyDescent="0.2">
      <c r="A50" s="12"/>
      <c r="B50" t="str">
        <v>FY 2017</v>
      </c>
      <c r="C50" s="3">
        <v>27.77</v>
      </c>
      <c r="D50" s="3">
        <v>23.56</v>
      </c>
      <c r="E50" s="3">
        <v>25.78</v>
      </c>
      <c r="F50" s="3">
        <v>0.88</v>
      </c>
      <c r="G50" s="3">
        <v>0.42</v>
      </c>
      <c r="H50" s="3">
        <v>30.24</v>
      </c>
      <c r="I50" s="3">
        <v>6.97</v>
      </c>
      <c r="J50" s="3">
        <v>14.51</v>
      </c>
      <c r="K50" s="3">
        <v>-17.507534979999999</v>
      </c>
      <c r="L50" s="3">
        <v>3.61</v>
      </c>
      <c r="M50" s="3">
        <v>56.64</v>
      </c>
      <c r="N50" s="3">
        <v>0.53</v>
      </c>
      <c r="O50" s="3">
        <v>3.67</v>
      </c>
      <c r="P50" s="3">
        <v>14.4</v>
      </c>
      <c r="Q50" s="3">
        <v>73.37</v>
      </c>
    </row>
    <row r="51" spans="1:17" x14ac:dyDescent="0.2">
      <c r="A51" s="12"/>
      <c r="B51" t="str">
        <v>FY 2018</v>
      </c>
      <c r="C51" s="3">
        <v>18.14</v>
      </c>
      <c r="D51" s="3">
        <v>14.59</v>
      </c>
      <c r="E51" s="3">
        <v>24.24</v>
      </c>
      <c r="F51" s="3">
        <v>0.83</v>
      </c>
      <c r="G51" s="3">
        <v>0.51</v>
      </c>
      <c r="H51" s="3">
        <v>28.18</v>
      </c>
      <c r="I51" s="3">
        <v>7.36</v>
      </c>
      <c r="J51" s="3">
        <v>14.4</v>
      </c>
      <c r="K51" s="3">
        <v>-13.592027659999999</v>
      </c>
      <c r="L51" s="3">
        <v>4.41</v>
      </c>
      <c r="M51" s="3">
        <v>59.16</v>
      </c>
      <c r="N51" s="3">
        <v>0.56000000000000005</v>
      </c>
      <c r="O51" s="3">
        <v>1.43</v>
      </c>
      <c r="P51" s="3">
        <v>13.34</v>
      </c>
      <c r="Q51" s="3">
        <v>77.069999999999993</v>
      </c>
    </row>
    <row r="52" spans="1:17" x14ac:dyDescent="0.2">
      <c r="A52" s="12"/>
      <c r="B52" t="str">
        <v>FY 2019</v>
      </c>
      <c r="C52" s="3">
        <v>7.45</v>
      </c>
      <c r="D52" s="3">
        <v>5.76</v>
      </c>
      <c r="E52" s="3">
        <v>12.28</v>
      </c>
      <c r="F52" s="3">
        <v>0.75</v>
      </c>
      <c r="G52" s="3">
        <v>0.52</v>
      </c>
      <c r="H52" s="3">
        <v>25.86</v>
      </c>
      <c r="I52" s="3">
        <v>7.13</v>
      </c>
      <c r="J52" s="3">
        <v>14.05</v>
      </c>
      <c r="K52" s="3">
        <v>-8.9790395329999999</v>
      </c>
      <c r="L52" s="3">
        <v>4.68</v>
      </c>
      <c r="M52" s="3">
        <v>63.25</v>
      </c>
      <c r="N52" s="3">
        <v>0.57999999999999996</v>
      </c>
      <c r="O52" s="3">
        <v>4.96</v>
      </c>
      <c r="P52" s="3">
        <v>35.590000000000003</v>
      </c>
      <c r="Q52" s="3">
        <v>206.33</v>
      </c>
    </row>
    <row r="53" spans="1:17" x14ac:dyDescent="0.2">
      <c r="A53" s="12"/>
      <c r="B53" t="str">
        <v>FY 2020</v>
      </c>
      <c r="C53" s="3">
        <v>27.78</v>
      </c>
      <c r="D53" s="3">
        <v>18.36</v>
      </c>
      <c r="E53" s="3">
        <v>26.77</v>
      </c>
      <c r="F53" s="3">
        <v>0.85</v>
      </c>
      <c r="G53" s="3">
        <v>0.55000000000000004</v>
      </c>
      <c r="H53" s="3">
        <v>34.729999999999997</v>
      </c>
      <c r="I53" s="3">
        <v>6.7</v>
      </c>
      <c r="J53" s="3">
        <v>15.54</v>
      </c>
      <c r="K53" s="3">
        <v>-14.22128683</v>
      </c>
      <c r="L53" s="3">
        <v>5.76</v>
      </c>
      <c r="M53" s="3">
        <v>75.97</v>
      </c>
      <c r="N53" s="3">
        <v>0.6</v>
      </c>
      <c r="O53" s="3">
        <v>5.5</v>
      </c>
      <c r="P53" s="3">
        <v>16.7</v>
      </c>
      <c r="Q53" s="3">
        <v>64.739999999999995</v>
      </c>
    </row>
    <row r="54" spans="1:17" x14ac:dyDescent="0.2">
      <c r="A54" s="12"/>
      <c r="B54" t="str">
        <v>FY 2021</v>
      </c>
      <c r="C54" s="3">
        <v>30.8</v>
      </c>
      <c r="D54" s="3">
        <v>18.79</v>
      </c>
      <c r="E54" s="3">
        <v>27.54</v>
      </c>
      <c r="F54" s="3">
        <v>0.7</v>
      </c>
      <c r="G54" s="3">
        <v>0.56000000000000005</v>
      </c>
      <c r="H54" s="3">
        <v>36.450000000000003</v>
      </c>
      <c r="I54" s="3">
        <v>6.46</v>
      </c>
      <c r="J54" s="3">
        <v>17.100000000000001</v>
      </c>
      <c r="K54" s="3">
        <v>-7.5807190520000001</v>
      </c>
      <c r="L54" s="3">
        <v>6.32</v>
      </c>
      <c r="M54" s="3">
        <v>70.39</v>
      </c>
      <c r="N54" s="3">
        <v>0.63</v>
      </c>
      <c r="O54" s="3">
        <v>5.81</v>
      </c>
      <c r="P54" s="3">
        <v>16.77</v>
      </c>
      <c r="Q54" s="3">
        <v>58.87</v>
      </c>
    </row>
    <row r="55" spans="1:17" x14ac:dyDescent="0.2">
      <c r="A55" s="12"/>
      <c r="B55" t="str">
        <v>FY 2022</v>
      </c>
      <c r="C55" s="3">
        <v>32.369999999999997</v>
      </c>
      <c r="D55" s="3">
        <v>18.38</v>
      </c>
      <c r="E55" s="3">
        <v>25.99</v>
      </c>
      <c r="F55" s="3">
        <v>0.65</v>
      </c>
      <c r="G55" s="3">
        <v>0.51</v>
      </c>
      <c r="H55" s="3">
        <v>40.96</v>
      </c>
      <c r="I55" s="3">
        <v>6.53</v>
      </c>
      <c r="J55" s="3">
        <v>16.25</v>
      </c>
      <c r="K55" s="3">
        <v>-7.0167133359999996</v>
      </c>
      <c r="L55" s="3">
        <v>5.52</v>
      </c>
      <c r="M55" s="3">
        <v>68.92</v>
      </c>
      <c r="N55" s="3">
        <v>0.68</v>
      </c>
      <c r="O55" s="3">
        <v>5.9</v>
      </c>
      <c r="P55" s="3">
        <v>17.78</v>
      </c>
      <c r="Q55" s="3">
        <v>58.72</v>
      </c>
    </row>
    <row r="56" spans="1:17" x14ac:dyDescent="0.2">
      <c r="A56" s="12" t="s">
        <v>65</v>
      </c>
      <c r="B56" t="str" cm="1">
        <f t="array" ref="B56:Q73">TRANSPOSE('Coca-Cola'!B1:S16)</f>
        <v>FY 2005</v>
      </c>
      <c r="C56" s="3">
        <v>30.18</v>
      </c>
      <c r="D56" s="3">
        <v>21.09</v>
      </c>
      <c r="E56" s="3">
        <v>30.37</v>
      </c>
      <c r="F56" s="3">
        <v>1.04</v>
      </c>
      <c r="G56" s="3">
        <v>0.61</v>
      </c>
      <c r="H56" s="3">
        <v>25.354166670000001</v>
      </c>
      <c r="I56" s="3">
        <v>5.76</v>
      </c>
      <c r="J56" s="3">
        <v>10.210000000000001</v>
      </c>
      <c r="K56" s="3">
        <v>55.806763289999999</v>
      </c>
      <c r="L56" s="3">
        <v>1.1499999999999999</v>
      </c>
      <c r="M56" s="3">
        <v>34.53</v>
      </c>
      <c r="N56" s="3">
        <v>0.76</v>
      </c>
      <c r="O56" s="3">
        <v>2.04</v>
      </c>
      <c r="P56" s="3">
        <v>13.76</v>
      </c>
      <c r="Q56" s="3">
        <v>55.81</v>
      </c>
    </row>
    <row r="57" spans="1:17" x14ac:dyDescent="0.2">
      <c r="A57" s="12"/>
      <c r="B57" t="str">
        <v>FY 2006</v>
      </c>
      <c r="C57" s="3">
        <v>30.53</v>
      </c>
      <c r="D57" s="3">
        <v>21.09</v>
      </c>
      <c r="E57" s="3">
        <v>30.08</v>
      </c>
      <c r="F57" s="3">
        <v>0.95</v>
      </c>
      <c r="G57" s="3">
        <v>0.64</v>
      </c>
      <c r="H57" s="3">
        <v>28.672727269999999</v>
      </c>
      <c r="I57" s="3">
        <v>5.33</v>
      </c>
      <c r="J57" s="3">
        <v>9.9</v>
      </c>
      <c r="K57" s="3">
        <v>-53.648106900000002</v>
      </c>
      <c r="L57" s="3">
        <v>0.97</v>
      </c>
      <c r="M57" s="3">
        <v>26.52</v>
      </c>
      <c r="N57" s="3">
        <v>0.81</v>
      </c>
      <c r="O57" s="3">
        <v>2.16</v>
      </c>
      <c r="P57" s="3">
        <v>15.76</v>
      </c>
      <c r="Q57" s="3">
        <v>57.31</v>
      </c>
    </row>
    <row r="58" spans="1:17" x14ac:dyDescent="0.2">
      <c r="A58" s="12"/>
      <c r="B58" t="str">
        <v>FY 2007</v>
      </c>
      <c r="C58" s="3">
        <v>30.94</v>
      </c>
      <c r="D58" s="3">
        <v>20.73</v>
      </c>
      <c r="E58" s="3">
        <v>29.16</v>
      </c>
      <c r="F58" s="3">
        <v>0.92</v>
      </c>
      <c r="G58" s="3">
        <v>0.65</v>
      </c>
      <c r="H58" s="3">
        <v>15.90350877</v>
      </c>
      <c r="I58" s="3">
        <v>5.39</v>
      </c>
      <c r="J58" s="3">
        <v>9.7799999999999994</v>
      </c>
      <c r="K58" s="3">
        <v>-25.76517857</v>
      </c>
      <c r="L58" s="3">
        <v>1.19</v>
      </c>
      <c r="M58" s="3">
        <v>42.9</v>
      </c>
      <c r="N58" s="3">
        <v>0.79</v>
      </c>
      <c r="O58" s="3">
        <v>2.57</v>
      </c>
      <c r="P58" s="3">
        <v>17.5</v>
      </c>
      <c r="Q58" s="3">
        <v>52.65</v>
      </c>
    </row>
    <row r="59" spans="1:17" x14ac:dyDescent="0.2">
      <c r="A59" s="12"/>
      <c r="B59" t="str">
        <v>FY 2008</v>
      </c>
      <c r="C59" s="3">
        <v>27.51</v>
      </c>
      <c r="D59" s="3">
        <v>18.18</v>
      </c>
      <c r="E59" s="3">
        <v>30.28</v>
      </c>
      <c r="F59" s="3">
        <v>0.94</v>
      </c>
      <c r="G59" s="3">
        <v>0.57999999999999996</v>
      </c>
      <c r="H59" s="3">
        <v>19.283105020000001</v>
      </c>
      <c r="I59" s="3">
        <v>5.16</v>
      </c>
      <c r="J59" s="3">
        <v>9.9700000000000006</v>
      </c>
      <c r="K59" s="3">
        <v>-39.339901480000002</v>
      </c>
      <c r="L59" s="3">
        <v>1.21</v>
      </c>
      <c r="M59" s="3">
        <v>45.49</v>
      </c>
      <c r="N59" s="3">
        <v>0.76</v>
      </c>
      <c r="O59" s="3">
        <v>2.4900000000000002</v>
      </c>
      <c r="P59" s="3">
        <v>11.27</v>
      </c>
      <c r="Q59" s="3">
        <v>60.63</v>
      </c>
    </row>
    <row r="60" spans="1:17" x14ac:dyDescent="0.2">
      <c r="A60" s="12"/>
      <c r="B60" t="str">
        <v>FY 2009</v>
      </c>
      <c r="C60" s="3">
        <v>30.15</v>
      </c>
      <c r="D60" s="3">
        <v>22.02</v>
      </c>
      <c r="E60" s="3">
        <v>30.55</v>
      </c>
      <c r="F60" s="3">
        <v>1.28</v>
      </c>
      <c r="G60" s="3">
        <v>0.61</v>
      </c>
      <c r="H60" s="3">
        <v>23.185915489999999</v>
      </c>
      <c r="I60" s="3">
        <v>4.88</v>
      </c>
      <c r="J60" s="3">
        <v>9.0500000000000007</v>
      </c>
      <c r="K60" s="3">
        <v>8.0913838120000001</v>
      </c>
      <c r="L60" s="3">
        <v>1.34</v>
      </c>
      <c r="M60" s="3">
        <v>46.79</v>
      </c>
      <c r="N60" s="3">
        <v>0.69</v>
      </c>
      <c r="O60" s="3">
        <v>2.93</v>
      </c>
      <c r="P60" s="3">
        <v>14.2</v>
      </c>
      <c r="Q60" s="3">
        <v>55.61</v>
      </c>
    </row>
    <row r="61" spans="1:17" x14ac:dyDescent="0.2">
      <c r="A61" s="12"/>
      <c r="B61" t="str">
        <v>FY 2010</v>
      </c>
      <c r="C61" s="3">
        <v>42.25</v>
      </c>
      <c r="D61" s="3">
        <v>33.56</v>
      </c>
      <c r="E61" s="3">
        <v>28.06</v>
      </c>
      <c r="F61" s="3">
        <v>1.17</v>
      </c>
      <c r="G61" s="3">
        <v>0.59</v>
      </c>
      <c r="H61" s="3">
        <v>11.47748977</v>
      </c>
      <c r="I61" s="3">
        <v>5.07</v>
      </c>
      <c r="J61" s="3">
        <v>8.58</v>
      </c>
      <c r="K61" s="3">
        <v>11.4356887</v>
      </c>
      <c r="L61" s="3">
        <v>1.59</v>
      </c>
      <c r="M61" s="3">
        <v>74.77</v>
      </c>
      <c r="N61" s="3">
        <v>0.57999999999999996</v>
      </c>
      <c r="O61" s="3">
        <v>5.0599999999999996</v>
      </c>
      <c r="P61" s="3">
        <v>16.55</v>
      </c>
      <c r="Q61" s="3">
        <v>34.46</v>
      </c>
    </row>
    <row r="62" spans="1:17" x14ac:dyDescent="0.2">
      <c r="A62" s="12"/>
      <c r="B62" t="str">
        <v>FY 2011</v>
      </c>
      <c r="C62" s="3">
        <v>27.41</v>
      </c>
      <c r="D62" s="3">
        <v>18.440000000000001</v>
      </c>
      <c r="E62" s="3">
        <v>26.06</v>
      </c>
      <c r="F62" s="3">
        <v>1.05</v>
      </c>
      <c r="G62" s="3">
        <v>0.44</v>
      </c>
      <c r="H62" s="3">
        <v>24.39568345</v>
      </c>
      <c r="I62" s="3">
        <v>6.34</v>
      </c>
      <c r="J62" s="3">
        <v>9.9600000000000009</v>
      </c>
      <c r="K62" s="3">
        <v>38.337726519999997</v>
      </c>
      <c r="L62" s="3">
        <v>1.43</v>
      </c>
      <c r="M62" s="3">
        <v>89.5</v>
      </c>
      <c r="N62" s="3">
        <v>0.61</v>
      </c>
      <c r="O62" s="3">
        <v>1.85</v>
      </c>
      <c r="P62" s="3">
        <v>14.28</v>
      </c>
      <c r="Q62" s="3">
        <v>50.02</v>
      </c>
    </row>
    <row r="63" spans="1:17" x14ac:dyDescent="0.2">
      <c r="A63" s="12"/>
      <c r="B63" t="str">
        <v>FY 2012</v>
      </c>
      <c r="C63" s="3">
        <v>28</v>
      </c>
      <c r="D63" s="3">
        <v>18.78</v>
      </c>
      <c r="E63" s="3">
        <v>26.58</v>
      </c>
      <c r="F63" s="3">
        <v>1.0900000000000001</v>
      </c>
      <c r="G63" s="3">
        <v>0.41</v>
      </c>
      <c r="H63" s="3">
        <v>27.1511335</v>
      </c>
      <c r="I63" s="3">
        <v>6</v>
      </c>
      <c r="J63" s="3">
        <v>9.92</v>
      </c>
      <c r="K63" s="3">
        <v>19.15317112</v>
      </c>
      <c r="L63" s="3">
        <v>1.75</v>
      </c>
      <c r="M63" s="3">
        <v>98.32</v>
      </c>
      <c r="N63" s="3">
        <v>0.57999999999999996</v>
      </c>
      <c r="O63" s="3">
        <v>1.97</v>
      </c>
      <c r="P63" s="3">
        <v>13.98</v>
      </c>
      <c r="Q63" s="3">
        <v>50.94</v>
      </c>
    </row>
    <row r="64" spans="1:17" x14ac:dyDescent="0.2">
      <c r="A64" s="12"/>
      <c r="B64" t="str">
        <v>FY 2013</v>
      </c>
      <c r="C64" s="3">
        <v>26.03</v>
      </c>
      <c r="D64" s="3">
        <v>18.32</v>
      </c>
      <c r="E64" s="3">
        <v>26.05</v>
      </c>
      <c r="F64" s="3">
        <v>1.1299999999999999</v>
      </c>
      <c r="G64" s="3">
        <v>0.38</v>
      </c>
      <c r="H64" s="3">
        <v>22.090712740000001</v>
      </c>
      <c r="I64" s="3">
        <v>5.63</v>
      </c>
      <c r="J64" s="3">
        <v>9.73</v>
      </c>
      <c r="K64" s="3">
        <v>13.41368451</v>
      </c>
      <c r="L64" s="3">
        <v>1.8</v>
      </c>
      <c r="M64" s="3">
        <v>110.88</v>
      </c>
      <c r="N64" s="3">
        <v>0.53</v>
      </c>
      <c r="O64" s="3">
        <v>1.9</v>
      </c>
      <c r="P64" s="3">
        <v>16.3</v>
      </c>
      <c r="Q64" s="3">
        <v>57.85</v>
      </c>
    </row>
    <row r="65" spans="1:17" x14ac:dyDescent="0.2">
      <c r="A65" s="12"/>
      <c r="B65" t="str">
        <v>FY 2014</v>
      </c>
      <c r="C65" s="3">
        <v>22.36</v>
      </c>
      <c r="D65" s="3">
        <v>15.43</v>
      </c>
      <c r="E65" s="3">
        <v>25.4</v>
      </c>
      <c r="F65" s="3">
        <v>1.02</v>
      </c>
      <c r="G65" s="3">
        <v>0.35</v>
      </c>
      <c r="H65" s="3">
        <v>20.09937888</v>
      </c>
      <c r="I65" s="3">
        <v>5.61</v>
      </c>
      <c r="J65" s="3">
        <v>9.85</v>
      </c>
      <c r="K65" s="3">
        <v>75.160130719999998</v>
      </c>
      <c r="L65" s="3">
        <v>1.87</v>
      </c>
      <c r="M65" s="3">
        <v>136.6</v>
      </c>
      <c r="N65" s="3">
        <v>0.51</v>
      </c>
      <c r="O65" s="3">
        <v>1.6</v>
      </c>
      <c r="P65" s="3">
        <v>17.510000000000002</v>
      </c>
      <c r="Q65" s="3">
        <v>75.400000000000006</v>
      </c>
    </row>
    <row r="66" spans="1:17" x14ac:dyDescent="0.2">
      <c r="A66" s="12"/>
      <c r="B66" t="str">
        <v>FY 2015</v>
      </c>
      <c r="C66" s="3">
        <v>26.31</v>
      </c>
      <c r="D66" s="3">
        <v>16.600000000000001</v>
      </c>
      <c r="E66" s="3">
        <v>24.15</v>
      </c>
      <c r="F66" s="3">
        <v>1.24</v>
      </c>
      <c r="G66" s="3">
        <v>0.36</v>
      </c>
      <c r="H66" s="3">
        <v>10.196261679999999</v>
      </c>
      <c r="I66" s="3">
        <v>5.83</v>
      </c>
      <c r="J66" s="3">
        <v>10.54</v>
      </c>
      <c r="K66" s="3">
        <v>6.8502938450000004</v>
      </c>
      <c r="L66" s="3">
        <v>1.83</v>
      </c>
      <c r="M66" s="3">
        <v>171.23</v>
      </c>
      <c r="N66" s="3">
        <v>0.49</v>
      </c>
      <c r="O66" s="3">
        <v>1.67</v>
      </c>
      <c r="P66" s="3">
        <v>19.649999999999999</v>
      </c>
      <c r="Q66" s="3">
        <v>78.150000000000006</v>
      </c>
    </row>
    <row r="67" spans="1:17" x14ac:dyDescent="0.2">
      <c r="A67" s="12"/>
      <c r="B67" t="str">
        <v>FY 2016</v>
      </c>
      <c r="C67" s="3">
        <v>26.85</v>
      </c>
      <c r="D67" s="3">
        <v>15.59</v>
      </c>
      <c r="E67" s="3">
        <v>24.87</v>
      </c>
      <c r="F67" s="3">
        <v>1.28</v>
      </c>
      <c r="G67" s="3">
        <v>0.33</v>
      </c>
      <c r="H67" s="3">
        <v>11.7680764</v>
      </c>
      <c r="I67" s="3">
        <v>5.9</v>
      </c>
      <c r="J67" s="3">
        <v>10.74</v>
      </c>
      <c r="K67" s="3">
        <v>5.5981545869999998</v>
      </c>
      <c r="L67" s="3">
        <v>1.51</v>
      </c>
      <c r="M67" s="3">
        <v>196.85</v>
      </c>
      <c r="N67" s="3">
        <v>0.47</v>
      </c>
      <c r="O67" s="3">
        <v>1.49</v>
      </c>
      <c r="P67" s="3">
        <v>19.350000000000001</v>
      </c>
      <c r="Q67" s="3">
        <v>92.6</v>
      </c>
    </row>
    <row r="68" spans="1:17" x14ac:dyDescent="0.2">
      <c r="A68" s="12"/>
      <c r="B68" t="str">
        <v>FY 2017</v>
      </c>
      <c r="C68" s="3">
        <v>6.22</v>
      </c>
      <c r="D68" s="3">
        <v>3.45</v>
      </c>
      <c r="E68" s="3">
        <v>24.9</v>
      </c>
      <c r="F68" s="3">
        <v>1.1200000000000001</v>
      </c>
      <c r="G68" s="3">
        <v>0.26</v>
      </c>
      <c r="H68" s="3">
        <v>9.09144197</v>
      </c>
      <c r="I68" s="3">
        <v>4.88</v>
      </c>
      <c r="J68" s="3">
        <v>9.26</v>
      </c>
      <c r="K68" s="3">
        <v>11.256450109999999</v>
      </c>
      <c r="L68" s="3">
        <v>1.24</v>
      </c>
      <c r="M68" s="3">
        <v>253.54</v>
      </c>
      <c r="N68" s="3">
        <v>0.41</v>
      </c>
      <c r="O68" s="3">
        <v>0.28999999999999998</v>
      </c>
      <c r="P68" s="3">
        <v>24.92</v>
      </c>
      <c r="Q68" s="3">
        <v>506.62</v>
      </c>
    </row>
    <row r="69" spans="1:17" x14ac:dyDescent="0.2">
      <c r="A69" s="12"/>
      <c r="B69" t="str">
        <v>FY 2018</v>
      </c>
      <c r="C69" s="3">
        <v>37.79</v>
      </c>
      <c r="D69" s="3">
        <v>18.760000000000002</v>
      </c>
      <c r="E69" s="3">
        <v>29.85</v>
      </c>
      <c r="F69" s="3">
        <v>0.87</v>
      </c>
      <c r="G69" s="3">
        <v>0.27</v>
      </c>
      <c r="H69" s="3">
        <v>9.6336842110000003</v>
      </c>
      <c r="I69" s="3">
        <v>4.34</v>
      </c>
      <c r="J69" s="3">
        <v>8.9700000000000006</v>
      </c>
      <c r="K69" s="3">
        <v>-8.9044652129999999</v>
      </c>
      <c r="L69" s="3">
        <v>1.43</v>
      </c>
      <c r="M69" s="3">
        <v>232</v>
      </c>
      <c r="N69" s="3">
        <v>0.4</v>
      </c>
      <c r="O69" s="3">
        <v>1.5</v>
      </c>
      <c r="P69" s="3">
        <v>22.69</v>
      </c>
      <c r="Q69" s="3">
        <v>103.26</v>
      </c>
    </row>
    <row r="70" spans="1:17" x14ac:dyDescent="0.2">
      <c r="A70" s="12"/>
      <c r="B70" t="str">
        <v>FY 2019</v>
      </c>
      <c r="C70" s="3">
        <v>49.61</v>
      </c>
      <c r="D70" s="3">
        <v>23.94</v>
      </c>
      <c r="E70" s="3">
        <v>31.61</v>
      </c>
      <c r="F70" s="3">
        <v>0.76</v>
      </c>
      <c r="G70" s="3">
        <v>0.38</v>
      </c>
      <c r="H70" s="3">
        <v>10.66173362</v>
      </c>
      <c r="I70" s="3">
        <v>4.53</v>
      </c>
      <c r="J70" s="3">
        <v>9.74</v>
      </c>
      <c r="K70" s="3">
        <v>-5.6790612620000003</v>
      </c>
      <c r="L70" s="3">
        <v>1.97</v>
      </c>
      <c r="M70" s="3">
        <v>209.29</v>
      </c>
      <c r="N70" s="3">
        <v>0.44</v>
      </c>
      <c r="O70" s="3">
        <v>2.0699999999999998</v>
      </c>
      <c r="P70" s="3">
        <v>23.09</v>
      </c>
      <c r="Q70" s="3">
        <v>76.7</v>
      </c>
    </row>
    <row r="71" spans="1:17" x14ac:dyDescent="0.2">
      <c r="A71" s="12"/>
      <c r="B71" t="str">
        <v>FY 2020</v>
      </c>
      <c r="C71" s="3">
        <v>40.479999999999997</v>
      </c>
      <c r="D71" s="3">
        <v>23.47</v>
      </c>
      <c r="E71" s="3">
        <v>32.97</v>
      </c>
      <c r="F71" s="3">
        <v>1.32</v>
      </c>
      <c r="G71" s="3">
        <v>0.47</v>
      </c>
      <c r="H71" s="3">
        <v>6.260960334</v>
      </c>
      <c r="I71" s="3">
        <v>4.04</v>
      </c>
      <c r="J71" s="3">
        <v>9.2799999999999994</v>
      </c>
      <c r="K71" s="3">
        <v>7.1166199609999996</v>
      </c>
      <c r="L71" s="3">
        <v>2.02</v>
      </c>
      <c r="M71" s="3">
        <v>208.68</v>
      </c>
      <c r="N71" s="3">
        <v>0.38</v>
      </c>
      <c r="O71" s="3">
        <v>1.79</v>
      </c>
      <c r="P71" s="3">
        <v>24.93</v>
      </c>
      <c r="Q71" s="3">
        <v>90.92</v>
      </c>
    </row>
    <row r="72" spans="1:17" x14ac:dyDescent="0.2">
      <c r="A72" s="12"/>
      <c r="B72" t="str">
        <v>FY 2021</v>
      </c>
      <c r="C72" s="3">
        <v>46.2</v>
      </c>
      <c r="D72" s="3">
        <v>25.28</v>
      </c>
      <c r="E72" s="3">
        <v>31.31</v>
      </c>
      <c r="F72" s="3">
        <v>1.1299999999999999</v>
      </c>
      <c r="G72" s="3">
        <v>0.73</v>
      </c>
      <c r="H72" s="3">
        <v>6.4546023789999998</v>
      </c>
      <c r="I72" s="3">
        <v>4.5999999999999996</v>
      </c>
      <c r="J72" s="3">
        <v>11.62</v>
      </c>
      <c r="K72" s="3">
        <v>14.895953759999999</v>
      </c>
      <c r="L72" s="3">
        <v>2.61</v>
      </c>
      <c r="M72" s="3">
        <v>177.92</v>
      </c>
      <c r="N72" s="3">
        <v>0.43</v>
      </c>
      <c r="O72" s="3">
        <v>2.25</v>
      </c>
      <c r="P72" s="3">
        <v>23.93</v>
      </c>
      <c r="Q72" s="3">
        <v>74.19</v>
      </c>
    </row>
    <row r="73" spans="1:17" x14ac:dyDescent="0.2">
      <c r="A73" s="12"/>
      <c r="B73" t="str">
        <v>FY 2022</v>
      </c>
      <c r="C73" s="3">
        <v>40.51</v>
      </c>
      <c r="D73" s="3">
        <v>22.19</v>
      </c>
      <c r="E73" s="3">
        <v>29.22</v>
      </c>
      <c r="F73" s="3">
        <v>1.1499999999999999</v>
      </c>
      <c r="G73" s="3">
        <v>0.56000000000000005</v>
      </c>
      <c r="H73" s="3">
        <v>12.36848073</v>
      </c>
      <c r="I73" s="3">
        <v>4.71</v>
      </c>
      <c r="J73" s="3">
        <v>12.29</v>
      </c>
      <c r="K73" s="3">
        <v>14.999651200000001</v>
      </c>
      <c r="L73" s="3">
        <v>2.2000000000000002</v>
      </c>
      <c r="M73" s="3">
        <v>157.22</v>
      </c>
      <c r="N73" s="3">
        <v>0.46</v>
      </c>
      <c r="O73" s="3">
        <v>2.19</v>
      </c>
      <c r="P73" s="3">
        <v>24.35</v>
      </c>
      <c r="Q73" s="3">
        <v>79.83</v>
      </c>
    </row>
    <row r="74" spans="1:17" x14ac:dyDescent="0.2">
      <c r="A74" s="12" t="s">
        <v>66</v>
      </c>
      <c r="B74" t="str" cm="1">
        <f t="array" ref="B74:Q91">TRANSPOSE('General Mills'!B1:S16)</f>
        <v>FY 2005</v>
      </c>
      <c r="C74" s="3">
        <v>22.702300000000001</v>
      </c>
      <c r="D74" s="3">
        <v>11.0281</v>
      </c>
      <c r="E74" s="3">
        <v>21.816099999999999</v>
      </c>
      <c r="F74" s="3">
        <v>0.73019999999999996</v>
      </c>
      <c r="G74" s="3">
        <v>0.49299999999999999</v>
      </c>
      <c r="H74" s="3">
        <v>0</v>
      </c>
      <c r="I74" s="3">
        <v>6.49</v>
      </c>
      <c r="J74" s="3">
        <v>11</v>
      </c>
      <c r="K74" s="3">
        <v>-9.9592559787422505</v>
      </c>
      <c r="L74" s="3">
        <v>1.75</v>
      </c>
      <c r="M74" s="3">
        <v>90.938500000000005</v>
      </c>
      <c r="N74" s="3">
        <v>0.6159</v>
      </c>
      <c r="O74" s="3">
        <v>3.08</v>
      </c>
      <c r="P74" s="3">
        <v>10.2258</v>
      </c>
      <c r="Q74" s="3">
        <v>37.18</v>
      </c>
    </row>
    <row r="75" spans="1:17" x14ac:dyDescent="0.2">
      <c r="A75" s="12"/>
      <c r="B75" t="str">
        <v>FY 2006</v>
      </c>
      <c r="C75" s="3">
        <v>19.0426</v>
      </c>
      <c r="D75" s="3">
        <v>9.3066999999999993</v>
      </c>
      <c r="E75" s="3">
        <v>20.5943</v>
      </c>
      <c r="F75" s="3">
        <v>0.49540000000000001</v>
      </c>
      <c r="G75" s="3">
        <v>0.35809999999999997</v>
      </c>
      <c r="H75" s="3">
        <v>4.9072681704260654</v>
      </c>
      <c r="I75" s="3">
        <v>7.21</v>
      </c>
      <c r="J75" s="3">
        <v>12.04</v>
      </c>
      <c r="K75" s="3">
        <v>-3.7817242492734904</v>
      </c>
      <c r="L75" s="3">
        <v>2.08</v>
      </c>
      <c r="M75" s="3">
        <v>87.565100000000001</v>
      </c>
      <c r="N75" s="3">
        <v>0.64810000000000001</v>
      </c>
      <c r="O75" s="3">
        <v>2.9</v>
      </c>
      <c r="P75" s="3">
        <v>10.3546</v>
      </c>
      <c r="Q75" s="3">
        <v>44.01</v>
      </c>
    </row>
    <row r="76" spans="1:17" x14ac:dyDescent="0.2">
      <c r="A76" s="12"/>
      <c r="B76" t="str">
        <v>FY 2007</v>
      </c>
      <c r="C76" s="3">
        <v>20.629300000000001</v>
      </c>
      <c r="D76" s="3">
        <v>9.1946999999999992</v>
      </c>
      <c r="E76" s="3">
        <v>20.212199999999999</v>
      </c>
      <c r="F76" s="3">
        <v>0.52249999999999996</v>
      </c>
      <c r="G76" s="3">
        <v>0.2923</v>
      </c>
      <c r="H76" s="3">
        <v>4.8196721311475406</v>
      </c>
      <c r="I76" s="3">
        <v>7.14</v>
      </c>
      <c r="J76" s="3">
        <v>13.34</v>
      </c>
      <c r="K76" s="3">
        <v>-4.4579003941239703</v>
      </c>
      <c r="L76" s="3">
        <v>1.86</v>
      </c>
      <c r="M76" s="3">
        <v>96.097899999999996</v>
      </c>
      <c r="N76" s="3">
        <v>0.68630000000000002</v>
      </c>
      <c r="O76" s="3">
        <v>3.18</v>
      </c>
      <c r="P76" s="3">
        <v>10.8871</v>
      </c>
      <c r="Q76" s="3">
        <v>43.68</v>
      </c>
    </row>
    <row r="77" spans="1:17" x14ac:dyDescent="0.2">
      <c r="A77" s="12"/>
      <c r="B77" t="str">
        <v>FY 2008</v>
      </c>
      <c r="C77" s="3">
        <v>22.448599999999999</v>
      </c>
      <c r="D77" s="3">
        <v>9.4834999999999994</v>
      </c>
      <c r="E77" s="3">
        <v>19.835799999999999</v>
      </c>
      <c r="F77" s="3">
        <v>0.74539999999999995</v>
      </c>
      <c r="G77" s="3">
        <v>0.32329999999999998</v>
      </c>
      <c r="H77" s="3">
        <v>5.2829025373488268</v>
      </c>
      <c r="I77" s="3">
        <v>6.91</v>
      </c>
      <c r="J77" s="3">
        <v>13.42</v>
      </c>
      <c r="K77" s="3">
        <v>-11.042708080562969</v>
      </c>
      <c r="L77" s="3">
        <v>1.81</v>
      </c>
      <c r="M77" s="3">
        <v>108.38330000000001</v>
      </c>
      <c r="N77" s="3">
        <v>0.73350000000000004</v>
      </c>
      <c r="O77" s="3">
        <v>3.71</v>
      </c>
      <c r="P77" s="3">
        <v>10.043799999999999</v>
      </c>
      <c r="Q77" s="3">
        <v>40.380000000000003</v>
      </c>
    </row>
    <row r="78" spans="1:17" x14ac:dyDescent="0.2">
      <c r="A78" s="12"/>
      <c r="B78" t="str">
        <v>FY 2009</v>
      </c>
      <c r="C78" s="3">
        <v>22.903300000000002</v>
      </c>
      <c r="D78" s="3">
        <v>8.9613999999999994</v>
      </c>
      <c r="E78" s="3">
        <v>19.089300000000001</v>
      </c>
      <c r="F78" s="3">
        <v>0.98029999999999995</v>
      </c>
      <c r="G78" s="3">
        <v>0.43209999999999998</v>
      </c>
      <c r="H78" s="3">
        <v>6.0736677115987456</v>
      </c>
      <c r="I78" s="3">
        <v>6.91</v>
      </c>
      <c r="J78" s="3">
        <v>14.31</v>
      </c>
      <c r="K78" s="3">
        <v>-204.72292545710292</v>
      </c>
      <c r="L78" s="3">
        <v>1.91</v>
      </c>
      <c r="M78" s="3">
        <v>130.61660000000001</v>
      </c>
      <c r="N78" s="3">
        <v>0.78859999999999997</v>
      </c>
      <c r="O78" s="3">
        <v>3.8</v>
      </c>
      <c r="P78" s="3">
        <v>8.4053000000000004</v>
      </c>
      <c r="Q78" s="3">
        <v>43.76</v>
      </c>
    </row>
    <row r="79" spans="1:17" x14ac:dyDescent="0.2">
      <c r="A79" s="12"/>
      <c r="B79" t="str">
        <v>FY 2010</v>
      </c>
      <c r="C79" s="3">
        <v>28.938500000000001</v>
      </c>
      <c r="D79" s="3">
        <v>10.4574</v>
      </c>
      <c r="E79" s="3">
        <v>20.9298</v>
      </c>
      <c r="F79" s="3">
        <v>0.92330000000000001</v>
      </c>
      <c r="G79" s="3">
        <v>0.59150000000000003</v>
      </c>
      <c r="H79" s="3">
        <v>6.489292828685258</v>
      </c>
      <c r="I79" s="3">
        <v>6.57</v>
      </c>
      <c r="J79" s="3">
        <v>14.67</v>
      </c>
      <c r="K79" s="3">
        <v>-50.624697336561759</v>
      </c>
      <c r="L79" s="3">
        <v>2.3199999999999998</v>
      </c>
      <c r="M79" s="3">
        <v>113.773</v>
      </c>
      <c r="N79" s="3">
        <v>0.82330000000000003</v>
      </c>
      <c r="O79" s="3">
        <v>2.2400000000000002</v>
      </c>
      <c r="P79" s="3">
        <v>9.5909999999999993</v>
      </c>
      <c r="Q79" s="3">
        <v>41.37</v>
      </c>
    </row>
    <row r="80" spans="1:17" x14ac:dyDescent="0.2">
      <c r="A80" s="12"/>
      <c r="B80" t="str">
        <v>FY 2011</v>
      </c>
      <c r="C80" s="3">
        <v>30.561499999999999</v>
      </c>
      <c r="D80" s="3">
        <v>12.0852</v>
      </c>
      <c r="E80" s="3">
        <v>21.8216</v>
      </c>
      <c r="F80" s="3">
        <v>1.0664</v>
      </c>
      <c r="G80" s="3">
        <v>0.41110000000000002</v>
      </c>
      <c r="H80" s="3">
        <v>8.0118394455674267</v>
      </c>
      <c r="I80" s="3">
        <v>6.05</v>
      </c>
      <c r="J80" s="3">
        <v>13.5</v>
      </c>
      <c r="K80" s="3">
        <v>61.285831960461245</v>
      </c>
      <c r="L80" s="3">
        <v>1.37</v>
      </c>
      <c r="M80" s="3">
        <v>104.1272</v>
      </c>
      <c r="N80" s="3">
        <v>0.81859999999999999</v>
      </c>
      <c r="O80" s="3">
        <v>2.7</v>
      </c>
      <c r="P80" s="3">
        <v>9.8076000000000008</v>
      </c>
      <c r="Q80" s="3">
        <v>40.03</v>
      </c>
    </row>
    <row r="81" spans="1:17" x14ac:dyDescent="0.2">
      <c r="A81" s="12"/>
      <c r="B81" t="str">
        <v>FY 2012</v>
      </c>
      <c r="C81" s="3">
        <v>24.5136</v>
      </c>
      <c r="D81" s="3">
        <v>9.4086999999999996</v>
      </c>
      <c r="E81" s="3">
        <v>18.633199999999999</v>
      </c>
      <c r="F81" s="3">
        <v>0.96050000000000002</v>
      </c>
      <c r="G81" s="3">
        <v>0.64170000000000005</v>
      </c>
      <c r="H81" s="3">
        <v>7.2816140949133281</v>
      </c>
      <c r="I81" s="3">
        <v>6.87</v>
      </c>
      <c r="J81" s="3">
        <v>13.4</v>
      </c>
      <c r="K81" s="3">
        <v>-109.73583662714118</v>
      </c>
      <c r="L81" s="3">
        <v>2.67</v>
      </c>
      <c r="M81" s="3">
        <v>96.107600000000005</v>
      </c>
      <c r="N81" s="3">
        <v>0.8377</v>
      </c>
      <c r="O81" s="3">
        <v>2.35</v>
      </c>
      <c r="P81" s="3">
        <v>10.8285</v>
      </c>
      <c r="Q81" s="3">
        <v>50.45</v>
      </c>
    </row>
    <row r="82" spans="1:17" x14ac:dyDescent="0.2">
      <c r="A82" s="12"/>
      <c r="B82" t="str">
        <v>FY 2013</v>
      </c>
      <c r="C82" s="3">
        <v>28.3369</v>
      </c>
      <c r="D82" s="3">
        <v>10.4377</v>
      </c>
      <c r="E82" s="3">
        <v>19.352900000000002</v>
      </c>
      <c r="F82" s="3">
        <v>0.81200000000000006</v>
      </c>
      <c r="G82" s="3">
        <v>0.64049999999999996</v>
      </c>
      <c r="H82" s="3">
        <v>8.9990533291259087</v>
      </c>
      <c r="I82" s="3">
        <v>7.51</v>
      </c>
      <c r="J82" s="3">
        <v>12.83</v>
      </c>
      <c r="K82" s="3">
        <v>-17.863417085427134</v>
      </c>
      <c r="L82" s="3">
        <v>3.56</v>
      </c>
      <c r="M82" s="3">
        <v>98.432599999999994</v>
      </c>
      <c r="N82" s="3">
        <v>0.81240000000000001</v>
      </c>
      <c r="O82" s="3">
        <v>2.79</v>
      </c>
      <c r="P82" s="3">
        <v>11.6396</v>
      </c>
      <c r="Q82" s="3">
        <v>46.15</v>
      </c>
    </row>
    <row r="83" spans="1:17" x14ac:dyDescent="0.2">
      <c r="A83" s="12"/>
      <c r="B83" t="str">
        <v>FY 2014</v>
      </c>
      <c r="C83" s="3">
        <v>27.627800000000001</v>
      </c>
      <c r="D83" s="3">
        <v>10.1867</v>
      </c>
      <c r="E83" s="3">
        <v>19.781600000000001</v>
      </c>
      <c r="F83" s="3">
        <v>0.81010000000000004</v>
      </c>
      <c r="G83" s="3">
        <v>0.47420000000000001</v>
      </c>
      <c r="H83" s="3">
        <v>9.7797619047619051</v>
      </c>
      <c r="I83" s="3">
        <v>7.43</v>
      </c>
      <c r="J83" s="3">
        <v>12.23</v>
      </c>
      <c r="K83" s="3">
        <v>-17.387961165048541</v>
      </c>
      <c r="L83" s="3">
        <v>2.99</v>
      </c>
      <c r="M83" s="3">
        <v>109.96680000000001</v>
      </c>
      <c r="N83" s="3">
        <v>0.78200000000000003</v>
      </c>
      <c r="O83" s="3">
        <v>2.83</v>
      </c>
      <c r="P83" s="3">
        <v>11.9457</v>
      </c>
      <c r="Q83" s="3">
        <v>53.41</v>
      </c>
    </row>
    <row r="84" spans="1:17" x14ac:dyDescent="0.2">
      <c r="A84" s="12"/>
      <c r="B84" t="str">
        <v>FY 2015</v>
      </c>
      <c r="C84" s="3">
        <v>21.181999999999999</v>
      </c>
      <c r="D84" s="3">
        <v>6.9272999999999998</v>
      </c>
      <c r="E84" s="3">
        <v>15.119400000000001</v>
      </c>
      <c r="F84" s="3">
        <v>0.7742</v>
      </c>
      <c r="G84" s="3">
        <v>0.49309999999999998</v>
      </c>
      <c r="H84" s="3">
        <v>6.586239695624605</v>
      </c>
      <c r="I84" s="3">
        <v>7.54</v>
      </c>
      <c r="J84" s="3">
        <v>12.28</v>
      </c>
      <c r="K84" s="3">
        <v>-15.963690691778332</v>
      </c>
      <c r="L84" s="3">
        <v>3.03</v>
      </c>
      <c r="M84" s="3">
        <v>149.4572</v>
      </c>
      <c r="N84" s="3">
        <v>0.78169999999999995</v>
      </c>
      <c r="O84" s="3">
        <v>1.97</v>
      </c>
      <c r="P84" s="3">
        <v>16.3872</v>
      </c>
      <c r="Q84" s="3">
        <v>82.5</v>
      </c>
    </row>
    <row r="85" spans="1:17" x14ac:dyDescent="0.2">
      <c r="A85" s="12"/>
      <c r="B85" t="str">
        <v>FY 2016</v>
      </c>
      <c r="C85" s="3">
        <v>34.198</v>
      </c>
      <c r="D85" s="3">
        <v>10.248100000000001</v>
      </c>
      <c r="E85" s="3">
        <v>20.017399999999999</v>
      </c>
      <c r="F85" s="3">
        <v>0.78510000000000002</v>
      </c>
      <c r="G85" s="3">
        <v>0.55820000000000003</v>
      </c>
      <c r="H85" s="3">
        <v>8.9117840684660958</v>
      </c>
      <c r="I85" s="3">
        <v>7.27</v>
      </c>
      <c r="J85" s="3">
        <v>12.06</v>
      </c>
      <c r="K85" s="3">
        <v>-15.371786542923433</v>
      </c>
      <c r="L85" s="3">
        <v>3.4</v>
      </c>
      <c r="M85" s="3">
        <v>137.02760000000001</v>
      </c>
      <c r="N85" s="3">
        <v>0.75839999999999996</v>
      </c>
      <c r="O85" s="3">
        <v>2.77</v>
      </c>
      <c r="P85" s="3">
        <v>13.997999999999999</v>
      </c>
      <c r="Q85" s="3">
        <v>62.8</v>
      </c>
    </row>
    <row r="86" spans="1:17" x14ac:dyDescent="0.2">
      <c r="A86" s="12"/>
      <c r="B86" t="str">
        <v>FY 2017</v>
      </c>
      <c r="C86" s="3">
        <v>35.8065</v>
      </c>
      <c r="D86" s="3">
        <v>10.611499999999999</v>
      </c>
      <c r="E86" s="3">
        <v>20.294799999999999</v>
      </c>
      <c r="F86" s="3">
        <v>0.76190000000000002</v>
      </c>
      <c r="G86" s="3">
        <v>0.46689999999999998</v>
      </c>
      <c r="H86" s="3">
        <v>8.6967129786513038</v>
      </c>
      <c r="I86" s="3">
        <v>6.94</v>
      </c>
      <c r="J86" s="3">
        <v>11.19</v>
      </c>
      <c r="K86" s="3">
        <v>-12.304868441783519</v>
      </c>
      <c r="L86" s="3">
        <v>2.95</v>
      </c>
      <c r="M86" s="3">
        <v>169.42500000000001</v>
      </c>
      <c r="N86" s="3">
        <v>0.7177</v>
      </c>
      <c r="O86" s="3">
        <v>2.77</v>
      </c>
      <c r="P86" s="3">
        <v>13.581099999999999</v>
      </c>
      <c r="Q86" s="3">
        <v>68.010000000000005</v>
      </c>
    </row>
    <row r="87" spans="1:17" x14ac:dyDescent="0.2">
      <c r="A87" s="12"/>
      <c r="B87" t="str">
        <v>FY 2018</v>
      </c>
      <c r="C87" s="3">
        <v>40.710700000000003</v>
      </c>
      <c r="D87" s="3">
        <v>13.538399999999999</v>
      </c>
      <c r="E87" s="3">
        <v>19.305099999999999</v>
      </c>
      <c r="F87" s="3">
        <v>0.56169999999999998</v>
      </c>
      <c r="G87" s="3">
        <v>0.44840000000000002</v>
      </c>
      <c r="H87" s="3">
        <v>6.4755151190794757</v>
      </c>
      <c r="I87" s="3">
        <v>6.59</v>
      </c>
      <c r="J87" s="3">
        <v>10.11</v>
      </c>
      <c r="K87" s="3">
        <v>-4.89105711267168</v>
      </c>
      <c r="L87" s="3">
        <v>3.85</v>
      </c>
      <c r="M87" s="3">
        <v>217.6293</v>
      </c>
      <c r="N87" s="3">
        <v>0.60040000000000004</v>
      </c>
      <c r="O87" s="3">
        <v>3.64</v>
      </c>
      <c r="P87" s="3">
        <v>13.768000000000001</v>
      </c>
      <c r="Q87" s="3">
        <v>53.05</v>
      </c>
    </row>
    <row r="88" spans="1:17" x14ac:dyDescent="0.2">
      <c r="A88" s="12"/>
      <c r="B88" t="str">
        <v>FY 2019</v>
      </c>
      <c r="C88" s="3">
        <v>26.564900000000002</v>
      </c>
      <c r="D88" s="3">
        <v>10.3924</v>
      </c>
      <c r="E88" s="3">
        <v>18.5945</v>
      </c>
      <c r="F88" s="3">
        <v>0.5907</v>
      </c>
      <c r="G88" s="3">
        <v>0.3891</v>
      </c>
      <c r="H88" s="3">
        <v>4.8215791490992723</v>
      </c>
      <c r="I88" s="3">
        <v>6.94</v>
      </c>
      <c r="J88" s="3">
        <v>10.029999999999999</v>
      </c>
      <c r="K88" s="3">
        <v>-5.8143832310556434</v>
      </c>
      <c r="L88" s="3">
        <v>3.78</v>
      </c>
      <c r="M88" s="3">
        <v>182.9684</v>
      </c>
      <c r="N88" s="3">
        <v>0.5554</v>
      </c>
      <c r="O88" s="3">
        <v>2.9</v>
      </c>
      <c r="P88" s="3">
        <v>14.8888</v>
      </c>
      <c r="Q88" s="3">
        <v>67.14</v>
      </c>
    </row>
    <row r="89" spans="1:17" x14ac:dyDescent="0.2">
      <c r="A89" s="12"/>
      <c r="B89" t="str">
        <v>FY 2020</v>
      </c>
      <c r="C89" s="3">
        <v>28.865200000000002</v>
      </c>
      <c r="D89" s="3">
        <v>12.374499999999999</v>
      </c>
      <c r="E89" s="3">
        <v>20.889500000000002</v>
      </c>
      <c r="F89" s="3">
        <v>0.68359999999999999</v>
      </c>
      <c r="G89" s="3">
        <v>0.50429999999999997</v>
      </c>
      <c r="H89" s="3">
        <v>6.3320471596998926</v>
      </c>
      <c r="I89" s="3">
        <v>7.7</v>
      </c>
      <c r="J89" s="3">
        <v>10.7</v>
      </c>
      <c r="K89" s="3">
        <v>-7.4367563918656652</v>
      </c>
      <c r="L89" s="3">
        <v>5.29</v>
      </c>
      <c r="M89" s="3">
        <v>156.4914</v>
      </c>
      <c r="N89" s="3">
        <v>0.57869999999999999</v>
      </c>
      <c r="O89" s="3">
        <v>3.56</v>
      </c>
      <c r="P89" s="3">
        <v>13.9915</v>
      </c>
      <c r="Q89" s="3">
        <v>54.64</v>
      </c>
    </row>
    <row r="90" spans="1:17" x14ac:dyDescent="0.2">
      <c r="A90" s="12"/>
      <c r="B90" t="str">
        <v>FY 2021</v>
      </c>
      <c r="C90" s="3">
        <v>26.6965</v>
      </c>
      <c r="D90" s="3">
        <v>12.9078</v>
      </c>
      <c r="E90" s="3">
        <v>21.3979</v>
      </c>
      <c r="F90" s="3">
        <v>0.69620000000000004</v>
      </c>
      <c r="G90" s="3">
        <v>0.37859999999999999</v>
      </c>
      <c r="H90" s="3">
        <v>7.4822745657863434</v>
      </c>
      <c r="I90" s="3">
        <v>7.19</v>
      </c>
      <c r="J90" s="3">
        <v>11.14</v>
      </c>
      <c r="K90" s="3">
        <v>-7.2181738541791125</v>
      </c>
      <c r="L90" s="3">
        <v>3.99</v>
      </c>
      <c r="M90" s="3">
        <v>125.3254</v>
      </c>
      <c r="N90" s="3">
        <v>0.57869999999999999</v>
      </c>
      <c r="O90" s="3">
        <v>3.78</v>
      </c>
      <c r="P90" s="3">
        <v>13.047599999999999</v>
      </c>
      <c r="Q90" s="3">
        <v>53.02</v>
      </c>
    </row>
    <row r="91" spans="1:17" x14ac:dyDescent="0.2">
      <c r="A91" s="12"/>
      <c r="B91" t="str">
        <v>FY 2022</v>
      </c>
      <c r="C91" s="3">
        <v>27.055700000000002</v>
      </c>
      <c r="D91" s="3">
        <v>14.254300000000001</v>
      </c>
      <c r="E91" s="3">
        <v>21.9862</v>
      </c>
      <c r="F91" s="3">
        <v>0.63460000000000005</v>
      </c>
      <c r="G91" s="3">
        <v>0.40720000000000001</v>
      </c>
      <c r="H91" s="3">
        <v>9.1564805057955745</v>
      </c>
      <c r="I91" s="3">
        <v>6.83</v>
      </c>
      <c r="J91" s="3">
        <v>11.41</v>
      </c>
      <c r="K91" s="3">
        <v>-6.4819630729326656</v>
      </c>
      <c r="L91" s="3">
        <v>4.5199999999999996</v>
      </c>
      <c r="M91" s="3">
        <v>111.0067</v>
      </c>
      <c r="N91" s="3">
        <v>0.60360000000000003</v>
      </c>
      <c r="O91" s="3">
        <v>4.42</v>
      </c>
      <c r="P91" s="3">
        <v>12.814</v>
      </c>
      <c r="Q91" s="3">
        <v>45.78</v>
      </c>
    </row>
    <row r="92" spans="1:17" x14ac:dyDescent="0.2">
      <c r="A92" s="12" t="s">
        <v>67</v>
      </c>
      <c r="B92" t="str" cm="1">
        <f t="array" ref="B92:Q109">TRANSPOSE(Mondelez!B1:S16)</f>
        <v>FY 2005</v>
      </c>
      <c r="C92" s="3">
        <v>8.8465000000000007</v>
      </c>
      <c r="D92" s="3">
        <v>7.7154999999999996</v>
      </c>
      <c r="E92" s="3">
        <v>17.5945</v>
      </c>
      <c r="F92" s="3">
        <v>0.9345</v>
      </c>
      <c r="G92" s="3">
        <v>0.38919999999999999</v>
      </c>
      <c r="H92" s="3">
        <v>7.4716981132075473</v>
      </c>
      <c r="I92" s="3">
        <v>6.43</v>
      </c>
      <c r="J92" s="3">
        <v>9.85</v>
      </c>
      <c r="K92" s="3">
        <v>34.181362725450903</v>
      </c>
      <c r="L92" s="3">
        <v>1.36</v>
      </c>
      <c r="M92" s="3">
        <v>35.643599999999999</v>
      </c>
      <c r="N92" s="3">
        <v>0.58040000000000003</v>
      </c>
      <c r="O92" s="3">
        <v>0</v>
      </c>
      <c r="P92" s="3">
        <v>9.5421999999999993</v>
      </c>
      <c r="Q92" s="3">
        <v>50.65</v>
      </c>
    </row>
    <row r="93" spans="1:17" x14ac:dyDescent="0.2">
      <c r="A93" s="12"/>
      <c r="B93" t="str">
        <v>FY 2006</v>
      </c>
      <c r="C93" s="3">
        <v>10.524900000000001</v>
      </c>
      <c r="D93" s="3">
        <v>8.9067000000000007</v>
      </c>
      <c r="E93" s="3">
        <v>17.889199999999999</v>
      </c>
      <c r="F93" s="3">
        <v>0.78810000000000002</v>
      </c>
      <c r="G93" s="3">
        <v>0.3876</v>
      </c>
      <c r="H93" s="3">
        <v>8.8745098039215691</v>
      </c>
      <c r="I93" s="3">
        <v>6.4</v>
      </c>
      <c r="J93" s="3">
        <v>9.4700000000000006</v>
      </c>
      <c r="K93" s="3">
        <v>-15.482649842271293</v>
      </c>
      <c r="L93" s="3">
        <v>1.55</v>
      </c>
      <c r="M93" s="3">
        <v>35.769599999999997</v>
      </c>
      <c r="N93" s="3">
        <v>0.60699999999999998</v>
      </c>
      <c r="O93" s="3">
        <v>0</v>
      </c>
      <c r="P93" s="3">
        <v>11.1258</v>
      </c>
      <c r="Q93" s="3">
        <v>51.86</v>
      </c>
    </row>
    <row r="94" spans="1:17" x14ac:dyDescent="0.2">
      <c r="A94" s="12"/>
      <c r="B94" t="str">
        <v>FY 2007</v>
      </c>
      <c r="C94" s="3">
        <v>9.2748000000000008</v>
      </c>
      <c r="D94" s="3">
        <v>7.1677999999999997</v>
      </c>
      <c r="E94" s="3">
        <v>14.603999999999999</v>
      </c>
      <c r="F94" s="3">
        <v>0.62839999999999996</v>
      </c>
      <c r="G94" s="3">
        <v>0.2676</v>
      </c>
      <c r="H94" s="3">
        <v>6.5662251655629138</v>
      </c>
      <c r="I94" s="3">
        <v>6.33</v>
      </c>
      <c r="J94" s="3">
        <v>7.97</v>
      </c>
      <c r="K94" s="3">
        <v>-5.6912899669239252</v>
      </c>
      <c r="L94" s="3">
        <v>1.55</v>
      </c>
      <c r="M94" s="3">
        <v>76.970100000000002</v>
      </c>
      <c r="N94" s="3">
        <v>0.58479999999999999</v>
      </c>
      <c r="O94" s="3">
        <v>1.62</v>
      </c>
      <c r="P94" s="3">
        <v>13.357799999999999</v>
      </c>
      <c r="Q94" s="3">
        <v>69.62</v>
      </c>
    </row>
    <row r="95" spans="1:17" x14ac:dyDescent="0.2">
      <c r="A95" s="12"/>
      <c r="B95" t="str">
        <v>FY 2008</v>
      </c>
      <c r="C95" s="3">
        <v>11.631399999999999</v>
      </c>
      <c r="D95" s="3">
        <v>6.8777999999999997</v>
      </c>
      <c r="E95" s="3">
        <v>14.1777</v>
      </c>
      <c r="F95" s="3">
        <v>1.0378000000000001</v>
      </c>
      <c r="G95" s="3">
        <v>0.30120000000000002</v>
      </c>
      <c r="H95" s="3">
        <v>3.0991935483870967</v>
      </c>
      <c r="I95" s="3">
        <v>7.04</v>
      </c>
      <c r="J95" s="3">
        <v>8.4700000000000006</v>
      </c>
      <c r="K95" s="3">
        <v>100.55635491606715</v>
      </c>
      <c r="L95" s="3">
        <v>1.91</v>
      </c>
      <c r="M95" s="3">
        <v>90.584199999999996</v>
      </c>
      <c r="N95" s="3">
        <v>0.63939999999999997</v>
      </c>
      <c r="O95" s="3">
        <v>1.9</v>
      </c>
      <c r="P95" s="3">
        <v>9.8434000000000008</v>
      </c>
      <c r="Q95" s="3">
        <v>91.14</v>
      </c>
    </row>
    <row r="96" spans="1:17" x14ac:dyDescent="0.2">
      <c r="A96" s="12"/>
      <c r="B96" t="str">
        <v>FY 2009</v>
      </c>
      <c r="C96" s="3">
        <v>12.5428</v>
      </c>
      <c r="D96" s="3">
        <v>7.7953000000000001</v>
      </c>
      <c r="E96" s="3">
        <v>15.776400000000001</v>
      </c>
      <c r="F96" s="3">
        <v>1.0838000000000001</v>
      </c>
      <c r="G96" s="3">
        <v>0.45119999999999999</v>
      </c>
      <c r="H96" s="3">
        <v>0</v>
      </c>
      <c r="I96" s="3">
        <v>6.48</v>
      </c>
      <c r="J96" s="3">
        <v>7.83</v>
      </c>
      <c r="K96" s="3">
        <v>40.242990654205606</v>
      </c>
      <c r="L96" s="3">
        <v>2.54</v>
      </c>
      <c r="M96" s="3">
        <v>73.117199999999997</v>
      </c>
      <c r="N96" s="3">
        <v>0.59670000000000001</v>
      </c>
      <c r="O96" s="3">
        <v>2.0299999999999998</v>
      </c>
      <c r="P96" s="3">
        <v>9.3480000000000008</v>
      </c>
      <c r="Q96" s="3">
        <v>61.18</v>
      </c>
    </row>
    <row r="97" spans="1:17" x14ac:dyDescent="0.2">
      <c r="A97" s="12"/>
      <c r="B97" t="str">
        <v>FY 2010</v>
      </c>
      <c r="C97" s="3">
        <v>13.333299999999999</v>
      </c>
      <c r="D97" s="3">
        <v>8.3605999999999998</v>
      </c>
      <c r="E97" s="3">
        <v>14.441000000000001</v>
      </c>
      <c r="F97" s="3">
        <v>1.0206</v>
      </c>
      <c r="G97" s="3">
        <v>0.2737</v>
      </c>
      <c r="H97" s="3">
        <v>0</v>
      </c>
      <c r="I97" s="3">
        <v>6.89</v>
      </c>
      <c r="J97" s="3">
        <v>8.39</v>
      </c>
      <c r="K97" s="3">
        <v>150.02134146341464</v>
      </c>
      <c r="L97" s="3">
        <v>1.22</v>
      </c>
      <c r="M97" s="3">
        <v>79.917599999999993</v>
      </c>
      <c r="N97" s="3">
        <v>0.60750000000000004</v>
      </c>
      <c r="O97" s="3">
        <v>2.39</v>
      </c>
      <c r="P97" s="3">
        <v>11.4597</v>
      </c>
      <c r="Q97" s="3">
        <v>81.98</v>
      </c>
    </row>
    <row r="98" spans="1:17" x14ac:dyDescent="0.2">
      <c r="A98" s="12"/>
      <c r="B98" t="str">
        <v>FY 2011</v>
      </c>
      <c r="C98" s="3">
        <v>10.004099999999999</v>
      </c>
      <c r="D98" s="3">
        <v>9.9245999999999999</v>
      </c>
      <c r="E98" s="3">
        <v>13.915100000000001</v>
      </c>
      <c r="F98" s="3">
        <v>0.87839999999999996</v>
      </c>
      <c r="G98" s="3">
        <v>0.26329999999999998</v>
      </c>
      <c r="H98" s="3">
        <v>0</v>
      </c>
      <c r="I98" s="3">
        <v>4.12</v>
      </c>
      <c r="J98" s="3">
        <v>5.55</v>
      </c>
      <c r="K98" s="3">
        <v>-15.96522514489523</v>
      </c>
      <c r="L98" s="3">
        <v>1.56</v>
      </c>
      <c r="M98" s="3">
        <v>76.231300000000005</v>
      </c>
      <c r="N98" s="3">
        <v>0.37869999999999998</v>
      </c>
      <c r="O98" s="3">
        <v>2.0099999999999998</v>
      </c>
      <c r="P98" s="3">
        <v>18.285499999999999</v>
      </c>
      <c r="Q98" s="3">
        <v>117.4</v>
      </c>
    </row>
    <row r="99" spans="1:17" x14ac:dyDescent="0.2">
      <c r="A99" s="12"/>
      <c r="B99" t="str">
        <v>FY 2012</v>
      </c>
      <c r="C99" s="3">
        <v>9.0883000000000003</v>
      </c>
      <c r="D99" s="3">
        <v>8.7591000000000001</v>
      </c>
      <c r="E99" s="3">
        <v>14.228199999999999</v>
      </c>
      <c r="F99" s="3">
        <v>1.054</v>
      </c>
      <c r="G99" s="3">
        <v>0.23549999999999999</v>
      </c>
      <c r="H99" s="3">
        <v>0</v>
      </c>
      <c r="I99" s="3">
        <v>4.6399999999999997</v>
      </c>
      <c r="J99" s="3">
        <v>5.61</v>
      </c>
      <c r="K99" s="3">
        <v>43.605230386052305</v>
      </c>
      <c r="L99" s="3">
        <v>1.3</v>
      </c>
      <c r="M99" s="3">
        <v>59.924100000000003</v>
      </c>
      <c r="N99" s="3">
        <v>0.41360000000000002</v>
      </c>
      <c r="O99" s="3">
        <v>1.71</v>
      </c>
      <c r="P99" s="3">
        <v>12.1127</v>
      </c>
      <c r="Q99" s="3">
        <v>112.54</v>
      </c>
    </row>
    <row r="100" spans="1:17" x14ac:dyDescent="0.2">
      <c r="A100" s="12"/>
      <c r="B100" t="str">
        <v>FY 2013</v>
      </c>
      <c r="C100" s="3">
        <v>12.111599999999999</v>
      </c>
      <c r="D100" s="3">
        <v>11.090999999999999</v>
      </c>
      <c r="E100" s="3">
        <v>14.300700000000001</v>
      </c>
      <c r="F100" s="3">
        <v>0.91800000000000004</v>
      </c>
      <c r="G100" s="3">
        <v>0.43809999999999999</v>
      </c>
      <c r="H100" s="3">
        <v>0</v>
      </c>
      <c r="I100" s="3">
        <v>5.93</v>
      </c>
      <c r="J100" s="3">
        <v>6.12</v>
      </c>
      <c r="K100" s="3">
        <v>-29.914406779661018</v>
      </c>
      <c r="L100" s="3">
        <v>2.7</v>
      </c>
      <c r="M100" s="3">
        <v>52.6282</v>
      </c>
      <c r="N100" s="3">
        <v>0.47689999999999999</v>
      </c>
      <c r="O100" s="3">
        <v>2.19</v>
      </c>
      <c r="P100" s="3">
        <v>14.821</v>
      </c>
      <c r="Q100" s="3">
        <v>41.09</v>
      </c>
    </row>
    <row r="101" spans="1:17" x14ac:dyDescent="0.2">
      <c r="A101" s="12"/>
      <c r="B101" t="str">
        <v>FY 2014</v>
      </c>
      <c r="C101" s="3">
        <v>7.2651000000000003</v>
      </c>
      <c r="D101" s="3">
        <v>6.3777999999999997</v>
      </c>
      <c r="E101" s="3">
        <v>12.559900000000001</v>
      </c>
      <c r="F101" s="3">
        <v>0.83889999999999998</v>
      </c>
      <c r="G101" s="3">
        <v>0.25080000000000002</v>
      </c>
      <c r="H101" s="3">
        <v>0</v>
      </c>
      <c r="I101" s="3">
        <v>5.99</v>
      </c>
      <c r="J101" s="3">
        <v>7.44</v>
      </c>
      <c r="K101" s="3">
        <v>-15.172352680549402</v>
      </c>
      <c r="L101" s="3">
        <v>1.1399999999999999</v>
      </c>
      <c r="M101" s="3">
        <v>59.799700000000001</v>
      </c>
      <c r="N101" s="3">
        <v>0.49159999999999998</v>
      </c>
      <c r="O101" s="3">
        <v>1.28</v>
      </c>
      <c r="P101" s="3">
        <v>17.568000000000001</v>
      </c>
      <c r="Q101" s="3">
        <v>44.69</v>
      </c>
    </row>
    <row r="102" spans="1:17" x14ac:dyDescent="0.2">
      <c r="A102" s="12"/>
      <c r="B102" t="str">
        <v>FY 2015</v>
      </c>
      <c r="C102" s="3">
        <v>26.064299999999999</v>
      </c>
      <c r="D102" s="3">
        <v>24.520900000000001</v>
      </c>
      <c r="E102" s="3">
        <v>33.037500000000001</v>
      </c>
      <c r="F102" s="3">
        <v>0.82020000000000004</v>
      </c>
      <c r="G102" s="3">
        <v>0.29909999999999998</v>
      </c>
      <c r="H102" s="3">
        <v>0</v>
      </c>
      <c r="I102" s="3">
        <v>5.95</v>
      </c>
      <c r="J102" s="3">
        <v>9.2100000000000009</v>
      </c>
      <c r="K102" s="3">
        <v>-15.089613034623218</v>
      </c>
      <c r="L102" s="3">
        <v>1.37</v>
      </c>
      <c r="M102" s="3">
        <v>54.797199999999997</v>
      </c>
      <c r="N102" s="3">
        <v>0.45729999999999998</v>
      </c>
      <c r="O102" s="3">
        <v>4.4400000000000004</v>
      </c>
      <c r="P102" s="3">
        <v>8.6267999999999994</v>
      </c>
      <c r="Q102" s="3">
        <v>14.12</v>
      </c>
    </row>
    <row r="103" spans="1:17" x14ac:dyDescent="0.2">
      <c r="A103" s="12"/>
      <c r="B103" t="str">
        <v>FY 2016</v>
      </c>
      <c r="C103" s="3">
        <v>6.24</v>
      </c>
      <c r="D103" s="3">
        <v>6.3997000000000002</v>
      </c>
      <c r="E103" s="3">
        <v>13.084899999999999</v>
      </c>
      <c r="F103" s="3">
        <v>0.58819999999999995</v>
      </c>
      <c r="G103" s="3">
        <v>0.224</v>
      </c>
      <c r="H103" s="3">
        <v>0</v>
      </c>
      <c r="I103" s="3">
        <v>6.22</v>
      </c>
      <c r="J103" s="3">
        <v>9.8800000000000008</v>
      </c>
      <c r="K103" s="3">
        <v>-4.3663466397170287</v>
      </c>
      <c r="L103" s="3">
        <v>1.04</v>
      </c>
      <c r="M103" s="3">
        <v>68.209400000000002</v>
      </c>
      <c r="N103" s="3">
        <v>0.4168</v>
      </c>
      <c r="O103" s="3">
        <v>1.05</v>
      </c>
      <c r="P103" s="3">
        <v>24.5473</v>
      </c>
      <c r="Q103" s="3">
        <v>67.27</v>
      </c>
    </row>
    <row r="104" spans="1:17" x14ac:dyDescent="0.2">
      <c r="A104" s="12"/>
      <c r="B104" t="str">
        <v>FY 2017</v>
      </c>
      <c r="C104" s="3">
        <v>11.0566</v>
      </c>
      <c r="D104" s="3">
        <v>10.9206</v>
      </c>
      <c r="E104" s="3">
        <v>16.5199</v>
      </c>
      <c r="F104" s="3">
        <v>0.47620000000000001</v>
      </c>
      <c r="G104" s="3">
        <v>0.17169999999999999</v>
      </c>
      <c r="H104" s="3">
        <v>0</v>
      </c>
      <c r="I104" s="3">
        <v>6.31</v>
      </c>
      <c r="J104" s="3">
        <v>9.77</v>
      </c>
      <c r="K104" s="3">
        <v>-3.1301825214553367</v>
      </c>
      <c r="L104" s="3">
        <v>1.04</v>
      </c>
      <c r="M104" s="3">
        <v>67.699600000000004</v>
      </c>
      <c r="N104" s="3">
        <v>0.41599999999999998</v>
      </c>
      <c r="O104" s="3">
        <v>1.85</v>
      </c>
      <c r="P104" s="3">
        <v>18.855399999999999</v>
      </c>
      <c r="Q104" s="3">
        <v>43.81</v>
      </c>
    </row>
    <row r="105" spans="1:17" x14ac:dyDescent="0.2">
      <c r="A105" s="12"/>
      <c r="B105" t="str">
        <v>FY 2018</v>
      </c>
      <c r="C105" s="3">
        <v>12.8489</v>
      </c>
      <c r="D105" s="3">
        <v>12.7882</v>
      </c>
      <c r="E105" s="3">
        <v>15.8956</v>
      </c>
      <c r="F105" s="3">
        <v>0.45429999999999998</v>
      </c>
      <c r="G105" s="3">
        <v>0.2427</v>
      </c>
      <c r="H105" s="3">
        <v>0</v>
      </c>
      <c r="I105" s="3">
        <v>6.05</v>
      </c>
      <c r="J105" s="3">
        <v>10.47</v>
      </c>
      <c r="K105" s="3">
        <v>-2.8400306580532138</v>
      </c>
      <c r="L105" s="3">
        <v>1.94</v>
      </c>
      <c r="M105" s="3">
        <v>71.450199999999995</v>
      </c>
      <c r="N105" s="3">
        <v>0.41270000000000001</v>
      </c>
      <c r="O105" s="3">
        <v>2.23</v>
      </c>
      <c r="P105" s="3">
        <v>18.295300000000001</v>
      </c>
      <c r="Q105" s="3">
        <v>42.48</v>
      </c>
    </row>
    <row r="106" spans="1:17" x14ac:dyDescent="0.2">
      <c r="A106" s="12"/>
      <c r="B106" t="str">
        <v>FY 2019</v>
      </c>
      <c r="C106" s="3">
        <v>14.8606</v>
      </c>
      <c r="D106" s="3">
        <v>15.188700000000001</v>
      </c>
      <c r="E106" s="3">
        <v>19.738700000000001</v>
      </c>
      <c r="F106" s="3">
        <v>0.498</v>
      </c>
      <c r="G106" s="3">
        <v>0.24740000000000001</v>
      </c>
      <c r="H106" s="3">
        <v>0</v>
      </c>
      <c r="I106" s="3">
        <v>6.05</v>
      </c>
      <c r="J106" s="3">
        <v>11.56</v>
      </c>
      <c r="K106" s="3">
        <v>-3.3629745189807592</v>
      </c>
      <c r="L106" s="3">
        <v>2.1</v>
      </c>
      <c r="M106" s="3">
        <v>69.579400000000007</v>
      </c>
      <c r="N106" s="3">
        <v>0.40660000000000002</v>
      </c>
      <c r="O106" s="3">
        <v>2.69</v>
      </c>
      <c r="P106" s="3">
        <v>18.964400000000001</v>
      </c>
      <c r="Q106" s="3">
        <v>40.11</v>
      </c>
    </row>
    <row r="107" spans="1:17" x14ac:dyDescent="0.2">
      <c r="A107" s="12"/>
      <c r="B107" t="str">
        <v>FY 2020</v>
      </c>
      <c r="C107" s="3">
        <v>12.97</v>
      </c>
      <c r="D107" s="3">
        <v>13.3742</v>
      </c>
      <c r="E107" s="3">
        <v>19.555299999999999</v>
      </c>
      <c r="F107" s="3">
        <v>0.6583</v>
      </c>
      <c r="G107" s="3">
        <v>0.2601</v>
      </c>
      <c r="H107" s="3">
        <v>0</v>
      </c>
      <c r="I107" s="3">
        <v>6.21</v>
      </c>
      <c r="J107" s="3">
        <v>11.79</v>
      </c>
      <c r="K107" s="3">
        <v>-5.1314671814671815</v>
      </c>
      <c r="L107" s="3">
        <v>2.17</v>
      </c>
      <c r="M107" s="3">
        <v>75.142799999999994</v>
      </c>
      <c r="N107" s="3">
        <v>0.40179999999999999</v>
      </c>
      <c r="O107" s="3">
        <v>2.4700000000000002</v>
      </c>
      <c r="P107" s="3">
        <v>19.279699999999998</v>
      </c>
      <c r="Q107" s="3">
        <v>48.33</v>
      </c>
    </row>
    <row r="108" spans="1:17" x14ac:dyDescent="0.2">
      <c r="A108" s="12"/>
      <c r="B108" t="str">
        <v>FY 2021</v>
      </c>
      <c r="C108" s="3">
        <v>15.3992</v>
      </c>
      <c r="D108" s="3">
        <v>14.972099999999999</v>
      </c>
      <c r="E108" s="3">
        <v>20.849599999999999</v>
      </c>
      <c r="F108" s="3">
        <v>0.73829999999999996</v>
      </c>
      <c r="G108" s="3">
        <v>0.28399999999999997</v>
      </c>
      <c r="H108" s="3">
        <v>0</v>
      </c>
      <c r="I108" s="3">
        <v>6.52</v>
      </c>
      <c r="J108" s="3">
        <v>12.4</v>
      </c>
      <c r="K108" s="3">
        <v>-7.8341516639388979</v>
      </c>
      <c r="L108" s="3">
        <v>2.2599999999999998</v>
      </c>
      <c r="M108" s="3">
        <v>71.415499999999994</v>
      </c>
      <c r="N108" s="3">
        <v>0.42580000000000001</v>
      </c>
      <c r="O108" s="3">
        <v>3.04</v>
      </c>
      <c r="P108" s="3">
        <v>18.205400000000001</v>
      </c>
      <c r="Q108" s="3">
        <v>43.42</v>
      </c>
    </row>
    <row r="109" spans="1:17" x14ac:dyDescent="0.2">
      <c r="A109" s="12"/>
      <c r="B109" t="str">
        <v>FY 2022</v>
      </c>
      <c r="C109" s="3">
        <v>9.8528000000000002</v>
      </c>
      <c r="D109" s="3">
        <v>8.6265000000000001</v>
      </c>
      <c r="E109" s="3">
        <v>15.3988</v>
      </c>
      <c r="F109" s="3">
        <v>0.60309999999999997</v>
      </c>
      <c r="G109" s="3">
        <v>0.25430000000000003</v>
      </c>
      <c r="H109" s="3">
        <v>0</v>
      </c>
      <c r="I109" s="3">
        <v>6.63</v>
      </c>
      <c r="J109" s="3">
        <v>11.61</v>
      </c>
      <c r="K109" s="3">
        <v>-4.7433734939759038</v>
      </c>
      <c r="L109" s="3">
        <v>2.1800000000000002</v>
      </c>
      <c r="M109" s="3">
        <v>88.068399999999997</v>
      </c>
      <c r="N109" s="3">
        <v>0.4556</v>
      </c>
      <c r="O109" s="3">
        <v>1.96</v>
      </c>
      <c r="P109" s="3">
        <v>23.2698</v>
      </c>
      <c r="Q109" s="3">
        <v>74.53</v>
      </c>
    </row>
    <row r="110" spans="1:17" x14ac:dyDescent="0.2">
      <c r="A110" s="12" t="s">
        <v>68</v>
      </c>
      <c r="B110" t="str" cm="1">
        <f t="array" ref="B110:Q127">TRANSPOSE(Nestle!B1:S16)</f>
        <v>FY 2005</v>
      </c>
      <c r="C110" s="3">
        <v>18.634</v>
      </c>
      <c r="D110" s="3">
        <v>8.8689999999999998</v>
      </c>
      <c r="E110" s="3">
        <v>15.2576</v>
      </c>
      <c r="F110" s="3">
        <v>1.1649</v>
      </c>
      <c r="G110" s="3">
        <v>0.31430000000000002</v>
      </c>
      <c r="H110" s="3">
        <v>9.9630872483221484</v>
      </c>
      <c r="I110" s="3">
        <v>4.99</v>
      </c>
      <c r="J110" s="3">
        <v>0</v>
      </c>
      <c r="K110" s="3">
        <v>15.4144814752157</v>
      </c>
      <c r="L110" s="3">
        <v>1.76</v>
      </c>
      <c r="M110" s="3">
        <v>55.266199999999998</v>
      </c>
      <c r="N110" s="3">
        <v>0.95989999999999998</v>
      </c>
      <c r="O110" s="3">
        <v>20.63</v>
      </c>
      <c r="P110" s="3">
        <v>11.787599999999999</v>
      </c>
      <c r="Q110" s="3">
        <v>43.16</v>
      </c>
    </row>
    <row r="111" spans="1:17" x14ac:dyDescent="0.2">
      <c r="A111" s="12"/>
      <c r="B111" t="str">
        <v>FY 2006</v>
      </c>
      <c r="C111" s="3">
        <v>18.676200000000001</v>
      </c>
      <c r="D111" s="3">
        <v>9.3409999999999993</v>
      </c>
      <c r="E111" s="3">
        <v>16.655799999999999</v>
      </c>
      <c r="F111" s="3">
        <v>1.087</v>
      </c>
      <c r="G111" s="3">
        <v>0.3417</v>
      </c>
      <c r="H111" s="3">
        <v>10.921182266009852</v>
      </c>
      <c r="I111" s="3">
        <v>5.03</v>
      </c>
      <c r="J111" s="3">
        <v>0</v>
      </c>
      <c r="K111" s="3">
        <v>34.840056617126677</v>
      </c>
      <c r="L111" s="3">
        <v>1.94</v>
      </c>
      <c r="M111" s="3">
        <v>42.472799999999999</v>
      </c>
      <c r="N111" s="3">
        <v>0.96279999999999999</v>
      </c>
      <c r="O111" s="3">
        <v>23.56</v>
      </c>
      <c r="P111" s="3">
        <v>10.914099999999999</v>
      </c>
      <c r="Q111" s="3">
        <v>4.21</v>
      </c>
    </row>
    <row r="112" spans="1:17" x14ac:dyDescent="0.2">
      <c r="A112" s="12"/>
      <c r="B112" t="str">
        <v>FY 2007</v>
      </c>
      <c r="C112" s="3">
        <v>20.554300000000001</v>
      </c>
      <c r="D112" s="3">
        <v>9.9013000000000009</v>
      </c>
      <c r="E112" s="3">
        <v>16.896899999999999</v>
      </c>
      <c r="F112" s="3">
        <v>0.8256</v>
      </c>
      <c r="G112" s="3">
        <v>0.35460000000000003</v>
      </c>
      <c r="H112" s="3">
        <v>0</v>
      </c>
      <c r="I112" s="3">
        <v>5.21</v>
      </c>
      <c r="J112" s="3">
        <v>0</v>
      </c>
      <c r="K112" s="3">
        <v>-14.233986236103759</v>
      </c>
      <c r="L112" s="3">
        <v>2.21</v>
      </c>
      <c r="M112" s="3">
        <v>55.991700000000002</v>
      </c>
      <c r="N112" s="3">
        <v>0.99050000000000005</v>
      </c>
      <c r="O112" s="3">
        <v>27.61</v>
      </c>
      <c r="P112" s="3">
        <v>12.05</v>
      </c>
      <c r="Q112" s="3">
        <v>42.94</v>
      </c>
    </row>
    <row r="113" spans="1:17" x14ac:dyDescent="0.2">
      <c r="A113" s="12"/>
      <c r="B113" t="str">
        <v>FY 2008</v>
      </c>
      <c r="C113" s="3">
        <v>14.3345</v>
      </c>
      <c r="D113" s="3">
        <v>7.1890999999999998</v>
      </c>
      <c r="E113" s="3">
        <v>15.3086</v>
      </c>
      <c r="F113" s="3">
        <v>0.98240000000000005</v>
      </c>
      <c r="G113" s="3">
        <v>0.2797</v>
      </c>
      <c r="H113" s="3">
        <v>0</v>
      </c>
      <c r="I113" s="3">
        <v>4.92</v>
      </c>
      <c r="J113" s="3">
        <v>0</v>
      </c>
      <c r="K113" s="3">
        <v>-174.13175675675674</v>
      </c>
      <c r="L113" s="3">
        <v>1.59</v>
      </c>
      <c r="M113" s="3">
        <v>39.564100000000003</v>
      </c>
      <c r="N113" s="3">
        <v>0.93049999999999999</v>
      </c>
      <c r="O113" s="3">
        <v>0</v>
      </c>
      <c r="P113" s="3">
        <v>10.718400000000001</v>
      </c>
      <c r="Q113" s="3">
        <v>68.099999999999994</v>
      </c>
    </row>
    <row r="114" spans="1:17" x14ac:dyDescent="0.2">
      <c r="A114" s="12"/>
      <c r="B114" t="str">
        <v>FY 2009</v>
      </c>
      <c r="C114" s="3">
        <v>18.5778</v>
      </c>
      <c r="D114" s="3">
        <v>9.2066999999999997</v>
      </c>
      <c r="E114" s="3">
        <v>15.8582</v>
      </c>
      <c r="F114" s="3">
        <v>1.105</v>
      </c>
      <c r="G114" s="3">
        <v>0.51439999999999997</v>
      </c>
      <c r="H114" s="3">
        <v>0</v>
      </c>
      <c r="I114" s="3">
        <v>5.09</v>
      </c>
      <c r="J114" s="3">
        <v>10.07</v>
      </c>
      <c r="K114" s="3">
        <v>26.559017692104568</v>
      </c>
      <c r="L114" s="3">
        <v>3.72</v>
      </c>
      <c r="M114" s="3">
        <v>43.305199999999999</v>
      </c>
      <c r="N114" s="3">
        <v>0.9264</v>
      </c>
      <c r="O114" s="3">
        <v>0</v>
      </c>
      <c r="P114" s="3">
        <v>12.3559</v>
      </c>
      <c r="Q114" s="3">
        <v>60.56</v>
      </c>
    </row>
    <row r="115" spans="1:17" x14ac:dyDescent="0.2">
      <c r="A115" s="12"/>
      <c r="B115" t="str">
        <v>FY 2010</v>
      </c>
      <c r="C115" s="3">
        <v>15.845499999999999</v>
      </c>
      <c r="D115" s="3">
        <v>9.9722000000000008</v>
      </c>
      <c r="E115" s="3">
        <v>17.411799999999999</v>
      </c>
      <c r="F115" s="3">
        <v>1.2936000000000001</v>
      </c>
      <c r="G115" s="3">
        <v>0.41089999999999999</v>
      </c>
      <c r="H115" s="3">
        <v>0</v>
      </c>
      <c r="I115" s="3">
        <v>5.72</v>
      </c>
      <c r="J115" s="3">
        <v>9.61</v>
      </c>
      <c r="K115" s="3">
        <v>9.9317591232629088</v>
      </c>
      <c r="L115" s="3">
        <v>2.68</v>
      </c>
      <c r="M115" s="3">
        <v>31.785399999999999</v>
      </c>
      <c r="N115" s="3">
        <v>0.79090000000000005</v>
      </c>
      <c r="O115" s="3">
        <v>0</v>
      </c>
      <c r="P115" s="3">
        <v>11.9292</v>
      </c>
      <c r="Q115" s="3">
        <v>67.67</v>
      </c>
    </row>
    <row r="116" spans="1:17" x14ac:dyDescent="0.2">
      <c r="A116" s="12"/>
      <c r="B116" t="str">
        <v>FY 2011</v>
      </c>
      <c r="C116" s="3">
        <v>15.989699999999999</v>
      </c>
      <c r="D116" s="3">
        <v>11.325100000000001</v>
      </c>
      <c r="E116" s="3">
        <v>18.378900000000002</v>
      </c>
      <c r="F116" s="3">
        <v>0.94579999999999997</v>
      </c>
      <c r="G116" s="3">
        <v>0.29870000000000002</v>
      </c>
      <c r="H116" s="3">
        <v>0</v>
      </c>
      <c r="I116" s="3">
        <v>5.14</v>
      </c>
      <c r="J116" s="3">
        <v>9.09</v>
      </c>
      <c r="K116" s="3">
        <v>-43.837526205450736</v>
      </c>
      <c r="L116" s="3">
        <v>1.56</v>
      </c>
      <c r="M116" s="3">
        <v>37.931199999999997</v>
      </c>
      <c r="N116" s="3">
        <v>0.74219999999999997</v>
      </c>
      <c r="O116" s="3">
        <v>0</v>
      </c>
      <c r="P116" s="3">
        <v>12.138199999999999</v>
      </c>
      <c r="Q116" s="3">
        <v>66.19</v>
      </c>
    </row>
    <row r="117" spans="1:17" x14ac:dyDescent="0.2">
      <c r="A117" s="12"/>
      <c r="B117" t="str">
        <v>FY 2012</v>
      </c>
      <c r="C117" s="3">
        <v>17.3644</v>
      </c>
      <c r="D117" s="3">
        <v>11.373200000000001</v>
      </c>
      <c r="E117" s="3">
        <v>18.2773</v>
      </c>
      <c r="F117" s="3">
        <v>0.88139999999999996</v>
      </c>
      <c r="G117" s="3">
        <v>0.4244</v>
      </c>
      <c r="H117" s="3">
        <v>0</v>
      </c>
      <c r="I117" s="3">
        <v>5.22</v>
      </c>
      <c r="J117" s="3">
        <v>9.43</v>
      </c>
      <c r="K117" s="3">
        <v>-19.60257810793096</v>
      </c>
      <c r="L117" s="3">
        <v>3.26</v>
      </c>
      <c r="M117" s="3">
        <v>43.750799999999998</v>
      </c>
      <c r="N117" s="3">
        <v>0.74950000000000006</v>
      </c>
      <c r="O117" s="3">
        <v>0</v>
      </c>
      <c r="P117" s="3">
        <v>12.765000000000001</v>
      </c>
      <c r="Q117" s="3">
        <v>64.06</v>
      </c>
    </row>
    <row r="118" spans="1:17" x14ac:dyDescent="0.2">
      <c r="A118" s="12"/>
      <c r="B118" t="str">
        <v>FY 2013</v>
      </c>
      <c r="C118" s="3">
        <v>16.207899999999999</v>
      </c>
      <c r="D118" s="3">
        <v>10.841900000000001</v>
      </c>
      <c r="E118" s="3">
        <v>17.5733</v>
      </c>
      <c r="F118" s="3">
        <v>0.91339999999999999</v>
      </c>
      <c r="G118" s="3">
        <v>0.41930000000000001</v>
      </c>
      <c r="H118" s="3">
        <v>0</v>
      </c>
      <c r="I118" s="3">
        <v>5.56</v>
      </c>
      <c r="J118" s="3">
        <v>9.77</v>
      </c>
      <c r="K118" s="3">
        <v>-32.324798316380217</v>
      </c>
      <c r="L118" s="3">
        <v>3.15</v>
      </c>
      <c r="M118" s="3">
        <v>33.899799999999999</v>
      </c>
      <c r="N118" s="3">
        <v>0.75</v>
      </c>
      <c r="O118" s="3">
        <v>0</v>
      </c>
      <c r="P118" s="3">
        <v>13.832000000000001</v>
      </c>
      <c r="Q118" s="3">
        <v>69.17</v>
      </c>
    </row>
    <row r="119" spans="1:17" x14ac:dyDescent="0.2">
      <c r="A119" s="12"/>
      <c r="B119" t="str">
        <v>FY 2014</v>
      </c>
      <c r="C119" s="3">
        <v>21.7867</v>
      </c>
      <c r="D119" s="3">
        <v>15.7361</v>
      </c>
      <c r="E119" s="3">
        <v>15.1995</v>
      </c>
      <c r="F119" s="3">
        <v>1.0324</v>
      </c>
      <c r="G119" s="3">
        <v>0.44669999999999999</v>
      </c>
      <c r="H119" s="3">
        <v>0</v>
      </c>
      <c r="I119" s="3">
        <v>5.42</v>
      </c>
      <c r="J119" s="3">
        <v>9.35</v>
      </c>
      <c r="K119" s="3">
        <v>85.939962476547848</v>
      </c>
      <c r="L119" s="3">
        <v>3.38</v>
      </c>
      <c r="M119" s="3">
        <v>29.500299999999999</v>
      </c>
      <c r="N119" s="3">
        <v>0.72370000000000001</v>
      </c>
      <c r="O119" s="3">
        <v>0</v>
      </c>
      <c r="P119" s="3">
        <v>17.561699999999998</v>
      </c>
      <c r="Q119" s="3">
        <v>48.69</v>
      </c>
    </row>
    <row r="120" spans="1:17" x14ac:dyDescent="0.2">
      <c r="A120" s="12"/>
      <c r="B120" t="str">
        <v>FY 2015</v>
      </c>
      <c r="C120" s="3">
        <v>13.687799999999999</v>
      </c>
      <c r="D120" s="3">
        <v>10.177</v>
      </c>
      <c r="E120" s="3">
        <v>17.495999999999999</v>
      </c>
      <c r="F120" s="3">
        <v>0.88329999999999997</v>
      </c>
      <c r="G120" s="3">
        <v>0.432</v>
      </c>
      <c r="H120" s="3">
        <v>0</v>
      </c>
      <c r="I120" s="3">
        <v>5.16</v>
      </c>
      <c r="J120" s="3">
        <v>8.92</v>
      </c>
      <c r="K120" s="3">
        <v>-22.841523025469513</v>
      </c>
      <c r="L120" s="3">
        <v>3.33</v>
      </c>
      <c r="M120" s="3">
        <v>33.179099999999998</v>
      </c>
      <c r="N120" s="3">
        <v>0.69210000000000005</v>
      </c>
      <c r="O120" s="3">
        <v>0</v>
      </c>
      <c r="P120" s="3">
        <v>15.849</v>
      </c>
      <c r="Q120" s="3">
        <v>77.23</v>
      </c>
    </row>
    <row r="121" spans="1:17" x14ac:dyDescent="0.2">
      <c r="A121" s="12"/>
      <c r="B121" t="str">
        <v>FY 2016</v>
      </c>
      <c r="C121" s="3">
        <v>13.442299999999999</v>
      </c>
      <c r="D121" s="3">
        <v>9.5015000000000001</v>
      </c>
      <c r="E121" s="3">
        <v>18.148700000000002</v>
      </c>
      <c r="F121" s="3">
        <v>0.85409999999999997</v>
      </c>
      <c r="G121" s="3">
        <v>0.43990000000000001</v>
      </c>
      <c r="H121" s="3">
        <v>0</v>
      </c>
      <c r="I121" s="3">
        <v>5.34</v>
      </c>
      <c r="J121" s="3">
        <v>9.11</v>
      </c>
      <c r="K121" s="3">
        <v>-16.3413698630137</v>
      </c>
      <c r="L121" s="3">
        <v>3.74</v>
      </c>
      <c r="M121" s="3">
        <v>35.1753</v>
      </c>
      <c r="N121" s="3">
        <v>0.70169999999999999</v>
      </c>
      <c r="O121" s="3">
        <v>0</v>
      </c>
      <c r="P121" s="3">
        <v>14.827400000000001</v>
      </c>
      <c r="Q121" s="3">
        <v>83.91</v>
      </c>
    </row>
    <row r="122" spans="1:17" x14ac:dyDescent="0.2">
      <c r="A122" s="12"/>
      <c r="B122" t="str">
        <v>FY 2017</v>
      </c>
      <c r="C122" s="3">
        <v>11.3996</v>
      </c>
      <c r="D122" s="3">
        <v>7.9580000000000002</v>
      </c>
      <c r="E122" s="3">
        <v>15.6691</v>
      </c>
      <c r="F122" s="3">
        <v>0.83489999999999998</v>
      </c>
      <c r="G122" s="3">
        <v>0.37509999999999999</v>
      </c>
      <c r="H122" s="3">
        <v>0</v>
      </c>
      <c r="I122" s="3">
        <v>5.19</v>
      </c>
      <c r="J122" s="3">
        <v>9.11</v>
      </c>
      <c r="K122" s="3">
        <v>-14.209357652656621</v>
      </c>
      <c r="L122" s="3">
        <v>3.32</v>
      </c>
      <c r="M122" s="3">
        <v>47.850700000000003</v>
      </c>
      <c r="N122" s="3">
        <v>0.6784</v>
      </c>
      <c r="O122" s="3">
        <v>0</v>
      </c>
      <c r="P122" s="3">
        <v>19.778700000000001</v>
      </c>
      <c r="Q122" s="3">
        <v>100.84</v>
      </c>
    </row>
    <row r="123" spans="1:17" x14ac:dyDescent="0.2">
      <c r="A123" s="12"/>
      <c r="B123" t="str">
        <v>FY 2018</v>
      </c>
      <c r="C123" s="3">
        <v>17.131399999999999</v>
      </c>
      <c r="D123" s="3">
        <v>11.0463</v>
      </c>
      <c r="E123" s="3">
        <v>19.2654</v>
      </c>
      <c r="F123" s="3">
        <v>0.95289999999999997</v>
      </c>
      <c r="G123" s="3">
        <v>0.37919999999999998</v>
      </c>
      <c r="H123" s="3">
        <v>0</v>
      </c>
      <c r="I123" s="3">
        <v>5.03</v>
      </c>
      <c r="J123" s="3">
        <v>9.75</v>
      </c>
      <c r="K123" s="3">
        <v>-45.110508140108536</v>
      </c>
      <c r="L123" s="3">
        <v>3.83</v>
      </c>
      <c r="M123" s="3">
        <v>69.164299999999997</v>
      </c>
      <c r="N123" s="3">
        <v>0.67910000000000004</v>
      </c>
      <c r="O123" s="3">
        <v>0</v>
      </c>
      <c r="P123" s="3">
        <v>15.19</v>
      </c>
      <c r="Q123" s="3">
        <v>72.14</v>
      </c>
    </row>
    <row r="124" spans="1:17" x14ac:dyDescent="0.2">
      <c r="A124" s="12"/>
      <c r="B124" t="str">
        <v>FY 2019</v>
      </c>
      <c r="C124" s="3">
        <v>23.051600000000001</v>
      </c>
      <c r="D124" s="3">
        <v>13.5778</v>
      </c>
      <c r="E124" s="3">
        <v>21.311599999999999</v>
      </c>
      <c r="F124" s="3">
        <v>0.85699999999999998</v>
      </c>
      <c r="G124" s="3">
        <v>0.3745</v>
      </c>
      <c r="H124" s="3">
        <v>0</v>
      </c>
      <c r="I124" s="3">
        <v>5.05</v>
      </c>
      <c r="J124" s="3">
        <v>10.039999999999999</v>
      </c>
      <c r="K124" s="3">
        <v>-15.55241935483871</v>
      </c>
      <c r="L124" s="3">
        <v>4.1500000000000004</v>
      </c>
      <c r="M124" s="3">
        <v>70.303799999999995</v>
      </c>
      <c r="N124" s="3">
        <v>0.70099999999999996</v>
      </c>
      <c r="O124" s="3">
        <v>0</v>
      </c>
      <c r="P124" s="3">
        <v>16.648700000000002</v>
      </c>
      <c r="Q124" s="3">
        <v>61.82</v>
      </c>
    </row>
    <row r="125" spans="1:17" x14ac:dyDescent="0.2">
      <c r="A125" s="12"/>
      <c r="B125" t="str">
        <v>FY 2020</v>
      </c>
      <c r="C125" s="3">
        <v>25.0322</v>
      </c>
      <c r="D125" s="3">
        <v>14.444800000000001</v>
      </c>
      <c r="E125" s="3">
        <v>21.564499999999999</v>
      </c>
      <c r="F125" s="3">
        <v>0.85770000000000002</v>
      </c>
      <c r="G125" s="3">
        <v>0.35349999999999998</v>
      </c>
      <c r="H125" s="3">
        <v>0</v>
      </c>
      <c r="I125" s="3">
        <v>4.42</v>
      </c>
      <c r="J125" s="3">
        <v>9.68</v>
      </c>
      <c r="K125" s="3">
        <v>-14.917403608065086</v>
      </c>
      <c r="L125" s="3">
        <v>3.62</v>
      </c>
      <c r="M125" s="3">
        <v>84.5745</v>
      </c>
      <c r="N125" s="3">
        <v>0.67220000000000002</v>
      </c>
      <c r="O125" s="3">
        <v>0</v>
      </c>
      <c r="P125" s="3">
        <v>17.808299999999999</v>
      </c>
      <c r="Q125" s="3">
        <v>64.77</v>
      </c>
    </row>
    <row r="126" spans="1:17" x14ac:dyDescent="0.2">
      <c r="A126" s="12"/>
      <c r="B126" t="str">
        <v>FY 2021</v>
      </c>
      <c r="C126" s="3">
        <v>34.208500000000001</v>
      </c>
      <c r="D126" s="3">
        <v>19.326599999999999</v>
      </c>
      <c r="E126" s="3">
        <v>17.284800000000001</v>
      </c>
      <c r="F126" s="3">
        <v>0.98089999999999999</v>
      </c>
      <c r="G126" s="3">
        <v>0.34770000000000001</v>
      </c>
      <c r="H126" s="3">
        <v>0</v>
      </c>
      <c r="I126" s="3">
        <v>4.12</v>
      </c>
      <c r="J126" s="3">
        <v>10.51</v>
      </c>
      <c r="K126" s="3">
        <v>-114.13892529488859</v>
      </c>
      <c r="L126" s="3">
        <v>3.22</v>
      </c>
      <c r="M126" s="3">
        <v>85.275599999999997</v>
      </c>
      <c r="N126" s="3">
        <v>0.66469999999999996</v>
      </c>
      <c r="O126" s="3">
        <v>6.06</v>
      </c>
      <c r="P126" s="3">
        <v>25.404499999999999</v>
      </c>
      <c r="Q126" s="3">
        <v>45.06</v>
      </c>
    </row>
    <row r="127" spans="1:17" x14ac:dyDescent="0.2">
      <c r="A127" s="12"/>
      <c r="B127" t="str">
        <v>FY 2022</v>
      </c>
      <c r="C127" s="3">
        <v>19.4908</v>
      </c>
      <c r="D127" s="3">
        <v>9.7805</v>
      </c>
      <c r="E127" s="3">
        <v>16.7409</v>
      </c>
      <c r="F127" s="3">
        <v>0.87709999999999999</v>
      </c>
      <c r="G127" s="3">
        <v>0.29770000000000002</v>
      </c>
      <c r="H127" s="3">
        <v>0</v>
      </c>
      <c r="I127" s="3">
        <v>3.83</v>
      </c>
      <c r="J127" s="3">
        <v>10.92</v>
      </c>
      <c r="K127" s="3">
        <v>-19.215303215303216</v>
      </c>
      <c r="L127" s="3">
        <v>2.52</v>
      </c>
      <c r="M127" s="3">
        <v>125.0257</v>
      </c>
      <c r="N127" s="3">
        <v>0.69099999999999995</v>
      </c>
      <c r="O127" s="3">
        <v>3.42</v>
      </c>
      <c r="P127" s="3">
        <v>21.017800000000001</v>
      </c>
      <c r="Q127" s="3">
        <v>87.52</v>
      </c>
    </row>
  </sheetData>
  <mergeCells count="7">
    <mergeCell ref="A110:A127"/>
    <mergeCell ref="A2:A19"/>
    <mergeCell ref="A20:A37"/>
    <mergeCell ref="A38:A55"/>
    <mergeCell ref="A56:A73"/>
    <mergeCell ref="A74:A91"/>
    <mergeCell ref="A92:A10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F039-6BA5-CE47-B75B-79E1BB4AF69A}">
  <dimension ref="A1:Q45"/>
  <sheetViews>
    <sheetView topLeftCell="A23" workbookViewId="0">
      <selection activeCell="H32" sqref="H32"/>
    </sheetView>
  </sheetViews>
  <sheetFormatPr baseColWidth="10" defaultColWidth="11.5" defaultRowHeight="15" x14ac:dyDescent="0.2"/>
  <cols>
    <col min="1" max="1" width="28" bestFit="1" customWidth="1"/>
    <col min="4" max="4" width="12.5" bestFit="1" customWidth="1"/>
    <col min="7" max="7" width="14.83203125" bestFit="1" customWidth="1"/>
    <col min="12" max="12" width="12.5" bestFit="1" customWidth="1"/>
  </cols>
  <sheetData>
    <row r="1" spans="1:17" x14ac:dyDescent="0.2">
      <c r="B1" t="str" cm="1">
        <f t="array" ref="B1:P1">TRANSPOSE(Unilever!$A$2:$A$16)</f>
        <v>Return on Equity</v>
      </c>
      <c r="C1" t="str">
        <v>Net profit margin</v>
      </c>
      <c r="D1" t="str">
        <v>EBITDA Margin</v>
      </c>
      <c r="E1" t="str">
        <v>Current Ratio</v>
      </c>
      <c r="F1" t="str">
        <v>CFO/Avg Current Liab</v>
      </c>
      <c r="G1" t="str">
        <v>Times Interest Cover</v>
      </c>
      <c r="H1" t="str">
        <v>Inventory Turnover</v>
      </c>
      <c r="I1" t="str">
        <v>Accounts Recievable Turnover</v>
      </c>
      <c r="J1" t="str">
        <v>Working Capital Turnover</v>
      </c>
      <c r="K1" t="str">
        <v>Free Cash Flow per Share</v>
      </c>
      <c r="L1" t="str">
        <v>Debt Equity Ratio</v>
      </c>
      <c r="M1" t="str">
        <v>Assets Turnover</v>
      </c>
      <c r="N1" t="str">
        <v>EPS</v>
      </c>
      <c r="O1" t="str">
        <v>EV/Ebitda</v>
      </c>
      <c r="P1" t="str">
        <v>Dividend Payout Ratio</v>
      </c>
    </row>
    <row r="2" spans="1:17" x14ac:dyDescent="0.2">
      <c r="A2" t="str" cm="1">
        <f t="array" ref="A2:A19">TRANSPOSE(Unilever!B1:S1)</f>
        <v>FY 2005</v>
      </c>
      <c r="B2" s="1">
        <f>AVERAGE(Combined!C2,Combined!C20,Combined!C38,Combined!C56,Combined!C74,Combined!C92,Combined!C110)</f>
        <v>27.263257142857146</v>
      </c>
      <c r="C2" s="1">
        <f>AVERAGE(Combined!D2,Combined!D20,Combined!D38,Combined!D56,Combined!D74,Combined!D92,Combined!D110)</f>
        <v>11.890371428571429</v>
      </c>
      <c r="D2" s="1">
        <f>AVERAGE(Combined!E2,Combined!E20,Combined!E38,Combined!E56,Combined!E74,Combined!E92,Combined!E110)</f>
        <v>20.791171428571431</v>
      </c>
      <c r="E2" s="1">
        <f>AVERAGE(Combined!F2,Combined!F20,Combined!F38,Combined!F56,Combined!F74,Combined!F92,Combined!F110)</f>
        <v>0.92994285714285707</v>
      </c>
      <c r="F2" s="1">
        <f>AVERAGE(Combined!G2,Combined!G20,Combined!G38,Combined!G56,Combined!G74,Combined!G92,Combined!G110)</f>
        <v>0.45521428571428568</v>
      </c>
      <c r="G2" s="1">
        <f>AVERAGE(Combined!H2,Combined!H20,Combined!H38,Combined!H56,Combined!H74,Combined!H92,Combined!H110)</f>
        <v>12.261278861647101</v>
      </c>
      <c r="H2" s="1">
        <f>AVERAGE(Combined!I2,Combined!I20,Combined!I38,Combined!I56,Combined!I74,Combined!I92,Combined!I110)</f>
        <v>6.1914285714285722</v>
      </c>
      <c r="I2" s="1">
        <f>AVERAGE(Combined!J2,Combined!J20,Combined!J38,Combined!J56,Combined!J74,Combined!J92,Combined!J110)</f>
        <v>7.8885714285714297</v>
      </c>
      <c r="J2" s="1">
        <f>AVERAGE(Combined!K2,Combined!K20,Combined!K38,Combined!K56,Combined!K74,Combined!K92,Combined!K110)</f>
        <v>18.005204295989191</v>
      </c>
      <c r="K2" s="1">
        <f>AVERAGE(Combined!L2,Combined!L20,Combined!L38,Combined!L56,Combined!L74,Combined!L92,Combined!L110)</f>
        <v>1.9342857142857142</v>
      </c>
      <c r="L2" s="1">
        <f>AVERAGE(Combined!M2,Combined!M20,Combined!M38,Combined!M56,Combined!M74,Combined!M92,Combined!M110)</f>
        <v>73.576900000000009</v>
      </c>
      <c r="M2" s="1">
        <f>AVERAGE(Combined!N2,Combined!N20,Combined!N38,Combined!N56,Combined!N74,Combined!N92,Combined!N110)</f>
        <v>0.85374285714285725</v>
      </c>
      <c r="N2" s="1">
        <f>AVERAGE(Combined!O2,Combined!O20,Combined!O38,Combined!O56,Combined!O74,Combined!O92,Combined!O110)</f>
        <v>4.4042857142857139</v>
      </c>
      <c r="O2" s="1">
        <f>AVERAGE(Combined!P2,Combined!P20,Combined!P38,Combined!P56,Combined!P74,Combined!P92,Combined!P110)</f>
        <v>10.955085714285714</v>
      </c>
      <c r="P2" s="1">
        <f>AVERAGE(Combined!Q2,Combined!Q20,Combined!Q38,Combined!Q56,Combined!Q74,Combined!Q92,Combined!Q110)</f>
        <v>39.385714285714293</v>
      </c>
      <c r="Q2" s="1"/>
    </row>
    <row r="3" spans="1:17" x14ac:dyDescent="0.2">
      <c r="A3" t="str">
        <v>FY 2006</v>
      </c>
      <c r="B3" s="1">
        <f>AVERAGE(Combined!C3,Combined!C21,Combined!C39,Combined!C57,Combined!C75,Combined!C93,Combined!C111)</f>
        <v>25.277671428571427</v>
      </c>
      <c r="C3" s="1">
        <f>AVERAGE(Combined!D3,Combined!D21,Combined!D39,Combined!D57,Combined!D75,Combined!D93,Combined!D111)</f>
        <v>12.772057142857141</v>
      </c>
      <c r="D3" s="1">
        <f>AVERAGE(Combined!E3,Combined!E21,Combined!E39,Combined!E57,Combined!E75,Combined!E93,Combined!E111)</f>
        <v>21.018471428571427</v>
      </c>
      <c r="E3" s="1">
        <f>AVERAGE(Combined!F3,Combined!F21,Combined!F39,Combined!F57,Combined!F75,Combined!F93,Combined!F111)</f>
        <v>0.93578571428571433</v>
      </c>
      <c r="F3" s="1">
        <f>AVERAGE(Combined!G3,Combined!G21,Combined!G39,Combined!G57,Combined!G75,Combined!G93,Combined!G111)</f>
        <v>0.47105714285714279</v>
      </c>
      <c r="G3" s="1">
        <f>AVERAGE(Combined!H3,Combined!H21,Combined!H39,Combined!H57,Combined!H75,Combined!H93,Combined!H111)</f>
        <v>14.475098215765355</v>
      </c>
      <c r="H3" s="1">
        <f>AVERAGE(Combined!I3,Combined!I21,Combined!I39,Combined!I57,Combined!I75,Combined!I93,Combined!I111)</f>
        <v>6.2314285714285722</v>
      </c>
      <c r="I3" s="1">
        <f>AVERAGE(Combined!J3,Combined!J21,Combined!J39,Combined!J57,Combined!J75,Combined!J93,Combined!J111)</f>
        <v>7.8914285714285706</v>
      </c>
      <c r="J3" s="1">
        <f>AVERAGE(Combined!K3,Combined!K21,Combined!K39,Combined!K57,Combined!K75,Combined!K93,Combined!K111)</f>
        <v>-0.63250629777401457</v>
      </c>
      <c r="K3" s="1">
        <f>AVERAGE(Combined!L3,Combined!L21,Combined!L39,Combined!L57,Combined!L75,Combined!L93,Combined!L111)</f>
        <v>1.862857142857143</v>
      </c>
      <c r="L3" s="1">
        <f>AVERAGE(Combined!M3,Combined!M21,Combined!M39,Combined!M57,Combined!M75,Combined!M93,Combined!M111)</f>
        <v>52.098214285714285</v>
      </c>
      <c r="M3" s="1">
        <f>AVERAGE(Combined!N3,Combined!N21,Combined!N39,Combined!N57,Combined!N75,Combined!N93,Combined!N111)</f>
        <v>0.84255714285714289</v>
      </c>
      <c r="N3" s="1">
        <f>AVERAGE(Combined!O3,Combined!O21,Combined!O39,Combined!O57,Combined!O75,Combined!O93,Combined!O111)</f>
        <v>5.1871428571428577</v>
      </c>
      <c r="O3" s="1">
        <f>AVERAGE(Combined!P3,Combined!P21,Combined!P39,Combined!P57,Combined!P75,Combined!P93,Combined!P111)</f>
        <v>12.153499999999999</v>
      </c>
      <c r="P3" s="1">
        <f>AVERAGE(Combined!Q3,Combined!Q21,Combined!Q39,Combined!Q57,Combined!Q75,Combined!Q93,Combined!Q111)</f>
        <v>44.822857142857139</v>
      </c>
      <c r="Q3" s="1"/>
    </row>
    <row r="4" spans="1:17" x14ac:dyDescent="0.2">
      <c r="A4" t="str">
        <v>FY 2007</v>
      </c>
      <c r="B4" s="1">
        <f>AVERAGE(Combined!C4,Combined!C22,Combined!C40,Combined!C58,Combined!C76,Combined!C94,Combined!C112)</f>
        <v>22.495485714285714</v>
      </c>
      <c r="C4" s="1">
        <f>AVERAGE(Combined!D4,Combined!D22,Combined!D40,Combined!D58,Combined!D76,Combined!D94,Combined!D112)</f>
        <v>12.073400000000001</v>
      </c>
      <c r="D4" s="1">
        <f>AVERAGE(Combined!E4,Combined!E22,Combined!E40,Combined!E58,Combined!E76,Combined!E94,Combined!E112)</f>
        <v>20.537585714285711</v>
      </c>
      <c r="E4" s="1">
        <f>AVERAGE(Combined!F4,Combined!F22,Combined!F40,Combined!F58,Combined!F76,Combined!F94,Combined!F112)</f>
        <v>0.81664285714285711</v>
      </c>
      <c r="F4" s="1">
        <f>AVERAGE(Combined!G4,Combined!G22,Combined!G40,Combined!G58,Combined!G76,Combined!G94,Combined!G112)</f>
        <v>0.47349999999999998</v>
      </c>
      <c r="G4" s="1">
        <f>AVERAGE(Combined!H4,Combined!H22,Combined!H40,Combined!H58,Combined!H76,Combined!H94,Combined!H112)</f>
        <v>11.527058009530064</v>
      </c>
      <c r="H4" s="1">
        <f>AVERAGE(Combined!I4,Combined!I22,Combined!I40,Combined!I58,Combined!I76,Combined!I94,Combined!I112)</f>
        <v>6.2257142857142851</v>
      </c>
      <c r="I4" s="1">
        <f>AVERAGE(Combined!J4,Combined!J22,Combined!J40,Combined!J58,Combined!J76,Combined!J94,Combined!J112)</f>
        <v>9.5071428571428562</v>
      </c>
      <c r="J4" s="1">
        <f>AVERAGE(Combined!K4,Combined!K22,Combined!K40,Combined!K58,Combined!K76,Combined!K94,Combined!K112)</f>
        <v>-5.760940615307379</v>
      </c>
      <c r="K4" s="1">
        <f>AVERAGE(Combined!L4,Combined!L22,Combined!L40,Combined!L58,Combined!L76,Combined!L94,Combined!L112)</f>
        <v>1.9742857142857144</v>
      </c>
      <c r="L4" s="1">
        <f>AVERAGE(Combined!M4,Combined!M22,Combined!M40,Combined!M58,Combined!M76,Combined!M94,Combined!M112)</f>
        <v>60.082814285714285</v>
      </c>
      <c r="M4" s="1">
        <f>AVERAGE(Combined!N4,Combined!N22,Combined!N40,Combined!N58,Combined!N76,Combined!N94,Combined!N112)</f>
        <v>0.84451428571428555</v>
      </c>
      <c r="N4" s="1">
        <f>AVERAGE(Combined!O4,Combined!O22,Combined!O40,Combined!O58,Combined!O76,Combined!O94,Combined!O112)</f>
        <v>6.1914285714285722</v>
      </c>
      <c r="O4" s="1">
        <f>AVERAGE(Combined!P4,Combined!P22,Combined!P40,Combined!P58,Combined!P76,Combined!P94,Combined!P112)</f>
        <v>13.317842857142855</v>
      </c>
      <c r="P4" s="1">
        <f>AVERAGE(Combined!Q4,Combined!Q22,Combined!Q40,Combined!Q58,Combined!Q76,Combined!Q94,Combined!Q112)</f>
        <v>49.865714285714283</v>
      </c>
      <c r="Q4" s="1"/>
    </row>
    <row r="5" spans="1:17" x14ac:dyDescent="0.2">
      <c r="A5" t="str">
        <v>FY 2008</v>
      </c>
      <c r="B5" s="1">
        <f>AVERAGE(Combined!C5,Combined!C23,Combined!C41,Combined!C59,Combined!C77,Combined!C95,Combined!C113)</f>
        <v>23.580642857142859</v>
      </c>
      <c r="C5" s="1">
        <f>AVERAGE(Combined!D5,Combined!D23,Combined!D41,Combined!D59,Combined!D77,Combined!D95,Combined!D113)</f>
        <v>11.798628571428569</v>
      </c>
      <c r="D5" s="1">
        <f>AVERAGE(Combined!E5,Combined!E23,Combined!E41,Combined!E59,Combined!E77,Combined!E95,Combined!E113)</f>
        <v>20.51172857142857</v>
      </c>
      <c r="E5" s="1">
        <f>AVERAGE(Combined!F5,Combined!F23,Combined!F41,Combined!F59,Combined!F77,Combined!F95,Combined!F113)</f>
        <v>0.93365714285714285</v>
      </c>
      <c r="F5" s="1">
        <f>AVERAGE(Combined!G5,Combined!G23,Combined!G41,Combined!G59,Combined!G77,Combined!G95,Combined!G113)</f>
        <v>0.44059999999999999</v>
      </c>
      <c r="G5" s="1">
        <f>AVERAGE(Combined!H5,Combined!H23,Combined!H41,Combined!H59,Combined!H77,Combined!H95,Combined!H113)</f>
        <v>1593.4621715865337</v>
      </c>
      <c r="H5" s="1">
        <f>AVERAGE(Combined!I5,Combined!I23,Combined!I41,Combined!I59,Combined!I77,Combined!I95,Combined!I113)</f>
        <v>6.1657142857142864</v>
      </c>
      <c r="I5" s="1">
        <f>AVERAGE(Combined!J5,Combined!J23,Combined!J41,Combined!J59,Combined!J77,Combined!J95,Combined!J113)</f>
        <v>9.6714285714285726</v>
      </c>
      <c r="J5" s="1">
        <f>AVERAGE(Combined!K5,Combined!K23,Combined!K41,Combined!K59,Combined!K77,Combined!K95,Combined!K113)</f>
        <v>-15.709412817321795</v>
      </c>
      <c r="K5" s="1">
        <f>AVERAGE(Combined!L5,Combined!L23,Combined!L41,Combined!L59,Combined!L77,Combined!L95,Combined!L113)</f>
        <v>2.0242857142857145</v>
      </c>
      <c r="L5" s="1">
        <f>AVERAGE(Combined!M5,Combined!M23,Combined!M41,Combined!M59,Combined!M77,Combined!M95,Combined!M113)</f>
        <v>67.281657142857142</v>
      </c>
      <c r="M5" s="1">
        <f>AVERAGE(Combined!N5,Combined!N23,Combined!N41,Combined!N59,Combined!N77,Combined!N95,Combined!N113)</f>
        <v>0.85191428571428585</v>
      </c>
      <c r="N5" s="1">
        <f>AVERAGE(Combined!O5,Combined!O23,Combined!O41,Combined!O59,Combined!O77,Combined!O95,Combined!O113)</f>
        <v>2.5471428571428567</v>
      </c>
      <c r="O5" s="1">
        <f>AVERAGE(Combined!P5,Combined!P23,Combined!P41,Combined!P59,Combined!P77,Combined!P95,Combined!P113)</f>
        <v>10.120800000000001</v>
      </c>
      <c r="P5" s="1">
        <f>AVERAGE(Combined!Q5,Combined!Q23,Combined!Q41,Combined!Q59,Combined!Q77,Combined!Q95,Combined!Q113)</f>
        <v>55.01285714285715</v>
      </c>
      <c r="Q5" s="1"/>
    </row>
    <row r="6" spans="1:17" x14ac:dyDescent="0.2">
      <c r="A6" t="str">
        <v>FY 2009</v>
      </c>
      <c r="B6" s="1">
        <f>AVERAGE(Combined!C6,Combined!C24,Combined!C42,Combined!C60,Combined!C78,Combined!C96,Combined!C114)</f>
        <v>23.100557142857145</v>
      </c>
      <c r="C6" s="1">
        <f>AVERAGE(Combined!D6,Combined!D24,Combined!D42,Combined!D60,Combined!D78,Combined!D96,Combined!D114)</f>
        <v>12.530485714285714</v>
      </c>
      <c r="D6" s="1">
        <f>AVERAGE(Combined!E6,Combined!E24,Combined!E42,Combined!E60,Combined!E78,Combined!E96,Combined!E114)</f>
        <v>20.4177</v>
      </c>
      <c r="E6" s="1">
        <f>AVERAGE(Combined!F6,Combined!F24,Combined!F42,Combined!F60,Combined!F78,Combined!F96,Combined!F114)</f>
        <v>1.0755857142857141</v>
      </c>
      <c r="F6" s="1">
        <f>AVERAGE(Combined!G6,Combined!G24,Combined!G42,Combined!G60,Combined!G78,Combined!G96,Combined!G114)</f>
        <v>0.53395714285714291</v>
      </c>
      <c r="G6" s="1">
        <f>AVERAGE(Combined!H6,Combined!H24,Combined!H42,Combined!H60,Combined!H78,Combined!H96,Combined!H114)</f>
        <v>10.159940457371249</v>
      </c>
      <c r="H6" s="1">
        <f>AVERAGE(Combined!I6,Combined!I24,Combined!I42,Combined!I60,Combined!I78,Combined!I96,Combined!I114)</f>
        <v>5.9642857142857144</v>
      </c>
      <c r="I6" s="1">
        <f>AVERAGE(Combined!J6,Combined!J24,Combined!J42,Combined!J60,Combined!J78,Combined!J96,Combined!J114)</f>
        <v>11.282857142857141</v>
      </c>
      <c r="J6" s="1">
        <f>AVERAGE(Combined!K6,Combined!K24,Combined!K42,Combined!K60,Combined!K78,Combined!K96,Combined!K114)</f>
        <v>-17.88498255668468</v>
      </c>
      <c r="K6" s="1">
        <f>AVERAGE(Combined!L6,Combined!L24,Combined!L42,Combined!L60,Combined!L78,Combined!L96,Combined!L114)</f>
        <v>2.5985714285714283</v>
      </c>
      <c r="L6" s="1">
        <f>AVERAGE(Combined!M6,Combined!M24,Combined!M42,Combined!M60,Combined!M78,Combined!M96,Combined!M114)</f>
        <v>70.942714285714288</v>
      </c>
      <c r="M6" s="1">
        <f>AVERAGE(Combined!N6,Combined!N24,Combined!N42,Combined!N60,Combined!N78,Combined!N96,Combined!N114)</f>
        <v>0.82595714285714295</v>
      </c>
      <c r="N6" s="1">
        <f>AVERAGE(Combined!O6,Combined!O24,Combined!O42,Combined!O60,Combined!O78,Combined!O96,Combined!O114)</f>
        <v>2.5414285714285718</v>
      </c>
      <c r="O6" s="1">
        <f>AVERAGE(Combined!P6,Combined!P24,Combined!P42,Combined!P60,Combined!P78,Combined!P96,Combined!P114)</f>
        <v>10.861314285714286</v>
      </c>
      <c r="P6" s="1">
        <f>AVERAGE(Combined!Q6,Combined!Q24,Combined!Q42,Combined!Q60,Combined!Q78,Combined!Q96,Combined!Q114)</f>
        <v>49.744285714285709</v>
      </c>
      <c r="Q6" s="1"/>
    </row>
    <row r="7" spans="1:17" x14ac:dyDescent="0.2">
      <c r="A7" t="str">
        <v>FY 2010</v>
      </c>
      <c r="B7" s="1">
        <f>AVERAGE(Combined!C7,Combined!C25,Combined!C43,Combined!C61,Combined!C79,Combined!C97,Combined!C115)</f>
        <v>24.471042857142859</v>
      </c>
      <c r="C7" s="1">
        <f>AVERAGE(Combined!D7,Combined!D25,Combined!D43,Combined!D61,Combined!D79,Combined!D97,Combined!D115)</f>
        <v>14.184314285714288</v>
      </c>
      <c r="D7" s="1">
        <f>AVERAGE(Combined!E7,Combined!E25,Combined!E43,Combined!E61,Combined!E79,Combined!E97,Combined!E115)</f>
        <v>20.018942857142857</v>
      </c>
      <c r="E7" s="1">
        <f>AVERAGE(Combined!F7,Combined!F25,Combined!F43,Combined!F61,Combined!F79,Combined!F97,Combined!F115)</f>
        <v>1.0296428571428571</v>
      </c>
      <c r="F7" s="1">
        <f>AVERAGE(Combined!G7,Combined!G25,Combined!G43,Combined!G61,Combined!G79,Combined!G97,Combined!G115)</f>
        <v>0.51372857142857131</v>
      </c>
      <c r="G7" s="1">
        <f>AVERAGE(Combined!H7,Combined!H25,Combined!H43,Combined!H61,Combined!H79,Combined!H97,Combined!H115)</f>
        <v>8.1695403712407515</v>
      </c>
      <c r="H7" s="1">
        <f>AVERAGE(Combined!I7,Combined!I25,Combined!I43,Combined!I61,Combined!I79,Combined!I97,Combined!I115)</f>
        <v>6.4685714285714289</v>
      </c>
      <c r="I7" s="1">
        <f>AVERAGE(Combined!J7,Combined!J25,Combined!J43,Combined!J61,Combined!J79,Combined!J97,Combined!J115)</f>
        <v>12.214285714285714</v>
      </c>
      <c r="J7" s="1">
        <f>AVERAGE(Combined!K7,Combined!K25,Combined!K43,Combined!K61,Combined!K79,Combined!K97,Combined!K115)</f>
        <v>19.831571577159398</v>
      </c>
      <c r="K7" s="1">
        <f>AVERAGE(Combined!L7,Combined!L25,Combined!L43,Combined!L61,Combined!L79,Combined!L97,Combined!L115)</f>
        <v>2.4342857142857146</v>
      </c>
      <c r="L7" s="1">
        <f>AVERAGE(Combined!M7,Combined!M25,Combined!M43,Combined!M61,Combined!M79,Combined!M97,Combined!M115)</f>
        <v>65.016571428571424</v>
      </c>
      <c r="M7" s="1">
        <f>AVERAGE(Combined!N7,Combined!N25,Combined!N43,Combined!N61,Combined!N79,Combined!N97,Combined!N115)</f>
        <v>0.79881428571428559</v>
      </c>
      <c r="N7" s="1">
        <f>AVERAGE(Combined!O7,Combined!O25,Combined!O43,Combined!O61,Combined!O79,Combined!O97,Combined!O115)</f>
        <v>2.7057142857142855</v>
      </c>
      <c r="O7" s="1">
        <f>AVERAGE(Combined!P7,Combined!P25,Combined!P43,Combined!P61,Combined!P79,Combined!P97,Combined!P115)</f>
        <v>11.627128571428571</v>
      </c>
      <c r="P7" s="1">
        <f>AVERAGE(Combined!Q7,Combined!Q25,Combined!Q43,Combined!Q61,Combined!Q79,Combined!Q97,Combined!Q115)</f>
        <v>54.120000000000005</v>
      </c>
      <c r="Q7" s="1"/>
    </row>
    <row r="8" spans="1:17" x14ac:dyDescent="0.2">
      <c r="A8" t="str">
        <v>FY 2011</v>
      </c>
      <c r="B8" s="1">
        <f>AVERAGE(Combined!C8,Combined!C26,Combined!C44,Combined!C62,Combined!C80,Combined!C98,Combined!C116)</f>
        <v>20.869328571428571</v>
      </c>
      <c r="C8" s="1">
        <f>AVERAGE(Combined!D8,Combined!D26,Combined!D44,Combined!D62,Combined!D80,Combined!D98,Combined!D116)</f>
        <v>12.089271428571427</v>
      </c>
      <c r="D8" s="1">
        <f>AVERAGE(Combined!E8,Combined!E26,Combined!E44,Combined!E62,Combined!E80,Combined!E98,Combined!E116)</f>
        <v>19.629371428571428</v>
      </c>
      <c r="E8" s="1">
        <f>AVERAGE(Combined!F8,Combined!F26,Combined!F44,Combined!F62,Combined!F80,Combined!F98,Combined!F116)</f>
        <v>0.93008571428571429</v>
      </c>
      <c r="F8" s="1">
        <f>AVERAGE(Combined!G8,Combined!G26,Combined!G44,Combined!G62,Combined!G80,Combined!G98,Combined!G116)</f>
        <v>0.4018714285714286</v>
      </c>
      <c r="G8" s="1">
        <f>AVERAGE(Combined!H8,Combined!H26,Combined!H44,Combined!H62,Combined!H80,Combined!H98,Combined!H116)</f>
        <v>10.733931842223919</v>
      </c>
      <c r="H8" s="1">
        <f>AVERAGE(Combined!I8,Combined!I26,Combined!I44,Combined!I62,Combined!I80,Combined!I98,Combined!I116)</f>
        <v>6.0885714285714281</v>
      </c>
      <c r="I8" s="1">
        <f>AVERAGE(Combined!J8,Combined!J26,Combined!J44,Combined!J62,Combined!J80,Combined!J98,Combined!J116)</f>
        <v>11.56142857142857</v>
      </c>
      <c r="J8" s="1">
        <f>AVERAGE(Combined!K8,Combined!K26,Combined!K44,Combined!K62,Combined!K80,Combined!K98,Combined!K116)</f>
        <v>-8.252722247126389</v>
      </c>
      <c r="K8" s="1">
        <f>AVERAGE(Combined!L8,Combined!L26,Combined!L44,Combined!L62,Combined!L80,Combined!L98,Combined!L116)</f>
        <v>2.0542857142857147</v>
      </c>
      <c r="L8" s="1">
        <f>AVERAGE(Combined!M8,Combined!M26,Combined!M44,Combined!M62,Combined!M80,Combined!M98,Combined!M116)</f>
        <v>80.27281428571429</v>
      </c>
      <c r="M8" s="1">
        <f>AVERAGE(Combined!N8,Combined!N26,Combined!N44,Combined!N62,Combined!N80,Combined!N98,Combined!N116)</f>
        <v>0.73707142857142849</v>
      </c>
      <c r="N8" s="1">
        <f>AVERAGE(Combined!O8,Combined!O26,Combined!O44,Combined!O62,Combined!O80,Combined!O98,Combined!O116)</f>
        <v>2.3000000000000003</v>
      </c>
      <c r="O8" s="1">
        <f>AVERAGE(Combined!P8,Combined!P26,Combined!P44,Combined!P62,Combined!P80,Combined!P98,Combined!P116)</f>
        <v>12.411614285714284</v>
      </c>
      <c r="P8" s="1">
        <f>AVERAGE(Combined!Q8,Combined!Q26,Combined!Q44,Combined!Q62,Combined!Q80,Combined!Q98,Combined!Q116)</f>
        <v>61.847142857142856</v>
      </c>
      <c r="Q8" s="1"/>
    </row>
    <row r="9" spans="1:17" x14ac:dyDescent="0.2">
      <c r="A9" t="str">
        <v>FY 2012</v>
      </c>
      <c r="B9" s="1">
        <f>AVERAGE(Combined!C9,Combined!C27,Combined!C45,Combined!C63,Combined!C81,Combined!C99,Combined!C117)</f>
        <v>19.802328571428571</v>
      </c>
      <c r="C9" s="1">
        <f>AVERAGE(Combined!D9,Combined!D27,Combined!D45,Combined!D63,Combined!D81,Combined!D99,Combined!D117)</f>
        <v>11.340142857142856</v>
      </c>
      <c r="D9" s="1">
        <f>AVERAGE(Combined!E9,Combined!E27,Combined!E45,Combined!E63,Combined!E81,Combined!E99,Combined!E117)</f>
        <v>18.78124285714286</v>
      </c>
      <c r="E9" s="1">
        <f>AVERAGE(Combined!F9,Combined!F27,Combined!F45,Combined!F63,Combined!F81,Combined!F99,Combined!F117)</f>
        <v>0.96227142857142856</v>
      </c>
      <c r="F9" s="1">
        <f>AVERAGE(Combined!G9,Combined!G27,Combined!G45,Combined!G63,Combined!G81,Combined!G99,Combined!G117)</f>
        <v>0.44594285714285714</v>
      </c>
      <c r="G9" s="1">
        <f>AVERAGE(Combined!H9,Combined!H27,Combined!H45,Combined!H63,Combined!H81,Combined!H99,Combined!H117)</f>
        <v>11.168963942130475</v>
      </c>
      <c r="H9" s="1">
        <f>AVERAGE(Combined!I9,Combined!I27,Combined!I45,Combined!I63,Combined!I81,Combined!I99,Combined!I117)</f>
        <v>6.2642857142857142</v>
      </c>
      <c r="I9" s="1">
        <f>AVERAGE(Combined!J9,Combined!J27,Combined!J45,Combined!J63,Combined!J81,Combined!J99,Combined!J117)</f>
        <v>11.482857142857142</v>
      </c>
      <c r="J9" s="1">
        <f>AVERAGE(Combined!K9,Combined!K27,Combined!K45,Combined!K63,Combined!K81,Combined!K99,Combined!K117)</f>
        <v>-7.7175298941456907</v>
      </c>
      <c r="K9" s="1">
        <f>AVERAGE(Combined!L9,Combined!L27,Combined!L45,Combined!L63,Combined!L81,Combined!L99,Combined!L117)</f>
        <v>2.5557142857142856</v>
      </c>
      <c r="L9" s="1">
        <f>AVERAGE(Combined!M9,Combined!M27,Combined!M45,Combined!M63,Combined!M81,Combined!M99,Combined!M117)</f>
        <v>76.573214285714286</v>
      </c>
      <c r="M9" s="1">
        <f>AVERAGE(Combined!N9,Combined!N27,Combined!N45,Combined!N63,Combined!N81,Combined!N99,Combined!N117)</f>
        <v>0.74011428571428584</v>
      </c>
      <c r="N9" s="1">
        <f>AVERAGE(Combined!O9,Combined!O27,Combined!O45,Combined!O63,Combined!O81,Combined!O99,Combined!O117)</f>
        <v>2.2185714285714289</v>
      </c>
      <c r="O9" s="1">
        <f>AVERAGE(Combined!P9,Combined!P27,Combined!P45,Combined!P63,Combined!P81,Combined!P99,Combined!P117)</f>
        <v>11.933742857142857</v>
      </c>
      <c r="P9" s="1">
        <f>AVERAGE(Combined!Q9,Combined!Q27,Combined!Q45,Combined!Q63,Combined!Q81,Combined!Q99,Combined!Q117)</f>
        <v>65.967142857142861</v>
      </c>
      <c r="Q9" s="1"/>
    </row>
    <row r="10" spans="1:17" x14ac:dyDescent="0.2">
      <c r="A10" t="str">
        <v>FY 2013</v>
      </c>
      <c r="B10" s="1">
        <f>AVERAGE(Combined!C10,Combined!C28,Combined!C46,Combined!C64,Combined!C82,Combined!C100,Combined!C118)</f>
        <v>20.825199999999999</v>
      </c>
      <c r="C10" s="1">
        <f>AVERAGE(Combined!D10,Combined!D28,Combined!D46,Combined!D64,Combined!D82,Combined!D100,Combined!D118)</f>
        <v>12.097228571428571</v>
      </c>
      <c r="D10" s="1">
        <f>AVERAGE(Combined!E10,Combined!E28,Combined!E46,Combined!E64,Combined!E82,Combined!E100,Combined!E118)</f>
        <v>19.182414285714287</v>
      </c>
      <c r="E10" s="1">
        <f>AVERAGE(Combined!F10,Combined!F28,Combined!F46,Combined!F64,Combined!F82,Combined!F100,Combined!F118)</f>
        <v>0.93048571428571436</v>
      </c>
      <c r="F10" s="1">
        <f>AVERAGE(Combined!G10,Combined!G28,Combined!G46,Combined!G64,Combined!G82,Combined!G100,Combined!G118)</f>
        <v>0.47969999999999996</v>
      </c>
      <c r="G10" s="1">
        <f>AVERAGE(Combined!H10,Combined!H28,Combined!H46,Combined!H64,Combined!H82,Combined!H100,Combined!H118)</f>
        <v>11.262823724160844</v>
      </c>
      <c r="H10" s="1">
        <f>AVERAGE(Combined!I10,Combined!I28,Combined!I46,Combined!I64,Combined!I82,Combined!I100,Combined!I118)</f>
        <v>6.6328571428571426</v>
      </c>
      <c r="I10" s="1">
        <f>AVERAGE(Combined!J10,Combined!J28,Combined!J46,Combined!J64,Combined!J82,Combined!J100,Combined!J118)</f>
        <v>11.364285714285714</v>
      </c>
      <c r="J10" s="1">
        <f>AVERAGE(Combined!K10,Combined!K28,Combined!K46,Combined!K64,Combined!K82,Combined!K100,Combined!K118)</f>
        <v>-9.1196887730669101</v>
      </c>
      <c r="K10" s="1">
        <f>AVERAGE(Combined!L10,Combined!L28,Combined!L46,Combined!L64,Combined!L82,Combined!L100,Combined!L118)</f>
        <v>3.044285714285714</v>
      </c>
      <c r="L10" s="1">
        <f>AVERAGE(Combined!M10,Combined!M28,Combined!M46,Combined!M64,Combined!M82,Combined!M100,Combined!M118)</f>
        <v>77.710085714285711</v>
      </c>
      <c r="M10" s="1">
        <f>AVERAGE(Combined!N10,Combined!N28,Combined!N46,Combined!N64,Combined!N82,Combined!N100,Combined!N118)</f>
        <v>0.73132857142857144</v>
      </c>
      <c r="N10" s="1">
        <f>AVERAGE(Combined!O10,Combined!O28,Combined!O46,Combined!O64,Combined!O82,Combined!O100,Combined!O118)</f>
        <v>2.4442857142857148</v>
      </c>
      <c r="O10" s="1">
        <f>AVERAGE(Combined!P10,Combined!P28,Combined!P46,Combined!P64,Combined!P82,Combined!P100,Combined!P118)</f>
        <v>13.348942857142857</v>
      </c>
      <c r="P10" s="1">
        <f>AVERAGE(Combined!Q10,Combined!Q28,Combined!Q46,Combined!Q64,Combined!Q82,Combined!Q100,Combined!Q118)</f>
        <v>55.417142857142856</v>
      </c>
      <c r="Q10" s="1"/>
    </row>
    <row r="11" spans="1:17" x14ac:dyDescent="0.2">
      <c r="A11" t="str">
        <v>FY 2014</v>
      </c>
      <c r="B11" s="1">
        <f>AVERAGE(Combined!C11,Combined!C29,Combined!C47,Combined!C65,Combined!C83,Combined!C101,Combined!C119)</f>
        <v>20.92137142857143</v>
      </c>
      <c r="C11" s="1">
        <f>AVERAGE(Combined!D11,Combined!D29,Combined!D47,Combined!D65,Combined!D83,Combined!D101,Combined!D119)</f>
        <v>11.975800000000001</v>
      </c>
      <c r="D11" s="1">
        <f>AVERAGE(Combined!E11,Combined!E29,Combined!E47,Combined!E65,Combined!E83,Combined!E101,Combined!E119)</f>
        <v>19.084428571428571</v>
      </c>
      <c r="E11" s="1">
        <f>AVERAGE(Combined!F11,Combined!F29,Combined!F47,Combined!F65,Combined!F83,Combined!F101,Combined!F119)</f>
        <v>0.91591428571428568</v>
      </c>
      <c r="F11" s="1">
        <f>AVERAGE(Combined!G11,Combined!G29,Combined!G47,Combined!G65,Combined!G83,Combined!G101,Combined!G119)</f>
        <v>0.40738571428571424</v>
      </c>
      <c r="G11" s="1">
        <f>AVERAGE(Combined!H11,Combined!H29,Combined!H47,Combined!H65,Combined!H83,Combined!H101,Combined!H119)</f>
        <v>11.108448683537416</v>
      </c>
      <c r="H11" s="1">
        <f>AVERAGE(Combined!I11,Combined!I29,Combined!I47,Combined!I65,Combined!I83,Combined!I101,Combined!I119)</f>
        <v>6.6714285714285717</v>
      </c>
      <c r="I11" s="1">
        <f>AVERAGE(Combined!J11,Combined!J29,Combined!J47,Combined!J65,Combined!J83,Combined!J101,Combined!J119)</f>
        <v>11.227142857142855</v>
      </c>
      <c r="J11" s="1">
        <f>AVERAGE(Combined!K11,Combined!K29,Combined!K47,Combined!K65,Combined!K83,Combined!K101,Combined!K119)</f>
        <v>17.708846078707129</v>
      </c>
      <c r="K11" s="1">
        <f>AVERAGE(Combined!L11,Combined!L29,Combined!L47,Combined!L65,Combined!L83,Combined!L101,Combined!L119)</f>
        <v>2.794285714285714</v>
      </c>
      <c r="L11" s="1">
        <f>AVERAGE(Combined!M11,Combined!M29,Combined!M47,Combined!M65,Combined!M83,Combined!M101,Combined!M119)</f>
        <v>84.963828571428593</v>
      </c>
      <c r="M11" s="1">
        <f>AVERAGE(Combined!N11,Combined!N29,Combined!N47,Combined!N65,Combined!N83,Combined!N101,Combined!N119)</f>
        <v>0.70961428571428564</v>
      </c>
      <c r="N11" s="1">
        <f>AVERAGE(Combined!O11,Combined!O29,Combined!O47,Combined!O65,Combined!O83,Combined!O101,Combined!O119)</f>
        <v>2.0857142857142859</v>
      </c>
      <c r="O11" s="1">
        <f>AVERAGE(Combined!P11,Combined!P29,Combined!P47,Combined!P65,Combined!P83,Combined!P101,Combined!P119)</f>
        <v>14.777914285714287</v>
      </c>
      <c r="P11" s="1">
        <f>AVERAGE(Combined!Q11,Combined!Q29,Combined!Q47,Combined!Q65,Combined!Q83,Combined!Q101,Combined!Q119)</f>
        <v>58.558571428571426</v>
      </c>
      <c r="Q11" s="1"/>
    </row>
    <row r="12" spans="1:17" x14ac:dyDescent="0.2">
      <c r="A12" t="str">
        <v>FY 2015</v>
      </c>
      <c r="B12" s="1">
        <f>AVERAGE(Combined!C12,Combined!C30,Combined!C48,Combined!C66,Combined!C84,Combined!C102,Combined!C120)</f>
        <v>20.574871428571431</v>
      </c>
      <c r="C12" s="1">
        <f>AVERAGE(Combined!D12,Combined!D30,Combined!D48,Combined!D66,Combined!D84,Combined!D102,Combined!D120)</f>
        <v>12.292171428571427</v>
      </c>
      <c r="D12" s="1">
        <f>AVERAGE(Combined!E12,Combined!E30,Combined!E48,Combined!E66,Combined!E84,Combined!E102,Combined!E120)</f>
        <v>20.538985714285719</v>
      </c>
      <c r="E12" s="1">
        <f>AVERAGE(Combined!F12,Combined!F30,Combined!F48,Combined!F66,Combined!F84,Combined!F102,Combined!F120)</f>
        <v>0.95110000000000006</v>
      </c>
      <c r="F12" s="1">
        <f>AVERAGE(Combined!G12,Combined!G30,Combined!G48,Combined!G66,Combined!G84,Combined!G102,Combined!G120)</f>
        <v>0.43060000000000004</v>
      </c>
      <c r="G12" s="1">
        <f>AVERAGE(Combined!H12,Combined!H30,Combined!H48,Combined!H66,Combined!H84,Combined!H102,Combined!H120)</f>
        <v>9.1932144822320847</v>
      </c>
      <c r="H12" s="1">
        <f>AVERAGE(Combined!I12,Combined!I30,Combined!I48,Combined!I66,Combined!I84,Combined!I102,Combined!I120)</f>
        <v>6.8342857142857145</v>
      </c>
      <c r="I12" s="1">
        <f>AVERAGE(Combined!J12,Combined!J30,Combined!J48,Combined!J66,Combined!J84,Combined!J102,Combined!J120)</f>
        <v>11.93857142857143</v>
      </c>
      <c r="J12" s="1">
        <f>AVERAGE(Combined!K12,Combined!K30,Combined!K48,Combined!K66,Combined!K84,Combined!K102,Combined!K120)</f>
        <v>-74.642433272410145</v>
      </c>
      <c r="K12" s="1">
        <f>AVERAGE(Combined!L12,Combined!L30,Combined!L48,Combined!L66,Combined!L84,Combined!L102,Combined!L120)</f>
        <v>2.9885714285714289</v>
      </c>
      <c r="L12" s="1">
        <f>AVERAGE(Combined!M12,Combined!M30,Combined!M48,Combined!M66,Combined!M84,Combined!M102,Combined!M120)</f>
        <v>101.5705</v>
      </c>
      <c r="M12" s="1">
        <f>AVERAGE(Combined!N12,Combined!N30,Combined!N48,Combined!N66,Combined!N84,Combined!N102,Combined!N120)</f>
        <v>0.70015714285714281</v>
      </c>
      <c r="N12" s="1">
        <f>AVERAGE(Combined!O12,Combined!O30,Combined!O48,Combined!O66,Combined!O84,Combined!O102,Combined!O120)</f>
        <v>2.59</v>
      </c>
      <c r="O12" s="1">
        <f>AVERAGE(Combined!P12,Combined!P30,Combined!P48,Combined!P66,Combined!P84,Combined!P102,Combined!P120)</f>
        <v>15.191857142857144</v>
      </c>
      <c r="P12" s="1">
        <f>AVERAGE(Combined!Q12,Combined!Q30,Combined!Q48,Combined!Q66,Combined!Q84,Combined!Q102,Combined!Q120)</f>
        <v>69.728571428571428</v>
      </c>
      <c r="Q12" s="1"/>
    </row>
    <row r="13" spans="1:17" x14ac:dyDescent="0.2">
      <c r="A13" t="str">
        <v>FY 2016</v>
      </c>
      <c r="B13" s="1">
        <f>AVERAGE(Combined!C13,Combined!C31,Combined!C49,Combined!C67,Combined!C85,Combined!C103,Combined!C121)</f>
        <v>20.900042857142857</v>
      </c>
      <c r="C13" s="1">
        <f>AVERAGE(Combined!D13,Combined!D31,Combined!D49,Combined!D67,Combined!D85,Combined!D103,Combined!D121)</f>
        <v>11.105614285714287</v>
      </c>
      <c r="D13" s="1">
        <f>AVERAGE(Combined!E13,Combined!E31,Combined!E49,Combined!E67,Combined!E85,Combined!E103,Combined!E121)</f>
        <v>19.82442857142857</v>
      </c>
      <c r="E13" s="1">
        <f>AVERAGE(Combined!F13,Combined!F31,Combined!F49,Combined!F67,Combined!F85,Combined!F103,Combined!F121)</f>
        <v>0.9339142857142857</v>
      </c>
      <c r="F13" s="1">
        <f>AVERAGE(Combined!G13,Combined!G31,Combined!G49,Combined!G67,Combined!G85,Combined!G103,Combined!G121)</f>
        <v>0.4245857142857144</v>
      </c>
      <c r="G13" s="1">
        <f>AVERAGE(Combined!H13,Combined!H31,Combined!H49,Combined!H67,Combined!H85,Combined!H103,Combined!H121)</f>
        <v>9.4742657812094411</v>
      </c>
      <c r="H13" s="1">
        <f>AVERAGE(Combined!I13,Combined!I31,Combined!I49,Combined!I67,Combined!I85,Combined!I103,Combined!I121)</f>
        <v>6.9871428571428567</v>
      </c>
      <c r="I13" s="1">
        <f>AVERAGE(Combined!J13,Combined!J31,Combined!J49,Combined!J67,Combined!J85,Combined!J103,Combined!J121)</f>
        <v>12.069999999999999</v>
      </c>
      <c r="J13" s="1">
        <f>AVERAGE(Combined!K13,Combined!K31,Combined!K49,Combined!K67,Combined!K85,Combined!K103,Combined!K121)</f>
        <v>1.0654666301922622</v>
      </c>
      <c r="K13" s="1">
        <f>AVERAGE(Combined!L13,Combined!L31,Combined!L49,Combined!L67,Combined!L85,Combined!L103,Combined!L121)</f>
        <v>3.0614285714285714</v>
      </c>
      <c r="L13" s="1">
        <f>AVERAGE(Combined!M13,Combined!M31,Combined!M49,Combined!M67,Combined!M85,Combined!M103,Combined!M121)</f>
        <v>123.33604285714284</v>
      </c>
      <c r="M13" s="1">
        <f>AVERAGE(Combined!N13,Combined!N31,Combined!N49,Combined!N67,Combined!N85,Combined!N103,Combined!N121)</f>
        <v>0.67241428571428574</v>
      </c>
      <c r="N13" s="1">
        <f>AVERAGE(Combined!O13,Combined!O31,Combined!O49,Combined!O67,Combined!O85,Combined!O103,Combined!O121)</f>
        <v>2.5114285714285716</v>
      </c>
      <c r="O13" s="1">
        <f>AVERAGE(Combined!P13,Combined!P31,Combined!P49,Combined!P67,Combined!P85,Combined!P103,Combined!P121)</f>
        <v>16.36467142857143</v>
      </c>
      <c r="P13" s="1">
        <f>AVERAGE(Combined!Q13,Combined!Q31,Combined!Q49,Combined!Q67,Combined!Q85,Combined!Q103,Combined!Q121)</f>
        <v>72.928571428571431</v>
      </c>
      <c r="Q13" s="1"/>
    </row>
    <row r="14" spans="1:17" x14ac:dyDescent="0.2">
      <c r="A14" t="str">
        <v>FY 2017</v>
      </c>
      <c r="B14" s="1">
        <f>AVERAGE(Combined!C14,Combined!C32,Combined!C50,Combined!C68,Combined!C86,Combined!C104,Combined!C122)</f>
        <v>20.378957142857139</v>
      </c>
      <c r="C14" s="1">
        <f>AVERAGE(Combined!D14,Combined!D32,Combined!D50,Combined!D68,Combined!D86,Combined!D104,Combined!D122)</f>
        <v>10.765728571428571</v>
      </c>
      <c r="D14" s="1">
        <f>AVERAGE(Combined!E14,Combined!E32,Combined!E50,Combined!E68,Combined!E86,Combined!E104,Combined!E122)</f>
        <v>20.559114285714283</v>
      </c>
      <c r="E14" s="1">
        <f>AVERAGE(Combined!F14,Combined!F32,Combined!F50,Combined!F68,Combined!F86,Combined!F104,Combined!F122)</f>
        <v>0.90185714285714291</v>
      </c>
      <c r="F14" s="1">
        <f>AVERAGE(Combined!G14,Combined!G32,Combined!G50,Combined!G68,Combined!G86,Combined!G104,Combined!G122)</f>
        <v>0.36052857142857142</v>
      </c>
      <c r="G14" s="1">
        <f>AVERAGE(Combined!H14,Combined!H32,Combined!H50,Combined!H68,Combined!H86,Combined!H104,Combined!H122)</f>
        <v>10.0097364212359</v>
      </c>
      <c r="H14" s="1">
        <f>AVERAGE(Combined!I14,Combined!I32,Combined!I50,Combined!I68,Combined!I86,Combined!I104,Combined!I122)</f>
        <v>6.8357142857142863</v>
      </c>
      <c r="I14" s="1">
        <f>AVERAGE(Combined!J14,Combined!J32,Combined!J50,Combined!J68,Combined!J86,Combined!J104,Combined!J122)</f>
        <v>11.514285714285714</v>
      </c>
      <c r="J14" s="1">
        <f>AVERAGE(Combined!K14,Combined!K32,Combined!K50,Combined!K68,Combined!K86,Combined!K104,Combined!K122)</f>
        <v>-3.5564990694136398</v>
      </c>
      <c r="K14" s="1">
        <f>AVERAGE(Combined!L14,Combined!L32,Combined!L50,Combined!L68,Combined!L86,Combined!L104,Combined!L122)</f>
        <v>2.7557142857142858</v>
      </c>
      <c r="L14" s="1">
        <f>AVERAGE(Combined!M14,Combined!M32,Combined!M50,Combined!M68,Combined!M86,Combined!M104,Combined!M122)</f>
        <v>156.26218571428566</v>
      </c>
      <c r="M14" s="1">
        <f>AVERAGE(Combined!N14,Combined!N32,Combined!N50,Combined!N68,Combined!N86,Combined!N104,Combined!N122)</f>
        <v>0.64315714285714287</v>
      </c>
      <c r="N14" s="1">
        <f>AVERAGE(Combined!O14,Combined!O32,Combined!O50,Combined!O68,Combined!O86,Combined!O104,Combined!O122)</f>
        <v>2.2799999999999998</v>
      </c>
      <c r="O14" s="1">
        <f>AVERAGE(Combined!P14,Combined!P32,Combined!P50,Combined!P68,Combined!P86,Combined!P104,Combined!P122)</f>
        <v>17.117885714285716</v>
      </c>
      <c r="P14" s="1">
        <f>AVERAGE(Combined!Q14,Combined!Q32,Combined!Q50,Combined!Q68,Combined!Q86,Combined!Q104,Combined!Q122)</f>
        <v>135.82285714285715</v>
      </c>
      <c r="Q14" s="1"/>
    </row>
    <row r="15" spans="1:17" x14ac:dyDescent="0.2">
      <c r="A15" t="str">
        <v>FY 2018</v>
      </c>
      <c r="B15" s="1">
        <f>AVERAGE(Combined!C15,Combined!C33,Combined!C51,Combined!C69,Combined!C87,Combined!C105,Combined!C123)</f>
        <v>32.631571428571426</v>
      </c>
      <c r="C15" s="1">
        <f>AVERAGE(Combined!D15,Combined!D33,Combined!D51,Combined!D69,Combined!D87,Combined!D105,Combined!D123)</f>
        <v>15.493271428571431</v>
      </c>
      <c r="D15" s="1">
        <f>AVERAGE(Combined!E15,Combined!E33,Combined!E51,Combined!E69,Combined!E87,Combined!E105,Combined!E123)</f>
        <v>22.448014285714283</v>
      </c>
      <c r="E15" s="1">
        <f>AVERAGE(Combined!F15,Combined!F33,Combined!F51,Combined!F69,Combined!F87,Combined!F105,Combined!F123)</f>
        <v>0.77555714285714283</v>
      </c>
      <c r="F15" s="1">
        <f>AVERAGE(Combined!G15,Combined!G33,Combined!G51,Combined!G69,Combined!G87,Combined!G105,Combined!G123)</f>
        <v>0.37290000000000001</v>
      </c>
      <c r="G15" s="1">
        <f>AVERAGE(Combined!H15,Combined!H33,Combined!H51,Combined!H69,Combined!H87,Combined!H105,Combined!H123)</f>
        <v>10.025599904297069</v>
      </c>
      <c r="H15" s="1">
        <f>AVERAGE(Combined!I15,Combined!I33,Combined!I51,Combined!I69,Combined!I87,Combined!I105,Combined!I123)</f>
        <v>6.5699999999999994</v>
      </c>
      <c r="I15" s="1">
        <f>AVERAGE(Combined!J15,Combined!J33,Combined!J51,Combined!J69,Combined!J87,Combined!J105,Combined!J123)</f>
        <v>11.077142857142858</v>
      </c>
      <c r="J15" s="1">
        <f>AVERAGE(Combined!K15,Combined!K33,Combined!K51,Combined!K69,Combined!K87,Combined!K105,Combined!K123)</f>
        <v>-88.316869826261922</v>
      </c>
      <c r="K15" s="1">
        <f>AVERAGE(Combined!L15,Combined!L33,Combined!L51,Combined!L69,Combined!L87,Combined!L105,Combined!L123)</f>
        <v>3.1300000000000003</v>
      </c>
      <c r="L15" s="1">
        <f>AVERAGE(Combined!M15,Combined!M33,Combined!M51,Combined!M69,Combined!M87,Combined!M105,Combined!M123)</f>
        <v>175.22911428571427</v>
      </c>
      <c r="M15" s="1">
        <f>AVERAGE(Combined!N15,Combined!N33,Combined!N51,Combined!N69,Combined!N87,Combined!N105,Combined!N123)</f>
        <v>0.61602857142857137</v>
      </c>
      <c r="N15" s="1">
        <f>AVERAGE(Combined!O15,Combined!O33,Combined!O51,Combined!O69,Combined!O87,Combined!O105,Combined!O123)</f>
        <v>2.544285714285714</v>
      </c>
      <c r="O15" s="1">
        <f>AVERAGE(Combined!P15,Combined!P33,Combined!P51,Combined!P69,Combined!P87,Combined!P105,Combined!P123)</f>
        <v>15.319042857142858</v>
      </c>
      <c r="P15" s="1">
        <f>AVERAGE(Combined!Q15,Combined!Q33,Combined!Q51,Combined!Q69,Combined!Q87,Combined!Q105,Combined!Q123)</f>
        <v>61.687142857142859</v>
      </c>
      <c r="Q15" s="1"/>
    </row>
    <row r="16" spans="1:17" x14ac:dyDescent="0.2">
      <c r="A16" t="str">
        <v>FY 2019</v>
      </c>
      <c r="B16" s="1">
        <f>AVERAGE(Combined!C16,Combined!C34,Combined!C52,Combined!C70,Combined!C88,Combined!C106,Combined!C124)</f>
        <v>26.376728571428572</v>
      </c>
      <c r="C16" s="1">
        <f>AVERAGE(Combined!D16,Combined!D34,Combined!D52,Combined!D70,Combined!D88,Combined!D106,Combined!D124)</f>
        <v>12.938414285714286</v>
      </c>
      <c r="D16" s="1">
        <f>AVERAGE(Combined!E16,Combined!E34,Combined!E52,Combined!E70,Combined!E88,Combined!E106,Combined!E124)</f>
        <v>20.536399999999997</v>
      </c>
      <c r="E16" s="1">
        <f>AVERAGE(Combined!F16,Combined!F34,Combined!F52,Combined!F70,Combined!F88,Combined!F106,Combined!F124)</f>
        <v>0.72795714285714297</v>
      </c>
      <c r="F16" s="1">
        <f>AVERAGE(Combined!G16,Combined!G34,Combined!G52,Combined!G70,Combined!G88,Combined!G106,Combined!G124)</f>
        <v>0.39157142857142851</v>
      </c>
      <c r="G16" s="1">
        <f>AVERAGE(Combined!H16,Combined!H34,Combined!H52,Combined!H70,Combined!H88,Combined!H106,Combined!H124)</f>
        <v>8.9947589670141816</v>
      </c>
      <c r="H16" s="1">
        <f>AVERAGE(Combined!I16,Combined!I34,Combined!I52,Combined!I70,Combined!I88,Combined!I106,Combined!I124)</f>
        <v>6.5571428571428561</v>
      </c>
      <c r="I16" s="1">
        <f>AVERAGE(Combined!J16,Combined!J34,Combined!J52,Combined!J70,Combined!J88,Combined!J106,Combined!J124)</f>
        <v>11.051428571428573</v>
      </c>
      <c r="J16" s="1">
        <f>AVERAGE(Combined!K16,Combined!K34,Combined!K52,Combined!K70,Combined!K88,Combined!K106,Combined!K124)</f>
        <v>-12.272553985696446</v>
      </c>
      <c r="K16" s="1">
        <f>AVERAGE(Combined!L16,Combined!L34,Combined!L52,Combined!L70,Combined!L88,Combined!L106,Combined!L124)</f>
        <v>3.2857142857142856</v>
      </c>
      <c r="L16" s="1">
        <f>AVERAGE(Combined!M16,Combined!M34,Combined!M52,Combined!M70,Combined!M88,Combined!M106,Combined!M124)</f>
        <v>145.35451428571429</v>
      </c>
      <c r="M16" s="1">
        <f>AVERAGE(Combined!N16,Combined!N34,Combined!N52,Combined!N70,Combined!N88,Combined!N106,Combined!N124)</f>
        <v>0.62471428571428578</v>
      </c>
      <c r="N16" s="1">
        <f>AVERAGE(Combined!O16,Combined!O34,Combined!O52,Combined!O70,Combined!O88,Combined!O106,Combined!O124)</f>
        <v>2.9</v>
      </c>
      <c r="O16" s="1">
        <f>AVERAGE(Combined!P16,Combined!P34,Combined!P52,Combined!P70,Combined!P88,Combined!P106,Combined!P124)</f>
        <v>20.083128571428574</v>
      </c>
      <c r="P16" s="1">
        <f>AVERAGE(Combined!Q16,Combined!Q34,Combined!Q52,Combined!Q70,Combined!Q88,Combined!Q106,Combined!Q124)</f>
        <v>85.891428571428577</v>
      </c>
      <c r="Q16" s="1"/>
    </row>
    <row r="17" spans="1:17" x14ac:dyDescent="0.2">
      <c r="A17" t="str">
        <v>FY 2020</v>
      </c>
      <c r="B17" s="1">
        <f>AVERAGE(Combined!C17,Combined!C35,Combined!C53,Combined!C71,Combined!C89,Combined!C107,Combined!C125)</f>
        <v>26.995342857142852</v>
      </c>
      <c r="C17" s="1">
        <f>AVERAGE(Combined!D17,Combined!D35,Combined!D53,Combined!D71,Combined!D89,Combined!D107,Combined!D125)</f>
        <v>14.734785714285715</v>
      </c>
      <c r="D17" s="1">
        <f>AVERAGE(Combined!E17,Combined!E35,Combined!E53,Combined!E71,Combined!E89,Combined!E107,Combined!E125)</f>
        <v>22.972757142857144</v>
      </c>
      <c r="E17" s="1">
        <f>AVERAGE(Combined!F17,Combined!F35,Combined!F53,Combined!F71,Combined!F89,Combined!F107,Combined!F125)</f>
        <v>0.8756571428571428</v>
      </c>
      <c r="F17" s="1">
        <f>AVERAGE(Combined!G17,Combined!G35,Combined!G53,Combined!G71,Combined!G89,Combined!G107,Combined!G125)</f>
        <v>0.43398571428571425</v>
      </c>
      <c r="G17" s="1">
        <f>AVERAGE(Combined!H17,Combined!H35,Combined!H53,Combined!H71,Combined!H89,Combined!H107,Combined!H125)</f>
        <v>9.6675724990999861</v>
      </c>
      <c r="H17" s="1">
        <f>AVERAGE(Combined!I17,Combined!I35,Combined!I53,Combined!I71,Combined!I89,Combined!I107,Combined!I125)</f>
        <v>6.3128571428571432</v>
      </c>
      <c r="I17" s="1">
        <f>AVERAGE(Combined!J17,Combined!J35,Combined!J53,Combined!J71,Combined!J89,Combined!J107,Combined!J125)</f>
        <v>11.384285714285713</v>
      </c>
      <c r="J17" s="1">
        <f>AVERAGE(Combined!K17,Combined!K35,Combined!K53,Combined!K71,Combined!K89,Combined!K107,Combined!K125)</f>
        <v>-56.090042007199713</v>
      </c>
      <c r="K17" s="1">
        <f>AVERAGE(Combined!L17,Combined!L35,Combined!L53,Combined!L71,Combined!L89,Combined!L107,Combined!L125)</f>
        <v>3.7842857142857143</v>
      </c>
      <c r="L17" s="1">
        <f>AVERAGE(Combined!M17,Combined!M35,Combined!M53,Combined!M71,Combined!M89,Combined!M107,Combined!M125)</f>
        <v>140.19552857142858</v>
      </c>
      <c r="M17" s="1">
        <f>AVERAGE(Combined!N17,Combined!N35,Combined!N53,Combined!N71,Combined!N89,Combined!N107,Combined!N125)</f>
        <v>0.60324285714285708</v>
      </c>
      <c r="N17" s="1">
        <f>AVERAGE(Combined!O17,Combined!O35,Combined!O53,Combined!O71,Combined!O89,Combined!O107,Combined!O125)</f>
        <v>2.9999999999999996</v>
      </c>
      <c r="O17" s="1">
        <f>AVERAGE(Combined!P17,Combined!P35,Combined!P53,Combined!P71,Combined!P89,Combined!P107,Combined!P125)</f>
        <v>17.914214285714284</v>
      </c>
      <c r="P17" s="1">
        <f>AVERAGE(Combined!Q17,Combined!Q35,Combined!Q53,Combined!Q71,Combined!Q89,Combined!Q107,Combined!Q125)</f>
        <v>68.561428571428564</v>
      </c>
      <c r="Q17" s="1"/>
    </row>
    <row r="18" spans="1:17" x14ac:dyDescent="0.2">
      <c r="A18" t="str">
        <v>FY 2021</v>
      </c>
      <c r="B18" s="1">
        <f>AVERAGE(Combined!C18,Combined!C36,Combined!C54,Combined!C72,Combined!C90,Combined!C108,Combined!C126)</f>
        <v>29.220600000000008</v>
      </c>
      <c r="C18" s="1">
        <f>AVERAGE(Combined!D18,Combined!D36,Combined!D54,Combined!D72,Combined!D90,Combined!D108,Combined!D126)</f>
        <v>16.056642857142855</v>
      </c>
      <c r="D18" s="1">
        <f>AVERAGE(Combined!E18,Combined!E36,Combined!E54,Combined!E72,Combined!E90,Combined!E108,Combined!E126)</f>
        <v>22.356042857142857</v>
      </c>
      <c r="E18" s="1">
        <f>AVERAGE(Combined!F18,Combined!F36,Combined!F54,Combined!F72,Combined!F90,Combined!F108,Combined!F126)</f>
        <v>0.82505714285714282</v>
      </c>
      <c r="F18" s="1">
        <f>AVERAGE(Combined!G18,Combined!G36,Combined!G54,Combined!G72,Combined!G90,Combined!G108,Combined!G126)</f>
        <v>0.44432857142857146</v>
      </c>
      <c r="G18" s="1">
        <f>AVERAGE(Combined!H18,Combined!H36,Combined!H54,Combined!H72,Combined!H90,Combined!H108,Combined!H126)</f>
        <v>10.585268134969478</v>
      </c>
      <c r="H18" s="1">
        <f>AVERAGE(Combined!I18,Combined!I36,Combined!I54,Combined!I72,Combined!I90,Combined!I108,Combined!I126)</f>
        <v>6.3157142857142858</v>
      </c>
      <c r="I18" s="1">
        <f>AVERAGE(Combined!J18,Combined!J36,Combined!J54,Combined!J72,Combined!J90,Combined!J108,Combined!J126)</f>
        <v>12.717142857142859</v>
      </c>
      <c r="J18" s="1">
        <f>AVERAGE(Combined!K18,Combined!K36,Combined!K54,Combined!K72,Combined!K90,Combined!K108,Combined!K126)</f>
        <v>-21.705145157858087</v>
      </c>
      <c r="K18" s="1">
        <f>AVERAGE(Combined!L18,Combined!L36,Combined!L54,Combined!L72,Combined!L90,Combined!L108,Combined!L126)</f>
        <v>3.7199999999999998</v>
      </c>
      <c r="L18" s="1">
        <f>AVERAGE(Combined!M18,Combined!M36,Combined!M54,Combined!M72,Combined!M90,Combined!M108,Combined!M126)</f>
        <v>145.82378571428572</v>
      </c>
      <c r="M18" s="1">
        <f>AVERAGE(Combined!N18,Combined!N36,Combined!N54,Combined!N72,Combined!N90,Combined!N108,Combined!N126)</f>
        <v>0.61702857142857148</v>
      </c>
      <c r="N18" s="1">
        <f>AVERAGE(Combined!O18,Combined!O36,Combined!O54,Combined!O72,Combined!O90,Combined!O108,Combined!O126)</f>
        <v>4.218571428571428</v>
      </c>
      <c r="O18" s="1">
        <f>AVERAGE(Combined!P18,Combined!P36,Combined!P54,Combined!P72,Combined!P90,Combined!P108,Combined!P126)</f>
        <v>18.616785714285715</v>
      </c>
      <c r="P18" s="1">
        <f>AVERAGE(Combined!Q18,Combined!Q36,Combined!Q54,Combined!Q72,Combined!Q90,Combined!Q108,Combined!Q126)</f>
        <v>60.612857142857145</v>
      </c>
      <c r="Q18" s="1"/>
    </row>
    <row r="19" spans="1:17" x14ac:dyDescent="0.2">
      <c r="A19" t="str">
        <v>FY 2022</v>
      </c>
      <c r="B19" s="1">
        <f>AVERAGE(Combined!C19,Combined!C37,Combined!C55,Combined!C73,Combined!C91,Combined!C109,Combined!C127)</f>
        <v>26.827042857142857</v>
      </c>
      <c r="C19" s="1">
        <f>AVERAGE(Combined!D19,Combined!D37,Combined!D55,Combined!D73,Combined!D91,Combined!D109,Combined!D127)</f>
        <v>13.751614285714284</v>
      </c>
      <c r="D19" s="1">
        <f>AVERAGE(Combined!E19,Combined!E37,Combined!E55,Combined!E73,Combined!E91,Combined!E109,Combined!E127)</f>
        <v>21.096557142857144</v>
      </c>
      <c r="E19" s="1">
        <f>AVERAGE(Combined!F19,Combined!F37,Combined!F55,Combined!F73,Combined!F91,Combined!F109,Combined!F127)</f>
        <v>0.78068571428571432</v>
      </c>
      <c r="F19" s="1">
        <f>AVERAGE(Combined!G19,Combined!G37,Combined!G55,Combined!G73,Combined!G91,Combined!G109,Combined!G127)</f>
        <v>0.38845714285714289</v>
      </c>
      <c r="G19" s="1">
        <f>AVERAGE(Combined!H19,Combined!H37,Combined!H55,Combined!H73,Combined!H91,Combined!H109,Combined!H127)</f>
        <v>12.556423033685082</v>
      </c>
      <c r="H19" s="1">
        <f>AVERAGE(Combined!I19,Combined!I37,Combined!I55,Combined!I73,Combined!I91,Combined!I109,Combined!I127)</f>
        <v>6.2542857142857144</v>
      </c>
      <c r="I19" s="1">
        <f>AVERAGE(Combined!J19,Combined!J37,Combined!J55,Combined!J73,Combined!J91,Combined!J109,Combined!J127)</f>
        <v>12.645714285714286</v>
      </c>
      <c r="J19" s="1">
        <f>AVERAGE(Combined!K19,Combined!K37,Combined!K55,Combined!K73,Combined!K91,Combined!K109,Combined!K127)</f>
        <v>-6.642528845458826</v>
      </c>
      <c r="K19" s="1">
        <f>AVERAGE(Combined!L19,Combined!L37,Combined!L55,Combined!L73,Combined!L91,Combined!L109,Combined!L127)</f>
        <v>3.3114285714285714</v>
      </c>
      <c r="L19" s="1">
        <f>AVERAGE(Combined!M19,Combined!M37,Combined!M55,Combined!M73,Combined!M91,Combined!M109,Combined!M127)</f>
        <v>135.43440000000001</v>
      </c>
      <c r="M19" s="1">
        <f>AVERAGE(Combined!N19,Combined!N37,Combined!N55,Combined!N73,Combined!N91,Combined!N109,Combined!N127)</f>
        <v>0.66002857142857152</v>
      </c>
      <c r="N19" s="1">
        <f>AVERAGE(Combined!O19,Combined!O37,Combined!O55,Combined!O73,Combined!O91,Combined!O109,Combined!O127)</f>
        <v>3.9542857142857142</v>
      </c>
      <c r="O19" s="1">
        <f>AVERAGE(Combined!P19,Combined!P37,Combined!P55,Combined!P73,Combined!P91,Combined!P109,Combined!P127)</f>
        <v>18.560228571428571</v>
      </c>
      <c r="P19" s="1">
        <f>AVERAGE(Combined!Q19,Combined!Q37,Combined!Q55,Combined!Q73,Combined!Q91,Combined!Q109,Combined!Q127)</f>
        <v>67.599999999999994</v>
      </c>
      <c r="Q19" s="1"/>
    </row>
    <row r="22" spans="1:17" x14ac:dyDescent="0.2">
      <c r="B22" t="str" cm="1">
        <f t="array" ref="B22:P22">TRANSPOSE(Unilever!$A$2:$A$16)</f>
        <v>Return on Equity</v>
      </c>
      <c r="C22" t="str">
        <v>Net profit margin</v>
      </c>
      <c r="D22" t="str">
        <v>EBITDA Margin</v>
      </c>
      <c r="E22" t="str">
        <v>Current Ratio</v>
      </c>
      <c r="F22" t="str">
        <v>CFO/Avg Current Liab</v>
      </c>
      <c r="G22" t="str">
        <v>Times Interest Cover</v>
      </c>
      <c r="H22" t="str">
        <v>Inventory Turnover</v>
      </c>
      <c r="I22" t="str">
        <v>Accounts Recievable Turnover</v>
      </c>
      <c r="J22" t="str">
        <v>Working Capital Turnover</v>
      </c>
      <c r="K22" t="str">
        <v>Free Cash Flow per Share</v>
      </c>
      <c r="L22" t="str">
        <v>Debt Equity Ratio</v>
      </c>
      <c r="M22" t="str">
        <v>Assets Turnover</v>
      </c>
      <c r="N22" t="str">
        <v>EPS</v>
      </c>
      <c r="O22" t="str">
        <v>EV/Ebitda</v>
      </c>
      <c r="P22" t="str">
        <v>Dividend Payout Ratio</v>
      </c>
    </row>
    <row r="23" spans="1:17" x14ac:dyDescent="0.2">
      <c r="A23" t="s">
        <v>69</v>
      </c>
      <c r="B23" s="1">
        <f t="shared" ref="B23:P23" si="0">COUNT(B2:B19)</f>
        <v>18</v>
      </c>
      <c r="C23" s="1">
        <f t="shared" si="0"/>
        <v>18</v>
      </c>
      <c r="D23" s="1">
        <f t="shared" si="0"/>
        <v>18</v>
      </c>
      <c r="E23" s="1">
        <f t="shared" si="0"/>
        <v>18</v>
      </c>
      <c r="F23" s="1">
        <f t="shared" si="0"/>
        <v>18</v>
      </c>
      <c r="G23" s="1">
        <f t="shared" si="0"/>
        <v>18</v>
      </c>
      <c r="H23" s="1">
        <f t="shared" si="0"/>
        <v>18</v>
      </c>
      <c r="I23" s="1">
        <f t="shared" si="0"/>
        <v>18</v>
      </c>
      <c r="J23" s="1">
        <f t="shared" si="0"/>
        <v>18</v>
      </c>
      <c r="K23" s="1">
        <f t="shared" si="0"/>
        <v>18</v>
      </c>
      <c r="L23" s="1">
        <f t="shared" si="0"/>
        <v>18</v>
      </c>
      <c r="M23" s="1">
        <f t="shared" si="0"/>
        <v>18</v>
      </c>
      <c r="N23" s="1">
        <f t="shared" si="0"/>
        <v>18</v>
      </c>
      <c r="O23" s="1">
        <f t="shared" si="0"/>
        <v>18</v>
      </c>
      <c r="P23" s="1">
        <f t="shared" si="0"/>
        <v>18</v>
      </c>
    </row>
    <row r="24" spans="1:17" x14ac:dyDescent="0.2">
      <c r="A24" t="s">
        <v>70</v>
      </c>
      <c r="B24" s="1">
        <f t="shared" ref="B24:P24" si="1">MIN(B2:B19)</f>
        <v>19.802328571428571</v>
      </c>
      <c r="C24" s="1">
        <f t="shared" si="1"/>
        <v>10.765728571428571</v>
      </c>
      <c r="D24" s="1">
        <f t="shared" si="1"/>
        <v>18.78124285714286</v>
      </c>
      <c r="E24" s="1">
        <f t="shared" si="1"/>
        <v>0.72795714285714297</v>
      </c>
      <c r="F24" s="1">
        <f t="shared" si="1"/>
        <v>0.36052857142857142</v>
      </c>
      <c r="G24" s="1">
        <f t="shared" si="1"/>
        <v>8.1695403712407515</v>
      </c>
      <c r="H24" s="1">
        <f t="shared" si="1"/>
        <v>5.9642857142857144</v>
      </c>
      <c r="I24" s="1">
        <f t="shared" si="1"/>
        <v>7.8885714285714297</v>
      </c>
      <c r="J24" s="1">
        <f t="shared" si="1"/>
        <v>-88.316869826261922</v>
      </c>
      <c r="K24" s="1">
        <f t="shared" si="1"/>
        <v>1.862857142857143</v>
      </c>
      <c r="L24" s="1">
        <f t="shared" si="1"/>
        <v>52.098214285714285</v>
      </c>
      <c r="M24" s="1">
        <f t="shared" si="1"/>
        <v>0.60324285714285708</v>
      </c>
      <c r="N24" s="1">
        <f t="shared" si="1"/>
        <v>2.0857142857142859</v>
      </c>
      <c r="O24" s="1">
        <f t="shared" si="1"/>
        <v>10.120800000000001</v>
      </c>
      <c r="P24" s="1">
        <f t="shared" si="1"/>
        <v>39.385714285714293</v>
      </c>
    </row>
    <row r="25" spans="1:17" x14ac:dyDescent="0.2">
      <c r="A25" t="s">
        <v>71</v>
      </c>
      <c r="B25" s="1">
        <f t="shared" ref="B25:P25" si="2">MAX(B2:B19)</f>
        <v>32.631571428571426</v>
      </c>
      <c r="C25" s="1">
        <f t="shared" si="2"/>
        <v>16.056642857142855</v>
      </c>
      <c r="D25" s="1">
        <f t="shared" si="2"/>
        <v>22.972757142857144</v>
      </c>
      <c r="E25" s="1">
        <f t="shared" si="2"/>
        <v>1.0755857142857141</v>
      </c>
      <c r="F25" s="1">
        <f t="shared" si="2"/>
        <v>0.53395714285714291</v>
      </c>
      <c r="G25" s="1">
        <f t="shared" si="2"/>
        <v>1593.4621715865337</v>
      </c>
      <c r="H25" s="1">
        <f t="shared" si="2"/>
        <v>6.9871428571428567</v>
      </c>
      <c r="I25" s="1">
        <f t="shared" si="2"/>
        <v>12.717142857142859</v>
      </c>
      <c r="J25" s="1">
        <f t="shared" si="2"/>
        <v>19.831571577159398</v>
      </c>
      <c r="K25" s="1">
        <f t="shared" si="2"/>
        <v>3.7842857142857143</v>
      </c>
      <c r="L25" s="1">
        <f t="shared" si="2"/>
        <v>175.22911428571427</v>
      </c>
      <c r="M25" s="1">
        <f t="shared" si="2"/>
        <v>0.85374285714285725</v>
      </c>
      <c r="N25" s="1">
        <f t="shared" si="2"/>
        <v>6.1914285714285722</v>
      </c>
      <c r="O25" s="1">
        <f t="shared" si="2"/>
        <v>20.083128571428574</v>
      </c>
      <c r="P25" s="1">
        <f t="shared" si="2"/>
        <v>135.82285714285715</v>
      </c>
    </row>
    <row r="26" spans="1:17" x14ac:dyDescent="0.2">
      <c r="A26" t="s">
        <v>58</v>
      </c>
      <c r="B26" s="1">
        <f t="shared" ref="B26:P26" si="3">AVERAGE(B2:B19)</f>
        <v>24.028446825396827</v>
      </c>
      <c r="C26" s="1">
        <f t="shared" si="3"/>
        <v>12.771663492063494</v>
      </c>
      <c r="D26" s="1">
        <f t="shared" si="3"/>
        <v>20.572519841269845</v>
      </c>
      <c r="E26" s="1">
        <f t="shared" si="3"/>
        <v>0.90176666666666661</v>
      </c>
      <c r="F26" s="1">
        <f t="shared" si="3"/>
        <v>0.43721746031746034</v>
      </c>
      <c r="G26" s="1">
        <f t="shared" si="3"/>
        <v>98.602005273215795</v>
      </c>
      <c r="H26" s="1">
        <f t="shared" si="3"/>
        <v>6.42063492063492</v>
      </c>
      <c r="I26" s="1">
        <f t="shared" si="3"/>
        <v>11.027222222222221</v>
      </c>
      <c r="J26" s="1">
        <f t="shared" si="3"/>
        <v>-15.094042599093203</v>
      </c>
      <c r="K26" s="1">
        <f t="shared" si="3"/>
        <v>2.7396825396825397</v>
      </c>
      <c r="L26" s="1">
        <f t="shared" si="3"/>
        <v>101.76249365079366</v>
      </c>
      <c r="M26" s="1">
        <f t="shared" si="3"/>
        <v>0.72624444444444447</v>
      </c>
      <c r="N26" s="1">
        <f t="shared" si="3"/>
        <v>3.1457936507936517</v>
      </c>
      <c r="O26" s="1">
        <f t="shared" si="3"/>
        <v>14.48198333333333</v>
      </c>
      <c r="P26" s="1">
        <f t="shared" si="3"/>
        <v>64.309682539682527</v>
      </c>
    </row>
    <row r="27" spans="1:17" x14ac:dyDescent="0.2">
      <c r="A27" t="s">
        <v>72</v>
      </c>
      <c r="B27" s="1">
        <f t="shared" ref="B27:P27" si="4">_xlfn.STDEV.S(B2:B19)</f>
        <v>3.6099605326737882</v>
      </c>
      <c r="C27" s="1">
        <f t="shared" si="4"/>
        <v>1.4938613616987628</v>
      </c>
      <c r="D27" s="1">
        <f t="shared" si="4"/>
        <v>1.1407805018182349</v>
      </c>
      <c r="E27" s="1">
        <f t="shared" si="4"/>
        <v>8.8483923024770636E-2</v>
      </c>
      <c r="F27" s="1">
        <f t="shared" si="4"/>
        <v>4.6509314807669073E-2</v>
      </c>
      <c r="G27" s="1">
        <f t="shared" si="4"/>
        <v>373.07082407002497</v>
      </c>
      <c r="H27" s="1">
        <f t="shared" si="4"/>
        <v>0.28698048095979284</v>
      </c>
      <c r="I27" s="1">
        <f t="shared" si="4"/>
        <v>1.4082795368231731</v>
      </c>
      <c r="J27" s="1">
        <f t="shared" si="4"/>
        <v>29.643285094480987</v>
      </c>
      <c r="K27" s="1">
        <f t="shared" si="4"/>
        <v>0.60502806291617539</v>
      </c>
      <c r="L27" s="1">
        <f t="shared" si="4"/>
        <v>38.903958761187788</v>
      </c>
      <c r="M27" s="1">
        <f t="shared" si="4"/>
        <v>9.0672600478449231E-2</v>
      </c>
      <c r="N27" s="1">
        <f t="shared" si="4"/>
        <v>1.159209118168584</v>
      </c>
      <c r="O27" s="1">
        <f t="shared" si="4"/>
        <v>3.0700214171811373</v>
      </c>
      <c r="P27" s="1">
        <f t="shared" si="4"/>
        <v>20.956463614842836</v>
      </c>
    </row>
    <row r="28" spans="1:17" x14ac:dyDescent="0.2">
      <c r="A28" t="s">
        <v>73</v>
      </c>
      <c r="B28" s="1">
        <f t="shared" ref="B28:P28" si="5">_xlfn.VAR.S(B2:B19)</f>
        <v>13.03181504746242</v>
      </c>
      <c r="C28" s="1">
        <f t="shared" si="5"/>
        <v>2.2316217679764816</v>
      </c>
      <c r="D28" s="1">
        <f t="shared" si="5"/>
        <v>1.3013801533286637</v>
      </c>
      <c r="E28" s="1">
        <f t="shared" si="5"/>
        <v>7.8294046338535355E-3</v>
      </c>
      <c r="F28" s="1">
        <f t="shared" si="5"/>
        <v>2.1631163638788659E-3</v>
      </c>
      <c r="G28" s="1">
        <f t="shared" si="5"/>
        <v>139181.83977228752</v>
      </c>
      <c r="H28" s="1">
        <f t="shared" si="5"/>
        <v>8.2357796451914031E-2</v>
      </c>
      <c r="I28" s="1">
        <f t="shared" si="5"/>
        <v>1.9832512538348912</v>
      </c>
      <c r="J28" s="1">
        <f t="shared" si="5"/>
        <v>878.72435119267857</v>
      </c>
      <c r="K28" s="1">
        <f t="shared" si="5"/>
        <v>0.36605895691609946</v>
      </c>
      <c r="L28" s="1">
        <f t="shared" si="5"/>
        <v>1513.5180072921999</v>
      </c>
      <c r="M28" s="1">
        <f t="shared" si="5"/>
        <v>8.2215204775244726E-3</v>
      </c>
      <c r="N28" s="1">
        <f t="shared" si="5"/>
        <v>1.3437657796451858</v>
      </c>
      <c r="O28" s="1">
        <f t="shared" si="5"/>
        <v>9.4250315019508779</v>
      </c>
      <c r="P28" s="1">
        <f t="shared" si="5"/>
        <v>439.17336724023164</v>
      </c>
    </row>
    <row r="30" spans="1:17" x14ac:dyDescent="0.2">
      <c r="A30" cm="1">
        <f t="array" ref="A30:G45">TRANSPOSE(A22:P28)</f>
        <v>0</v>
      </c>
      <c r="B30" t="str">
        <v>N</v>
      </c>
      <c r="C30" t="str">
        <v>Minimum</v>
      </c>
      <c r="D30" t="str">
        <v>Maximum</v>
      </c>
      <c r="E30" t="str">
        <v>Mean</v>
      </c>
      <c r="F30" t="str">
        <v>Standard Deviation</v>
      </c>
      <c r="G30" t="str">
        <v>Variance</v>
      </c>
    </row>
    <row r="31" spans="1:17" x14ac:dyDescent="0.2">
      <c r="A31" t="str">
        <v>Return on Equity</v>
      </c>
      <c r="B31">
        <v>18</v>
      </c>
      <c r="C31" s="1">
        <v>19.802328571428571</v>
      </c>
      <c r="D31" s="1">
        <v>32.631571428571426</v>
      </c>
      <c r="E31" s="1">
        <v>24.028446825396827</v>
      </c>
      <c r="F31" s="1">
        <v>3.6099605326737882</v>
      </c>
      <c r="G31" s="1">
        <v>13.03181504746242</v>
      </c>
    </row>
    <row r="32" spans="1:17" x14ac:dyDescent="0.2">
      <c r="A32" t="str">
        <v>Net profit margin</v>
      </c>
      <c r="B32">
        <v>18</v>
      </c>
      <c r="C32" s="1">
        <v>10.765728571428571</v>
      </c>
      <c r="D32" s="1">
        <v>16.056642857142855</v>
      </c>
      <c r="E32" s="1">
        <v>12.771663492063494</v>
      </c>
      <c r="F32" s="1">
        <v>1.4938613616987628</v>
      </c>
      <c r="G32" s="1">
        <v>2.2316217679764816</v>
      </c>
    </row>
    <row r="33" spans="1:7" x14ac:dyDescent="0.2">
      <c r="A33" t="str">
        <v>EBITDA Margin</v>
      </c>
      <c r="B33">
        <v>18</v>
      </c>
      <c r="C33" s="1">
        <v>18.78124285714286</v>
      </c>
      <c r="D33" s="1">
        <v>22.972757142857144</v>
      </c>
      <c r="E33" s="1">
        <v>20.572519841269845</v>
      </c>
      <c r="F33" s="1">
        <v>1.1407805018182349</v>
      </c>
      <c r="G33" s="1">
        <v>1.3013801533286637</v>
      </c>
    </row>
    <row r="34" spans="1:7" x14ac:dyDescent="0.2">
      <c r="A34" t="str">
        <v>Current Ratio</v>
      </c>
      <c r="B34">
        <v>18</v>
      </c>
      <c r="C34" s="1">
        <v>0.72795714285714297</v>
      </c>
      <c r="D34" s="1">
        <v>1.0755857142857141</v>
      </c>
      <c r="E34" s="1">
        <v>0.90176666666666661</v>
      </c>
      <c r="F34" s="1">
        <v>8.8483923024770636E-2</v>
      </c>
      <c r="G34" s="1">
        <v>7.8294046338535355E-3</v>
      </c>
    </row>
    <row r="35" spans="1:7" x14ac:dyDescent="0.2">
      <c r="A35" t="str">
        <v>CFO/Avg Current Liab</v>
      </c>
      <c r="B35">
        <v>18</v>
      </c>
      <c r="C35" s="1">
        <v>0.36052857142857142</v>
      </c>
      <c r="D35" s="1">
        <v>0.53395714285714291</v>
      </c>
      <c r="E35" s="1">
        <v>0.43721746031746034</v>
      </c>
      <c r="F35" s="1">
        <v>4.6509314807669073E-2</v>
      </c>
      <c r="G35" s="1">
        <v>2.1631163638788659E-3</v>
      </c>
    </row>
    <row r="36" spans="1:7" x14ac:dyDescent="0.2">
      <c r="A36" t="str">
        <v>Times Interest Cover</v>
      </c>
      <c r="B36">
        <v>18</v>
      </c>
      <c r="C36" s="1">
        <v>8.1695403712407515</v>
      </c>
      <c r="D36" s="1">
        <v>1593.4621715865337</v>
      </c>
      <c r="E36" s="1">
        <v>98.602005273215795</v>
      </c>
      <c r="F36" s="1">
        <v>373.07082407002497</v>
      </c>
      <c r="G36" s="1">
        <v>139181.83977228752</v>
      </c>
    </row>
    <row r="37" spans="1:7" x14ac:dyDescent="0.2">
      <c r="A37" t="str">
        <v>Inventory Turnover</v>
      </c>
      <c r="B37">
        <v>18</v>
      </c>
      <c r="C37" s="1">
        <v>5.9642857142857144</v>
      </c>
      <c r="D37" s="1">
        <v>6.9871428571428567</v>
      </c>
      <c r="E37" s="1">
        <v>6.42063492063492</v>
      </c>
      <c r="F37" s="1">
        <v>0.28698048095979284</v>
      </c>
      <c r="G37" s="1">
        <v>8.2357796451914031E-2</v>
      </c>
    </row>
    <row r="38" spans="1:7" x14ac:dyDescent="0.2">
      <c r="A38" t="str">
        <v>Accounts Recievable Turnover</v>
      </c>
      <c r="B38">
        <v>18</v>
      </c>
      <c r="C38" s="1">
        <v>7.8885714285714297</v>
      </c>
      <c r="D38" s="1">
        <v>12.717142857142859</v>
      </c>
      <c r="E38" s="1">
        <v>11.027222222222221</v>
      </c>
      <c r="F38" s="1">
        <v>1.4082795368231731</v>
      </c>
      <c r="G38" s="1">
        <v>1.9832512538348912</v>
      </c>
    </row>
    <row r="39" spans="1:7" x14ac:dyDescent="0.2">
      <c r="A39" t="str">
        <v>Working Capital Turnover</v>
      </c>
      <c r="B39">
        <v>18</v>
      </c>
      <c r="C39" s="1">
        <v>-88.316869826261922</v>
      </c>
      <c r="D39" s="1">
        <v>19.831571577159398</v>
      </c>
      <c r="E39" s="1">
        <v>-15.094042599093203</v>
      </c>
      <c r="F39" s="1">
        <v>29.643285094480987</v>
      </c>
      <c r="G39" s="1">
        <v>878.72435119267857</v>
      </c>
    </row>
    <row r="40" spans="1:7" x14ac:dyDescent="0.2">
      <c r="A40" t="str">
        <v>Free Cash Flow per Share</v>
      </c>
      <c r="B40">
        <v>18</v>
      </c>
      <c r="C40" s="1">
        <v>1.862857142857143</v>
      </c>
      <c r="D40" s="1">
        <v>3.7842857142857143</v>
      </c>
      <c r="E40" s="1">
        <v>2.7396825396825397</v>
      </c>
      <c r="F40" s="1">
        <v>0.60502806291617539</v>
      </c>
      <c r="G40" s="1">
        <v>0.36605895691609946</v>
      </c>
    </row>
    <row r="41" spans="1:7" x14ac:dyDescent="0.2">
      <c r="A41" t="str">
        <v>Debt Equity Ratio</v>
      </c>
      <c r="B41">
        <v>18</v>
      </c>
      <c r="C41" s="1">
        <v>52.098214285714285</v>
      </c>
      <c r="D41" s="1">
        <v>175.22911428571427</v>
      </c>
      <c r="E41" s="1">
        <v>101.76249365079366</v>
      </c>
      <c r="F41" s="1">
        <v>38.903958761187788</v>
      </c>
      <c r="G41" s="1">
        <v>1513.5180072921999</v>
      </c>
    </row>
    <row r="42" spans="1:7" x14ac:dyDescent="0.2">
      <c r="A42" t="str">
        <v>Assets Turnover</v>
      </c>
      <c r="B42">
        <v>18</v>
      </c>
      <c r="C42" s="1">
        <v>0.60324285714285708</v>
      </c>
      <c r="D42" s="1">
        <v>0.85374285714285725</v>
      </c>
      <c r="E42" s="1">
        <v>0.72624444444444447</v>
      </c>
      <c r="F42" s="1">
        <v>9.0672600478449231E-2</v>
      </c>
      <c r="G42" s="1">
        <v>8.2215204775244726E-3</v>
      </c>
    </row>
    <row r="43" spans="1:7" x14ac:dyDescent="0.2">
      <c r="A43" t="str">
        <v>EPS</v>
      </c>
      <c r="B43">
        <v>18</v>
      </c>
      <c r="C43" s="1">
        <v>2.0857142857142859</v>
      </c>
      <c r="D43" s="1">
        <v>6.1914285714285722</v>
      </c>
      <c r="E43" s="1">
        <v>3.1457936507936517</v>
      </c>
      <c r="F43" s="1">
        <v>1.159209118168584</v>
      </c>
      <c r="G43" s="1">
        <v>1.3437657796451858</v>
      </c>
    </row>
    <row r="44" spans="1:7" x14ac:dyDescent="0.2">
      <c r="A44" t="str">
        <v>EV/Ebitda</v>
      </c>
      <c r="B44">
        <v>18</v>
      </c>
      <c r="C44" s="1">
        <v>10.120800000000001</v>
      </c>
      <c r="D44" s="1">
        <v>20.083128571428574</v>
      </c>
      <c r="E44" s="1">
        <v>14.48198333333333</v>
      </c>
      <c r="F44" s="1">
        <v>3.0700214171811373</v>
      </c>
      <c r="G44" s="1">
        <v>9.4250315019508779</v>
      </c>
    </row>
    <row r="45" spans="1:7" x14ac:dyDescent="0.2">
      <c r="A45" t="str">
        <v>Dividend Payout Ratio</v>
      </c>
      <c r="B45">
        <v>18</v>
      </c>
      <c r="C45" s="1">
        <v>39.385714285714293</v>
      </c>
      <c r="D45" s="1">
        <v>135.82285714285715</v>
      </c>
      <c r="E45" s="1">
        <v>64.309682539682527</v>
      </c>
      <c r="F45" s="1">
        <v>20.956463614842836</v>
      </c>
      <c r="G45" s="1">
        <v>439.17336724023164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7602-C34F-4915-A865-8D24B2F4CDDB}">
  <dimension ref="A1:Q127"/>
  <sheetViews>
    <sheetView workbookViewId="0">
      <selection activeCell="E5" sqref="E5"/>
    </sheetView>
  </sheetViews>
  <sheetFormatPr baseColWidth="10" defaultColWidth="8.83203125" defaultRowHeight="15" x14ac:dyDescent="0.2"/>
  <cols>
    <col min="3" max="4" width="16" bestFit="1" customWidth="1"/>
    <col min="5" max="5" width="16.5" bestFit="1" customWidth="1"/>
    <col min="6" max="6" width="14.33203125" bestFit="1" customWidth="1"/>
    <col min="7" max="7" width="12.1640625" bestFit="1" customWidth="1"/>
    <col min="8" max="8" width="15.83203125" customWidth="1"/>
    <col min="9" max="9" width="15.33203125" bestFit="1" customWidth="1"/>
    <col min="10" max="11" width="12.1640625" bestFit="1" customWidth="1"/>
    <col min="12" max="12" width="13" customWidth="1"/>
    <col min="13" max="13" width="12.83203125" customWidth="1"/>
    <col min="14" max="16" width="12.1640625" bestFit="1" customWidth="1"/>
    <col min="17" max="17" width="12.33203125" customWidth="1"/>
  </cols>
  <sheetData>
    <row r="1" spans="1:17" x14ac:dyDescent="0.2">
      <c r="C1" s="4" t="str" cm="1">
        <f t="array" ref="C1:Q1">TRANSPOSE(Unilever!A20:A34)</f>
        <v>Return on Equity</v>
      </c>
      <c r="D1" t="str">
        <v>Net profit margin</v>
      </c>
      <c r="E1" t="str">
        <v>EBITDA Margin</v>
      </c>
      <c r="F1" t="str">
        <v>Current Ratio</v>
      </c>
      <c r="G1" t="str">
        <v>CFO/Avg Current Liab</v>
      </c>
      <c r="H1" t="str">
        <v>Times Interest Cover</v>
      </c>
      <c r="I1" t="str">
        <v>Inventory Turnover</v>
      </c>
      <c r="J1" s="4" t="str">
        <v>Accounts Recievable Turnover</v>
      </c>
      <c r="K1" s="4" t="str">
        <v>Working Capital Turnover</v>
      </c>
      <c r="L1" t="str">
        <v>Free Cash Flow per Share</v>
      </c>
      <c r="M1" t="str">
        <v>Debt Equity Ratio</v>
      </c>
      <c r="N1" t="str">
        <v>Assets Turnover</v>
      </c>
      <c r="O1" s="4" t="str">
        <v>EPS</v>
      </c>
      <c r="P1" t="str">
        <v>EV/Ebitda</v>
      </c>
      <c r="Q1" t="str">
        <v>Dividend Payout Ratio</v>
      </c>
    </row>
    <row r="2" spans="1:17" x14ac:dyDescent="0.2">
      <c r="A2" s="12" t="s">
        <v>62</v>
      </c>
      <c r="B2" t="str" cm="1">
        <f t="array" ref="B2:Q19">TRANSPOSE(Unilever!B19:S34)</f>
        <v>FY 2005</v>
      </c>
      <c r="C2" s="1">
        <v>0.79865683856141823</v>
      </c>
      <c r="D2" s="1">
        <v>-0.43358248556678403</v>
      </c>
      <c r="E2" s="1">
        <v>-0.66764228604976927</v>
      </c>
      <c r="F2" s="1">
        <v>-0.37103122019421464</v>
      </c>
      <c r="G2" s="1">
        <v>-1.0097584058702571</v>
      </c>
      <c r="H2" s="1">
        <v>-1.9238995338539235</v>
      </c>
      <c r="I2" s="1">
        <v>-1.8607923568260551</v>
      </c>
      <c r="J2" s="1">
        <v>-2.5297034968675729</v>
      </c>
      <c r="K2" s="1">
        <v>0.56370601835623313</v>
      </c>
      <c r="L2" s="1">
        <v>1.044423154301231</v>
      </c>
      <c r="M2" s="1">
        <v>0.54350512904947956</v>
      </c>
      <c r="N2" s="1">
        <v>0.2283577002507326</v>
      </c>
      <c r="O2" s="1">
        <v>-2.506211464965975</v>
      </c>
      <c r="P2" s="1">
        <v>-2.3510240958375412</v>
      </c>
      <c r="Q2" s="1">
        <v>-2.7971287082392524</v>
      </c>
    </row>
    <row r="3" spans="1:17" x14ac:dyDescent="0.2">
      <c r="A3" s="12"/>
      <c r="B3" t="str">
        <v>FY 2006</v>
      </c>
      <c r="C3" s="1">
        <v>0.82066064941974248</v>
      </c>
      <c r="D3" s="1">
        <v>0.51241566476074629</v>
      </c>
      <c r="E3" s="1">
        <v>-0.79225533792248781</v>
      </c>
      <c r="F3" s="1">
        <v>-0.85674481753936915</v>
      </c>
      <c r="G3" s="1">
        <v>-0.69638510749672899</v>
      </c>
      <c r="H3" s="1">
        <v>-1.2861233147558282</v>
      </c>
      <c r="I3" s="1">
        <v>-1.7196287987220091</v>
      </c>
      <c r="J3" s="1">
        <v>-2.5297034968675729</v>
      </c>
      <c r="K3" s="1">
        <v>0.4038144129811797</v>
      </c>
      <c r="L3" s="1">
        <v>-1.0973053393291405</v>
      </c>
      <c r="M3" s="1">
        <v>-0.83767906307254847</v>
      </c>
      <c r="N3" s="1">
        <v>0.4567154005014652</v>
      </c>
      <c r="O3" s="1">
        <v>-0.24032164732550482</v>
      </c>
      <c r="P3" s="1">
        <v>-0.2789738511463013</v>
      </c>
      <c r="Q3" s="1">
        <v>1.3008774461832342</v>
      </c>
    </row>
    <row r="4" spans="1:17" x14ac:dyDescent="0.2">
      <c r="A4" s="12"/>
      <c r="B4" t="str">
        <v>FY 2007</v>
      </c>
      <c r="C4" s="1">
        <v>-0.60133562729949819</v>
      </c>
      <c r="D4" s="1">
        <v>-0.49489718049542047</v>
      </c>
      <c r="E4" s="1">
        <v>-0.58254068964888894</v>
      </c>
      <c r="F4" s="1">
        <v>-0.24960282085792565</v>
      </c>
      <c r="G4" s="1">
        <v>-1.3231317042437847</v>
      </c>
      <c r="H4" s="1">
        <v>-1.1557491705203062</v>
      </c>
      <c r="I4" s="1">
        <v>-1.3731364288302619</v>
      </c>
      <c r="J4" s="1">
        <v>-8.4557483846062112E-2</v>
      </c>
      <c r="K4" s="1">
        <v>0.42530591621377795</v>
      </c>
      <c r="L4" s="1">
        <v>-1.6072406949554192</v>
      </c>
      <c r="M4" s="1">
        <v>-0.79801985247814256</v>
      </c>
      <c r="N4" s="1">
        <v>0.7611923341691087</v>
      </c>
      <c r="O4" s="1">
        <v>-0.6523016141692265</v>
      </c>
      <c r="P4" s="1">
        <v>0.54902236989333919</v>
      </c>
      <c r="Q4" s="1">
        <v>6.8797164461440602E-2</v>
      </c>
    </row>
    <row r="5" spans="1:17" x14ac:dyDescent="0.2">
      <c r="A5" s="12"/>
      <c r="B5" t="str">
        <v>FY 2008</v>
      </c>
      <c r="C5" s="1">
        <v>0.50618951923618383</v>
      </c>
      <c r="D5" s="1">
        <v>0.70511899167931702</v>
      </c>
      <c r="E5" s="1">
        <v>0.43563912443308012</v>
      </c>
      <c r="F5" s="1">
        <v>0.72182437383238607</v>
      </c>
      <c r="G5" s="1">
        <v>-1.4798183534305487</v>
      </c>
      <c r="H5" s="1">
        <v>0.4721658196637834</v>
      </c>
      <c r="I5" s="1">
        <v>-1.2063067692527525</v>
      </c>
      <c r="J5" s="1">
        <v>5.0978699647265112E-2</v>
      </c>
      <c r="K5" s="1">
        <v>0.46039144257542935</v>
      </c>
      <c r="L5" s="1">
        <v>-1.6582342305180473</v>
      </c>
      <c r="M5" s="1">
        <v>-0.11734255906573006</v>
      </c>
      <c r="N5" s="1">
        <v>0.91343080100293039</v>
      </c>
      <c r="O5" s="1">
        <v>-4.8064329465101086E-2</v>
      </c>
      <c r="P5" s="1">
        <v>-1.7907878467758938</v>
      </c>
      <c r="Q5" s="1">
        <v>-1.0310709871218438</v>
      </c>
    </row>
    <row r="6" spans="1:17" x14ac:dyDescent="0.2">
      <c r="A6" s="12"/>
      <c r="B6" t="str">
        <v>FY 2009</v>
      </c>
      <c r="C6" s="1">
        <v>-0.81312230681087438</v>
      </c>
      <c r="D6" s="1">
        <v>-1.0248313295214901</v>
      </c>
      <c r="E6" s="1">
        <v>-1.0718748689539543</v>
      </c>
      <c r="F6" s="1">
        <v>2.1789651658678522</v>
      </c>
      <c r="G6" s="1">
        <v>1.9672879286782585</v>
      </c>
      <c r="H6" s="1">
        <v>-1.0077568986853884</v>
      </c>
      <c r="I6" s="1">
        <v>-1.1678076170425591</v>
      </c>
      <c r="J6" s="1">
        <v>0.32937734682274789</v>
      </c>
      <c r="K6" s="1">
        <v>0.37287182700171589</v>
      </c>
      <c r="L6" s="1">
        <v>-0.23041523476446651</v>
      </c>
      <c r="M6" s="1">
        <v>-0.76462262250390556</v>
      </c>
      <c r="N6" s="1">
        <v>0.83731156758601955</v>
      </c>
      <c r="O6" s="1">
        <v>-0.84455893202963017</v>
      </c>
      <c r="P6" s="1">
        <v>5.2636575687989798E-3</v>
      </c>
      <c r="Q6" s="1">
        <v>-1.370149510537416</v>
      </c>
    </row>
    <row r="7" spans="1:17" x14ac:dyDescent="0.2">
      <c r="A7" s="12"/>
      <c r="B7" t="str">
        <v>FY 2010</v>
      </c>
      <c r="C7" s="1">
        <v>-0.68935087073279755</v>
      </c>
      <c r="D7" s="1">
        <v>-0.52993414902606972</v>
      </c>
      <c r="E7" s="1">
        <v>-0.65548491513535789</v>
      </c>
      <c r="F7" s="1">
        <v>2.0575367665315634</v>
      </c>
      <c r="G7" s="1">
        <v>1.6539146303047312</v>
      </c>
      <c r="H7" s="1">
        <v>3.1712629678910781E-2</v>
      </c>
      <c r="I7" s="1">
        <v>0.19249576105097038</v>
      </c>
      <c r="J7" s="1">
        <v>0.80924869919101461</v>
      </c>
      <c r="K7" s="1">
        <v>0.49586536959791078</v>
      </c>
      <c r="L7" s="1">
        <v>-0.67235920964057483</v>
      </c>
      <c r="M7" s="1">
        <v>-1.1313659541584928</v>
      </c>
      <c r="N7" s="1">
        <v>1.1417885012536613</v>
      </c>
      <c r="O7" s="1">
        <v>-0.43257896518590822</v>
      </c>
      <c r="P7" s="1">
        <v>-0.71150919049536754</v>
      </c>
      <c r="Q7" s="1">
        <v>-0.15744514443936966</v>
      </c>
    </row>
    <row r="8" spans="1:17" x14ac:dyDescent="0.2">
      <c r="A8" s="12"/>
      <c r="B8" t="str">
        <v>FY 2011</v>
      </c>
      <c r="C8" s="1">
        <v>-0.9955705718444845</v>
      </c>
      <c r="D8" s="1">
        <v>-0.84526686580191346</v>
      </c>
      <c r="E8" s="1">
        <v>-0.81960942247991375</v>
      </c>
      <c r="F8" s="1">
        <v>0.60039597449609705</v>
      </c>
      <c r="G8" s="1">
        <v>8.7048138437090791E-2</v>
      </c>
      <c r="H8" s="1">
        <v>-0.3276971733487451</v>
      </c>
      <c r="I8" s="1">
        <v>-0.19249576105097269</v>
      </c>
      <c r="J8" s="1">
        <v>0.60044971380940237</v>
      </c>
      <c r="K8" s="1">
        <v>-0.24364948862257921</v>
      </c>
      <c r="L8" s="1">
        <v>-0.84233766151600087</v>
      </c>
      <c r="M8" s="1">
        <v>-0.50746395170228287</v>
      </c>
      <c r="N8" s="1">
        <v>0.53283463391837604</v>
      </c>
      <c r="O8" s="1">
        <v>-0.50124229299319523</v>
      </c>
      <c r="P8" s="1">
        <v>-0.18010863072365757</v>
      </c>
      <c r="Q8" s="1">
        <v>0.20214905434252295</v>
      </c>
    </row>
    <row r="9" spans="1:17" x14ac:dyDescent="0.2">
      <c r="A9" s="12"/>
      <c r="B9" t="str">
        <v>FY 2012</v>
      </c>
      <c r="C9" s="1">
        <v>-0.92222453565006834</v>
      </c>
      <c r="D9" s="1">
        <v>-1.002933224189835</v>
      </c>
      <c r="E9" s="1">
        <v>-0.8500028497659432</v>
      </c>
      <c r="F9" s="1">
        <v>0.2361107764872302</v>
      </c>
      <c r="G9" s="1">
        <v>1.0271680335576747</v>
      </c>
      <c r="H9" s="1">
        <v>0.15503952287467498</v>
      </c>
      <c r="I9" s="1">
        <v>0.4876559279957921</v>
      </c>
      <c r="J9" s="1">
        <v>0.774448868294079</v>
      </c>
      <c r="K9" s="1">
        <v>0.54609852173193574</v>
      </c>
      <c r="L9" s="1">
        <v>-6.0436782889040093E-2</v>
      </c>
      <c r="M9" s="1">
        <v>-1.0879495551919851</v>
      </c>
      <c r="N9" s="1">
        <v>0.91343080100293039</v>
      </c>
      <c r="O9" s="1">
        <v>-0.39138096850153603</v>
      </c>
      <c r="P9" s="1">
        <v>-0.18422801490793431</v>
      </c>
      <c r="Q9" s="1">
        <v>0.25742740185733043</v>
      </c>
    </row>
    <row r="10" spans="1:17" x14ac:dyDescent="0.2">
      <c r="A10" s="12"/>
      <c r="B10" t="str">
        <v>FY 2013</v>
      </c>
      <c r="C10" s="1">
        <v>-0.63434134358698535</v>
      </c>
      <c r="D10" s="1">
        <v>-0.47299907516376438</v>
      </c>
      <c r="E10" s="1">
        <v>-0.40018012593271507</v>
      </c>
      <c r="F10" s="1">
        <v>-0.61388801886679256</v>
      </c>
      <c r="G10" s="1">
        <v>0.55710808599738315</v>
      </c>
      <c r="H10" s="1">
        <v>0.77872123989325448</v>
      </c>
      <c r="I10" s="1">
        <v>0.73148389199368935</v>
      </c>
      <c r="J10" s="1">
        <v>0.70118606640579428</v>
      </c>
      <c r="K10" s="1">
        <v>0.39190345938239024</v>
      </c>
      <c r="L10" s="1">
        <v>-0.31540446070217976</v>
      </c>
      <c r="M10" s="1">
        <v>-0.8309996170777012</v>
      </c>
      <c r="N10" s="1">
        <v>0.83731156758601955</v>
      </c>
      <c r="O10" s="1">
        <v>-0.15792565395676036</v>
      </c>
      <c r="P10" s="1">
        <v>-0.29133200369913148</v>
      </c>
      <c r="Q10" s="1">
        <v>0.28364187593651757</v>
      </c>
    </row>
    <row r="11" spans="1:17" x14ac:dyDescent="0.2">
      <c r="A11" s="12"/>
      <c r="B11" t="str">
        <v>FY 2014</v>
      </c>
      <c r="C11" s="1">
        <v>-0.23368862087498801</v>
      </c>
      <c r="D11" s="1">
        <v>-5.255545279597356E-2</v>
      </c>
      <c r="E11" s="1">
        <v>0.21376710524506889</v>
      </c>
      <c r="F11" s="1">
        <v>-1.4638868142208139</v>
      </c>
      <c r="G11" s="1">
        <v>-0.69638510749672899</v>
      </c>
      <c r="H11" s="1">
        <v>1.1064184132420003</v>
      </c>
      <c r="I11" s="1">
        <v>0.74431694273042048</v>
      </c>
      <c r="J11" s="1">
        <v>0.59495500366778076</v>
      </c>
      <c r="K11" s="1">
        <v>0.48641428685104532</v>
      </c>
      <c r="L11" s="1">
        <v>-0.79134412595337333</v>
      </c>
      <c r="M11" s="1">
        <v>-0.59868013606941706</v>
      </c>
      <c r="N11" s="1">
        <v>0.4567154005014652</v>
      </c>
      <c r="O11" s="1">
        <v>-6.8663327807288567E-3</v>
      </c>
      <c r="P11" s="1">
        <v>-8.1243410301013827E-2</v>
      </c>
      <c r="Q11" s="1">
        <v>0.17479482052076228</v>
      </c>
    </row>
    <row r="12" spans="1:17" x14ac:dyDescent="0.2">
      <c r="A12" s="12"/>
      <c r="B12" t="str">
        <v>FY 2015</v>
      </c>
      <c r="C12" s="1">
        <v>-0.52615594020022172</v>
      </c>
      <c r="D12" s="1">
        <v>-0.69198012848032231</v>
      </c>
      <c r="E12" s="1">
        <v>-0.57342266146307996</v>
      </c>
      <c r="F12" s="1">
        <v>-1.4638868142208139</v>
      </c>
      <c r="G12" s="1">
        <v>0.40042143681061904</v>
      </c>
      <c r="H12" s="1">
        <v>0.61311084045894271</v>
      </c>
      <c r="I12" s="1">
        <v>1.0651432111487056</v>
      </c>
      <c r="J12" s="1">
        <v>0.8678589407016426</v>
      </c>
      <c r="K12" s="1">
        <v>0.39034985673906991</v>
      </c>
      <c r="L12" s="1">
        <v>0.29651796604935465</v>
      </c>
      <c r="M12" s="1">
        <v>-0.54044371630184163</v>
      </c>
      <c r="N12" s="1">
        <v>0.60895386733528689</v>
      </c>
      <c r="O12" s="1">
        <v>-0.13046032283384554</v>
      </c>
      <c r="P12" s="1">
        <v>0.99803524597951232</v>
      </c>
      <c r="Q12" s="1">
        <v>0.6249999188372366</v>
      </c>
    </row>
    <row r="13" spans="1:17" x14ac:dyDescent="0.2">
      <c r="A13" s="12"/>
      <c r="B13" t="str">
        <v>FY 2016</v>
      </c>
      <c r="C13" s="1">
        <v>-0.6306740417772646</v>
      </c>
      <c r="D13" s="1">
        <v>-0.42482324343412187</v>
      </c>
      <c r="E13" s="1">
        <v>-0.22997693313095352</v>
      </c>
      <c r="F13" s="1">
        <v>-0.85674481753936915</v>
      </c>
      <c r="G13" s="1">
        <v>8.7048138437090791E-2</v>
      </c>
      <c r="H13" s="1">
        <v>0.19027577807346466</v>
      </c>
      <c r="I13" s="1">
        <v>0.76998304420388275</v>
      </c>
      <c r="J13" s="1">
        <v>0.56198674281805261</v>
      </c>
      <c r="K13" s="1">
        <v>0.39293919447793713</v>
      </c>
      <c r="L13" s="1">
        <v>0.1605352045490139</v>
      </c>
      <c r="M13" s="1">
        <v>-0.39203477560382716</v>
      </c>
      <c r="N13" s="1">
        <v>-7.6119233416910861E-2</v>
      </c>
      <c r="O13" s="1">
        <v>6.8663327807285523E-3</v>
      </c>
      <c r="P13" s="1">
        <v>0.59433559592038399</v>
      </c>
      <c r="Q13" s="1">
        <v>7.6205602788167529E-2</v>
      </c>
    </row>
    <row r="14" spans="1:17" x14ac:dyDescent="0.2">
      <c r="A14" s="12"/>
      <c r="B14" t="str">
        <v>FY 2017</v>
      </c>
      <c r="C14" s="1">
        <v>6.3362825712397125E-2</v>
      </c>
      <c r="D14" s="1">
        <v>0.17956446371957835</v>
      </c>
      <c r="E14" s="1">
        <v>0.64231442997807664</v>
      </c>
      <c r="F14" s="1">
        <v>-0.24960282085792565</v>
      </c>
      <c r="G14" s="1">
        <v>-6.9638510749673324E-2</v>
      </c>
      <c r="H14" s="1">
        <v>0.10218514007649014</v>
      </c>
      <c r="I14" s="1">
        <v>1.257638972199677</v>
      </c>
      <c r="J14" s="1">
        <v>0.37699816805013309</v>
      </c>
      <c r="K14" s="1">
        <v>0.35888940321183266</v>
      </c>
      <c r="L14" s="1">
        <v>0.53448779867495166</v>
      </c>
      <c r="M14" s="1">
        <v>1.1137628308595717</v>
      </c>
      <c r="N14" s="1">
        <v>-0.45671540050146436</v>
      </c>
      <c r="O14" s="1">
        <v>0.44631163074736502</v>
      </c>
      <c r="P14" s="1">
        <v>0.7179171214486888</v>
      </c>
      <c r="Q14" s="1">
        <v>0.35715637933249872</v>
      </c>
    </row>
    <row r="15" spans="1:17" x14ac:dyDescent="0.2">
      <c r="A15" s="12"/>
      <c r="B15" t="str">
        <v>FY 2018</v>
      </c>
      <c r="C15" s="1">
        <v>3.243830320192763</v>
      </c>
      <c r="D15" s="1">
        <v>3.319752768279018</v>
      </c>
      <c r="E15" s="1">
        <v>3.1923229792759029</v>
      </c>
      <c r="F15" s="1">
        <v>0.2361107764872302</v>
      </c>
      <c r="G15" s="1">
        <v>-0.53969845830996488</v>
      </c>
      <c r="H15" s="1">
        <v>1.6842929985021533</v>
      </c>
      <c r="I15" s="1">
        <v>0.6801516890467636</v>
      </c>
      <c r="J15" s="1">
        <v>-0.1321783050734473</v>
      </c>
      <c r="K15" s="1">
        <v>-3.226566563797665</v>
      </c>
      <c r="L15" s="1">
        <v>0.44949857273723881</v>
      </c>
      <c r="M15" s="1">
        <v>2.1720375556681981</v>
      </c>
      <c r="N15" s="1">
        <v>-1.0656692678367512</v>
      </c>
      <c r="O15" s="1">
        <v>2.2864888159826569</v>
      </c>
      <c r="P15" s="1">
        <v>-0.76506118489096575</v>
      </c>
      <c r="Q15" s="1">
        <v>-0.87207450303286116</v>
      </c>
    </row>
    <row r="16" spans="1:17" x14ac:dyDescent="0.2">
      <c r="A16" s="12"/>
      <c r="B16" t="str">
        <v>FY 2019</v>
      </c>
      <c r="C16" s="1">
        <v>0.5740346027160188</v>
      </c>
      <c r="D16" s="1">
        <v>8.7592421326629089E-3</v>
      </c>
      <c r="E16" s="1">
        <v>0.56025217630579871</v>
      </c>
      <c r="F16" s="1">
        <v>0.35753917582351913</v>
      </c>
      <c r="G16" s="1">
        <v>0.40042143681061904</v>
      </c>
      <c r="H16" s="1">
        <v>-0.77872123989325504</v>
      </c>
      <c r="I16" s="1">
        <v>0.59032033388964344</v>
      </c>
      <c r="J16" s="1">
        <v>-0.47468190390117937</v>
      </c>
      <c r="K16" s="1">
        <v>-1.3457363637279632E-2</v>
      </c>
      <c r="L16" s="1">
        <v>1.0104274639261457</v>
      </c>
      <c r="M16" s="1">
        <v>1.7808724995949508</v>
      </c>
      <c r="N16" s="1">
        <v>-1.1417885012536622</v>
      </c>
      <c r="O16" s="1">
        <v>0.44631163074736502</v>
      </c>
      <c r="P16" s="1">
        <v>1.3481829016430418</v>
      </c>
      <c r="Q16" s="1">
        <v>1.0250555884804828</v>
      </c>
    </row>
    <row r="17" spans="1:17" x14ac:dyDescent="0.2">
      <c r="A17" s="12"/>
      <c r="B17" t="str">
        <v>FY 2020</v>
      </c>
      <c r="C17" s="1">
        <v>-2.4652417720902195E-2</v>
      </c>
      <c r="D17" s="1">
        <v>8.7592421326623635E-2</v>
      </c>
      <c r="E17" s="1">
        <v>0.49338663627653545</v>
      </c>
      <c r="F17" s="1">
        <v>0.35753917582351913</v>
      </c>
      <c r="G17" s="1">
        <v>1.0271680335576747</v>
      </c>
      <c r="H17" s="1">
        <v>-0.49683119830293637</v>
      </c>
      <c r="I17" s="1">
        <v>0.29516016694482172</v>
      </c>
      <c r="J17" s="1">
        <v>-0.30434588951091684</v>
      </c>
      <c r="K17" s="1">
        <v>-2.0300335946671031</v>
      </c>
      <c r="L17" s="1">
        <v>1.9963024848036175</v>
      </c>
      <c r="M17" s="1">
        <v>0.81214409765474638</v>
      </c>
      <c r="N17" s="1">
        <v>-1.5985039017551266</v>
      </c>
      <c r="O17" s="1">
        <v>0.41884629962445019</v>
      </c>
      <c r="P17" s="1">
        <v>1.3234665965373815</v>
      </c>
      <c r="Q17" s="1">
        <v>1.1344725237675246</v>
      </c>
    </row>
    <row r="18" spans="1:17" x14ac:dyDescent="0.2">
      <c r="A18" s="12"/>
      <c r="B18" t="str">
        <v>FY 2021</v>
      </c>
      <c r="C18" s="1">
        <v>-0.1942651264204894</v>
      </c>
      <c r="D18" s="1">
        <v>0.31971233784217473</v>
      </c>
      <c r="E18" s="1">
        <v>0.37181292713241915</v>
      </c>
      <c r="F18" s="1">
        <v>-0.61388801886679256</v>
      </c>
      <c r="G18" s="1">
        <v>-0.22632515993643659</v>
      </c>
      <c r="H18" s="1">
        <v>1.7265765047407002</v>
      </c>
      <c r="I18" s="1">
        <v>0.25666101473462721</v>
      </c>
      <c r="J18" s="1">
        <v>0.20849372370707769</v>
      </c>
      <c r="K18" s="1">
        <v>9.309388431710823E-2</v>
      </c>
      <c r="L18" s="1">
        <v>1.2313994513641997</v>
      </c>
      <c r="M18" s="1">
        <v>0.76705783718952625</v>
      </c>
      <c r="N18" s="1">
        <v>-1.90298083542277</v>
      </c>
      <c r="O18" s="1">
        <v>0.69349961085359835</v>
      </c>
      <c r="P18" s="1">
        <v>1.096900466402156</v>
      </c>
      <c r="Q18" s="1">
        <v>0.81533979584698646</v>
      </c>
    </row>
    <row r="19" spans="1:17" x14ac:dyDescent="0.2">
      <c r="A19" s="12"/>
      <c r="B19" t="str">
        <v>FY 2022</v>
      </c>
      <c r="C19" s="1">
        <v>0.25864664708003005</v>
      </c>
      <c r="D19" s="1">
        <v>0.84088724473558318</v>
      </c>
      <c r="E19" s="1">
        <v>0.73349471183616366</v>
      </c>
      <c r="F19" s="1">
        <v>-6.7460221853477388E-3</v>
      </c>
      <c r="G19" s="1">
        <v>-1.1664450550570205</v>
      </c>
      <c r="H19" s="1">
        <v>0.11627964215600639</v>
      </c>
      <c r="I19" s="1">
        <v>0.4491567757855976</v>
      </c>
      <c r="J19" s="1">
        <v>0.17918860295176367</v>
      </c>
      <c r="K19" s="1">
        <v>0.13206341728706053</v>
      </c>
      <c r="L19" s="1">
        <v>0.55148564386249466</v>
      </c>
      <c r="M19" s="1">
        <v>0.4172218532093967</v>
      </c>
      <c r="N19" s="1">
        <v>-1.4462654349213047</v>
      </c>
      <c r="O19" s="1">
        <v>1.6135882034712439</v>
      </c>
      <c r="P19" s="1">
        <v>1.1442733845222492E-3</v>
      </c>
      <c r="Q19" s="1">
        <v>-9.304871898397514E-2</v>
      </c>
    </row>
    <row r="20" spans="1:17" x14ac:dyDescent="0.2">
      <c r="A20" s="12" t="s">
        <v>63</v>
      </c>
      <c r="B20" t="str" cm="1">
        <f t="array" ref="B20:Q37">TRANSPOSE(Pepsico!B19:S34)</f>
        <v>FY 2005</v>
      </c>
      <c r="C20" s="1">
        <v>0.44768601551150383</v>
      </c>
      <c r="D20" s="1">
        <v>0.38898450416207997</v>
      </c>
      <c r="E20" s="1">
        <v>1.6090740529246073</v>
      </c>
      <c r="F20" s="1">
        <v>-0.13989202340991799</v>
      </c>
      <c r="G20" s="1">
        <v>0.79089657330673202</v>
      </c>
      <c r="H20" s="1">
        <v>1.2517800914863753</v>
      </c>
      <c r="I20" s="1">
        <v>-0.33033691958427436</v>
      </c>
      <c r="J20" s="1">
        <v>-0.54405846819482995</v>
      </c>
      <c r="K20" s="1">
        <v>0.56370601835623313</v>
      </c>
      <c r="L20" s="1">
        <v>-1.5003481945965478</v>
      </c>
      <c r="M20" s="1">
        <v>-1.1546179195590263</v>
      </c>
      <c r="N20" s="1">
        <v>0.88674847308724969</v>
      </c>
      <c r="O20" s="1">
        <v>-1.8660103398004853</v>
      </c>
      <c r="P20" s="1">
        <v>-0.13675122225467581</v>
      </c>
      <c r="Q20" s="1">
        <v>-1.0234473649928444</v>
      </c>
    </row>
    <row r="21" spans="1:17" x14ac:dyDescent="0.2">
      <c r="A21" s="12"/>
      <c r="B21" t="str">
        <v>FY 2006</v>
      </c>
      <c r="C21" s="1">
        <v>1.677626304385776</v>
      </c>
      <c r="D21" s="1">
        <v>1.6160187915486017</v>
      </c>
      <c r="E21" s="1">
        <v>1.7955582892394113</v>
      </c>
      <c r="F21" s="1">
        <v>0.92543953948100122</v>
      </c>
      <c r="G21" s="1">
        <v>0.98327682086782919</v>
      </c>
      <c r="H21" s="1">
        <v>1.757447044859384</v>
      </c>
      <c r="I21" s="1">
        <v>-0.41930546650472567</v>
      </c>
      <c r="J21" s="1">
        <v>-1.059482280168875</v>
      </c>
      <c r="K21" s="1">
        <v>0.4038144129811797</v>
      </c>
      <c r="L21" s="1">
        <v>-1.5307036844834772</v>
      </c>
      <c r="M21" s="1">
        <v>-1.0605250690810772</v>
      </c>
      <c r="N21" s="1">
        <v>1.2446290227637173</v>
      </c>
      <c r="O21" s="1">
        <v>-1.3724552564840622</v>
      </c>
      <c r="P21" s="1">
        <v>-0.35477174230641562</v>
      </c>
      <c r="Q21" s="1">
        <v>-1.473415643352235</v>
      </c>
    </row>
    <row r="22" spans="1:17" x14ac:dyDescent="0.2">
      <c r="A22" s="12"/>
      <c r="B22" t="str">
        <v>FY 2007</v>
      </c>
      <c r="C22" s="1">
        <v>1.5260370250847455</v>
      </c>
      <c r="D22" s="1">
        <v>1.0163664420630985</v>
      </c>
      <c r="E22" s="1">
        <v>1.3643134927614284</v>
      </c>
      <c r="F22" s="1">
        <v>0.82859121558182658</v>
      </c>
      <c r="G22" s="1">
        <v>2.2658118046084761</v>
      </c>
      <c r="H22" s="1">
        <v>2.4303424395053552</v>
      </c>
      <c r="I22" s="1">
        <v>-0.64172683380585926</v>
      </c>
      <c r="J22" s="1">
        <v>-1.559746568261331</v>
      </c>
      <c r="K22" s="1">
        <v>0.42530591621377795</v>
      </c>
      <c r="L22" s="1">
        <v>-1.1866747990982813</v>
      </c>
      <c r="M22" s="1">
        <v>-1.2158039807987857</v>
      </c>
      <c r="N22" s="1">
        <v>1.8172379022460683</v>
      </c>
      <c r="O22" s="1">
        <v>-1.0463563621499967</v>
      </c>
      <c r="P22" s="1">
        <v>0.21841123782961036</v>
      </c>
      <c r="Q22" s="1">
        <v>-1.0561503085075241</v>
      </c>
    </row>
    <row r="23" spans="1:17" x14ac:dyDescent="0.2">
      <c r="A23" s="12"/>
      <c r="B23" t="str">
        <v>FY 2008</v>
      </c>
      <c r="C23" s="1">
        <v>1.0127006019971641</v>
      </c>
      <c r="D23" s="1">
        <v>0.17061399538990266</v>
      </c>
      <c r="E23" s="1">
        <v>9.3889632866828443E-2</v>
      </c>
      <c r="F23" s="1">
        <v>0.44119791998512836</v>
      </c>
      <c r="G23" s="1">
        <v>1.6245443127381525</v>
      </c>
      <c r="H23" s="1">
        <v>0.97970207195496639</v>
      </c>
      <c r="I23" s="1">
        <v>-0.79000774533994744</v>
      </c>
      <c r="J23" s="1">
        <v>-1.8477775220115347</v>
      </c>
      <c r="K23" s="1">
        <v>0.46039144257542935</v>
      </c>
      <c r="L23" s="1">
        <v>-1.0753713361795414</v>
      </c>
      <c r="M23" s="1">
        <v>-1.1643014278504729</v>
      </c>
      <c r="N23" s="1">
        <v>1.8172379022460683</v>
      </c>
      <c r="O23" s="1">
        <v>-0.77313836959983406</v>
      </c>
      <c r="P23" s="1">
        <v>-1.1283929424900099</v>
      </c>
      <c r="Q23" s="1">
        <v>-0.47537025608941447</v>
      </c>
    </row>
    <row r="24" spans="1:17" x14ac:dyDescent="0.2">
      <c r="A24" s="12"/>
      <c r="B24" t="str">
        <v>FY 2009</v>
      </c>
      <c r="C24" s="1">
        <v>1.4278485146283959</v>
      </c>
      <c r="D24" s="1">
        <v>0.81532692605061741</v>
      </c>
      <c r="E24" s="1">
        <v>1.7197990682365227</v>
      </c>
      <c r="F24" s="1">
        <v>1.4581053209264603</v>
      </c>
      <c r="G24" s="1">
        <v>1.1115303192418939</v>
      </c>
      <c r="H24" s="1">
        <v>0.87087086414240333</v>
      </c>
      <c r="I24" s="1">
        <v>-1.7390055791581158</v>
      </c>
      <c r="J24" s="1">
        <v>-1.2565560906295405</v>
      </c>
      <c r="K24" s="1">
        <v>0.37287182700171589</v>
      </c>
      <c r="L24" s="1">
        <v>-0.96406787326080157</v>
      </c>
      <c r="M24" s="1">
        <v>-0.81295289692188344</v>
      </c>
      <c r="N24" s="1">
        <v>1.2446290227637173</v>
      </c>
      <c r="O24" s="1">
        <v>-0.74669791870788293</v>
      </c>
      <c r="P24" s="1">
        <v>-1.2866336425275628</v>
      </c>
      <c r="Q24" s="1">
        <v>-0.70671330095251972</v>
      </c>
    </row>
    <row r="25" spans="1:17" x14ac:dyDescent="0.2">
      <c r="A25" s="12"/>
      <c r="B25" t="str">
        <v>FY 2010</v>
      </c>
      <c r="C25" s="1">
        <v>2.3925075647259316E-2</v>
      </c>
      <c r="D25" s="1">
        <v>-0.16214106559627312</v>
      </c>
      <c r="E25" s="1">
        <v>-0.58794335615917359</v>
      </c>
      <c r="F25" s="1">
        <v>-0.13989202340991799</v>
      </c>
      <c r="G25" s="1">
        <v>0.59851632574563485</v>
      </c>
      <c r="H25" s="1">
        <v>-0.59304160192171285</v>
      </c>
      <c r="I25" s="1">
        <v>-0.18205600805018615</v>
      </c>
      <c r="J25" s="1">
        <v>2.078539163320166</v>
      </c>
      <c r="K25" s="1">
        <v>0.49586536959791078</v>
      </c>
      <c r="L25" s="1">
        <v>-0.69086846427844029</v>
      </c>
      <c r="M25" s="1">
        <v>-0.98691326711335581</v>
      </c>
      <c r="N25" s="1">
        <v>0.74359625321666201</v>
      </c>
      <c r="O25" s="1">
        <v>-0.65856308240137873</v>
      </c>
      <c r="P25" s="1">
        <v>-0.86465844242742096</v>
      </c>
      <c r="Q25" s="1">
        <v>-0.62495594216582018</v>
      </c>
    </row>
    <row r="26" spans="1:17" x14ac:dyDescent="0.2">
      <c r="A26" s="12"/>
      <c r="B26" t="str">
        <v>FY 2011</v>
      </c>
      <c r="C26" s="1">
        <v>-0.5273086672655799</v>
      </c>
      <c r="D26" s="1">
        <v>-0.5919496860367498</v>
      </c>
      <c r="E26" s="1">
        <v>-0.48887360561693316</v>
      </c>
      <c r="F26" s="1">
        <v>-0.86625445265372725</v>
      </c>
      <c r="G26" s="1">
        <v>-0.42751166124688222</v>
      </c>
      <c r="H26" s="1">
        <v>-0.32494521194442239</v>
      </c>
      <c r="I26" s="1">
        <v>-0.31550882843086581</v>
      </c>
      <c r="J26" s="1">
        <v>1.1538082065432007</v>
      </c>
      <c r="K26" s="1">
        <v>-0.24364948862257921</v>
      </c>
      <c r="L26" s="1">
        <v>-0.39743206203812614</v>
      </c>
      <c r="M26" s="1">
        <v>-0.37985156147966603</v>
      </c>
      <c r="N26" s="1">
        <v>-0.18689317594215824</v>
      </c>
      <c r="O26" s="1">
        <v>-0.12094058093170378</v>
      </c>
      <c r="P26" s="1">
        <v>-1.3182817825350734</v>
      </c>
      <c r="Q26" s="1">
        <v>-0.52563589149160739</v>
      </c>
    </row>
    <row r="27" spans="1:17" x14ac:dyDescent="0.2">
      <c r="A27" s="12"/>
      <c r="B27" t="str">
        <v>FY 2012</v>
      </c>
      <c r="C27" s="1">
        <v>-0.74607955898411282</v>
      </c>
      <c r="D27" s="1">
        <v>-0.68207084838717225</v>
      </c>
      <c r="E27" s="1">
        <v>-0.826876283937516</v>
      </c>
      <c r="F27" s="1">
        <v>-0.18831618535950528</v>
      </c>
      <c r="G27" s="1">
        <v>-0.74814540718204425</v>
      </c>
      <c r="H27" s="1">
        <v>-0.4722655054467948</v>
      </c>
      <c r="I27" s="1">
        <v>-0.80483583649335855</v>
      </c>
      <c r="J27" s="1">
        <v>-0.1044322756287337</v>
      </c>
      <c r="K27" s="1">
        <v>0.54609852173193574</v>
      </c>
      <c r="L27" s="1">
        <v>-0.25577310923245716</v>
      </c>
      <c r="M27" s="1">
        <v>-0.27547533936478258</v>
      </c>
      <c r="N27" s="1">
        <v>-0.5447737256186268</v>
      </c>
      <c r="O27" s="1">
        <v>-0.40297205711251721</v>
      </c>
      <c r="P27" s="1">
        <v>-1.1319094024908443</v>
      </c>
      <c r="Q27" s="1">
        <v>-0.28520869565220225</v>
      </c>
    </row>
    <row r="28" spans="1:17" x14ac:dyDescent="0.2">
      <c r="A28" s="12"/>
      <c r="B28" t="str">
        <v>FY 2013</v>
      </c>
      <c r="C28" s="1">
        <v>-0.83565504220744902</v>
      </c>
      <c r="D28" s="1">
        <v>-0.43250455264754045</v>
      </c>
      <c r="E28" s="1">
        <v>-0.47721834084725817</v>
      </c>
      <c r="F28" s="1">
        <v>0.48962208193471563</v>
      </c>
      <c r="G28" s="1">
        <v>-0.29925816287281742</v>
      </c>
      <c r="H28" s="1">
        <v>-0.40457780302678581</v>
      </c>
      <c r="I28" s="1">
        <v>-7.8259369976323656E-2</v>
      </c>
      <c r="J28" s="1">
        <v>-5.8953703983963261E-2</v>
      </c>
      <c r="K28" s="1">
        <v>0.39190345938239024</v>
      </c>
      <c r="L28" s="1">
        <v>0.52335113119872101</v>
      </c>
      <c r="M28" s="1">
        <v>-0.28832955391095061</v>
      </c>
      <c r="N28" s="1">
        <v>-0.68792594548921449</v>
      </c>
      <c r="O28" s="1">
        <v>-4.1619228255850189E-2</v>
      </c>
      <c r="P28" s="1">
        <v>-0.74509880239904747</v>
      </c>
      <c r="Q28" s="1">
        <v>-0.43116072133808825</v>
      </c>
    </row>
    <row r="29" spans="1:17" x14ac:dyDescent="0.2">
      <c r="A29" s="12"/>
      <c r="B29" t="str">
        <v>FY 2014</v>
      </c>
      <c r="C29" s="1">
        <v>-0.79775772238219156</v>
      </c>
      <c r="D29" s="1">
        <v>-0.56422009762123515</v>
      </c>
      <c r="E29" s="1">
        <v>-0.66370257716206205</v>
      </c>
      <c r="F29" s="1">
        <v>5.3804624388427928E-3</v>
      </c>
      <c r="G29" s="1">
        <v>-0.1068779153117209</v>
      </c>
      <c r="H29" s="1">
        <v>-0.41917711139188596</v>
      </c>
      <c r="I29" s="1">
        <v>0.81142609922820796</v>
      </c>
      <c r="J29" s="1">
        <v>0.54742725127961733</v>
      </c>
      <c r="K29" s="1">
        <v>0.48641428685104532</v>
      </c>
      <c r="L29" s="1">
        <v>1.1304609289373024</v>
      </c>
      <c r="M29" s="1">
        <v>-0.33186249384063921</v>
      </c>
      <c r="N29" s="1">
        <v>-0.47319761568333291</v>
      </c>
      <c r="O29" s="1">
        <v>6.4142575311954844E-2</v>
      </c>
      <c r="P29" s="1">
        <v>-0.16488290226135197</v>
      </c>
      <c r="Q29" s="1">
        <v>4.6665620015288845E-2</v>
      </c>
    </row>
    <row r="30" spans="1:17" x14ac:dyDescent="0.2">
      <c r="A30" s="12"/>
      <c r="B30" t="str">
        <v>FY 2015</v>
      </c>
      <c r="C30" s="1">
        <v>-0.97174087248905638</v>
      </c>
      <c r="D30" s="1">
        <v>-0.95243433543843958</v>
      </c>
      <c r="E30" s="1">
        <v>-1.3746737281122525</v>
      </c>
      <c r="F30" s="1">
        <v>0.82859121558182658</v>
      </c>
      <c r="G30" s="1">
        <v>-4.2751166124688503E-2</v>
      </c>
      <c r="H30" s="1">
        <v>-0.67532861270682187</v>
      </c>
      <c r="I30" s="1">
        <v>1.1969564692168408</v>
      </c>
      <c r="J30" s="1">
        <v>0.59290582292438776</v>
      </c>
      <c r="K30" s="1">
        <v>0.39034985673906991</v>
      </c>
      <c r="L30" s="1">
        <v>1.383423344661711</v>
      </c>
      <c r="M30" s="1">
        <v>3.7824716507149657E-2</v>
      </c>
      <c r="N30" s="1">
        <v>-0.47319761568333291</v>
      </c>
      <c r="O30" s="1">
        <v>6.4142575311954844E-2</v>
      </c>
      <c r="P30" s="1">
        <v>0.54192555790638597</v>
      </c>
      <c r="Q30" s="1">
        <v>0.99747342220134994</v>
      </c>
    </row>
    <row r="31" spans="1:17" x14ac:dyDescent="0.2">
      <c r="A31" s="12"/>
      <c r="B31" t="str">
        <v>FY 2016</v>
      </c>
      <c r="C31" s="1">
        <v>-0.48079832020730917</v>
      </c>
      <c r="D31" s="1">
        <v>-0.45676794251111585</v>
      </c>
      <c r="E31" s="1">
        <v>-3.4318279599600515E-2</v>
      </c>
      <c r="F31" s="1">
        <v>0.53804624388430289</v>
      </c>
      <c r="G31" s="1">
        <v>-0.29925816287281742</v>
      </c>
      <c r="H31" s="1">
        <v>-0.84786589338527618</v>
      </c>
      <c r="I31" s="1">
        <v>2.0421576649611444</v>
      </c>
      <c r="J31" s="1">
        <v>0.68386296621392595</v>
      </c>
      <c r="K31" s="1">
        <v>0.39293919447793713</v>
      </c>
      <c r="L31" s="1">
        <v>1.3631863514037579</v>
      </c>
      <c r="M31" s="1">
        <v>0.99769176405132798</v>
      </c>
      <c r="N31" s="1">
        <v>-0.61634983555392064</v>
      </c>
      <c r="O31" s="1">
        <v>0.25803921518626366</v>
      </c>
      <c r="P31" s="1">
        <v>1.094009778037389E-2</v>
      </c>
      <c r="Q31" s="1">
        <v>0.54992758410230591</v>
      </c>
    </row>
    <row r="32" spans="1:17" x14ac:dyDescent="0.2">
      <c r="A32" s="12"/>
      <c r="B32" t="str">
        <v>FY 2017</v>
      </c>
      <c r="C32" s="1">
        <v>-1.3799983633338775</v>
      </c>
      <c r="D32" s="1">
        <v>-1.2990541906323725</v>
      </c>
      <c r="E32" s="1">
        <v>0.2745462367967938</v>
      </c>
      <c r="F32" s="1">
        <v>1.7970744545735713</v>
      </c>
      <c r="G32" s="1">
        <v>-0.74814540718204425</v>
      </c>
      <c r="H32" s="1">
        <v>-0.63285789746289467</v>
      </c>
      <c r="I32" s="1">
        <v>1.7307677507395594</v>
      </c>
      <c r="J32" s="1">
        <v>0.1987582020030593</v>
      </c>
      <c r="K32" s="1">
        <v>0.35888940321183266</v>
      </c>
      <c r="L32" s="1">
        <v>1.0191574660185623</v>
      </c>
      <c r="M32" s="1">
        <v>1.4537592961493651</v>
      </c>
      <c r="N32" s="1">
        <v>-0.97423038523038996</v>
      </c>
      <c r="O32" s="1">
        <v>0.59295159315098001</v>
      </c>
      <c r="P32" s="1">
        <v>0.37665193786716339</v>
      </c>
      <c r="Q32" s="1">
        <v>2.1311754640435829</v>
      </c>
    </row>
    <row r="33" spans="1:17" x14ac:dyDescent="0.2">
      <c r="A33" s="12"/>
      <c r="B33" t="str">
        <v>FY 2018</v>
      </c>
      <c r="C33" s="1">
        <v>1.4984753379391034</v>
      </c>
      <c r="D33" s="1">
        <v>2.7563981151366415</v>
      </c>
      <c r="E33" s="1">
        <v>-5.1801176754111958E-2</v>
      </c>
      <c r="F33" s="1">
        <v>-0.7209819668049654</v>
      </c>
      <c r="G33" s="1">
        <v>-1.0046524039301734</v>
      </c>
      <c r="H33" s="1">
        <v>-0.71779932795074919</v>
      </c>
      <c r="I33" s="1">
        <v>1.0041912842225245</v>
      </c>
      <c r="J33" s="1">
        <v>-1.3475132339195527E-2</v>
      </c>
      <c r="K33" s="1">
        <v>-3.226566563797665</v>
      </c>
      <c r="L33" s="1">
        <v>0.38169217839305253</v>
      </c>
      <c r="M33" s="1">
        <v>1.6921621285989596</v>
      </c>
      <c r="N33" s="1">
        <v>-1.0458064951656838</v>
      </c>
      <c r="O33" s="1">
        <v>0.84854261843984113</v>
      </c>
      <c r="P33" s="1">
        <v>0.11643389780540966</v>
      </c>
      <c r="Q33" s="1">
        <v>-1.0622064091583907</v>
      </c>
    </row>
    <row r="34" spans="1:17" x14ac:dyDescent="0.2">
      <c r="A34" s="12"/>
      <c r="B34" t="str">
        <v>FY 2019</v>
      </c>
      <c r="C34" s="1">
        <v>-0.15178067990620805</v>
      </c>
      <c r="D34" s="1">
        <v>-0.17600585980403011</v>
      </c>
      <c r="E34" s="1">
        <v>0.12302779479101486</v>
      </c>
      <c r="F34" s="1">
        <v>-1.3504960721495995</v>
      </c>
      <c r="G34" s="1">
        <v>-0.94052565474314109</v>
      </c>
      <c r="H34" s="1">
        <v>-0.35679824837736779</v>
      </c>
      <c r="I34" s="1">
        <v>0.48520809385321456</v>
      </c>
      <c r="J34" s="1">
        <v>-5.8953703983963261E-2</v>
      </c>
      <c r="K34" s="1">
        <v>-1.3457363637279632E-2</v>
      </c>
      <c r="L34" s="1">
        <v>-8.3758666539859361E-2</v>
      </c>
      <c r="M34" s="1">
        <v>0.52354263682501434</v>
      </c>
      <c r="N34" s="1">
        <v>-0.75950205542450833</v>
      </c>
      <c r="O34" s="1">
        <v>0.85735610207049218</v>
      </c>
      <c r="P34" s="1">
        <v>0.93225261799901771</v>
      </c>
      <c r="Q34" s="1">
        <v>0.87816823937927735</v>
      </c>
    </row>
    <row r="35" spans="1:17" x14ac:dyDescent="0.2">
      <c r="A35" s="12"/>
      <c r="B35" t="str">
        <v>FY 2020</v>
      </c>
      <c r="C35" s="1">
        <v>-0.62205196682872421</v>
      </c>
      <c r="D35" s="1">
        <v>-0.44290314830335881</v>
      </c>
      <c r="E35" s="1">
        <v>-0.42476964938371969</v>
      </c>
      <c r="F35" s="1">
        <v>-0.76940612875455272</v>
      </c>
      <c r="G35" s="1">
        <v>-0.74814540718204425</v>
      </c>
      <c r="H35" s="1">
        <v>-0.63153068761152198</v>
      </c>
      <c r="I35" s="1">
        <v>-0.77517965418653889</v>
      </c>
      <c r="J35" s="1">
        <v>-0.31666560997098581</v>
      </c>
      <c r="K35" s="1">
        <v>-2.0300335946671031</v>
      </c>
      <c r="L35" s="1">
        <v>0.65489158737541342</v>
      </c>
      <c r="M35" s="1">
        <v>0.56493320766367516</v>
      </c>
      <c r="N35" s="1">
        <v>-1.0458064951656838</v>
      </c>
      <c r="O35" s="1">
        <v>0.8749830693317926</v>
      </c>
      <c r="P35" s="1">
        <v>1.4069747181116767</v>
      </c>
      <c r="Q35" s="1">
        <v>1.209436944981682</v>
      </c>
    </row>
    <row r="36" spans="1:17" x14ac:dyDescent="0.2">
      <c r="A36" s="12"/>
      <c r="B36" t="str">
        <v>FY 2021</v>
      </c>
      <c r="C36" s="1">
        <v>-0.75124737532392083</v>
      </c>
      <c r="D36" s="1">
        <v>-0.62661167155614295</v>
      </c>
      <c r="E36" s="1">
        <v>-0.74528943054978902</v>
      </c>
      <c r="F36" s="1">
        <v>-1.4957685579983615</v>
      </c>
      <c r="G36" s="1">
        <v>-0.81227215636907668</v>
      </c>
      <c r="H36" s="1">
        <v>-1.0230575937664759</v>
      </c>
      <c r="I36" s="1">
        <v>-0.43413355765813683</v>
      </c>
      <c r="J36" s="1">
        <v>0.82029868114823179</v>
      </c>
      <c r="K36" s="1">
        <v>9.309388431710823E-2</v>
      </c>
      <c r="L36" s="1">
        <v>1.1203424323083253</v>
      </c>
      <c r="M36" s="1">
        <v>1.525485813316982</v>
      </c>
      <c r="N36" s="1">
        <v>-0.75950205542450833</v>
      </c>
      <c r="O36" s="1">
        <v>1.5007404071079717</v>
      </c>
      <c r="P36" s="1">
        <v>1.6953244381801074</v>
      </c>
      <c r="Q36" s="1">
        <v>1.1367637371712822</v>
      </c>
    </row>
    <row r="37" spans="1:17" x14ac:dyDescent="0.2">
      <c r="A37" s="12"/>
      <c r="B37" t="str">
        <v>FY 2022</v>
      </c>
      <c r="C37" s="1">
        <v>-0.34988030626550992</v>
      </c>
      <c r="D37" s="1">
        <v>-0.37704537581651115</v>
      </c>
      <c r="E37" s="1">
        <v>-1.3047421394942007</v>
      </c>
      <c r="F37" s="1">
        <v>-1.6410410438471228</v>
      </c>
      <c r="G37" s="1">
        <v>-1.1970326514912708</v>
      </c>
      <c r="H37" s="1">
        <v>-0.19089701695577713</v>
      </c>
      <c r="I37" s="1">
        <v>-0.76035156303313034</v>
      </c>
      <c r="J37" s="1">
        <v>0.74450106174028297</v>
      </c>
      <c r="K37" s="1">
        <v>0.13206341728706053</v>
      </c>
      <c r="L37" s="1">
        <v>0.10849276941069071</v>
      </c>
      <c r="M37" s="1">
        <v>0.87523394680816824</v>
      </c>
      <c r="N37" s="1">
        <v>-0.18689317594215824</v>
      </c>
      <c r="O37" s="1">
        <v>1.9678550395324439</v>
      </c>
      <c r="P37" s="1">
        <v>1.8324663782126538</v>
      </c>
      <c r="Q37" s="1">
        <v>0.71465352180587816</v>
      </c>
    </row>
    <row r="38" spans="1:17" x14ac:dyDescent="0.2">
      <c r="A38" s="12" t="s">
        <v>64</v>
      </c>
      <c r="B38" t="str" cm="1">
        <f t="array" ref="B38:Q55">TRANSPOSE('P&amp;G'!B19:S34)</f>
        <v>FY 2005</v>
      </c>
      <c r="C38" s="1">
        <v>2.4781017712097739</v>
      </c>
      <c r="D38" s="1">
        <v>-0.74801475784993254</v>
      </c>
      <c r="E38" s="1">
        <v>-0.38977668183263747</v>
      </c>
      <c r="F38" s="1">
        <v>-0.26914476138770121</v>
      </c>
      <c r="G38" s="1">
        <v>-2.5267458210996279</v>
      </c>
      <c r="H38" s="1">
        <v>-0.23977743077521019</v>
      </c>
      <c r="I38" s="1">
        <v>-0.34760050350862598</v>
      </c>
      <c r="J38" s="1">
        <v>-6.407209173997333E-2</v>
      </c>
      <c r="K38" s="1">
        <v>0.22230733865757857</v>
      </c>
      <c r="L38" s="1">
        <v>-1.597065135963138</v>
      </c>
      <c r="M38" s="1">
        <v>3.5919112033119567</v>
      </c>
      <c r="N38" s="1">
        <v>3.4782125237913779</v>
      </c>
      <c r="O38" s="1">
        <v>-1.1290526809547416</v>
      </c>
      <c r="P38" s="1">
        <v>-0.48848857807803142</v>
      </c>
      <c r="Q38" s="1">
        <v>-0.74127836166556127</v>
      </c>
    </row>
    <row r="39" spans="1:17" x14ac:dyDescent="0.2">
      <c r="A39" s="12"/>
      <c r="B39" t="str">
        <v>FY 2006</v>
      </c>
      <c r="C39" s="1">
        <v>7.1303487333395615E-2</v>
      </c>
      <c r="D39" s="1">
        <v>-0.61080920526603777</v>
      </c>
      <c r="E39" s="1">
        <v>4.34868179401574E-2</v>
      </c>
      <c r="F39" s="1">
        <v>2.6095339908459803</v>
      </c>
      <c r="G39" s="1">
        <v>0.19436506316151231</v>
      </c>
      <c r="H39" s="1">
        <v>-0.24004958642283322</v>
      </c>
      <c r="I39" s="1">
        <v>-0.4541641615185687</v>
      </c>
      <c r="J39" s="1">
        <v>-5.7207224767833367E-2</v>
      </c>
      <c r="K39" s="1">
        <v>0.46574054305074047</v>
      </c>
      <c r="L39" s="1">
        <v>-1.3204529990857021</v>
      </c>
      <c r="M39" s="1">
        <v>-7.8591477449952752E-4</v>
      </c>
      <c r="N39" s="1">
        <v>0.83694488853730065</v>
      </c>
      <c r="O39" s="1">
        <v>-0.79886668165034946</v>
      </c>
      <c r="P39" s="1">
        <v>-0.28813307893429352</v>
      </c>
      <c r="Q39" s="1">
        <v>-0.66313902440555672</v>
      </c>
    </row>
    <row r="40" spans="1:17" x14ac:dyDescent="0.2">
      <c r="A40" s="12"/>
      <c r="B40" t="str">
        <v>FY 2007</v>
      </c>
      <c r="C40" s="1">
        <v>-0.62665579153578266</v>
      </c>
      <c r="D40" s="1">
        <v>-0.40629526839570473</v>
      </c>
      <c r="E40" s="1">
        <v>0.34099442111747685</v>
      </c>
      <c r="F40" s="1">
        <v>-0.47977979203894644</v>
      </c>
      <c r="G40" s="1">
        <v>0.58309518948453265</v>
      </c>
      <c r="H40" s="1">
        <v>-0.24004575324469768</v>
      </c>
      <c r="I40" s="1">
        <v>-0.8499720341269319</v>
      </c>
      <c r="J40" s="1">
        <v>-1.0114237338953067</v>
      </c>
      <c r="K40" s="1">
        <v>0.22764666467756317</v>
      </c>
      <c r="L40" s="1">
        <v>-0.8389429830397952</v>
      </c>
      <c r="M40" s="1">
        <v>-0.38071957147552832</v>
      </c>
      <c r="N40" s="1">
        <v>-0.43477656547392063</v>
      </c>
      <c r="O40" s="1">
        <v>-0.30358768269376085</v>
      </c>
      <c r="P40" s="1">
        <v>-0.48673107369957758</v>
      </c>
      <c r="Q40" s="1">
        <v>-0.70155535409525793</v>
      </c>
    </row>
    <row r="41" spans="1:17" x14ac:dyDescent="0.2">
      <c r="A41" s="12"/>
      <c r="B41" t="str">
        <v>FY 2008</v>
      </c>
      <c r="C41" s="1">
        <v>-0.14138462916964667</v>
      </c>
      <c r="D41" s="1">
        <v>0.38069507095342547</v>
      </c>
      <c r="E41" s="1">
        <v>0.31788703446292726</v>
      </c>
      <c r="F41" s="1">
        <v>-0.40956811515519803</v>
      </c>
      <c r="G41" s="1">
        <v>-0.19436506316150801</v>
      </c>
      <c r="H41" s="1">
        <v>4.0069162956662172</v>
      </c>
      <c r="I41" s="1">
        <v>-1.4741306024708865</v>
      </c>
      <c r="J41" s="1">
        <v>-1.1281264724216884</v>
      </c>
      <c r="K41" s="1">
        <v>0.21668499425290616</v>
      </c>
      <c r="L41" s="1">
        <v>-0.26522892136807608</v>
      </c>
      <c r="M41" s="1">
        <v>-0.39537126834298814</v>
      </c>
      <c r="N41" s="1">
        <v>-0.23912711101065656</v>
      </c>
      <c r="O41" s="1">
        <v>0.20820061622804692</v>
      </c>
      <c r="P41" s="1">
        <v>-0.65369398965269232</v>
      </c>
      <c r="Q41" s="1">
        <v>-0.84842594787493197</v>
      </c>
    </row>
    <row r="42" spans="1:17" x14ac:dyDescent="0.2">
      <c r="A42" s="12"/>
      <c r="B42" t="str">
        <v>FY 2009</v>
      </c>
      <c r="C42" s="1">
        <v>-9.6157845775321521E-2</v>
      </c>
      <c r="D42" s="1">
        <v>0.62921833601104582</v>
      </c>
      <c r="E42" s="1">
        <v>0.27167226115382914</v>
      </c>
      <c r="F42" s="1">
        <v>-0.97126153022518524</v>
      </c>
      <c r="G42" s="1">
        <v>-0.38873012632301818</v>
      </c>
      <c r="H42" s="1">
        <v>-0.24012624998554397</v>
      </c>
      <c r="I42" s="1">
        <v>-1.6720345387750688</v>
      </c>
      <c r="J42" s="1">
        <v>-1.1487210733381095</v>
      </c>
      <c r="K42" s="1">
        <v>0.25319790005266429</v>
      </c>
      <c r="L42" s="1">
        <v>-0.18326976970068756</v>
      </c>
      <c r="M42" s="1">
        <v>-0.10082163821439787</v>
      </c>
      <c r="N42" s="1">
        <v>-0.53260129270555323</v>
      </c>
      <c r="O42" s="1">
        <v>8.4380866488900252E-2</v>
      </c>
      <c r="P42" s="1">
        <v>-0.85756449755333775</v>
      </c>
      <c r="Q42" s="1">
        <v>-0.53403924980207096</v>
      </c>
    </row>
    <row r="43" spans="1:17" x14ac:dyDescent="0.2">
      <c r="A43" s="12"/>
      <c r="B43" t="str">
        <v>FY 2010</v>
      </c>
      <c r="C43" s="1">
        <v>-7.1710935832443215E-2</v>
      </c>
      <c r="D43" s="1">
        <v>0.34445209479918998</v>
      </c>
      <c r="E43" s="1">
        <v>0.33810599778565781</v>
      </c>
      <c r="F43" s="1">
        <v>-0.54999146892269479</v>
      </c>
      <c r="G43" s="1">
        <v>1.5549205052920811</v>
      </c>
      <c r="H43" s="1">
        <v>-0.23804100107981233</v>
      </c>
      <c r="I43" s="1">
        <v>-0.86519541384263776</v>
      </c>
      <c r="J43" s="1">
        <v>2.5171178897848537E-2</v>
      </c>
      <c r="K43" s="1">
        <v>0.20427103500683574</v>
      </c>
      <c r="L43" s="1">
        <v>0.36995450405418445</v>
      </c>
      <c r="M43" s="1">
        <v>-0.60756825745792409</v>
      </c>
      <c r="N43" s="1">
        <v>-0.14130238377902399</v>
      </c>
      <c r="O43" s="1">
        <v>-6.4202833198076417E-2</v>
      </c>
      <c r="P43" s="1">
        <v>-0.73805419981847664</v>
      </c>
      <c r="Q43" s="1">
        <v>-0.43917443567035969</v>
      </c>
    </row>
    <row r="44" spans="1:17" x14ac:dyDescent="0.2">
      <c r="A44" s="12"/>
      <c r="B44" t="str">
        <v>FY 2011</v>
      </c>
      <c r="C44" s="1">
        <v>-0.34918336368411296</v>
      </c>
      <c r="D44" s="1">
        <v>-0.20695889954740534</v>
      </c>
      <c r="E44" s="1">
        <v>-0.15003754529169044</v>
      </c>
      <c r="F44" s="1">
        <v>-0.26914476138770121</v>
      </c>
      <c r="G44" s="1">
        <v>0.19436506316151231</v>
      </c>
      <c r="H44" s="1">
        <v>-0.23707887336779276</v>
      </c>
      <c r="I44" s="1">
        <v>-0.3628238832243319</v>
      </c>
      <c r="J44" s="1">
        <v>0.25171178897847196</v>
      </c>
      <c r="K44" s="1">
        <v>0.19193111535150328</v>
      </c>
      <c r="L44" s="1">
        <v>-0.61355531595447677</v>
      </c>
      <c r="M44" s="1">
        <v>-0.68234243457461619</v>
      </c>
      <c r="N44" s="1">
        <v>0.15217179791587374</v>
      </c>
      <c r="O44" s="1">
        <v>-0.28707838272854125</v>
      </c>
      <c r="P44" s="1">
        <v>-0.64842147651733084</v>
      </c>
      <c r="Q44" s="1">
        <v>-0.49196422204668372</v>
      </c>
    </row>
    <row r="45" spans="1:17" x14ac:dyDescent="0.2">
      <c r="A45" s="12"/>
      <c r="B45" t="str">
        <v>FY 2012</v>
      </c>
      <c r="C45" s="1">
        <v>-0.59365246311289688</v>
      </c>
      <c r="D45" s="1">
        <v>-0.50984662883637988</v>
      </c>
      <c r="E45" s="1">
        <v>-0.95879607820090773</v>
      </c>
      <c r="F45" s="1">
        <v>0.22233697679853689</v>
      </c>
      <c r="G45" s="1">
        <v>0.19436506316151231</v>
      </c>
      <c r="H45" s="1">
        <v>-0.23678755182949204</v>
      </c>
      <c r="I45" s="1">
        <v>-0.43894078180286283</v>
      </c>
      <c r="J45" s="1">
        <v>-0.38672083943055857</v>
      </c>
      <c r="K45" s="1">
        <v>8.7960454715385369E-2</v>
      </c>
      <c r="L45" s="1">
        <v>-0.76722872533083009</v>
      </c>
      <c r="M45" s="1">
        <v>-0.71164582830953582</v>
      </c>
      <c r="N45" s="1">
        <v>5.4347070684241161E-2</v>
      </c>
      <c r="O45" s="1">
        <v>-0.12198538307634531</v>
      </c>
      <c r="P45" s="1">
        <v>-0.47970105618576236</v>
      </c>
      <c r="Q45" s="1">
        <v>1.8946829268730425E-2</v>
      </c>
    </row>
    <row r="46" spans="1:17" x14ac:dyDescent="0.2">
      <c r="A46" s="12"/>
      <c r="B46" t="str">
        <v>FY 2013</v>
      </c>
      <c r="C46" s="1">
        <v>-0.49342013234709547</v>
      </c>
      <c r="D46" s="1">
        <v>-0.25096822773469224</v>
      </c>
      <c r="E46" s="1">
        <v>-0.62085054837812825</v>
      </c>
      <c r="F46" s="1">
        <v>-0.33935643827144962</v>
      </c>
      <c r="G46" s="1">
        <v>0.77746025264604279</v>
      </c>
      <c r="H46" s="1">
        <v>-0.23612824519017983</v>
      </c>
      <c r="I46" s="1">
        <v>-0.43894078180286283</v>
      </c>
      <c r="J46" s="1">
        <v>-0.76428852289826343</v>
      </c>
      <c r="K46" s="1">
        <v>0.21176396792095087</v>
      </c>
      <c r="L46" s="1">
        <v>-0.18326976970068756</v>
      </c>
      <c r="M46" s="1">
        <v>-0.74145445297091983</v>
      </c>
      <c r="N46" s="1">
        <v>-0.14130238377902399</v>
      </c>
      <c r="O46" s="1">
        <v>1.834366662801733E-3</v>
      </c>
      <c r="P46" s="1">
        <v>-0.1000801104397329</v>
      </c>
      <c r="Q46" s="1">
        <v>-0.19456433642164978</v>
      </c>
    </row>
    <row r="47" spans="1:17" x14ac:dyDescent="0.2">
      <c r="A47" s="12"/>
      <c r="B47" t="str">
        <v>FY 2014</v>
      </c>
      <c r="C47" s="1">
        <v>-0.52642346076998126</v>
      </c>
      <c r="D47" s="1">
        <v>0.14511572595089015</v>
      </c>
      <c r="E47" s="1">
        <v>-5.7607998673494122E-2</v>
      </c>
      <c r="F47" s="1">
        <v>0.6436070381010266</v>
      </c>
      <c r="G47" s="1">
        <v>-1.1661903789690578</v>
      </c>
      <c r="H47" s="1">
        <v>-0.23639273448153184</v>
      </c>
      <c r="I47" s="1">
        <v>-0.68251485725416283</v>
      </c>
      <c r="J47" s="1">
        <v>-1.5880725595550764</v>
      </c>
      <c r="K47" s="1">
        <v>1.8530261740013893E-2</v>
      </c>
      <c r="L47" s="1">
        <v>-0.42914722470285266</v>
      </c>
      <c r="M47" s="1">
        <v>-0.50399591753277684</v>
      </c>
      <c r="N47" s="1">
        <v>-0.82607547440045093</v>
      </c>
      <c r="O47" s="1">
        <v>-1.294145680606938</v>
      </c>
      <c r="P47" s="1">
        <v>-0.12644267611654025</v>
      </c>
      <c r="Q47" s="1">
        <v>1.6594809083646956E-2</v>
      </c>
    </row>
    <row r="48" spans="1:17" x14ac:dyDescent="0.2">
      <c r="A48" s="12"/>
      <c r="B48" t="str">
        <v>FY 2015</v>
      </c>
      <c r="C48" s="1">
        <v>-1.3123916154335218</v>
      </c>
      <c r="D48" s="1">
        <v>-1.3304911603287297</v>
      </c>
      <c r="E48" s="1">
        <v>-0.88658549490544192</v>
      </c>
      <c r="F48" s="1">
        <v>1.064877099403517</v>
      </c>
      <c r="G48" s="1">
        <v>-0.77746025264603735</v>
      </c>
      <c r="H48" s="1">
        <v>-0.23523511468459996</v>
      </c>
      <c r="I48" s="1">
        <v>0.23088792568821084</v>
      </c>
      <c r="J48" s="1">
        <v>-0.6407209173997418</v>
      </c>
      <c r="K48" s="1">
        <v>-3.9817135994886774</v>
      </c>
      <c r="L48" s="1">
        <v>-0.13204529990856997</v>
      </c>
      <c r="M48" s="1">
        <v>-0.62929318729588191</v>
      </c>
      <c r="N48" s="1">
        <v>-0.82607547440045093</v>
      </c>
      <c r="O48" s="1">
        <v>-0.26231443278071198</v>
      </c>
      <c r="P48" s="1">
        <v>0.28481334844165829</v>
      </c>
      <c r="Q48" s="1">
        <v>0.66418436671003922</v>
      </c>
    </row>
    <row r="49" spans="1:17" x14ac:dyDescent="0.2">
      <c r="A49" s="12"/>
      <c r="B49" t="str">
        <v>FY 2016</v>
      </c>
      <c r="C49" s="1">
        <v>-0.44697100345562663</v>
      </c>
      <c r="D49" s="1">
        <v>0.25902222243563261</v>
      </c>
      <c r="E49" s="1">
        <v>0.62983675429934016</v>
      </c>
      <c r="F49" s="1">
        <v>1.7669938682410011</v>
      </c>
      <c r="G49" s="1">
        <v>0.19436506316151231</v>
      </c>
      <c r="H49" s="1">
        <v>-0.23501662353087438</v>
      </c>
      <c r="I49" s="1">
        <v>0.96161015204211087</v>
      </c>
      <c r="J49" s="1">
        <v>0.51944160089193514</v>
      </c>
      <c r="K49" s="1">
        <v>0.51814970907024827</v>
      </c>
      <c r="L49" s="1">
        <v>0.35970961009576108</v>
      </c>
      <c r="M49" s="1">
        <v>-0.39486603741652376</v>
      </c>
      <c r="N49" s="1">
        <v>-0.92390020163208353</v>
      </c>
      <c r="O49" s="1">
        <v>1.3060690639151513</v>
      </c>
      <c r="P49" s="1">
        <v>1.9430187295128482E-2</v>
      </c>
      <c r="Q49" s="1">
        <v>0.26799963331148746</v>
      </c>
    </row>
    <row r="50" spans="1:17" x14ac:dyDescent="0.2">
      <c r="A50" s="12"/>
      <c r="B50" t="str">
        <v>FY 2017</v>
      </c>
      <c r="C50" s="1">
        <v>0.80593313111689113</v>
      </c>
      <c r="D50" s="1">
        <v>2.1928438786652391</v>
      </c>
      <c r="E50" s="1">
        <v>0.76848107422663459</v>
      </c>
      <c r="F50" s="1">
        <v>0.22233697679853689</v>
      </c>
      <c r="G50" s="1">
        <v>-1.554920505292078</v>
      </c>
      <c r="H50" s="1">
        <v>-0.23299653865344686</v>
      </c>
      <c r="I50" s="1">
        <v>1.2356309869248228</v>
      </c>
      <c r="J50" s="1">
        <v>0.45079293117053432</v>
      </c>
      <c r="K50" s="1">
        <v>0.17440793865005019</v>
      </c>
      <c r="L50" s="1">
        <v>-0.5418410582455121</v>
      </c>
      <c r="M50" s="1">
        <v>-0.19934166887490409</v>
      </c>
      <c r="N50" s="1">
        <v>-0.72825074716881832</v>
      </c>
      <c r="O50" s="1">
        <v>-0.27882373274593164</v>
      </c>
      <c r="P50" s="1">
        <v>-6.4930022870655912E-2</v>
      </c>
      <c r="Q50" s="1">
        <v>0.17705485282158276</v>
      </c>
    </row>
    <row r="51" spans="1:17" x14ac:dyDescent="0.2">
      <c r="A51" s="12"/>
      <c r="B51" t="str">
        <v>FY 2018</v>
      </c>
      <c r="C51" s="1">
        <v>-0.37118558263270346</v>
      </c>
      <c r="D51" s="1">
        <v>-0.12929537921689888</v>
      </c>
      <c r="E51" s="1">
        <v>0.32366388112656441</v>
      </c>
      <c r="F51" s="1">
        <v>-0.12872140762020515</v>
      </c>
      <c r="G51" s="1">
        <v>0.19436506316151231</v>
      </c>
      <c r="H51" s="1">
        <v>-0.23378617334936733</v>
      </c>
      <c r="I51" s="1">
        <v>1.8293427958373667</v>
      </c>
      <c r="J51" s="1">
        <v>0.3752793944769936</v>
      </c>
      <c r="K51" s="1">
        <v>0.20875397870200474</v>
      </c>
      <c r="L51" s="1">
        <v>0.27775045842837259</v>
      </c>
      <c r="M51" s="1">
        <v>-7.2023475405942575E-2</v>
      </c>
      <c r="N51" s="1">
        <v>-0.43477656547392063</v>
      </c>
      <c r="O51" s="1">
        <v>-2.1278653288505289</v>
      </c>
      <c r="P51" s="1">
        <v>-0.25122548698676306</v>
      </c>
      <c r="Q51" s="1">
        <v>0.2737490159861366</v>
      </c>
    </row>
    <row r="52" spans="1:17" x14ac:dyDescent="0.2">
      <c r="A52" s="12"/>
      <c r="B52" t="str">
        <v>FY 2019</v>
      </c>
      <c r="C52" s="1">
        <v>-1.6778729190795538</v>
      </c>
      <c r="D52" s="1">
        <v>-2.4151916609448008</v>
      </c>
      <c r="E52" s="1">
        <v>-3.1308904237285198</v>
      </c>
      <c r="F52" s="1">
        <v>-0.69041482269019161</v>
      </c>
      <c r="G52" s="1">
        <v>0.38873012632302245</v>
      </c>
      <c r="H52" s="1">
        <v>-0.23467547067681166</v>
      </c>
      <c r="I52" s="1">
        <v>1.4792050623761226</v>
      </c>
      <c r="J52" s="1">
        <v>0.13500905045209027</v>
      </c>
      <c r="K52" s="1">
        <v>0.2492181796396071</v>
      </c>
      <c r="L52" s="1">
        <v>0.55436259530580811</v>
      </c>
      <c r="M52" s="1">
        <v>0.13461597351788832</v>
      </c>
      <c r="N52" s="1">
        <v>-0.23912711101065656</v>
      </c>
      <c r="O52" s="1">
        <v>0.78602611501073361</v>
      </c>
      <c r="P52" s="1">
        <v>3.6592217550730317</v>
      </c>
      <c r="Q52" s="1">
        <v>3.6517726729186415</v>
      </c>
    </row>
    <row r="53" spans="1:17" x14ac:dyDescent="0.2">
      <c r="A53" s="12"/>
      <c r="B53" t="str">
        <v>FY 2020</v>
      </c>
      <c r="C53" s="1">
        <v>0.80715547661403531</v>
      </c>
      <c r="D53" s="1">
        <v>0.84667619293646346</v>
      </c>
      <c r="E53" s="1">
        <v>1.0544349840766787</v>
      </c>
      <c r="F53" s="1">
        <v>1.1701946147291661E-2</v>
      </c>
      <c r="G53" s="1">
        <v>0.97182531580755294</v>
      </c>
      <c r="H53" s="1">
        <v>-0.23127544167059116</v>
      </c>
      <c r="I53" s="1">
        <v>0.82459973460075497</v>
      </c>
      <c r="J53" s="1">
        <v>1.1578742293009643</v>
      </c>
      <c r="K53" s="1">
        <v>0.20323424424882544</v>
      </c>
      <c r="L53" s="1">
        <v>1.6608111428155521</v>
      </c>
      <c r="M53" s="1">
        <v>0.77726971198026651</v>
      </c>
      <c r="N53" s="1">
        <v>-4.3477656547391413E-2</v>
      </c>
      <c r="O53" s="1">
        <v>1.2317772140716632</v>
      </c>
      <c r="P53" s="1">
        <v>0.33929598417372714</v>
      </c>
      <c r="Q53" s="1">
        <v>-4.8477749370337005E-2</v>
      </c>
    </row>
    <row r="54" spans="1:17" x14ac:dyDescent="0.2">
      <c r="A54" s="12"/>
      <c r="B54" t="str">
        <v>FY 2021</v>
      </c>
      <c r="C54" s="1">
        <v>1.176303816751499</v>
      </c>
      <c r="D54" s="1">
        <v>0.95799390541018903</v>
      </c>
      <c r="E54" s="1">
        <v>1.2768435806267133</v>
      </c>
      <c r="F54" s="1">
        <v>-1.0414732071089337</v>
      </c>
      <c r="G54" s="1">
        <v>1.1661903789690631</v>
      </c>
      <c r="H54" s="1">
        <v>-0.23061613503127895</v>
      </c>
      <c r="I54" s="1">
        <v>0.45923862142380495</v>
      </c>
      <c r="J54" s="1">
        <v>2.2287934769548219</v>
      </c>
      <c r="K54" s="1">
        <v>0.26148396471439894</v>
      </c>
      <c r="L54" s="1">
        <v>2.2345252044872717</v>
      </c>
      <c r="M54" s="1">
        <v>0.49535085501327991</v>
      </c>
      <c r="N54" s="1">
        <v>0.24999652514750631</v>
      </c>
      <c r="O54" s="1">
        <v>1.4876713635325669</v>
      </c>
      <c r="P54" s="1">
        <v>0.35159851482290405</v>
      </c>
      <c r="Q54" s="1">
        <v>-0.20188173255302147</v>
      </c>
    </row>
    <row r="55" spans="1:17" x14ac:dyDescent="0.2">
      <c r="A55" s="12"/>
      <c r="B55" t="str">
        <v>FY 2022</v>
      </c>
      <c r="C55" s="1">
        <v>1.368212059803094</v>
      </c>
      <c r="D55" s="1">
        <v>0.85185376095849707</v>
      </c>
      <c r="E55" s="1">
        <v>0.82913796419482511</v>
      </c>
      <c r="F55" s="1">
        <v>-1.392531591527675</v>
      </c>
      <c r="G55" s="1">
        <v>0.19436506316151231</v>
      </c>
      <c r="H55" s="1">
        <v>-0.2288873716921522</v>
      </c>
      <c r="I55" s="1">
        <v>0.56580227943374906</v>
      </c>
      <c r="J55" s="1">
        <v>1.6452797843229121</v>
      </c>
      <c r="K55" s="1">
        <v>0.26643130903739909</v>
      </c>
      <c r="L55" s="1">
        <v>1.4149336878133867</v>
      </c>
      <c r="M55" s="1">
        <v>0.4210819088230523</v>
      </c>
      <c r="N55" s="1">
        <v>0.73912016130566915</v>
      </c>
      <c r="O55" s="1">
        <v>1.5619632133760559</v>
      </c>
      <c r="P55" s="1">
        <v>0.5291064570467422</v>
      </c>
      <c r="Q55" s="1">
        <v>-0.20580176619482768</v>
      </c>
    </row>
    <row r="56" spans="1:17" x14ac:dyDescent="0.2">
      <c r="A56" s="12" t="s">
        <v>65</v>
      </c>
      <c r="B56" t="str" cm="1">
        <f t="array" ref="B56:Q73">TRANSPOSE('Coca-Cola'!B19:S34)</f>
        <v>FY 2005</v>
      </c>
      <c r="C56" s="1">
        <v>-0.14445570681547582</v>
      </c>
      <c r="D56" s="1">
        <v>0.21443816576977051</v>
      </c>
      <c r="E56" s="1">
        <v>0.7236792909941876</v>
      </c>
      <c r="F56" s="1">
        <v>-0.26882683833509907</v>
      </c>
      <c r="G56" s="1">
        <v>0.91092576115175938</v>
      </c>
      <c r="H56" s="1">
        <v>1.2094349793945616</v>
      </c>
      <c r="I56" s="1">
        <v>0.84444093108880469</v>
      </c>
      <c r="J56" s="1">
        <v>0.26868311850220955</v>
      </c>
      <c r="K56" s="1">
        <v>1.566881396468798</v>
      </c>
      <c r="L56" s="1">
        <v>-1.1014043223743666</v>
      </c>
      <c r="M56" s="1">
        <v>-1.2578153200388444</v>
      </c>
      <c r="N56" s="1">
        <v>1.3786997835801682</v>
      </c>
      <c r="O56" s="1">
        <v>-6.6122566365577271E-2</v>
      </c>
      <c r="P56" s="1">
        <v>-1.0781635128586911</v>
      </c>
      <c r="Q56" s="1">
        <v>-0.34298476739625927</v>
      </c>
    </row>
    <row r="57" spans="1:17" x14ac:dyDescent="0.2">
      <c r="A57" s="12"/>
      <c r="B57" t="str">
        <v>FY 2006</v>
      </c>
      <c r="C57" s="1">
        <v>-0.10957372318429544</v>
      </c>
      <c r="D57" s="1">
        <v>0.21443816576977051</v>
      </c>
      <c r="E57" s="1">
        <v>0.61633044475975496</v>
      </c>
      <c r="F57" s="1">
        <v>-0.85733964658221162</v>
      </c>
      <c r="G57" s="1">
        <v>1.1193579268390266</v>
      </c>
      <c r="H57" s="1">
        <v>1.6544932376907731</v>
      </c>
      <c r="I57" s="1">
        <v>0.16923712875126876</v>
      </c>
      <c r="J57" s="1">
        <v>-7.2832098181691743E-2</v>
      </c>
      <c r="K57" s="1">
        <v>-2.0405698934215213</v>
      </c>
      <c r="L57" s="1">
        <v>-1.5257265583426121</v>
      </c>
      <c r="M57" s="1">
        <v>-1.3650295588715899</v>
      </c>
      <c r="N57" s="1">
        <v>1.7253002878321664</v>
      </c>
      <c r="O57" s="1">
        <v>6.3718109406829579E-2</v>
      </c>
      <c r="P57" s="1">
        <v>-0.62861653042977184</v>
      </c>
      <c r="Q57" s="1">
        <v>-0.32870189076763823</v>
      </c>
    </row>
    <row r="58" spans="1:17" x14ac:dyDescent="0.2">
      <c r="A58" s="12"/>
      <c r="B58" t="str">
        <v>FY 2007</v>
      </c>
      <c r="C58" s="1">
        <v>-6.8711970930627128E-2</v>
      </c>
      <c r="D58" s="1">
        <v>0.15322409906544837</v>
      </c>
      <c r="E58" s="1">
        <v>0.27577548429190363</v>
      </c>
      <c r="F58" s="1">
        <v>-1.0535105826645819</v>
      </c>
      <c r="G58" s="1">
        <v>1.188835315401449</v>
      </c>
      <c r="H58" s="1">
        <v>-5.8010112530936145E-2</v>
      </c>
      <c r="I58" s="1">
        <v>0.26345161279836626</v>
      </c>
      <c r="J58" s="1">
        <v>-0.20503153689804152</v>
      </c>
      <c r="K58" s="1">
        <v>-1.1215947432489199</v>
      </c>
      <c r="L58" s="1">
        <v>-1.0071104921592007</v>
      </c>
      <c r="M58" s="1">
        <v>-1.1457824637304699</v>
      </c>
      <c r="N58" s="1">
        <v>1.5866600861313671</v>
      </c>
      <c r="O58" s="1">
        <v>0.50734041829588561</v>
      </c>
      <c r="P58" s="1">
        <v>-0.23751065571661195</v>
      </c>
      <c r="Q58" s="1">
        <v>-0.37307402749388752</v>
      </c>
    </row>
    <row r="59" spans="1:17" x14ac:dyDescent="0.2">
      <c r="A59" s="12"/>
      <c r="B59" t="str">
        <v>FY 2008</v>
      </c>
      <c r="C59" s="1">
        <v>-0.41055541051619349</v>
      </c>
      <c r="D59" s="1">
        <v>-0.28037554009016763</v>
      </c>
      <c r="E59" s="1">
        <v>0.69036413181798473</v>
      </c>
      <c r="F59" s="1">
        <v>-0.92272995860966867</v>
      </c>
      <c r="G59" s="1">
        <v>0.70249359546449208</v>
      </c>
      <c r="H59" s="1">
        <v>0.39523374890989721</v>
      </c>
      <c r="I59" s="1">
        <v>-9.7703909382175741E-2</v>
      </c>
      <c r="J59" s="1">
        <v>4.2842410695119694E-3</v>
      </c>
      <c r="K59" s="1">
        <v>-1.5689951338078518</v>
      </c>
      <c r="L59" s="1">
        <v>-0.95996357705161772</v>
      </c>
      <c r="M59" s="1">
        <v>-1.1111151880030279</v>
      </c>
      <c r="N59" s="1">
        <v>1.3786997835801682</v>
      </c>
      <c r="O59" s="1">
        <v>0.42077996778094823</v>
      </c>
      <c r="P59" s="1">
        <v>-1.6378495059826956</v>
      </c>
      <c r="Q59" s="1">
        <v>-0.29708912382962377</v>
      </c>
    </row>
    <row r="60" spans="1:17" x14ac:dyDescent="0.2">
      <c r="A60" s="12"/>
      <c r="B60" t="str">
        <v>FY 2009</v>
      </c>
      <c r="C60" s="1">
        <v>-0.14744559112671995</v>
      </c>
      <c r="D60" s="1">
        <v>0.37257450475593629</v>
      </c>
      <c r="E60" s="1">
        <v>0.79030960934659333</v>
      </c>
      <c r="F60" s="1">
        <v>1.3005406503238666</v>
      </c>
      <c r="G60" s="1">
        <v>0.91092576115175938</v>
      </c>
      <c r="H60" s="1">
        <v>0.9186468305448745</v>
      </c>
      <c r="I60" s="1">
        <v>-0.53737150160196723</v>
      </c>
      <c r="J60" s="1">
        <v>-1.0092447890891612</v>
      </c>
      <c r="K60" s="1">
        <v>-5.7385056581642883E-3</v>
      </c>
      <c r="L60" s="1">
        <v>-0.65350862885232885</v>
      </c>
      <c r="M60" s="1">
        <v>-1.0937146248965901</v>
      </c>
      <c r="N60" s="1">
        <v>0.89345907762737098</v>
      </c>
      <c r="O60" s="1">
        <v>0.89686244561310624</v>
      </c>
      <c r="P60" s="1">
        <v>-0.97926317672432894</v>
      </c>
      <c r="Q60" s="1">
        <v>-0.34488915094674205</v>
      </c>
    </row>
    <row r="61" spans="1:17" x14ac:dyDescent="0.2">
      <c r="A61" s="12"/>
      <c r="B61" t="str">
        <v>FY 2010</v>
      </c>
      <c r="C61" s="1">
        <v>1.0584744144083686</v>
      </c>
      <c r="D61" s="1">
        <v>2.3348254207778218</v>
      </c>
      <c r="E61" s="1">
        <v>-0.1314097945283548</v>
      </c>
      <c r="F61" s="1">
        <v>0.58124721802183998</v>
      </c>
      <c r="G61" s="1">
        <v>0.77197098402691455</v>
      </c>
      <c r="H61" s="1">
        <v>-0.65159165126370511</v>
      </c>
      <c r="I61" s="1">
        <v>-0.23902563545282265</v>
      </c>
      <c r="J61" s="1">
        <v>-1.5270259240615276</v>
      </c>
      <c r="K61" s="1">
        <v>0.10448424606644857</v>
      </c>
      <c r="L61" s="1">
        <v>-6.4172190007542915E-2</v>
      </c>
      <c r="M61" s="1">
        <v>-0.71920096665186861</v>
      </c>
      <c r="N61" s="1">
        <v>0.13093796827297588</v>
      </c>
      <c r="O61" s="1">
        <v>3.2015344405733255</v>
      </c>
      <c r="P61" s="1">
        <v>-0.45104547237034848</v>
      </c>
      <c r="Q61" s="1">
        <v>-0.54627771141029813</v>
      </c>
    </row>
    <row r="62" spans="1:17" x14ac:dyDescent="0.2">
      <c r="A62" s="12"/>
      <c r="B62" t="str">
        <v>FY 2011</v>
      </c>
      <c r="C62" s="1">
        <v>-0.42052169155367369</v>
      </c>
      <c r="D62" s="1">
        <v>-0.23616538080371244</v>
      </c>
      <c r="E62" s="1">
        <v>-0.87174666511064181</v>
      </c>
      <c r="F62" s="1">
        <v>-0.20343652630764208</v>
      </c>
      <c r="G62" s="1">
        <v>-0.27018984440942045</v>
      </c>
      <c r="H62" s="1">
        <v>1.0808910340167537</v>
      </c>
      <c r="I62" s="1">
        <v>1.7551809435440864</v>
      </c>
      <c r="J62" s="1">
        <v>-6.7323788235168526E-3</v>
      </c>
      <c r="K62" s="1">
        <v>0.99113086915388438</v>
      </c>
      <c r="L62" s="1">
        <v>-0.44134751086820623</v>
      </c>
      <c r="M62" s="1">
        <v>-0.5220392016073816</v>
      </c>
      <c r="N62" s="1">
        <v>0.33889827082417473</v>
      </c>
      <c r="O62" s="1">
        <v>-0.27170363633855454</v>
      </c>
      <c r="P62" s="1">
        <v>-0.96128129742717217</v>
      </c>
      <c r="Q62" s="1">
        <v>-0.3981166711827363</v>
      </c>
    </row>
    <row r="63" spans="1:17" x14ac:dyDescent="0.2">
      <c r="A63" s="12"/>
      <c r="B63" t="str">
        <v>FY 2012</v>
      </c>
      <c r="C63" s="1">
        <v>-0.36172063343254129</v>
      </c>
      <c r="D63" s="1">
        <v>-0.17835209558296367</v>
      </c>
      <c r="E63" s="1">
        <v>-0.6792590787592474</v>
      </c>
      <c r="F63" s="1">
        <v>5.8124721802185739E-2</v>
      </c>
      <c r="G63" s="1">
        <v>-0.47862201009668764</v>
      </c>
      <c r="H63" s="1">
        <v>1.4504295020125497</v>
      </c>
      <c r="I63" s="1">
        <v>1.2212988672771974</v>
      </c>
      <c r="J63" s="1">
        <v>-5.0798858395634097E-2</v>
      </c>
      <c r="K63" s="1">
        <v>0.35883968829032886</v>
      </c>
      <c r="L63" s="1">
        <v>0.31300313085311987</v>
      </c>
      <c r="M63" s="1">
        <v>-0.40398307345447104</v>
      </c>
      <c r="N63" s="1">
        <v>0.13093796827297588</v>
      </c>
      <c r="O63" s="1">
        <v>-0.14186296056614794</v>
      </c>
      <c r="P63" s="1">
        <v>-1.0287133447915098</v>
      </c>
      <c r="Q63" s="1">
        <v>-0.38935650685051548</v>
      </c>
    </row>
    <row r="64" spans="1:17" x14ac:dyDescent="0.2">
      <c r="A64" s="12"/>
      <c r="B64" t="str">
        <v>FY 2013</v>
      </c>
      <c r="C64" s="1">
        <v>-0.55805636987089857</v>
      </c>
      <c r="D64" s="1">
        <v>-0.25657006970515334</v>
      </c>
      <c r="E64" s="1">
        <v>-0.87544834946355254</v>
      </c>
      <c r="F64" s="1">
        <v>0.31968596991201209</v>
      </c>
      <c r="G64" s="1">
        <v>-0.68705417578395456</v>
      </c>
      <c r="H64" s="1">
        <v>0.77176717784357352</v>
      </c>
      <c r="I64" s="1">
        <v>0.64030954898675896</v>
      </c>
      <c r="J64" s="1">
        <v>-0.2601146363631856</v>
      </c>
      <c r="K64" s="1">
        <v>0.16967571286729322</v>
      </c>
      <c r="L64" s="1">
        <v>0.43087041862207714</v>
      </c>
      <c r="M64" s="1">
        <v>-0.23586686374919222</v>
      </c>
      <c r="N64" s="1">
        <v>-0.21566253597902146</v>
      </c>
      <c r="O64" s="1">
        <v>-0.2176033547667186</v>
      </c>
      <c r="P64" s="1">
        <v>-0.50723884517396334</v>
      </c>
      <c r="Q64" s="1">
        <v>-0.32356005518133468</v>
      </c>
    </row>
    <row r="65" spans="1:17" x14ac:dyDescent="0.2">
      <c r="A65" s="12"/>
      <c r="B65" t="str">
        <v>FY 2014</v>
      </c>
      <c r="C65" s="1">
        <v>-0.92381888394641731</v>
      </c>
      <c r="D65" s="1">
        <v>-0.74798299408151814</v>
      </c>
      <c r="E65" s="1">
        <v>-1.1160578324027965</v>
      </c>
      <c r="F65" s="1">
        <v>-0.39960746239001299</v>
      </c>
      <c r="G65" s="1">
        <v>-0.89548634147122175</v>
      </c>
      <c r="H65" s="1">
        <v>0.50470573577803679</v>
      </c>
      <c r="I65" s="1">
        <v>0.6089047209710603</v>
      </c>
      <c r="J65" s="1">
        <v>-0.12791519764683781</v>
      </c>
      <c r="K65" s="1">
        <v>2.2047363423280584</v>
      </c>
      <c r="L65" s="1">
        <v>0.59588462149861732</v>
      </c>
      <c r="M65" s="1">
        <v>0.10839658478741362</v>
      </c>
      <c r="N65" s="1">
        <v>-0.35430273767982073</v>
      </c>
      <c r="O65" s="1">
        <v>-0.5422050441977353</v>
      </c>
      <c r="P65" s="1">
        <v>-0.23526292080446701</v>
      </c>
      <c r="Q65" s="1">
        <v>-0.15645039862646895</v>
      </c>
    </row>
    <row r="66" spans="1:17" x14ac:dyDescent="0.2">
      <c r="A66" s="12"/>
      <c r="B66" t="str">
        <v>FY 2015</v>
      </c>
      <c r="C66" s="1">
        <v>-0.53015078296595464</v>
      </c>
      <c r="D66" s="1">
        <v>-0.54903727729247054</v>
      </c>
      <c r="E66" s="1">
        <v>-1.578768376516726</v>
      </c>
      <c r="F66" s="1">
        <v>1.0389794022140386</v>
      </c>
      <c r="G66" s="1">
        <v>-0.82600895290879928</v>
      </c>
      <c r="H66" s="1">
        <v>-0.82341950404288367</v>
      </c>
      <c r="I66" s="1">
        <v>0.95435782914375289</v>
      </c>
      <c r="J66" s="1">
        <v>0.63223157497216653</v>
      </c>
      <c r="K66" s="1">
        <v>-4.6642776016826919E-2</v>
      </c>
      <c r="L66" s="1">
        <v>0.50159079128345152</v>
      </c>
      <c r="M66" s="1">
        <v>0.57192081584583743</v>
      </c>
      <c r="N66" s="1">
        <v>-0.49294293938061995</v>
      </c>
      <c r="O66" s="1">
        <v>-0.46646464999716486</v>
      </c>
      <c r="P66" s="1">
        <v>0.24575235039447599</v>
      </c>
      <c r="Q66" s="1">
        <v>-0.13026512480733043</v>
      </c>
    </row>
    <row r="67" spans="1:17" x14ac:dyDescent="0.2">
      <c r="A67" s="12"/>
      <c r="B67" t="str">
        <v>FY 2016</v>
      </c>
      <c r="C67" s="1">
        <v>-0.47633286536356195</v>
      </c>
      <c r="D67" s="1">
        <v>-0.72077674221293042</v>
      </c>
      <c r="E67" s="1">
        <v>-1.3122471031071017</v>
      </c>
      <c r="F67" s="1">
        <v>1.3005406503238666</v>
      </c>
      <c r="G67" s="1">
        <v>-1.0344411185960662</v>
      </c>
      <c r="H67" s="1">
        <v>-0.61262054450375447</v>
      </c>
      <c r="I67" s="1">
        <v>1.0642747271987012</v>
      </c>
      <c r="J67" s="1">
        <v>0.85256397283274887</v>
      </c>
      <c r="K67" s="1">
        <v>-8.7911212711817344E-2</v>
      </c>
      <c r="L67" s="1">
        <v>-0.25275985043787458</v>
      </c>
      <c r="M67" s="1">
        <v>0.91484575952810199</v>
      </c>
      <c r="N67" s="1">
        <v>-0.63158314108141922</v>
      </c>
      <c r="O67" s="1">
        <v>-0.66122566365577484</v>
      </c>
      <c r="P67" s="1">
        <v>0.17832030303013871</v>
      </c>
      <c r="Q67" s="1">
        <v>7.3265867150517604E-3</v>
      </c>
    </row>
    <row r="68" spans="1:17" x14ac:dyDescent="0.2">
      <c r="A68" s="12"/>
      <c r="B68" t="str">
        <v>FY 2017</v>
      </c>
      <c r="C68" s="1">
        <v>-2.5323766433957005</v>
      </c>
      <c r="D68" s="1">
        <v>-2.7850511027420195</v>
      </c>
      <c r="E68" s="1">
        <v>-1.3011420500483684</v>
      </c>
      <c r="F68" s="1">
        <v>0.2542956578845566</v>
      </c>
      <c r="G68" s="1">
        <v>-1.5207828385330227</v>
      </c>
      <c r="H68" s="1">
        <v>-0.97158890491623984</v>
      </c>
      <c r="I68" s="1">
        <v>-0.53737150160196723</v>
      </c>
      <c r="J68" s="1">
        <v>-0.77789577133555199</v>
      </c>
      <c r="K68" s="1">
        <v>9.8576838917079926E-2</v>
      </c>
      <c r="L68" s="1">
        <v>-0.8892432043902434</v>
      </c>
      <c r="M68" s="1">
        <v>1.6736441614542368</v>
      </c>
      <c r="N68" s="1">
        <v>-1.0475037461838166</v>
      </c>
      <c r="O68" s="1">
        <v>-1.9596324213798424</v>
      </c>
      <c r="P68" s="1">
        <v>1.430308649094679</v>
      </c>
      <c r="Q68" s="1">
        <v>3.9495909745694964</v>
      </c>
    </row>
    <row r="69" spans="1:17" x14ac:dyDescent="0.2">
      <c r="A69" s="12"/>
      <c r="B69" t="str">
        <v>FY 2018</v>
      </c>
      <c r="C69" s="1">
        <v>0.61397828013675748</v>
      </c>
      <c r="D69" s="1">
        <v>-0.18175287706653706</v>
      </c>
      <c r="E69" s="1">
        <v>0.53119170464279308</v>
      </c>
      <c r="F69" s="1">
        <v>-1.3804621428018666</v>
      </c>
      <c r="G69" s="1">
        <v>-1.4513054499706002</v>
      </c>
      <c r="H69" s="1">
        <v>-0.89886780187111393</v>
      </c>
      <c r="I69" s="1">
        <v>-1.3853018580258503</v>
      </c>
      <c r="J69" s="1">
        <v>-1.0973777482333937</v>
      </c>
      <c r="K69" s="1">
        <v>-0.5658935483857096</v>
      </c>
      <c r="L69" s="1">
        <v>-0.44134751086820623</v>
      </c>
      <c r="M69" s="1">
        <v>1.385330215829101</v>
      </c>
      <c r="N69" s="1">
        <v>-1.1168238470342158</v>
      </c>
      <c r="O69" s="1">
        <v>-0.65040560734140762</v>
      </c>
      <c r="P69" s="1">
        <v>0.92906376368643395</v>
      </c>
      <c r="Q69" s="1">
        <v>0.1088302299557851</v>
      </c>
    </row>
    <row r="70" spans="1:17" x14ac:dyDescent="0.2">
      <c r="A70" s="12"/>
      <c r="B70" t="str">
        <v>FY 2019</v>
      </c>
      <c r="C70" s="1">
        <v>1.7919926987669017</v>
      </c>
      <c r="D70" s="1">
        <v>0.69904952717898849</v>
      </c>
      <c r="E70" s="1">
        <v>1.1826881507552049</v>
      </c>
      <c r="F70" s="1">
        <v>-2.0997555751038925</v>
      </c>
      <c r="G70" s="1">
        <v>-0.68705417578395456</v>
      </c>
      <c r="H70" s="1">
        <v>-0.76099420709270615</v>
      </c>
      <c r="I70" s="1">
        <v>-1.0869559918767056</v>
      </c>
      <c r="J70" s="1">
        <v>-0.24909801647015681</v>
      </c>
      <c r="K70" s="1">
        <v>-0.45958957467257533</v>
      </c>
      <c r="L70" s="1">
        <v>0.83161919703653142</v>
      </c>
      <c r="M70" s="1">
        <v>1.081355763408171</v>
      </c>
      <c r="N70" s="1">
        <v>-0.83954344363261768</v>
      </c>
      <c r="O70" s="1">
        <v>-3.3662397422475801E-2</v>
      </c>
      <c r="P70" s="1">
        <v>1.0189731601722174</v>
      </c>
      <c r="Q70" s="1">
        <v>-0.14407190554833077</v>
      </c>
    </row>
    <row r="71" spans="1:17" x14ac:dyDescent="0.2">
      <c r="A71" s="12"/>
      <c r="B71" t="str">
        <v>FY 2020</v>
      </c>
      <c r="C71" s="1">
        <v>0.88207124004497106</v>
      </c>
      <c r="D71" s="1">
        <v>0.61913116231501186</v>
      </c>
      <c r="E71" s="1">
        <v>1.6861172227511598</v>
      </c>
      <c r="F71" s="1">
        <v>1.5621018984336943</v>
      </c>
      <c r="G71" s="1">
        <v>-6.1757678722153597E-2</v>
      </c>
      <c r="H71" s="1">
        <v>-1.3511899967442969</v>
      </c>
      <c r="I71" s="1">
        <v>-1.8563742782613404</v>
      </c>
      <c r="J71" s="1">
        <v>-0.75586253154949434</v>
      </c>
      <c r="K71" s="1">
        <v>-3.7865108206998822E-2</v>
      </c>
      <c r="L71" s="1">
        <v>0.9494864848054887</v>
      </c>
      <c r="M71" s="1">
        <v>1.0731908837966888</v>
      </c>
      <c r="N71" s="1">
        <v>-1.255464048735015</v>
      </c>
      <c r="O71" s="1">
        <v>-0.33662397422475798</v>
      </c>
      <c r="P71" s="1">
        <v>1.4325563840068232</v>
      </c>
      <c r="Q71" s="1">
        <v>-8.6702351090036898E-3</v>
      </c>
    </row>
    <row r="72" spans="1:17" x14ac:dyDescent="0.2">
      <c r="A72" s="12"/>
      <c r="B72" t="str">
        <v>FY 2021</v>
      </c>
      <c r="C72" s="1">
        <v>1.4521425153888317</v>
      </c>
      <c r="D72" s="1">
        <v>0.92690188657841022</v>
      </c>
      <c r="E72" s="1">
        <v>1.0716376201678617</v>
      </c>
      <c r="F72" s="1">
        <v>0.31968596991201209</v>
      </c>
      <c r="G72" s="1">
        <v>1.7446544239008275</v>
      </c>
      <c r="H72" s="1">
        <v>-1.3252203063669035</v>
      </c>
      <c r="I72" s="1">
        <v>-0.9770390938217588</v>
      </c>
      <c r="J72" s="1">
        <v>1.8220265234193047</v>
      </c>
      <c r="K72" s="1">
        <v>0.21852885305735656</v>
      </c>
      <c r="L72" s="1">
        <v>2.3403204804791828</v>
      </c>
      <c r="M72" s="1">
        <v>0.66146679060127644</v>
      </c>
      <c r="N72" s="1">
        <v>-0.90886354448301732</v>
      </c>
      <c r="O72" s="1">
        <v>0.1610986162361345</v>
      </c>
      <c r="P72" s="1">
        <v>1.2077828927923635</v>
      </c>
      <c r="Q72" s="1">
        <v>-0.16797191910688997</v>
      </c>
    </row>
    <row r="73" spans="1:17" x14ac:dyDescent="0.2">
      <c r="A73" s="12"/>
      <c r="B73" t="str">
        <v>FY 2022</v>
      </c>
      <c r="C73" s="1">
        <v>0.8850611243562152</v>
      </c>
      <c r="D73" s="1">
        <v>0.40148114736631096</v>
      </c>
      <c r="E73" s="1">
        <v>0.29798559040937173</v>
      </c>
      <c r="F73" s="1">
        <v>0.45046659396692601</v>
      </c>
      <c r="G73" s="1">
        <v>0.56353881833964803</v>
      </c>
      <c r="H73" s="1">
        <v>-0.53209921685847839</v>
      </c>
      <c r="I73" s="1">
        <v>-0.80431253973541172</v>
      </c>
      <c r="J73" s="1">
        <v>2.5601400562522514</v>
      </c>
      <c r="K73" s="1">
        <v>0.22194654898113744</v>
      </c>
      <c r="L73" s="1">
        <v>1.3738087207737348</v>
      </c>
      <c r="M73" s="1">
        <v>0.38439628575260859</v>
      </c>
      <c r="N73" s="1">
        <v>-0.70090324193181841</v>
      </c>
      <c r="O73" s="1">
        <v>9.6178278349931062E-2</v>
      </c>
      <c r="P73" s="1">
        <v>1.3021877591024369</v>
      </c>
      <c r="Q73" s="1">
        <v>-0.11426830298327499</v>
      </c>
    </row>
    <row r="74" spans="1:17" x14ac:dyDescent="0.2">
      <c r="A74" s="12" t="s">
        <v>66</v>
      </c>
      <c r="B74" t="str" cm="1">
        <f t="array" ref="B74:Q91">TRANSPOSE('General Mills'!B19:S34)</f>
        <v>FY 2005</v>
      </c>
      <c r="C74" s="1">
        <v>-0.79056105250239428</v>
      </c>
      <c r="D74" s="1">
        <v>0.20573902483064888</v>
      </c>
      <c r="E74" s="1">
        <v>1.1386401213960391</v>
      </c>
      <c r="F74" s="1">
        <v>-0.13557697471480232</v>
      </c>
      <c r="G74" s="1">
        <v>0.31519269371311925</v>
      </c>
      <c r="H74" s="1">
        <v>-2.8975623167761602</v>
      </c>
      <c r="I74" s="1">
        <v>-1.2292996317018063</v>
      </c>
      <c r="J74" s="1">
        <v>-0.87090262815853547</v>
      </c>
      <c r="K74" s="1">
        <v>0.26813731326634627</v>
      </c>
      <c r="L74" s="1">
        <v>-1.112299575712431</v>
      </c>
      <c r="M74" s="1">
        <v>-1.0058146742153187</v>
      </c>
      <c r="N74" s="1">
        <v>-0.920072123214975</v>
      </c>
      <c r="O74" s="1">
        <v>4.4006805614393114E-3</v>
      </c>
      <c r="P74" s="1">
        <v>-0.82888306233637743</v>
      </c>
      <c r="Q74" s="1">
        <v>-1.2002599167485506</v>
      </c>
    </row>
    <row r="75" spans="1:17" x14ac:dyDescent="0.2">
      <c r="A75" s="12"/>
      <c r="B75" t="str">
        <v>FY 2006</v>
      </c>
      <c r="C75" s="1">
        <v>-1.4403772312985916</v>
      </c>
      <c r="D75" s="1">
        <v>-0.74553456459583489</v>
      </c>
      <c r="E75" s="1">
        <v>0.38022721561104245</v>
      </c>
      <c r="F75" s="1">
        <v>-1.6029329950339828</v>
      </c>
      <c r="G75" s="1">
        <v>-1.0265865820130293</v>
      </c>
      <c r="H75" s="1">
        <v>-0.76660764507074541</v>
      </c>
      <c r="I75" s="1">
        <v>0.48933286310460594</v>
      </c>
      <c r="J75" s="1">
        <v>-0.11821116005476016</v>
      </c>
      <c r="K75" s="1">
        <v>0.38085916684252519</v>
      </c>
      <c r="L75" s="1">
        <v>-0.80684143980249823</v>
      </c>
      <c r="M75" s="1">
        <v>-1.1000001846273761</v>
      </c>
      <c r="N75" s="1">
        <v>-0.59387087375608127</v>
      </c>
      <c r="O75" s="1">
        <v>-0.28076341981992048</v>
      </c>
      <c r="P75" s="1">
        <v>-0.76909355828792003</v>
      </c>
      <c r="Q75" s="1">
        <v>-0.62858800382019597</v>
      </c>
    </row>
    <row r="76" spans="1:17" x14ac:dyDescent="0.2">
      <c r="A76" s="12"/>
      <c r="B76" t="str">
        <v>FY 2007</v>
      </c>
      <c r="C76" s="1">
        <v>-1.1586428457216518</v>
      </c>
      <c r="D76" s="1">
        <v>-0.80742758307832951</v>
      </c>
      <c r="E76" s="1">
        <v>0.14304472150362016</v>
      </c>
      <c r="F76" s="1">
        <v>-1.4335746127910112</v>
      </c>
      <c r="G76" s="1">
        <v>-1.6810645385940564</v>
      </c>
      <c r="H76" s="1">
        <v>-0.80464575153666063</v>
      </c>
      <c r="I76" s="1">
        <v>0.32224359277620401</v>
      </c>
      <c r="J76" s="1">
        <v>0.82265317507496027</v>
      </c>
      <c r="K76" s="1">
        <v>0.36852093342998787</v>
      </c>
      <c r="L76" s="1">
        <v>-1.0104801970757866</v>
      </c>
      <c r="M76" s="1">
        <v>-0.86176394722771932</v>
      </c>
      <c r="N76" s="1">
        <v>-0.20688678278310793</v>
      </c>
      <c r="O76" s="1">
        <v>0.16282518077330588</v>
      </c>
      <c r="P76" s="1">
        <v>-0.52190480901925895</v>
      </c>
      <c r="Q76" s="1">
        <v>-0.6562090479294721</v>
      </c>
    </row>
    <row r="77" spans="1:17" x14ac:dyDescent="0.2">
      <c r="A77" s="12"/>
      <c r="B77" t="str">
        <v>FY 2008</v>
      </c>
      <c r="C77" s="1">
        <v>-0.83560801388190531</v>
      </c>
      <c r="D77" s="1">
        <v>-0.64783201399132562</v>
      </c>
      <c r="E77" s="1">
        <v>-9.0599588315886589E-2</v>
      </c>
      <c r="F77" s="1">
        <v>-4.0586295375570909E-2</v>
      </c>
      <c r="G77" s="1">
        <v>-1.3727238599616578</v>
      </c>
      <c r="H77" s="1">
        <v>-0.60349045211373908</v>
      </c>
      <c r="I77" s="1">
        <v>-0.22676400973139899</v>
      </c>
      <c r="J77" s="1">
        <v>0.88055251877525087</v>
      </c>
      <c r="K77" s="1">
        <v>0.24836748697866473</v>
      </c>
      <c r="L77" s="1">
        <v>-1.0567617328197159</v>
      </c>
      <c r="M77" s="1">
        <v>-0.51875491491127579</v>
      </c>
      <c r="N77" s="1">
        <v>0.27127157046098482</v>
      </c>
      <c r="O77" s="1">
        <v>1.0024750318961977</v>
      </c>
      <c r="P77" s="1">
        <v>-0.91336823110050203</v>
      </c>
      <c r="Q77" s="1">
        <v>-0.93241948902223482</v>
      </c>
    </row>
    <row r="78" spans="1:17" x14ac:dyDescent="0.2">
      <c r="A78" s="12"/>
      <c r="B78" t="str">
        <v>FY 2009</v>
      </c>
      <c r="C78" s="1">
        <v>-0.75487150091673527</v>
      </c>
      <c r="D78" s="1">
        <v>-0.93635295104231142</v>
      </c>
      <c r="E78" s="1">
        <v>-0.55397758321562374</v>
      </c>
      <c r="F78" s="1">
        <v>1.4273946636234731</v>
      </c>
      <c r="G78" s="1">
        <v>-0.29054754269698047</v>
      </c>
      <c r="H78" s="1">
        <v>-0.26010495049288379</v>
      </c>
      <c r="I78" s="1">
        <v>-0.22676400973139899</v>
      </c>
      <c r="J78" s="1">
        <v>1.5246827174409825</v>
      </c>
      <c r="K78" s="1">
        <v>-3.2857289871155766</v>
      </c>
      <c r="L78" s="1">
        <v>-0.96419866133185761</v>
      </c>
      <c r="M78" s="1">
        <v>0.10200002332444925</v>
      </c>
      <c r="N78" s="1">
        <v>0.82946066503194804</v>
      </c>
      <c r="O78" s="1">
        <v>1.1450570820868771</v>
      </c>
      <c r="P78" s="1">
        <v>-1.6739668520896109</v>
      </c>
      <c r="Q78" s="1">
        <v>-0.64951303723631437</v>
      </c>
    </row>
    <row r="79" spans="1:17" x14ac:dyDescent="0.2">
      <c r="A79" s="12"/>
      <c r="B79" t="str">
        <v>FY 2010</v>
      </c>
      <c r="C79" s="1">
        <v>0.31673835843534531</v>
      </c>
      <c r="D79" s="1">
        <v>-0.10963906131184818</v>
      </c>
      <c r="E79" s="1">
        <v>0.58848350132954508</v>
      </c>
      <c r="F79" s="1">
        <v>1.0711796161013556</v>
      </c>
      <c r="G79" s="1">
        <v>1.2949203338838062</v>
      </c>
      <c r="H79" s="1">
        <v>-7.9621990488536604E-2</v>
      </c>
      <c r="I79" s="1">
        <v>-1.0383404656122046</v>
      </c>
      <c r="J79" s="1">
        <v>1.7852297640922892</v>
      </c>
      <c r="K79" s="1">
        <v>-0.4738878396730164</v>
      </c>
      <c r="L79" s="1">
        <v>-0.58469006823163838</v>
      </c>
      <c r="M79" s="1">
        <v>-0.36827419947051437</v>
      </c>
      <c r="N79" s="1">
        <v>1.1809880984550423</v>
      </c>
      <c r="O79" s="1">
        <v>-1.3263651212182384</v>
      </c>
      <c r="P79" s="1">
        <v>-1.1235599037180599</v>
      </c>
      <c r="Q79" s="1">
        <v>-0.84955635669440632</v>
      </c>
    </row>
    <row r="80" spans="1:17" x14ac:dyDescent="0.2">
      <c r="A80" s="12"/>
      <c r="B80" t="str">
        <v>FY 2011</v>
      </c>
      <c r="C80" s="1">
        <v>0.60491817049267971</v>
      </c>
      <c r="D80" s="1">
        <v>0.78990964838283639</v>
      </c>
      <c r="E80" s="1">
        <v>1.1420541588668349</v>
      </c>
      <c r="F80" s="1">
        <v>1.9654668669858308</v>
      </c>
      <c r="G80" s="1">
        <v>-0.49942348628666966</v>
      </c>
      <c r="H80" s="1">
        <v>0.58153564619563003</v>
      </c>
      <c r="I80" s="1">
        <v>-2.2795750451946151</v>
      </c>
      <c r="J80" s="1">
        <v>0.93845186247554135</v>
      </c>
      <c r="K80" s="1">
        <v>1.5681514163740786</v>
      </c>
      <c r="L80" s="1">
        <v>-1.4640392473662927</v>
      </c>
      <c r="M80" s="1">
        <v>-0.63758545705414582</v>
      </c>
      <c r="N80" s="1">
        <v>1.1333748726023463</v>
      </c>
      <c r="O80" s="1">
        <v>-0.59761242024365291</v>
      </c>
      <c r="P80" s="1">
        <v>-1.0230132688042717</v>
      </c>
      <c r="Q80" s="1">
        <v>-0.96171453580480071</v>
      </c>
    </row>
    <row r="81" spans="1:17" x14ac:dyDescent="0.2">
      <c r="A81" s="12"/>
      <c r="B81" t="str">
        <v>FY 2012</v>
      </c>
      <c r="C81" s="1">
        <v>-0.46894670032774832</v>
      </c>
      <c r="D81" s="1">
        <v>-0.6891677084778487</v>
      </c>
      <c r="E81" s="1">
        <v>-0.83709439965738153</v>
      </c>
      <c r="F81" s="1">
        <v>1.3036568050105275</v>
      </c>
      <c r="G81" s="1">
        <v>1.794233303798207</v>
      </c>
      <c r="H81" s="1">
        <v>0.26443923566076982</v>
      </c>
      <c r="I81" s="1">
        <v>-0.32224359277619979</v>
      </c>
      <c r="J81" s="1">
        <v>0.8660776828501785</v>
      </c>
      <c r="K81" s="1">
        <v>-1.5524929330388111</v>
      </c>
      <c r="L81" s="1">
        <v>-0.26071931802413401</v>
      </c>
      <c r="M81" s="1">
        <v>-0.86149312270320466</v>
      </c>
      <c r="N81" s="1">
        <v>1.3268669180888328</v>
      </c>
      <c r="O81" s="1">
        <v>-1.1520981709851856</v>
      </c>
      <c r="P81" s="1">
        <v>-0.54910717654441121</v>
      </c>
      <c r="Q81" s="1">
        <v>-8.9559143020985596E-2</v>
      </c>
    </row>
    <row r="82" spans="1:17" x14ac:dyDescent="0.2">
      <c r="A82" s="12"/>
      <c r="B82" t="str">
        <v>FY 2013</v>
      </c>
      <c r="C82" s="1">
        <v>0.20991828761976125</v>
      </c>
      <c r="D82" s="1">
        <v>-0.12052560116992997</v>
      </c>
      <c r="E82" s="1">
        <v>-0.3903520782516971</v>
      </c>
      <c r="F82" s="1">
        <v>0.37562286541343076</v>
      </c>
      <c r="G82" s="1">
        <v>1.782297535593081</v>
      </c>
      <c r="H82" s="1">
        <v>1.0102279377275072</v>
      </c>
      <c r="I82" s="1">
        <v>1.2054297359406108</v>
      </c>
      <c r="J82" s="1">
        <v>0.45354485898560881</v>
      </c>
      <c r="K82" s="1">
        <v>0.12390953266911386</v>
      </c>
      <c r="L82" s="1">
        <v>0.56309201821780552</v>
      </c>
      <c r="M82" s="1">
        <v>-0.79657899698196422</v>
      </c>
      <c r="N82" s="1">
        <v>1.0705659363711308</v>
      </c>
      <c r="O82" s="1">
        <v>-0.45503037005297337</v>
      </c>
      <c r="P82" s="1">
        <v>-0.17259113047528299</v>
      </c>
      <c r="Q82" s="1">
        <v>-0.44946971777822242</v>
      </c>
    </row>
    <row r="83" spans="1:17" x14ac:dyDescent="0.2">
      <c r="A83" s="12"/>
      <c r="B83" t="str">
        <v>FY 2014</v>
      </c>
      <c r="C83" s="1">
        <v>8.4010521304384814E-2</v>
      </c>
      <c r="D83" s="1">
        <v>-0.25923227651909159</v>
      </c>
      <c r="E83" s="1">
        <v>-0.12424337575535735</v>
      </c>
      <c r="F83" s="1">
        <v>0.36374903049602675</v>
      </c>
      <c r="G83" s="1">
        <v>0.12819899183282593</v>
      </c>
      <c r="H83" s="1">
        <v>1.3492464157715882</v>
      </c>
      <c r="I83" s="1">
        <v>1.0144705698510093</v>
      </c>
      <c r="J83" s="1">
        <v>1.92997812334306E-2</v>
      </c>
      <c r="K83" s="1">
        <v>0.1325852101056508</v>
      </c>
      <c r="L83" s="1">
        <v>3.5482510737012987E-2</v>
      </c>
      <c r="M83" s="1">
        <v>-0.47454350928564798</v>
      </c>
      <c r="N83" s="1">
        <v>0.76259953936646119</v>
      </c>
      <c r="O83" s="1">
        <v>-0.39166056996822673</v>
      </c>
      <c r="P83" s="1">
        <v>-3.049821751540081E-2</v>
      </c>
      <c r="Q83" s="1">
        <v>0.15819325262585576</v>
      </c>
    </row>
    <row r="84" spans="1:17" x14ac:dyDescent="0.2">
      <c r="A84" s="12"/>
      <c r="B84" t="str">
        <v>FY 2015</v>
      </c>
      <c r="C84" s="1">
        <v>-1.0605054568589973</v>
      </c>
      <c r="D84" s="1">
        <v>-2.0604296376069735</v>
      </c>
      <c r="E84" s="1">
        <v>-3.0182298296355476</v>
      </c>
      <c r="F84" s="1">
        <v>0.13939604442507847</v>
      </c>
      <c r="G84" s="1">
        <v>0.31618734106354623</v>
      </c>
      <c r="H84" s="1">
        <v>-3.752333766645783E-2</v>
      </c>
      <c r="I84" s="1">
        <v>1.2770394232242119</v>
      </c>
      <c r="J84" s="1">
        <v>5.5486871046111365E-2</v>
      </c>
      <c r="K84" s="1">
        <v>0.15857397305687659</v>
      </c>
      <c r="L84" s="1">
        <v>7.2507739332155957E-2</v>
      </c>
      <c r="M84" s="1">
        <v>0.62803059410449535</v>
      </c>
      <c r="N84" s="1">
        <v>0.75956039729075642</v>
      </c>
      <c r="O84" s="1">
        <v>-1.7541112717902783</v>
      </c>
      <c r="P84" s="1">
        <v>2.0312648432860212</v>
      </c>
      <c r="Q84" s="1">
        <v>2.5930301409253933</v>
      </c>
    </row>
    <row r="85" spans="1:17" x14ac:dyDescent="0.2">
      <c r="A85" s="12"/>
      <c r="B85" t="str">
        <v>FY 2016</v>
      </c>
      <c r="C85" s="1">
        <v>1.2506149582600847</v>
      </c>
      <c r="D85" s="1">
        <v>-0.2253016396010093</v>
      </c>
      <c r="E85" s="1">
        <v>2.2125721628912253E-2</v>
      </c>
      <c r="F85" s="1">
        <v>0.20751436053018538</v>
      </c>
      <c r="G85" s="1">
        <v>0.96370276619158424</v>
      </c>
      <c r="H85" s="1">
        <v>0.97233173311002874</v>
      </c>
      <c r="I85" s="1">
        <v>0.63255223767180613</v>
      </c>
      <c r="J85" s="1">
        <v>-0.10373632412968657</v>
      </c>
      <c r="K85" s="1">
        <v>0.16937448946378991</v>
      </c>
      <c r="L85" s="1">
        <v>0.41499110383723198</v>
      </c>
      <c r="M85" s="1">
        <v>0.28099548999063173</v>
      </c>
      <c r="N85" s="1">
        <v>0.52352036274441427</v>
      </c>
      <c r="O85" s="1">
        <v>-0.48671527009534671</v>
      </c>
      <c r="P85" s="1">
        <v>0.92218811135609668</v>
      </c>
      <c r="Q85" s="1">
        <v>0.94413750773526295</v>
      </c>
    </row>
    <row r="86" spans="1:17" x14ac:dyDescent="0.2">
      <c r="A86" s="12"/>
      <c r="B86" t="str">
        <v>FY 2017</v>
      </c>
      <c r="C86" s="1">
        <v>1.5362201509244242</v>
      </c>
      <c r="D86" s="1">
        <v>-2.4480899274773264E-2</v>
      </c>
      <c r="E86" s="1">
        <v>0.19431735697410657</v>
      </c>
      <c r="F86" s="1">
        <v>6.2528586801884736E-2</v>
      </c>
      <c r="G86" s="1">
        <v>5.558973525164785E-2</v>
      </c>
      <c r="H86" s="1">
        <v>0.87893827514667178</v>
      </c>
      <c r="I86" s="1">
        <v>-0.15515432244779784</v>
      </c>
      <c r="J86" s="1">
        <v>-0.73339168687034606</v>
      </c>
      <c r="K86" s="1">
        <v>0.22533675858135468</v>
      </c>
      <c r="L86" s="1">
        <v>-1.5427178581303917E-3</v>
      </c>
      <c r="M86" s="1">
        <v>1.1855326498363623</v>
      </c>
      <c r="N86" s="1">
        <v>0.11121008780724162</v>
      </c>
      <c r="O86" s="1">
        <v>-0.48671527009534671</v>
      </c>
      <c r="P86" s="1">
        <v>0.72866137037937417</v>
      </c>
      <c r="Q86" s="1">
        <v>1.3802152041271711</v>
      </c>
    </row>
    <row r="87" spans="1:17" x14ac:dyDescent="0.2">
      <c r="A87" s="12"/>
      <c r="B87" t="str">
        <v>FY 2018</v>
      </c>
      <c r="C87" s="1">
        <v>2.4070096976228728</v>
      </c>
      <c r="D87" s="1">
        <v>1.5929715631932027</v>
      </c>
      <c r="E87" s="1">
        <v>-0.42002316754333618</v>
      </c>
      <c r="F87" s="1">
        <v>-1.188598650284572</v>
      </c>
      <c r="G87" s="1">
        <v>-0.12842002457736396</v>
      </c>
      <c r="H87" s="1">
        <v>-8.5604886395220514E-2</v>
      </c>
      <c r="I87" s="1">
        <v>-0.99060067408980534</v>
      </c>
      <c r="J87" s="1">
        <v>-1.5150328268242672</v>
      </c>
      <c r="K87" s="1">
        <v>0.36061709248802132</v>
      </c>
      <c r="L87" s="1">
        <v>0.83152492553259483</v>
      </c>
      <c r="M87" s="1">
        <v>2.5313993124189009</v>
      </c>
      <c r="N87" s="1">
        <v>-1.0770944637930135</v>
      </c>
      <c r="O87" s="1">
        <v>0.89157788174789132</v>
      </c>
      <c r="P87" s="1">
        <v>0.81542113984099496</v>
      </c>
      <c r="Q87" s="1">
        <v>0.12806120450664529</v>
      </c>
    </row>
    <row r="88" spans="1:17" x14ac:dyDescent="0.2">
      <c r="A88" s="12"/>
      <c r="B88" t="str">
        <v>FY 2019</v>
      </c>
      <c r="C88" s="1">
        <v>-0.10471795820007661</v>
      </c>
      <c r="D88" s="1">
        <v>-0.14555911668115279</v>
      </c>
      <c r="E88" s="1">
        <v>-0.86111680877006636</v>
      </c>
      <c r="F88" s="1">
        <v>-1.007366433124196</v>
      </c>
      <c r="G88" s="1">
        <v>-0.71824590338063032</v>
      </c>
      <c r="H88" s="1">
        <v>-0.80381763930147454</v>
      </c>
      <c r="I88" s="1">
        <v>-0.15515432244779784</v>
      </c>
      <c r="J88" s="1">
        <v>-1.5729321705245578</v>
      </c>
      <c r="K88" s="1">
        <v>0.34376909622066915</v>
      </c>
      <c r="L88" s="1">
        <v>0.7667307754910937</v>
      </c>
      <c r="M88" s="1">
        <v>1.5636651101774595</v>
      </c>
      <c r="N88" s="1">
        <v>-1.5329657751486105</v>
      </c>
      <c r="O88" s="1">
        <v>-0.28076341981992048</v>
      </c>
      <c r="P88" s="1">
        <v>1.3357012340763281</v>
      </c>
      <c r="Q88" s="1">
        <v>1.3073960878390787</v>
      </c>
    </row>
    <row r="89" spans="1:17" x14ac:dyDescent="0.2">
      <c r="A89" s="12"/>
      <c r="B89" t="str">
        <v>FY 2020</v>
      </c>
      <c r="C89" s="1">
        <v>0.30372321350385884</v>
      </c>
      <c r="D89" s="1">
        <v>0.94978152558806506</v>
      </c>
      <c r="E89" s="1">
        <v>0.56346791767990168</v>
      </c>
      <c r="F89" s="1">
        <v>-0.42679839953113019</v>
      </c>
      <c r="G89" s="1">
        <v>0.42758784431138053</v>
      </c>
      <c r="H89" s="1">
        <v>-0.14790507209169965</v>
      </c>
      <c r="I89" s="1">
        <v>1.6589577554034152</v>
      </c>
      <c r="J89" s="1">
        <v>-1.0880251670346253</v>
      </c>
      <c r="K89" s="1">
        <v>0.31416553967293509</v>
      </c>
      <c r="L89" s="1">
        <v>2.1644331549577549</v>
      </c>
      <c r="M89" s="1">
        <v>0.82442583846937756</v>
      </c>
      <c r="N89" s="1">
        <v>-1.2969257406022683</v>
      </c>
      <c r="O89" s="1">
        <v>0.76483828157839817</v>
      </c>
      <c r="P89" s="1">
        <v>0.91917078390023554</v>
      </c>
      <c r="Q89" s="1">
        <v>0.2611444170331586</v>
      </c>
    </row>
    <row r="90" spans="1:17" x14ac:dyDescent="0.2">
      <c r="A90" s="12"/>
      <c r="B90" t="str">
        <v>FY 2021</v>
      </c>
      <c r="C90" s="1">
        <v>-8.1351067709167835E-2</v>
      </c>
      <c r="D90" s="1">
        <v>1.2444917644873006</v>
      </c>
      <c r="E90" s="1">
        <v>0.87904912679849023</v>
      </c>
      <c r="F90" s="1">
        <v>-0.34805612586834589</v>
      </c>
      <c r="G90" s="1">
        <v>-0.82268387517547514</v>
      </c>
      <c r="H90" s="1">
        <v>0.35157496026013174</v>
      </c>
      <c r="I90" s="1">
        <v>0.44159307158220662</v>
      </c>
      <c r="J90" s="1">
        <v>-0.76957877668302677</v>
      </c>
      <c r="K90" s="1">
        <v>0.31815403052760399</v>
      </c>
      <c r="L90" s="1">
        <v>0.96111322561559664</v>
      </c>
      <c r="M90" s="1">
        <v>-4.5730566790057839E-2</v>
      </c>
      <c r="N90" s="1">
        <v>-1.2969257406022683</v>
      </c>
      <c r="O90" s="1">
        <v>1.1133721820445039</v>
      </c>
      <c r="P90" s="1">
        <v>0.48100841688673457</v>
      </c>
      <c r="Q90" s="1">
        <v>0.12555020049671159</v>
      </c>
    </row>
    <row r="91" spans="1:17" x14ac:dyDescent="0.2">
      <c r="A91" s="12"/>
      <c r="B91" t="str">
        <v>FY 2022</v>
      </c>
      <c r="C91" s="1">
        <v>-1.7571530746139475E-2</v>
      </c>
      <c r="D91" s="1">
        <v>1.9885895268683629</v>
      </c>
      <c r="E91" s="1">
        <v>1.2442269893564493</v>
      </c>
      <c r="F91" s="1">
        <v>-0.73301835266417859</v>
      </c>
      <c r="G91" s="1">
        <v>-0.53821473295332645</v>
      </c>
      <c r="H91" s="1">
        <v>1.0785898380612506</v>
      </c>
      <c r="I91" s="1">
        <v>-0.41772317582100055</v>
      </c>
      <c r="J91" s="1">
        <v>-0.57416849169454687</v>
      </c>
      <c r="K91" s="1">
        <v>0.33158772014978632</v>
      </c>
      <c r="L91" s="1">
        <v>1.4516975045012452</v>
      </c>
      <c r="M91" s="1">
        <v>-0.44550944505445766</v>
      </c>
      <c r="N91" s="1">
        <v>-1.0446769483188378</v>
      </c>
      <c r="O91" s="1">
        <v>2.1272889834004491</v>
      </c>
      <c r="P91" s="1">
        <v>0.37257031016530928</v>
      </c>
      <c r="Q91" s="1">
        <v>-0.48043876723407747</v>
      </c>
    </row>
    <row r="92" spans="1:17" x14ac:dyDescent="0.2">
      <c r="A92" s="12" t="s">
        <v>67</v>
      </c>
      <c r="B92" t="str" cm="1">
        <f t="array" ref="B92:Q109">TRANSPOSE(Mondelez!B19:S34)</f>
        <v>FY 2005</v>
      </c>
      <c r="C92" s="1">
        <v>-0.70648277598969766</v>
      </c>
      <c r="D92" s="1">
        <v>-0.6324929901939238</v>
      </c>
      <c r="E92" s="1">
        <v>0.1559495028990662</v>
      </c>
      <c r="F92" s="1">
        <v>0.74864195904907238</v>
      </c>
      <c r="G92" s="1">
        <v>1.2903967352036383</v>
      </c>
      <c r="H92" s="1">
        <v>2.0307930003812147</v>
      </c>
      <c r="I92" s="1">
        <v>0.43492876450955092</v>
      </c>
      <c r="J92" s="1">
        <v>0.3695862713312178</v>
      </c>
      <c r="K92" s="1">
        <v>0.45225041994978465</v>
      </c>
      <c r="L92" s="1">
        <v>-0.68957901946740285</v>
      </c>
      <c r="M92" s="1">
        <v>-2.0686498904919968</v>
      </c>
      <c r="N92" s="1">
        <v>1.0479203014177771</v>
      </c>
      <c r="O92" s="1">
        <v>-1.9041481849248914</v>
      </c>
      <c r="P92" s="1">
        <v>-1.1942808250456447</v>
      </c>
      <c r="Q92" s="1">
        <v>-0.38459419892520447</v>
      </c>
    </row>
    <row r="93" spans="1:17" x14ac:dyDescent="0.2">
      <c r="A93" s="12"/>
      <c r="B93" t="str">
        <v>FY 2006</v>
      </c>
      <c r="C93" s="1">
        <v>-0.31613173221027652</v>
      </c>
      <c r="D93" s="1">
        <v>-0.36599332330634005</v>
      </c>
      <c r="E93" s="1">
        <v>0.218934864028835</v>
      </c>
      <c r="F93" s="1">
        <v>4.4540709723216262E-2</v>
      </c>
      <c r="G93" s="1">
        <v>1.2693302276508551</v>
      </c>
      <c r="H93" s="1">
        <v>2.5035000825380562</v>
      </c>
      <c r="I93" s="1">
        <v>0.39261137120591988</v>
      </c>
      <c r="J93" s="1">
        <v>0.18784866558675173</v>
      </c>
      <c r="K93" s="1">
        <v>-0.62476182247932166</v>
      </c>
      <c r="L93" s="1">
        <v>-0.32394177193584967</v>
      </c>
      <c r="M93" s="1">
        <v>-2.0603513363558585</v>
      </c>
      <c r="N93" s="1">
        <v>1.346933555481443</v>
      </c>
      <c r="O93" s="1">
        <v>-1.9041481849248914</v>
      </c>
      <c r="P93" s="1">
        <v>-0.87235943732267629</v>
      </c>
      <c r="Q93" s="1">
        <v>-0.33919824373015273</v>
      </c>
    </row>
    <row r="94" spans="1:17" x14ac:dyDescent="0.2">
      <c r="A94" s="12"/>
      <c r="B94" t="str">
        <v>FY 2007</v>
      </c>
      <c r="C94" s="1">
        <v>-0.60687162724641475</v>
      </c>
      <c r="D94" s="1">
        <v>-0.75502645859077533</v>
      </c>
      <c r="E94" s="1">
        <v>-0.48320123499904838</v>
      </c>
      <c r="F94" s="1">
        <v>-0.72352602195259852</v>
      </c>
      <c r="G94" s="1">
        <v>-0.31065783880788284</v>
      </c>
      <c r="H94" s="1">
        <v>1.725674731203412</v>
      </c>
      <c r="I94" s="1">
        <v>0.29387078683077827</v>
      </c>
      <c r="J94" s="1">
        <v>-0.52953662024666937</v>
      </c>
      <c r="K94" s="1">
        <v>-0.41242669467629844</v>
      </c>
      <c r="L94" s="1">
        <v>-0.32394177193584967</v>
      </c>
      <c r="M94" s="1">
        <v>0.65317707385024992</v>
      </c>
      <c r="N94" s="1">
        <v>1.0973811404358267</v>
      </c>
      <c r="O94" s="1">
        <v>-0.31134953109787394</v>
      </c>
      <c r="P94" s="1">
        <v>-0.41862835788489833</v>
      </c>
      <c r="Q94" s="1">
        <v>0.32710933004184589</v>
      </c>
    </row>
    <row r="95" spans="1:17" x14ac:dyDescent="0.2">
      <c r="A95" s="12"/>
      <c r="B95" t="str">
        <v>FY 2008</v>
      </c>
      <c r="C95" s="1">
        <v>-5.8789364513702938E-2</v>
      </c>
      <c r="D95" s="1">
        <v>-0.81990633048248052</v>
      </c>
      <c r="E95" s="1">
        <v>-0.57431307568320344</v>
      </c>
      <c r="F95" s="1">
        <v>1.2454565700829587</v>
      </c>
      <c r="G95" s="1">
        <v>0.13173881980056409</v>
      </c>
      <c r="H95" s="1">
        <v>0.55738506670360188</v>
      </c>
      <c r="I95" s="1">
        <v>1.2953824283500677</v>
      </c>
      <c r="J95" s="1">
        <v>-0.29040819163552867</v>
      </c>
      <c r="K95" s="1">
        <v>1.8916564502811093</v>
      </c>
      <c r="L95" s="1">
        <v>0.36884459180814588</v>
      </c>
      <c r="M95" s="1">
        <v>1.5498226759518496</v>
      </c>
      <c r="N95" s="1">
        <v>1.7111451882507205</v>
      </c>
      <c r="O95" s="1">
        <v>-3.6050998337648937E-2</v>
      </c>
      <c r="P95" s="1">
        <v>-1.1330515234656002</v>
      </c>
      <c r="Q95" s="1">
        <v>1.1344820207835915</v>
      </c>
    </row>
    <row r="96" spans="1:17" x14ac:dyDescent="0.2">
      <c r="A96" s="12"/>
      <c r="B96" t="str">
        <v>FY 2009</v>
      </c>
      <c r="C96" s="1">
        <v>0.15317795036985563</v>
      </c>
      <c r="D96" s="1">
        <v>-0.61463983923889587</v>
      </c>
      <c r="E96" s="1">
        <v>-0.23262764358899982</v>
      </c>
      <c r="F96" s="1">
        <v>1.4666905691880778</v>
      </c>
      <c r="G96" s="1">
        <v>2.1067239028739864</v>
      </c>
      <c r="H96" s="1">
        <v>-0.48695377720187755</v>
      </c>
      <c r="I96" s="1">
        <v>0.5054577533489385</v>
      </c>
      <c r="J96" s="1">
        <v>-0.5964925802577884</v>
      </c>
      <c r="K96" s="1">
        <v>0.58370269596990609</v>
      </c>
      <c r="L96" s="1">
        <v>1.5812207283601387</v>
      </c>
      <c r="M96" s="1">
        <v>0.39941914344447499</v>
      </c>
      <c r="N96" s="1">
        <v>1.2311502277800987</v>
      </c>
      <c r="O96" s="1">
        <v>9.1766177586741243E-2</v>
      </c>
      <c r="P96" s="1">
        <v>-1.233758681509272</v>
      </c>
      <c r="Q96" s="1">
        <v>1.0463163226774369E-2</v>
      </c>
    </row>
    <row r="97" spans="1:17" x14ac:dyDescent="0.2">
      <c r="A97" s="12"/>
      <c r="B97" t="str">
        <v>FY 2010</v>
      </c>
      <c r="C97" s="1">
        <v>0.33702715205457462</v>
      </c>
      <c r="D97" s="1">
        <v>-0.48816883378930648</v>
      </c>
      <c r="E97" s="1">
        <v>-0.51803874386960236</v>
      </c>
      <c r="F97" s="1">
        <v>1.1627342921566965</v>
      </c>
      <c r="G97" s="1">
        <v>-0.23034177876289702</v>
      </c>
      <c r="H97" s="1">
        <v>-0.48695377720187755</v>
      </c>
      <c r="I97" s="1">
        <v>1.0837954618319074</v>
      </c>
      <c r="J97" s="1">
        <v>-0.32866874021331116</v>
      </c>
      <c r="K97" s="1">
        <v>2.9643526205802559</v>
      </c>
      <c r="L97" s="1">
        <v>-0.95899593870117927</v>
      </c>
      <c r="M97" s="1">
        <v>0.84730396524920082</v>
      </c>
      <c r="N97" s="1">
        <v>1.3525541053698582</v>
      </c>
      <c r="O97" s="1">
        <v>0.44572143399274539</v>
      </c>
      <c r="P97" s="1">
        <v>-0.8044827314874281</v>
      </c>
      <c r="Q97" s="1">
        <v>0.79082338476154745</v>
      </c>
    </row>
    <row r="98" spans="1:17" x14ac:dyDescent="0.2">
      <c r="A98" s="12"/>
      <c r="B98" t="str">
        <v>FY 2011</v>
      </c>
      <c r="C98" s="1">
        <v>-0.43725591214373877</v>
      </c>
      <c r="D98" s="1">
        <v>-0.13826497296645499</v>
      </c>
      <c r="E98" s="1">
        <v>-0.6304377985630043</v>
      </c>
      <c r="F98" s="1">
        <v>0.47883266883609038</v>
      </c>
      <c r="G98" s="1">
        <v>-0.36727407785598792</v>
      </c>
      <c r="H98" s="1">
        <v>-0.48695377720187755</v>
      </c>
      <c r="I98" s="1">
        <v>-2.8235105198701085</v>
      </c>
      <c r="J98" s="1">
        <v>-1.686918214724588</v>
      </c>
      <c r="K98" s="1">
        <v>-0.6352269355853396</v>
      </c>
      <c r="L98" s="1">
        <v>-0.30469770627629422</v>
      </c>
      <c r="M98" s="1">
        <v>0.60451856753454336</v>
      </c>
      <c r="N98" s="1">
        <v>-1.2194095235687457</v>
      </c>
      <c r="O98" s="1">
        <v>7.2101996675296556E-2</v>
      </c>
      <c r="P98" s="1">
        <v>0.58309683931292378</v>
      </c>
      <c r="Q98" s="1">
        <v>2.1196868004712428</v>
      </c>
    </row>
    <row r="99" spans="1:17" x14ac:dyDescent="0.2">
      <c r="A99" s="12"/>
      <c r="B99" t="str">
        <v>FY 2012</v>
      </c>
      <c r="C99" s="1">
        <v>-0.650246549592019</v>
      </c>
      <c r="D99" s="1">
        <v>-0.39901494086225631</v>
      </c>
      <c r="E99" s="1">
        <v>-0.56351985974478036</v>
      </c>
      <c r="F99" s="1">
        <v>1.3233694132460658</v>
      </c>
      <c r="G99" s="1">
        <v>-0.73330464658559547</v>
      </c>
      <c r="H99" s="1">
        <v>-0.48695377720187755</v>
      </c>
      <c r="I99" s="1">
        <v>-2.0900090359404886</v>
      </c>
      <c r="J99" s="1">
        <v>-1.6582228032912509</v>
      </c>
      <c r="K99" s="1">
        <v>0.65661612293561078</v>
      </c>
      <c r="L99" s="1">
        <v>-0.80504341342473562</v>
      </c>
      <c r="M99" s="1">
        <v>-0.46949874999590047</v>
      </c>
      <c r="N99" s="1">
        <v>-0.82709514135739359</v>
      </c>
      <c r="O99" s="1">
        <v>-0.22286071699637314</v>
      </c>
      <c r="P99" s="1">
        <v>-0.67173793091714606</v>
      </c>
      <c r="Q99" s="1">
        <v>1.9373526333241755</v>
      </c>
    </row>
    <row r="100" spans="1:17" x14ac:dyDescent="0.2">
      <c r="A100" s="12"/>
      <c r="B100" t="str">
        <v>FY 2013</v>
      </c>
      <c r="C100" s="1">
        <v>5.2892339027096669E-2</v>
      </c>
      <c r="D100" s="1">
        <v>0.12268634625590674</v>
      </c>
      <c r="E100" s="1">
        <v>-0.54802464874407331</v>
      </c>
      <c r="F100" s="1">
        <v>0.66928628545701907</v>
      </c>
      <c r="G100" s="1">
        <v>1.9342418722855739</v>
      </c>
      <c r="H100" s="1">
        <v>-0.48695377720187755</v>
      </c>
      <c r="I100" s="1">
        <v>-0.27036112388431488</v>
      </c>
      <c r="J100" s="1">
        <v>-1.4143118061078879</v>
      </c>
      <c r="K100" s="1">
        <v>-0.93772845762856849</v>
      </c>
      <c r="L100" s="1">
        <v>1.889125778913026</v>
      </c>
      <c r="M100" s="1">
        <v>-0.95001796524869486</v>
      </c>
      <c r="N100" s="1">
        <v>-0.1155335254840828</v>
      </c>
      <c r="O100" s="1">
        <v>0.24907962487829866</v>
      </c>
      <c r="P100" s="1">
        <v>-0.1211824280312437</v>
      </c>
      <c r="Q100" s="1">
        <v>-0.74325976228445567</v>
      </c>
    </row>
    <row r="101" spans="1:17" x14ac:dyDescent="0.2">
      <c r="A101" s="12"/>
      <c r="B101" t="str">
        <v>FY 2014</v>
      </c>
      <c r="C101" s="1">
        <v>-1.0742742086832016</v>
      </c>
      <c r="D101" s="1">
        <v>-0.9317681785716273</v>
      </c>
      <c r="E101" s="1">
        <v>-0.92008069439966189</v>
      </c>
      <c r="F101" s="1">
        <v>0.28885999569147763</v>
      </c>
      <c r="G101" s="1">
        <v>-0.5318561681121059</v>
      </c>
      <c r="H101" s="1">
        <v>-0.48695377720187755</v>
      </c>
      <c r="I101" s="1">
        <v>-0.18572633727705029</v>
      </c>
      <c r="J101" s="1">
        <v>-0.78301275457447761</v>
      </c>
      <c r="K101" s="1">
        <v>-0.61803272781525731</v>
      </c>
      <c r="L101" s="1">
        <v>-1.1129484639776228</v>
      </c>
      <c r="M101" s="1">
        <v>-0.47769192566681817</v>
      </c>
      <c r="N101" s="1">
        <v>4.9710641235311631E-2</v>
      </c>
      <c r="O101" s="1">
        <v>-0.64564060659243327</v>
      </c>
      <c r="P101" s="1">
        <v>0.43724018631265288</v>
      </c>
      <c r="Q101" s="1">
        <v>-0.60819741624959134</v>
      </c>
    </row>
    <row r="102" spans="1:17" x14ac:dyDescent="0.2">
      <c r="A102" s="12"/>
      <c r="B102" t="str">
        <v>FY 2015</v>
      </c>
      <c r="C102" s="1">
        <v>3.2979179637536995</v>
      </c>
      <c r="D102" s="1">
        <v>3.1272732135607746</v>
      </c>
      <c r="E102" s="1">
        <v>3.45653630957373</v>
      </c>
      <c r="F102" s="1">
        <v>0.19892356562048399</v>
      </c>
      <c r="G102" s="1">
        <v>0.10408902863753557</v>
      </c>
      <c r="H102" s="1">
        <v>-0.48695377720187755</v>
      </c>
      <c r="I102" s="1">
        <v>-0.2421495283485596</v>
      </c>
      <c r="J102" s="1">
        <v>6.3501882708958929E-2</v>
      </c>
      <c r="K102" s="1">
        <v>-0.61623843840951842</v>
      </c>
      <c r="L102" s="1">
        <v>-0.67033495380784747</v>
      </c>
      <c r="M102" s="1">
        <v>-0.80716428333374135</v>
      </c>
      <c r="N102" s="1">
        <v>-0.33585908110994223</v>
      </c>
      <c r="O102" s="1">
        <v>2.4612999774158233</v>
      </c>
      <c r="P102" s="1">
        <v>-1.3803674872845972</v>
      </c>
      <c r="Q102" s="1">
        <v>-1.7551018379956496</v>
      </c>
    </row>
    <row r="103" spans="1:17" x14ac:dyDescent="0.2">
      <c r="A103" s="12"/>
      <c r="B103" t="str">
        <v>FY 2016</v>
      </c>
      <c r="C103" s="1">
        <v>-1.3126851089324179</v>
      </c>
      <c r="D103" s="1">
        <v>-0.92686862962532257</v>
      </c>
      <c r="E103" s="1">
        <v>-0.80787399404971738</v>
      </c>
      <c r="F103" s="1">
        <v>-0.9168652994314197</v>
      </c>
      <c r="G103" s="1">
        <v>-0.88472016962122424</v>
      </c>
      <c r="H103" s="1">
        <v>-0.48695377720187755</v>
      </c>
      <c r="I103" s="1">
        <v>0.13870701138412733</v>
      </c>
      <c r="J103" s="1">
        <v>0.38393397704788679</v>
      </c>
      <c r="K103" s="1">
        <v>-0.38369401460980684</v>
      </c>
      <c r="L103" s="1">
        <v>-1.3053891205731769</v>
      </c>
      <c r="M103" s="1">
        <v>7.6183873687808865E-2</v>
      </c>
      <c r="N103" s="1">
        <v>-0.79112362207153919</v>
      </c>
      <c r="O103" s="1">
        <v>-0.87177868707404682</v>
      </c>
      <c r="P103" s="1">
        <v>1.8560239330510417</v>
      </c>
      <c r="Q103" s="1">
        <v>0.23894363193575344</v>
      </c>
    </row>
    <row r="104" spans="1:17" x14ac:dyDescent="0.2">
      <c r="A104" s="12"/>
      <c r="B104" t="str">
        <v>FY 2017</v>
      </c>
      <c r="C104" s="1">
        <v>-0.1924725031960261</v>
      </c>
      <c r="D104" s="1">
        <v>8.4563828427125703E-2</v>
      </c>
      <c r="E104" s="1">
        <v>-7.372158318864952E-2</v>
      </c>
      <c r="F104" s="1">
        <v>-1.455521992904752</v>
      </c>
      <c r="G104" s="1">
        <v>-1.5733316352528244</v>
      </c>
      <c r="H104" s="1">
        <v>-0.48695377720187755</v>
      </c>
      <c r="I104" s="1">
        <v>0.26565919129502297</v>
      </c>
      <c r="J104" s="1">
        <v>0.33132572275343536</v>
      </c>
      <c r="K104" s="1">
        <v>-0.3568865977261233</v>
      </c>
      <c r="L104" s="1">
        <v>-1.3053891205731769</v>
      </c>
      <c r="M104" s="1">
        <v>4.2607660206830003E-2</v>
      </c>
      <c r="N104" s="1">
        <v>-0.8001165018930031</v>
      </c>
      <c r="O104" s="1">
        <v>-8.5211450616260412E-2</v>
      </c>
      <c r="P104" s="1">
        <v>0.69894869512456803</v>
      </c>
      <c r="Q104" s="1">
        <v>-0.64121265639144698</v>
      </c>
    </row>
    <row r="105" spans="1:17" x14ac:dyDescent="0.2">
      <c r="A105" s="12"/>
      <c r="B105" t="str">
        <v>FY 2018</v>
      </c>
      <c r="C105" s="1">
        <v>0.22436864061108602</v>
      </c>
      <c r="D105" s="1">
        <v>0.50239020340970708</v>
      </c>
      <c r="E105" s="1">
        <v>-0.20715137943335535</v>
      </c>
      <c r="F105" s="1">
        <v>-1.5608486142178413</v>
      </c>
      <c r="G105" s="1">
        <v>-0.638505362598071</v>
      </c>
      <c r="H105" s="1">
        <v>-0.48695377720187755</v>
      </c>
      <c r="I105" s="1">
        <v>-0.10109155066978695</v>
      </c>
      <c r="J105" s="1">
        <v>0.66610552280903212</v>
      </c>
      <c r="K105" s="1">
        <v>-0.35059437337913602</v>
      </c>
      <c r="L105" s="1">
        <v>0.42657678878681221</v>
      </c>
      <c r="M105" s="1">
        <v>0.28962795499254879</v>
      </c>
      <c r="N105" s="1">
        <v>-0.83721213115654036</v>
      </c>
      <c r="O105" s="1">
        <v>0.288407986701188</v>
      </c>
      <c r="P105" s="1">
        <v>0.58508902774414739</v>
      </c>
      <c r="Q105" s="1">
        <v>-0.69111068978766099</v>
      </c>
    </row>
    <row r="106" spans="1:17" x14ac:dyDescent="0.2">
      <c r="A106" s="12"/>
      <c r="B106" t="str">
        <v>FY 2019</v>
      </c>
      <c r="C106" s="1">
        <v>0.69223636866820082</v>
      </c>
      <c r="D106" s="1">
        <v>1.0394389360857015</v>
      </c>
      <c r="E106" s="1">
        <v>0.61422303983306981</v>
      </c>
      <c r="F106" s="1">
        <v>-1.3506763150679784</v>
      </c>
      <c r="G106" s="1">
        <v>-0.57662249666177035</v>
      </c>
      <c r="H106" s="1">
        <v>-0.48695377720187755</v>
      </c>
      <c r="I106" s="1">
        <v>-0.10109155066978695</v>
      </c>
      <c r="J106" s="1">
        <v>1.1874054971813177</v>
      </c>
      <c r="K106" s="1">
        <v>-0.36193491779354692</v>
      </c>
      <c r="L106" s="1">
        <v>0.73448183933969946</v>
      </c>
      <c r="M106" s="1">
        <v>0.16641418453312337</v>
      </c>
      <c r="N106" s="1">
        <v>-0.90578283979520058</v>
      </c>
      <c r="O106" s="1">
        <v>0.74068414766441515</v>
      </c>
      <c r="P106" s="1">
        <v>0.72110670930858178</v>
      </c>
      <c r="Q106" s="1">
        <v>-0.78002673426061342</v>
      </c>
    </row>
    <row r="107" spans="1:17" x14ac:dyDescent="0.2">
      <c r="A107" s="12"/>
      <c r="B107" t="str">
        <v>FY 2020</v>
      </c>
      <c r="C107" s="1">
        <v>0.25253326847195828</v>
      </c>
      <c r="D107" s="1">
        <v>0.6334922893701872</v>
      </c>
      <c r="E107" s="1">
        <v>0.57502549917748857</v>
      </c>
      <c r="F107" s="1">
        <v>-0.57972392253427107</v>
      </c>
      <c r="G107" s="1">
        <v>-0.40940709296155403</v>
      </c>
      <c r="H107" s="1">
        <v>-0.48695377720187755</v>
      </c>
      <c r="I107" s="1">
        <v>0.12460121361625032</v>
      </c>
      <c r="J107" s="1">
        <v>1.2974045743424416</v>
      </c>
      <c r="K107" s="1">
        <v>-0.40028639504373231</v>
      </c>
      <c r="L107" s="1">
        <v>0.86919029895658728</v>
      </c>
      <c r="M107" s="1">
        <v>0.53282828041401387</v>
      </c>
      <c r="N107" s="1">
        <v>-0.95974011872398279</v>
      </c>
      <c r="O107" s="1">
        <v>0.52437815763852413</v>
      </c>
      <c r="P107" s="1">
        <v>0.78520232281518132</v>
      </c>
      <c r="Q107" s="1">
        <v>-0.47163437748100606</v>
      </c>
    </row>
    <row r="108" spans="1:17" x14ac:dyDescent="0.2">
      <c r="A108" s="12"/>
      <c r="B108" t="str">
        <v>FY 2021</v>
      </c>
      <c r="C108" s="1">
        <v>0.81750035352258388</v>
      </c>
      <c r="D108" s="1">
        <v>0.99098038349348272</v>
      </c>
      <c r="E108" s="1">
        <v>0.85165241777355261</v>
      </c>
      <c r="F108" s="1">
        <v>-0.19496914148189087</v>
      </c>
      <c r="G108" s="1">
        <v>-9.4726136391855675E-2</v>
      </c>
      <c r="H108" s="1">
        <v>-0.48695377720187755</v>
      </c>
      <c r="I108" s="1">
        <v>0.56188094442044656</v>
      </c>
      <c r="J108" s="1">
        <v>1.5891412572480332</v>
      </c>
      <c r="K108" s="1">
        <v>-0.45889672724506203</v>
      </c>
      <c r="L108" s="1">
        <v>1.0423868898925859</v>
      </c>
      <c r="M108" s="1">
        <v>0.28734255952807253</v>
      </c>
      <c r="N108" s="1">
        <v>-0.68995372408007305</v>
      </c>
      <c r="O108" s="1">
        <v>1.0848073136146967</v>
      </c>
      <c r="P108" s="1">
        <v>0.56681374815568142</v>
      </c>
      <c r="Q108" s="1">
        <v>-0.65584441054522402</v>
      </c>
    </row>
    <row r="109" spans="1:17" x14ac:dyDescent="0.2">
      <c r="A109" s="12"/>
      <c r="B109" t="str">
        <v>FY 2022</v>
      </c>
      <c r="C109" s="1">
        <v>-0.47244425397156653</v>
      </c>
      <c r="D109" s="1">
        <v>-0.4286807029754981</v>
      </c>
      <c r="E109" s="1">
        <v>-0.31333097702164608</v>
      </c>
      <c r="F109" s="1">
        <v>-0.8452047214604137</v>
      </c>
      <c r="G109" s="1">
        <v>-0.48577318284039267</v>
      </c>
      <c r="H109" s="1">
        <v>-0.48695377720187755</v>
      </c>
      <c r="I109" s="1">
        <v>0.7170447198670975</v>
      </c>
      <c r="J109" s="1">
        <v>1.2113183400424312</v>
      </c>
      <c r="K109" s="1">
        <v>-0.39187020732495709</v>
      </c>
      <c r="L109" s="1">
        <v>0.88843436461614311</v>
      </c>
      <c r="M109" s="1">
        <v>1.3841282117002867</v>
      </c>
      <c r="N109" s="1">
        <v>-0.35496895073055229</v>
      </c>
      <c r="O109" s="1">
        <v>2.2941544396685092E-2</v>
      </c>
      <c r="P109" s="1">
        <v>1.5963279411237292</v>
      </c>
      <c r="Q109" s="1">
        <v>0.51131936310606374</v>
      </c>
    </row>
    <row r="110" spans="1:17" x14ac:dyDescent="0.2">
      <c r="A110" s="12" t="s">
        <v>68</v>
      </c>
      <c r="B110" t="str" cm="1">
        <f t="array" ref="B110:Q127">TRANSPOSE(Nestle!B19:S34)</f>
        <v>FY 2005</v>
      </c>
      <c r="C110" s="1">
        <v>-3.4023088406018972E-5</v>
      </c>
      <c r="D110" s="1">
        <v>-0.74334313160770227</v>
      </c>
      <c r="E110" s="1">
        <v>-1.1846025451252891</v>
      </c>
      <c r="F110" s="1">
        <v>1.5645166113685902</v>
      </c>
      <c r="G110" s="1">
        <v>-1.0314185157649647</v>
      </c>
      <c r="H110" s="1">
        <v>2.6037914565345459</v>
      </c>
      <c r="I110" s="1">
        <v>-7.2991742959447256E-2</v>
      </c>
      <c r="J110" s="1">
        <v>-1.8049134115813235</v>
      </c>
      <c r="K110" s="1">
        <v>0.65016249863479914</v>
      </c>
      <c r="L110" s="1">
        <v>-1.4338865347099006</v>
      </c>
      <c r="M110" s="1">
        <v>6.8476979132766153E-2</v>
      </c>
      <c r="N110" s="1">
        <v>1.5488689448124797</v>
      </c>
      <c r="O110" s="1">
        <v>1.7604639343286295</v>
      </c>
      <c r="P110" s="1">
        <v>-0.84213009677057926</v>
      </c>
      <c r="Q110" s="1">
        <v>-0.92020154815565092</v>
      </c>
    </row>
    <row r="111" spans="1:17" x14ac:dyDescent="0.2">
      <c r="A111" s="12"/>
      <c r="B111" t="str">
        <v>FY 2006</v>
      </c>
      <c r="C111" s="1">
        <v>8.0422075220814362E-3</v>
      </c>
      <c r="D111" s="1">
        <v>-0.58516481601617087</v>
      </c>
      <c r="E111" s="1">
        <v>-0.43291256868190336</v>
      </c>
      <c r="F111" s="1">
        <v>0.96163511404501245</v>
      </c>
      <c r="G111" s="1">
        <v>-0.58787887675957584</v>
      </c>
      <c r="H111" s="1">
        <v>2.8871859942763631</v>
      </c>
      <c r="I111" s="1">
        <v>1.1772861767652722E-2</v>
      </c>
      <c r="J111" s="1">
        <v>-1.8049134115813235</v>
      </c>
      <c r="K111" s="1">
        <v>0.99924816016794271</v>
      </c>
      <c r="L111" s="1">
        <v>-1.2157742167540284</v>
      </c>
      <c r="M111" s="1">
        <v>-0.44391651193853504</v>
      </c>
      <c r="N111" s="1">
        <v>1.5735819167281209</v>
      </c>
      <c r="O111" s="1">
        <v>2.0805593211330558</v>
      </c>
      <c r="P111" s="1">
        <v>-1.0613499192452571</v>
      </c>
      <c r="Q111" s="1">
        <v>-2.7574076804370233</v>
      </c>
    </row>
    <row r="112" spans="1:17" x14ac:dyDescent="0.2">
      <c r="A112" s="12"/>
      <c r="B112" t="str">
        <v>FY 2007</v>
      </c>
      <c r="C112" s="1">
        <v>0.36747274566322091</v>
      </c>
      <c r="D112" s="1">
        <v>-0.39739509096122305</v>
      </c>
      <c r="E112" s="1">
        <v>-0.30329416407562393</v>
      </c>
      <c r="F112" s="1">
        <v>-1.0613844418007263</v>
      </c>
      <c r="G112" s="1">
        <v>-0.37905911970959305</v>
      </c>
      <c r="H112" s="1">
        <v>-0.34318609067568179</v>
      </c>
      <c r="I112" s="1">
        <v>0.39321358303960169</v>
      </c>
      <c r="J112" s="1">
        <v>-1.8049134115813235</v>
      </c>
      <c r="K112" s="1">
        <v>0.11736720743541383</v>
      </c>
      <c r="L112" s="1">
        <v>-0.88860573982022006</v>
      </c>
      <c r="M112" s="1">
        <v>9.7534264746616348E-2</v>
      </c>
      <c r="N112" s="1">
        <v>1.8096334070947624</v>
      </c>
      <c r="O112" s="1">
        <v>2.5230119889002665</v>
      </c>
      <c r="P112" s="1">
        <v>-0.77627631151888399</v>
      </c>
      <c r="Q112" s="1">
        <v>-0.93057857894132234</v>
      </c>
    </row>
    <row r="113" spans="1:17" x14ac:dyDescent="0.2">
      <c r="A113" s="12"/>
      <c r="B113" t="str">
        <v>FY 2008</v>
      </c>
      <c r="C113" s="1">
        <v>-0.82287178398390104</v>
      </c>
      <c r="D113" s="1">
        <v>-1.306317183222562</v>
      </c>
      <c r="E113" s="1">
        <v>-1.1571843010982452</v>
      </c>
      <c r="F113" s="1">
        <v>0.15211772482747557</v>
      </c>
      <c r="G113" s="1">
        <v>-1.5915087168447628</v>
      </c>
      <c r="H113" s="1">
        <v>-0.34318609067568179</v>
      </c>
      <c r="I113" s="1">
        <v>-0.22132980123187268</v>
      </c>
      <c r="J113" s="1">
        <v>-1.8049134115813235</v>
      </c>
      <c r="K113" s="1">
        <v>-2.7560622067315155</v>
      </c>
      <c r="L113" s="1">
        <v>-1.6398815016682242</v>
      </c>
      <c r="M113" s="1">
        <v>-0.5604139987269644</v>
      </c>
      <c r="N113" s="1">
        <v>1.298330539874601</v>
      </c>
      <c r="O113" s="1">
        <v>-0.49331348197693925</v>
      </c>
      <c r="P113" s="1">
        <v>-1.1104641942976834</v>
      </c>
      <c r="Q113" s="1">
        <v>0.25617639636546408</v>
      </c>
    </row>
    <row r="114" spans="1:17" x14ac:dyDescent="0.2">
      <c r="A114" s="12"/>
      <c r="B114" t="str">
        <v>FY 2009</v>
      </c>
      <c r="C114" s="1">
        <v>-1.0789571910903335E-2</v>
      </c>
      <c r="D114" s="1">
        <v>-0.63017190877876117</v>
      </c>
      <c r="E114" s="1">
        <v>-0.86171240075974931</v>
      </c>
      <c r="F114" s="1">
        <v>1.1009402097038623</v>
      </c>
      <c r="G114" s="1">
        <v>2.2077158552196461</v>
      </c>
      <c r="H114" s="1">
        <v>-0.34318609067568179</v>
      </c>
      <c r="I114" s="1">
        <v>0.13891976885830173</v>
      </c>
      <c r="J114" s="1">
        <v>0.61203845738462426</v>
      </c>
      <c r="K114" s="1">
        <v>0.85043444782198863</v>
      </c>
      <c r="L114" s="1">
        <v>0.94111426080959681</v>
      </c>
      <c r="M114" s="1">
        <v>-0.41057773241411222</v>
      </c>
      <c r="N114" s="1">
        <v>1.2633915106145566</v>
      </c>
      <c r="O114" s="1">
        <v>-0.49331348197693925</v>
      </c>
      <c r="P114" s="1">
        <v>-0.69950545439810108</v>
      </c>
      <c r="Q114" s="1">
        <v>-9.9472749652547099E-2</v>
      </c>
    </row>
    <row r="115" spans="1:17" x14ac:dyDescent="0.2">
      <c r="A115" s="12"/>
      <c r="B115" t="str">
        <v>FY 2010</v>
      </c>
      <c r="C115" s="1">
        <v>-0.53369679695910921</v>
      </c>
      <c r="D115" s="1">
        <v>-0.37363483126749508</v>
      </c>
      <c r="E115" s="1">
        <v>-2.6477421928077012E-2</v>
      </c>
      <c r="F115" s="1">
        <v>2.5605480453293659</v>
      </c>
      <c r="G115" s="1">
        <v>0.53230152540001963</v>
      </c>
      <c r="H115" s="1">
        <v>-0.34318609067568179</v>
      </c>
      <c r="I115" s="1">
        <v>1.4739622933101248</v>
      </c>
      <c r="J115" s="1">
        <v>0.5016315199740643</v>
      </c>
      <c r="K115" s="1">
        <v>0.55163569851423855</v>
      </c>
      <c r="L115" s="1">
        <v>-0.31909024293544247</v>
      </c>
      <c r="M115" s="1">
        <v>-0.87196176937404279</v>
      </c>
      <c r="N115" s="1">
        <v>0.10869920214235987</v>
      </c>
      <c r="O115" s="1">
        <v>-0.49331348197693925</v>
      </c>
      <c r="P115" s="1">
        <v>-0.80659314558292672</v>
      </c>
      <c r="Q115" s="1">
        <v>0.23589401801165211</v>
      </c>
    </row>
    <row r="116" spans="1:17" x14ac:dyDescent="0.2">
      <c r="A116" s="12"/>
      <c r="B116" t="str">
        <v>FY 2011</v>
      </c>
      <c r="C116" s="1">
        <v>-0.50609981937540649</v>
      </c>
      <c r="D116" s="1">
        <v>7.975381950323164E-2</v>
      </c>
      <c r="E116" s="1">
        <v>0.4934477505925926</v>
      </c>
      <c r="F116" s="1">
        <v>-0.13113596967885269</v>
      </c>
      <c r="G116" s="1">
        <v>-1.2839447335928504</v>
      </c>
      <c r="H116" s="1">
        <v>-0.34318609067568179</v>
      </c>
      <c r="I116" s="1">
        <v>0.24487552476717625</v>
      </c>
      <c r="J116" s="1">
        <v>0.37682367768386654</v>
      </c>
      <c r="K116" s="1">
        <v>-0.41462071356190128</v>
      </c>
      <c r="L116" s="1">
        <v>-1.6762335546608695</v>
      </c>
      <c r="M116" s="1">
        <v>-0.62581391833944666</v>
      </c>
      <c r="N116" s="1">
        <v>-0.30630829175133822</v>
      </c>
      <c r="O116" s="1">
        <v>-0.49331348197693925</v>
      </c>
      <c r="P116" s="1">
        <v>-0.75414100717742283</v>
      </c>
      <c r="Q116" s="1">
        <v>0.16608490181713506</v>
      </c>
    </row>
    <row r="117" spans="1:17" x14ac:dyDescent="0.2">
      <c r="A117" s="12"/>
      <c r="B117" t="str">
        <v>FY 2012</v>
      </c>
      <c r="C117" s="1">
        <v>-0.24300990894325447</v>
      </c>
      <c r="D117" s="1">
        <v>9.5873262257368572E-2</v>
      </c>
      <c r="E117" s="1">
        <v>0.43882630758969676</v>
      </c>
      <c r="F117" s="1">
        <v>-0.62953864525829273</v>
      </c>
      <c r="G117" s="1">
        <v>0.75083382928953635</v>
      </c>
      <c r="H117" s="1">
        <v>-0.34318609067568179</v>
      </c>
      <c r="I117" s="1">
        <v>0.41440473422137619</v>
      </c>
      <c r="J117" s="1">
        <v>0.45842880533514979</v>
      </c>
      <c r="K117" s="1">
        <v>2.089137949275181E-2</v>
      </c>
      <c r="L117" s="1">
        <v>0.38371611492236746</v>
      </c>
      <c r="M117" s="1">
        <v>-0.39273083169801082</v>
      </c>
      <c r="N117" s="1">
        <v>-0.24409977623955123</v>
      </c>
      <c r="O117" s="1">
        <v>-0.49331348197693925</v>
      </c>
      <c r="P117" s="1">
        <v>-0.59683478539479151</v>
      </c>
      <c r="Q117" s="1">
        <v>6.5616376483134661E-2</v>
      </c>
    </row>
    <row r="118" spans="1:17" x14ac:dyDescent="0.2">
      <c r="A118" s="12"/>
      <c r="B118" t="str">
        <v>FY 2013</v>
      </c>
      <c r="C118" s="1">
        <v>-0.46434073124250808</v>
      </c>
      <c r="D118" s="1">
        <v>-8.2177879848098989E-2</v>
      </c>
      <c r="E118" s="1">
        <v>6.0347017490895237E-2</v>
      </c>
      <c r="F118" s="1">
        <v>-0.38188514186478201</v>
      </c>
      <c r="G118" s="1">
        <v>0.66827718115349688</v>
      </c>
      <c r="H118" s="1">
        <v>-0.34318609067568179</v>
      </c>
      <c r="I118" s="1">
        <v>1.134903874401725</v>
      </c>
      <c r="J118" s="1">
        <v>0.54003393298643299</v>
      </c>
      <c r="K118" s="1">
        <v>-0.20773220694896946</v>
      </c>
      <c r="L118" s="1">
        <v>0.25042525394933457</v>
      </c>
      <c r="M118" s="1">
        <v>-0.78727710403713791</v>
      </c>
      <c r="N118" s="1">
        <v>-0.23983891901271701</v>
      </c>
      <c r="O118" s="1">
        <v>-0.49331348197693925</v>
      </c>
      <c r="P118" s="1">
        <v>-0.32905281564037653</v>
      </c>
      <c r="Q118" s="1">
        <v>0.30664650064123</v>
      </c>
    </row>
    <row r="119" spans="1:17" x14ac:dyDescent="0.2">
      <c r="A119" s="12"/>
      <c r="B119" t="str">
        <v>FY 2014</v>
      </c>
      <c r="C119" s="1">
        <v>0.60332930026901388</v>
      </c>
      <c r="D119" s="1">
        <v>1.557983798474091</v>
      </c>
      <c r="E119" s="1">
        <v>-1.2158378388109996</v>
      </c>
      <c r="F119" s="1">
        <v>0.53907632387983528</v>
      </c>
      <c r="G119" s="1">
        <v>1.1118168201588856</v>
      </c>
      <c r="H119" s="1">
        <v>-0.34318609067568179</v>
      </c>
      <c r="I119" s="1">
        <v>0.83822775785687609</v>
      </c>
      <c r="J119" s="1">
        <v>0.43922759882896545</v>
      </c>
      <c r="K119" s="1">
        <v>1.9175347133794927</v>
      </c>
      <c r="L119" s="1">
        <v>0.52912432689294908</v>
      </c>
      <c r="M119" s="1">
        <v>-0.96348320749424776</v>
      </c>
      <c r="N119" s="1">
        <v>-0.46396000914422086</v>
      </c>
      <c r="O119" s="1">
        <v>-0.49331348197693925</v>
      </c>
      <c r="P119" s="1">
        <v>0.60697943608693439</v>
      </c>
      <c r="Q119" s="1">
        <v>-0.65936072886127373</v>
      </c>
    </row>
    <row r="120" spans="1:17" x14ac:dyDescent="0.2">
      <c r="A120" s="12"/>
      <c r="B120" t="str">
        <v>FY 2015</v>
      </c>
      <c r="C120" s="1">
        <v>-0.94663714739153393</v>
      </c>
      <c r="D120" s="1">
        <v>-0.30500152823116999</v>
      </c>
      <c r="E120" s="1">
        <v>1.878956134794393E-2</v>
      </c>
      <c r="F120" s="1">
        <v>-0.61483421849430298</v>
      </c>
      <c r="G120" s="1">
        <v>0.87385942259030114</v>
      </c>
      <c r="H120" s="1">
        <v>-0.34318609067568179</v>
      </c>
      <c r="I120" s="1">
        <v>0.28725782713072717</v>
      </c>
      <c r="J120" s="1">
        <v>0.33602111385822497</v>
      </c>
      <c r="K120" s="1">
        <v>-3.7313807275125281E-2</v>
      </c>
      <c r="L120" s="1">
        <v>0.46853757190520695</v>
      </c>
      <c r="M120" s="1">
        <v>-0.81614214296463861</v>
      </c>
      <c r="N120" s="1">
        <v>-0.7332461858801721</v>
      </c>
      <c r="O120" s="1">
        <v>-0.49331348197693925</v>
      </c>
      <c r="P120" s="1">
        <v>0.17714796504814717</v>
      </c>
      <c r="Q120" s="1">
        <v>0.6868231739708287</v>
      </c>
    </row>
    <row r="121" spans="1:17" x14ac:dyDescent="0.2">
      <c r="A121" s="12"/>
      <c r="B121" t="str">
        <v>FY 2016</v>
      </c>
      <c r="C121" s="1">
        <v>-0.9936209060378518</v>
      </c>
      <c r="D121" s="1">
        <v>-0.53137748624405023</v>
      </c>
      <c r="E121" s="1">
        <v>0.36968932363130846</v>
      </c>
      <c r="F121" s="1">
        <v>-0.84081804034088137</v>
      </c>
      <c r="G121" s="1">
        <v>1.0017412893108333</v>
      </c>
      <c r="H121" s="1">
        <v>-0.34318609067568179</v>
      </c>
      <c r="I121" s="1">
        <v>0.66869854840267617</v>
      </c>
      <c r="J121" s="1">
        <v>0.38162397931041253</v>
      </c>
      <c r="K121" s="1">
        <v>7.9496647509660068E-2</v>
      </c>
      <c r="L121" s="1">
        <v>0.96534896280469373</v>
      </c>
      <c r="M121" s="1">
        <v>-0.73619155227908728</v>
      </c>
      <c r="N121" s="1">
        <v>-0.65143772712494674</v>
      </c>
      <c r="O121" s="1">
        <v>-0.49331348197693925</v>
      </c>
      <c r="P121" s="1">
        <v>-7.9240095215311265E-2</v>
      </c>
      <c r="Q121" s="1">
        <v>1.0019075632812153</v>
      </c>
    </row>
    <row r="122" spans="1:17" x14ac:dyDescent="0.2">
      <c r="A122" s="12"/>
      <c r="B122" t="str">
        <v>FY 2017</v>
      </c>
      <c r="C122" s="1">
        <v>-1.3845525711573372</v>
      </c>
      <c r="D122" s="1">
        <v>-1.0486406856413573</v>
      </c>
      <c r="E122" s="1">
        <v>-0.96337494871100393</v>
      </c>
      <c r="F122" s="1">
        <v>-0.98941014237698766</v>
      </c>
      <c r="G122" s="1">
        <v>-4.7213769358846358E-2</v>
      </c>
      <c r="H122" s="1">
        <v>-0.34318609067568179</v>
      </c>
      <c r="I122" s="1">
        <v>0.35083128067605263</v>
      </c>
      <c r="J122" s="1">
        <v>0.38162397931041253</v>
      </c>
      <c r="K122" s="1">
        <v>0.11780979331935602</v>
      </c>
      <c r="L122" s="1">
        <v>0.45642022090765821</v>
      </c>
      <c r="M122" s="1">
        <v>-0.22852412558054161</v>
      </c>
      <c r="N122" s="1">
        <v>-0.84999367389544256</v>
      </c>
      <c r="O122" s="1">
        <v>-0.49331348197693925</v>
      </c>
      <c r="P122" s="1">
        <v>1.1633736506563239</v>
      </c>
      <c r="Q122" s="1">
        <v>1.8004672505603847</v>
      </c>
    </row>
    <row r="123" spans="1:17" x14ac:dyDescent="0.2">
      <c r="A123" s="12"/>
      <c r="B123" t="str">
        <v>FY 2018</v>
      </c>
      <c r="C123" s="1">
        <v>-0.28760141918599219</v>
      </c>
      <c r="D123" s="1">
        <v>-1.3678626231766361E-2</v>
      </c>
      <c r="E123" s="1">
        <v>0.97004134529797115</v>
      </c>
      <c r="F123" s="1">
        <v>-7.6187848613417583E-2</v>
      </c>
      <c r="G123" s="1">
        <v>1.9155300711302989E-2</v>
      </c>
      <c r="H123" s="1">
        <v>-0.34318609067568179</v>
      </c>
      <c r="I123" s="1">
        <v>1.1772861767652722E-2</v>
      </c>
      <c r="J123" s="1">
        <v>0.535233631359887</v>
      </c>
      <c r="K123" s="1">
        <v>-0.43749672817322688</v>
      </c>
      <c r="L123" s="1">
        <v>1.0744051217826298</v>
      </c>
      <c r="M123" s="1">
        <v>0.62511524403951901</v>
      </c>
      <c r="N123" s="1">
        <v>-0.84402847377787371</v>
      </c>
      <c r="O123" s="1">
        <v>-0.49331348197693925</v>
      </c>
      <c r="P123" s="1">
        <v>1.1760600410696714E-2</v>
      </c>
      <c r="Q123" s="1">
        <v>0.4467364162477942</v>
      </c>
    </row>
    <row r="124" spans="1:17" x14ac:dyDescent="0.2">
      <c r="A124" s="12"/>
      <c r="B124" t="str">
        <v>FY 2019</v>
      </c>
      <c r="C124" s="1">
        <v>0.84540570072411614</v>
      </c>
      <c r="D124" s="1">
        <v>0.83468664054781416</v>
      </c>
      <c r="E124" s="1">
        <v>2.0701043046732077</v>
      </c>
      <c r="F124" s="1">
        <v>-0.81837444159584438</v>
      </c>
      <c r="G124" s="1">
        <v>-5.6926316198380254E-2</v>
      </c>
      <c r="H124" s="1">
        <v>-0.34318609067568179</v>
      </c>
      <c r="I124" s="1">
        <v>5.415516413120177E-2</v>
      </c>
      <c r="J124" s="1">
        <v>0.60483800494480489</v>
      </c>
      <c r="K124" s="1">
        <v>9.3674416149774717E-2</v>
      </c>
      <c r="L124" s="1">
        <v>1.4621603537041805</v>
      </c>
      <c r="M124" s="1">
        <v>0.67075380635100357</v>
      </c>
      <c r="N124" s="1">
        <v>-0.65740292724251559</v>
      </c>
      <c r="O124" s="1">
        <v>-0.49331348197693925</v>
      </c>
      <c r="P124" s="1">
        <v>0.37784641042078637</v>
      </c>
      <c r="Q124" s="1">
        <v>-4.004066424370175E-2</v>
      </c>
    </row>
    <row r="125" spans="1:17" x14ac:dyDescent="0.2">
      <c r="A125" s="12"/>
      <c r="B125" t="str">
        <v>FY 2020</v>
      </c>
      <c r="C125" s="1">
        <v>1.2244526757746141</v>
      </c>
      <c r="D125" s="1">
        <v>1.125238758382259</v>
      </c>
      <c r="E125" s="1">
        <v>2.2060665382896665</v>
      </c>
      <c r="F125" s="1">
        <v>-0.81295702120911106</v>
      </c>
      <c r="G125" s="1">
        <v>-0.39686545558207292</v>
      </c>
      <c r="H125" s="1">
        <v>-0.34318609067568179</v>
      </c>
      <c r="I125" s="1">
        <v>-1.2808873603206214</v>
      </c>
      <c r="J125" s="1">
        <v>0.51843257566697565</v>
      </c>
      <c r="K125" s="1">
        <v>0.10508591312873246</v>
      </c>
      <c r="L125" s="1">
        <v>0.81994075083411222</v>
      </c>
      <c r="M125" s="1">
        <v>1.2423152202856278</v>
      </c>
      <c r="N125" s="1">
        <v>-0.90282830350819243</v>
      </c>
      <c r="O125" s="1">
        <v>-0.49331348197693925</v>
      </c>
      <c r="P125" s="1">
        <v>0.6688679400620412</v>
      </c>
      <c r="Q125" s="1">
        <v>9.9105884927801244E-2</v>
      </c>
    </row>
    <row r="126" spans="1:17" x14ac:dyDescent="0.2">
      <c r="A126" s="12"/>
      <c r="B126" t="str">
        <v>FY 2021</v>
      </c>
      <c r="C126" s="1">
        <v>2.9806117978365592</v>
      </c>
      <c r="D126" s="1">
        <v>2.7612449046846708</v>
      </c>
      <c r="E126" s="1">
        <v>-9.4754225681695378E-2</v>
      </c>
      <c r="F126" s="1">
        <v>0.1405089668559043</v>
      </c>
      <c r="G126" s="1">
        <v>-0.49075340836423514</v>
      </c>
      <c r="H126" s="1">
        <v>-0.34318609067568179</v>
      </c>
      <c r="I126" s="1">
        <v>-1.9166218957738703</v>
      </c>
      <c r="J126" s="1">
        <v>0.71764509316863767</v>
      </c>
      <c r="K126" s="1">
        <v>-1.6779660831872212</v>
      </c>
      <c r="L126" s="1">
        <v>0.33524671093217412</v>
      </c>
      <c r="M126" s="1">
        <v>1.270395251910535</v>
      </c>
      <c r="N126" s="1">
        <v>-0.96674116191071302</v>
      </c>
      <c r="O126" s="1">
        <v>0.16872680608955354</v>
      </c>
      <c r="P126" s="1">
        <v>2.5752647522911758</v>
      </c>
      <c r="Q126" s="1">
        <v>-0.83058173682485203</v>
      </c>
    </row>
    <row r="127" spans="1:17" x14ac:dyDescent="0.2">
      <c r="A127" s="12"/>
      <c r="B127" t="str">
        <v>FY 2022</v>
      </c>
      <c r="C127" s="1">
        <v>0.16394025148660502</v>
      </c>
      <c r="D127" s="1">
        <v>-0.437878015799056</v>
      </c>
      <c r="E127" s="1">
        <v>-0.38716173404069854</v>
      </c>
      <c r="F127" s="1">
        <v>-0.66281708477679546</v>
      </c>
      <c r="G127" s="1">
        <v>-1.3001323116587407</v>
      </c>
      <c r="H127" s="1">
        <v>-0.34318609067568179</v>
      </c>
      <c r="I127" s="1">
        <v>-2.5311652800453448</v>
      </c>
      <c r="J127" s="1">
        <v>0.81605127651283227</v>
      </c>
      <c r="K127" s="1">
        <v>2.7850870323808546E-2</v>
      </c>
      <c r="L127" s="1">
        <v>-0.51296785889621788</v>
      </c>
      <c r="M127" s="1">
        <v>2.8624421283806942</v>
      </c>
      <c r="N127" s="1">
        <v>-0.74262007177920919</v>
      </c>
      <c r="O127" s="1">
        <v>-0.11968678475129479</v>
      </c>
      <c r="P127" s="1">
        <v>1.4743470702652233</v>
      </c>
      <c r="Q127" s="1">
        <v>1.1721852048097328</v>
      </c>
    </row>
  </sheetData>
  <mergeCells count="7">
    <mergeCell ref="A110:A127"/>
    <mergeCell ref="A2:A19"/>
    <mergeCell ref="A20:A37"/>
    <mergeCell ref="A38:A55"/>
    <mergeCell ref="A56:A73"/>
    <mergeCell ref="A74:A91"/>
    <mergeCell ref="A92:A10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73B2-99F0-414D-8264-096B15D8152C}">
  <dimension ref="A1:AE145"/>
  <sheetViews>
    <sheetView workbookViewId="0"/>
  </sheetViews>
  <sheetFormatPr baseColWidth="10" defaultColWidth="8.83203125" defaultRowHeight="15" x14ac:dyDescent="0.2"/>
  <cols>
    <col min="1" max="1" width="12.33203125" bestFit="1" customWidth="1"/>
    <col min="3" max="3" width="8.83203125" bestFit="1" customWidth="1"/>
    <col min="4" max="4" width="9.6640625" bestFit="1" customWidth="1"/>
    <col min="5" max="5" width="11.5" bestFit="1" customWidth="1"/>
    <col min="6" max="6" width="8.83203125" customWidth="1"/>
    <col min="7" max="7" width="9.33203125" bestFit="1" customWidth="1"/>
    <col min="23" max="23" width="10.6640625" customWidth="1"/>
  </cols>
  <sheetData>
    <row r="1" spans="1:22" x14ac:dyDescent="0.2">
      <c r="A1" t="s">
        <v>74</v>
      </c>
      <c r="B1" t="s">
        <v>75</v>
      </c>
      <c r="C1" t="s">
        <v>73</v>
      </c>
      <c r="D1" t="s">
        <v>76</v>
      </c>
      <c r="E1" s="12" t="s">
        <v>77</v>
      </c>
      <c r="F1" t="str" cm="1">
        <f t="array" ref="F1:T1">TRANSPOSE(Unilever!A2:A16)</f>
        <v>Return on Equity</v>
      </c>
      <c r="G1" t="str">
        <v>Net profit margin</v>
      </c>
      <c r="H1" t="str">
        <v>EBITDA Margin</v>
      </c>
      <c r="I1" t="str">
        <v>Current Ratio</v>
      </c>
      <c r="J1" t="str">
        <v>CFO/Avg Current Liab</v>
      </c>
      <c r="K1" t="str">
        <v>Times Interest Cover</v>
      </c>
      <c r="L1" t="str">
        <v>Inventory Turnover</v>
      </c>
      <c r="M1" t="str">
        <v>Accounts Recievable Turnover</v>
      </c>
      <c r="N1" t="str">
        <v>Working Capital Turnover</v>
      </c>
      <c r="O1" t="str">
        <v>Free Cash Flow per Share</v>
      </c>
      <c r="P1" t="str">
        <v>Debt Equity Ratio</v>
      </c>
      <c r="Q1" t="str">
        <v>Assets Turnover</v>
      </c>
      <c r="R1" t="str">
        <v>EPS</v>
      </c>
      <c r="S1" t="str">
        <v>EV/Ebitda</v>
      </c>
      <c r="T1" t="str">
        <v>Dividend Payout Ratio</v>
      </c>
    </row>
    <row r="2" spans="1:22" x14ac:dyDescent="0.2">
      <c r="A2">
        <v>1</v>
      </c>
      <c r="B2" s="1">
        <v>3.0571000000000002</v>
      </c>
      <c r="C2" s="1">
        <v>21.4085</v>
      </c>
      <c r="D2" s="1">
        <f>C2</f>
        <v>21.4085</v>
      </c>
      <c r="E2" s="12"/>
      <c r="F2" s="1" cm="1">
        <f t="array" ref="F2:T10">TRANSPOSE(Q20:Y34)</f>
        <v>0.1376</v>
      </c>
      <c r="G2" s="1">
        <v>-0.42809999999999998</v>
      </c>
      <c r="H2" s="1">
        <v>-0.21049999999999999</v>
      </c>
      <c r="I2" s="1">
        <v>-0.23760000000000001</v>
      </c>
      <c r="J2" s="1">
        <v>0.38</v>
      </c>
      <c r="K2" s="1">
        <v>0.33310000000000001</v>
      </c>
      <c r="L2" s="1">
        <v>-8.0399999999999999E-2</v>
      </c>
      <c r="M2" s="1">
        <v>0.14530000000000001</v>
      </c>
      <c r="N2" s="11">
        <v>0.44390000000000002</v>
      </c>
      <c r="O2" s="1">
        <v>0.34720000000000001</v>
      </c>
      <c r="P2" s="1">
        <v>7.9100000000000004E-2</v>
      </c>
      <c r="Q2" s="1">
        <v>-9.4999999999999998E-3</v>
      </c>
      <c r="R2" s="1">
        <v>-4.0099999999999997E-2</v>
      </c>
      <c r="S2" s="1">
        <v>-0.28100000000000003</v>
      </c>
      <c r="T2" s="1">
        <v>-9.7699999999999995E-2</v>
      </c>
      <c r="V2" s="1" t="s">
        <v>78</v>
      </c>
    </row>
    <row r="3" spans="1:22" x14ac:dyDescent="0.2">
      <c r="A3">
        <v>2</v>
      </c>
      <c r="B3" s="1">
        <v>2.8525</v>
      </c>
      <c r="C3" s="1">
        <v>19.9755</v>
      </c>
      <c r="D3" s="1">
        <f>C3+D2</f>
        <v>41.384</v>
      </c>
      <c r="E3" s="12"/>
      <c r="F3" s="1">
        <v>-1.6000000000000001E-3</v>
      </c>
      <c r="G3" s="1">
        <v>-0.1066</v>
      </c>
      <c r="H3" s="1">
        <v>1.9199999999999998E-2</v>
      </c>
      <c r="I3" s="1">
        <v>-8.7800000000000003E-2</v>
      </c>
      <c r="J3" s="1">
        <v>0.1183</v>
      </c>
      <c r="K3" s="1">
        <v>-0.30130000000000001</v>
      </c>
      <c r="L3" s="1">
        <v>0.46239999999999998</v>
      </c>
      <c r="M3" s="1">
        <v>0.2702</v>
      </c>
      <c r="N3" s="1">
        <v>-3.5499999999999997E-2</v>
      </c>
      <c r="O3" s="1">
        <v>0.12889999999999999</v>
      </c>
      <c r="P3" s="1">
        <v>-0.14030000000000001</v>
      </c>
      <c r="Q3" s="11">
        <v>0.53720000000000001</v>
      </c>
      <c r="R3" s="11">
        <v>0.49519999999999997</v>
      </c>
      <c r="S3" s="1">
        <v>4.9599999999999998E-2</v>
      </c>
      <c r="T3" s="1">
        <v>-0.1229</v>
      </c>
      <c r="V3" s="1" t="s">
        <v>79</v>
      </c>
    </row>
    <row r="4" spans="1:22" x14ac:dyDescent="0.2">
      <c r="A4">
        <v>3</v>
      </c>
      <c r="B4" s="1">
        <v>1.5944</v>
      </c>
      <c r="C4" s="1">
        <v>11.1653</v>
      </c>
      <c r="D4" s="1">
        <f t="shared" ref="D4:D16" si="0">C4+D3</f>
        <v>52.549300000000002</v>
      </c>
      <c r="E4" s="12"/>
      <c r="F4" s="1">
        <v>0.43480000000000002</v>
      </c>
      <c r="G4" s="1">
        <v>5.04E-2</v>
      </c>
      <c r="H4" s="11">
        <v>0.52759999999999996</v>
      </c>
      <c r="I4" s="1">
        <v>0.13450000000000001</v>
      </c>
      <c r="J4" s="1">
        <v>-0.17280000000000001</v>
      </c>
      <c r="K4" s="1">
        <v>3.2000000000000001E-2</v>
      </c>
      <c r="L4" s="1">
        <v>7.3800000000000004E-2</v>
      </c>
      <c r="M4" s="1">
        <v>6.9099999999999995E-2</v>
      </c>
      <c r="N4" s="1">
        <v>5.16E-2</v>
      </c>
      <c r="O4" s="1">
        <v>0.42070000000000002</v>
      </c>
      <c r="P4" s="11">
        <v>0.49790000000000001</v>
      </c>
      <c r="Q4" s="1">
        <v>4.53E-2</v>
      </c>
      <c r="R4" s="1">
        <v>-2.1399999999999999E-2</v>
      </c>
      <c r="S4" s="1">
        <v>0.13800000000000001</v>
      </c>
      <c r="T4" s="1">
        <v>0.1474</v>
      </c>
      <c r="V4" s="1" t="s">
        <v>80</v>
      </c>
    </row>
    <row r="5" spans="1:22" x14ac:dyDescent="0.2">
      <c r="A5">
        <v>4</v>
      </c>
      <c r="B5" s="1">
        <v>1.0799000000000001</v>
      </c>
      <c r="C5" s="1">
        <v>7.5622999999999996</v>
      </c>
      <c r="D5" s="1">
        <f t="shared" si="0"/>
        <v>60.111600000000003</v>
      </c>
      <c r="E5" s="12"/>
      <c r="F5" s="1">
        <v>9.9000000000000005E-2</v>
      </c>
      <c r="G5" s="1">
        <v>9.5500000000000002E-2</v>
      </c>
      <c r="H5" s="1">
        <v>-0.36820000000000003</v>
      </c>
      <c r="I5" s="1">
        <v>-0.43830000000000002</v>
      </c>
      <c r="J5" s="1">
        <v>-8.6400000000000005E-2</v>
      </c>
      <c r="K5" s="1">
        <v>-0.1036</v>
      </c>
      <c r="L5" s="1">
        <v>-5.5199999999999999E-2</v>
      </c>
      <c r="M5" s="11">
        <v>0.43569999999999998</v>
      </c>
      <c r="N5" s="1">
        <v>-0.1038</v>
      </c>
      <c r="O5" s="1">
        <v>-0.18890000000000001</v>
      </c>
      <c r="P5" s="11">
        <v>0.4526</v>
      </c>
      <c r="Q5" s="1">
        <v>-1.8100000000000002E-2</v>
      </c>
      <c r="R5" s="1">
        <v>-0.16170000000000001</v>
      </c>
      <c r="S5" s="1">
        <v>0.36580000000000001</v>
      </c>
      <c r="T5" s="1">
        <v>-0.1754</v>
      </c>
      <c r="V5" s="1" t="s">
        <v>81</v>
      </c>
    </row>
    <row r="6" spans="1:22" x14ac:dyDescent="0.2">
      <c r="A6">
        <v>5</v>
      </c>
      <c r="B6" s="1">
        <v>1.0034000000000001</v>
      </c>
      <c r="C6" s="1">
        <v>7.0265000000000004</v>
      </c>
      <c r="D6" s="1">
        <f t="shared" si="0"/>
        <v>67.138100000000009</v>
      </c>
      <c r="E6" s="12"/>
      <c r="F6" s="1">
        <v>-0.4088</v>
      </c>
      <c r="G6" s="1">
        <v>0.2122</v>
      </c>
      <c r="H6" s="1">
        <v>-3.3700000000000001E-2</v>
      </c>
      <c r="I6" s="1">
        <v>0.1633</v>
      </c>
      <c r="J6" s="1">
        <v>0.38340000000000002</v>
      </c>
      <c r="K6" s="1">
        <v>0.23649999999999999</v>
      </c>
      <c r="L6" s="1">
        <v>-0.13059999999999999</v>
      </c>
      <c r="M6" s="1">
        <v>0.14749999999999999</v>
      </c>
      <c r="N6" s="1">
        <v>0.15490000000000001</v>
      </c>
      <c r="O6" s="1">
        <v>6.7799999999999999E-2</v>
      </c>
      <c r="P6" s="1">
        <v>0.12280000000000001</v>
      </c>
      <c r="Q6" s="1">
        <v>4.7999999999999996E-3</v>
      </c>
      <c r="R6" s="1">
        <v>0.2611</v>
      </c>
      <c r="S6" s="11">
        <v>0.44209999999999999</v>
      </c>
      <c r="T6" s="11">
        <v>0.45939999999999998</v>
      </c>
      <c r="V6" s="1" t="s">
        <v>82</v>
      </c>
    </row>
    <row r="7" spans="1:22" x14ac:dyDescent="0.2">
      <c r="A7">
        <v>6</v>
      </c>
      <c r="B7" s="1">
        <v>0.87880000000000003</v>
      </c>
      <c r="C7" s="1">
        <v>6.1542000000000003</v>
      </c>
      <c r="D7" s="1">
        <f t="shared" si="0"/>
        <v>73.292300000000012</v>
      </c>
      <c r="E7" s="12"/>
      <c r="F7" s="1">
        <v>0.34370000000000001</v>
      </c>
      <c r="G7" s="1">
        <v>3.4500000000000003E-2</v>
      </c>
      <c r="H7" s="1">
        <v>-0.311</v>
      </c>
      <c r="I7" s="1">
        <v>-0.1638</v>
      </c>
      <c r="J7" s="1">
        <v>0.1055</v>
      </c>
      <c r="K7" s="1">
        <v>-0.2571</v>
      </c>
      <c r="L7" s="1">
        <v>4.4299999999999999E-2</v>
      </c>
      <c r="M7" s="1">
        <v>-9.1200000000000003E-2</v>
      </c>
      <c r="N7" s="1">
        <v>-0.17380000000000001</v>
      </c>
      <c r="O7" s="1">
        <v>-4.02E-2</v>
      </c>
      <c r="P7" s="1">
        <v>0.05</v>
      </c>
      <c r="Q7" s="1">
        <v>4.1999999999999997E-3</v>
      </c>
      <c r="R7" s="1">
        <v>3.9E-2</v>
      </c>
      <c r="S7" s="1">
        <v>-0.30599999999999999</v>
      </c>
      <c r="T7" s="11">
        <v>0.73499999999999999</v>
      </c>
      <c r="V7" s="1" t="s">
        <v>83</v>
      </c>
    </row>
    <row r="8" spans="1:22" x14ac:dyDescent="0.2">
      <c r="A8">
        <v>7</v>
      </c>
      <c r="B8" s="1">
        <v>0.8105</v>
      </c>
      <c r="C8" s="1">
        <v>5.6757999999999997</v>
      </c>
      <c r="D8" s="1">
        <f t="shared" si="0"/>
        <v>78.968100000000007</v>
      </c>
      <c r="E8" s="12"/>
      <c r="F8" s="1">
        <v>0.19020000000000001</v>
      </c>
      <c r="G8" s="1">
        <v>0.14280000000000001</v>
      </c>
      <c r="H8" s="1">
        <v>-0.217</v>
      </c>
      <c r="I8" s="11">
        <v>0.64780000000000004</v>
      </c>
      <c r="J8" s="1">
        <v>0.3498</v>
      </c>
      <c r="K8" s="1">
        <v>-0.1074</v>
      </c>
      <c r="L8" s="1">
        <v>-0.14119999999999999</v>
      </c>
      <c r="M8" s="1">
        <v>0.2833</v>
      </c>
      <c r="N8" s="1">
        <v>-0.24610000000000001</v>
      </c>
      <c r="O8" s="1">
        <v>-2.1600000000000001E-2</v>
      </c>
      <c r="P8" s="1">
        <v>0.18759999999999999</v>
      </c>
      <c r="Q8" s="1">
        <v>-7.7299999999999994E-2</v>
      </c>
      <c r="R8" s="1">
        <v>6.6799999999999998E-2</v>
      </c>
      <c r="S8" s="1">
        <v>-0.25330000000000003</v>
      </c>
      <c r="T8" s="1">
        <v>-0.26790000000000003</v>
      </c>
      <c r="V8" s="1" t="s">
        <v>84</v>
      </c>
    </row>
    <row r="9" spans="1:22" x14ac:dyDescent="0.2">
      <c r="A9">
        <v>8</v>
      </c>
      <c r="B9" s="1">
        <v>0.79010000000000002</v>
      </c>
      <c r="C9" s="1">
        <v>5.5326000000000004</v>
      </c>
      <c r="D9" s="1">
        <f t="shared" si="0"/>
        <v>84.500700000000009</v>
      </c>
      <c r="E9" s="12"/>
      <c r="F9" s="11">
        <v>0.4728</v>
      </c>
      <c r="G9" s="1">
        <v>0.3896</v>
      </c>
      <c r="H9" s="1">
        <v>-1.9599999999999999E-2</v>
      </c>
      <c r="I9" s="1">
        <v>-0.1598</v>
      </c>
      <c r="J9" s="1">
        <v>0.31059999999999999</v>
      </c>
      <c r="K9" s="1">
        <v>5.62E-2</v>
      </c>
      <c r="L9" s="1">
        <v>2.4199999999999999E-2</v>
      </c>
      <c r="M9" s="1">
        <v>-0.4425</v>
      </c>
      <c r="N9" s="1">
        <v>0.24160000000000001</v>
      </c>
      <c r="O9" s="1">
        <v>-0.20599999999999999</v>
      </c>
      <c r="P9" s="1">
        <v>-3.9E-2</v>
      </c>
      <c r="Q9" s="1">
        <v>-8.1299999999999997E-2</v>
      </c>
      <c r="R9" s="1">
        <v>0.30309999999999998</v>
      </c>
      <c r="S9" s="1">
        <v>0.2006</v>
      </c>
      <c r="T9" s="1">
        <v>-0.2482</v>
      </c>
      <c r="V9" s="1" t="s">
        <v>85</v>
      </c>
    </row>
    <row r="10" spans="1:22" x14ac:dyDescent="0.2">
      <c r="A10">
        <v>9</v>
      </c>
      <c r="B10" s="1">
        <v>0.5978</v>
      </c>
      <c r="C10" s="1">
        <v>4.1866000000000003</v>
      </c>
      <c r="D10" s="1">
        <f t="shared" si="0"/>
        <v>88.687300000000008</v>
      </c>
      <c r="E10" s="12"/>
      <c r="F10" s="1">
        <v>3.7499999999999999E-2</v>
      </c>
      <c r="G10" s="11">
        <v>0.4163</v>
      </c>
      <c r="H10" s="1">
        <v>0.3246</v>
      </c>
      <c r="I10" s="1">
        <v>-0.27800000000000002</v>
      </c>
      <c r="J10" s="1">
        <v>-2.9000000000000001E-2</v>
      </c>
      <c r="K10" s="1">
        <v>-0.1278</v>
      </c>
      <c r="L10" s="1">
        <v>-0.4108</v>
      </c>
      <c r="M10" s="11">
        <v>0.47849999999999998</v>
      </c>
      <c r="N10" s="1">
        <v>0.1376</v>
      </c>
      <c r="O10" s="1">
        <v>5.0700000000000002E-2</v>
      </c>
      <c r="P10" s="1">
        <v>-0.3216</v>
      </c>
      <c r="Q10" s="1">
        <v>-9.6600000000000005E-2</v>
      </c>
      <c r="R10" s="1">
        <v>0.122</v>
      </c>
      <c r="S10" s="1">
        <v>-0.28000000000000003</v>
      </c>
      <c r="T10" s="1">
        <v>1.6500000000000001E-2</v>
      </c>
      <c r="V10" s="1" t="s">
        <v>86</v>
      </c>
    </row>
    <row r="11" spans="1:22" x14ac:dyDescent="0.2">
      <c r="A11">
        <v>10</v>
      </c>
      <c r="B11" s="1">
        <v>0.51780000000000004</v>
      </c>
      <c r="C11" s="1">
        <v>3.6259999999999999</v>
      </c>
      <c r="D11" s="1">
        <f t="shared" si="0"/>
        <v>92.313300000000012</v>
      </c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2" x14ac:dyDescent="0.2">
      <c r="A12">
        <v>11</v>
      </c>
      <c r="B12" s="1">
        <v>0.39950000000000002</v>
      </c>
      <c r="C12" s="1">
        <v>2.7974000000000001</v>
      </c>
      <c r="D12" s="1">
        <f t="shared" si="0"/>
        <v>95.110700000000008</v>
      </c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2" x14ac:dyDescent="0.2">
      <c r="A13">
        <v>12</v>
      </c>
      <c r="B13" s="1">
        <v>0.35880000000000001</v>
      </c>
      <c r="C13" s="1">
        <v>2.5127000000000002</v>
      </c>
      <c r="D13" s="1">
        <f t="shared" si="0"/>
        <v>97.623400000000004</v>
      </c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2" x14ac:dyDescent="0.2">
      <c r="A14">
        <v>13</v>
      </c>
      <c r="B14" s="1">
        <v>0.19109999999999999</v>
      </c>
      <c r="C14" s="1">
        <v>1.3386</v>
      </c>
      <c r="D14" s="1">
        <f t="shared" si="0"/>
        <v>98.962000000000003</v>
      </c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2" x14ac:dyDescent="0.2">
      <c r="A15">
        <v>14</v>
      </c>
      <c r="B15" s="1">
        <v>9.9199999999999997E-2</v>
      </c>
      <c r="C15" s="1">
        <v>0.69469999999999998</v>
      </c>
      <c r="D15" s="1">
        <f t="shared" si="0"/>
        <v>99.656700000000001</v>
      </c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2" x14ac:dyDescent="0.2">
      <c r="A16">
        <v>15</v>
      </c>
      <c r="B16" s="1">
        <v>4.9000000000000002E-2</v>
      </c>
      <c r="C16" s="1">
        <v>0.34350000000000003</v>
      </c>
      <c r="D16" s="1">
        <f t="shared" si="0"/>
        <v>100.00020000000001</v>
      </c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9" spans="1:31" x14ac:dyDescent="0.2">
      <c r="A19" s="13" t="s">
        <v>87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3" t="s">
        <v>77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x14ac:dyDescent="0.2">
      <c r="A20" s="1">
        <v>-1.5512999999999999</v>
      </c>
      <c r="B20" s="1">
        <v>0.39119999999999999</v>
      </c>
      <c r="C20" s="1">
        <v>-2.9045999999999998</v>
      </c>
      <c r="D20" s="1">
        <v>-2.2256999999999998</v>
      </c>
      <c r="E20" s="1">
        <v>-0.58679999999999999</v>
      </c>
      <c r="F20" s="1">
        <v>1.7948</v>
      </c>
      <c r="G20" s="1">
        <v>3.5299999999999998E-2</v>
      </c>
      <c r="H20" s="1">
        <v>-0.88249999999999995</v>
      </c>
      <c r="I20" s="1">
        <v>0.2074</v>
      </c>
      <c r="J20" s="1">
        <v>-3.7553999999999998</v>
      </c>
      <c r="K20" s="1">
        <v>-1.5697000000000001</v>
      </c>
      <c r="L20" s="1">
        <v>-0.42770000000000002</v>
      </c>
      <c r="M20" s="1">
        <v>1.4200000000000001E-2</v>
      </c>
      <c r="N20" s="1">
        <v>-0.52939999999999998</v>
      </c>
      <c r="O20" s="1">
        <v>0.10879999999999999</v>
      </c>
      <c r="P20" s="1"/>
      <c r="Q20" s="1">
        <v>0.1376</v>
      </c>
      <c r="R20" s="1">
        <v>-1.6000000000000001E-3</v>
      </c>
      <c r="S20" s="1">
        <v>0.43480000000000002</v>
      </c>
      <c r="T20" s="1">
        <v>9.9000000000000005E-2</v>
      </c>
      <c r="U20" s="1">
        <v>-0.4088</v>
      </c>
      <c r="V20" s="1">
        <v>0.34370000000000001</v>
      </c>
      <c r="W20" s="1">
        <v>0.19020000000000001</v>
      </c>
      <c r="X20" s="1">
        <v>0.4728</v>
      </c>
      <c r="Y20" s="1">
        <v>3.7499999999999999E-2</v>
      </c>
      <c r="Z20" s="1">
        <v>0.40589999999999998</v>
      </c>
      <c r="AA20" s="1">
        <v>-0.14360000000000001</v>
      </c>
      <c r="AB20" s="1">
        <v>-8.2600000000000007E-2</v>
      </c>
      <c r="AC20" s="1">
        <v>-0.19819999999999999</v>
      </c>
      <c r="AD20" s="1">
        <v>4.6699999999999998E-2</v>
      </c>
      <c r="AE20" s="1">
        <v>4.6899999999999997E-2</v>
      </c>
    </row>
    <row r="21" spans="1:31" x14ac:dyDescent="0.2">
      <c r="A21" s="1">
        <v>-0.40649999999999997</v>
      </c>
      <c r="B21" s="1">
        <v>-0.22689999999999999</v>
      </c>
      <c r="C21" s="1">
        <v>-2.8929</v>
      </c>
      <c r="D21" s="1">
        <v>-0.92330000000000001</v>
      </c>
      <c r="E21" s="1">
        <v>0.57379999999999998</v>
      </c>
      <c r="F21" s="1">
        <v>-0.2016</v>
      </c>
      <c r="G21" s="1">
        <v>-1.2061999999999999</v>
      </c>
      <c r="H21" s="1">
        <v>-0.89280000000000004</v>
      </c>
      <c r="I21" s="1">
        <v>1.0522</v>
      </c>
      <c r="J21" s="1">
        <v>-0.3891</v>
      </c>
      <c r="K21" s="1">
        <v>1.5012000000000001</v>
      </c>
      <c r="L21" s="1">
        <v>0.66459999999999997</v>
      </c>
      <c r="M21" s="1">
        <v>-1.2212000000000001</v>
      </c>
      <c r="N21" s="1">
        <v>-0.61419999999999997</v>
      </c>
      <c r="O21" s="1">
        <v>0.12759999999999999</v>
      </c>
      <c r="P21" s="1"/>
      <c r="Q21" s="1">
        <v>-0.42809999999999998</v>
      </c>
      <c r="R21" s="1">
        <v>-0.1066</v>
      </c>
      <c r="S21" s="1">
        <v>5.04E-2</v>
      </c>
      <c r="T21" s="1">
        <v>9.5500000000000002E-2</v>
      </c>
      <c r="U21" s="1">
        <v>0.2122</v>
      </c>
      <c r="V21" s="1">
        <v>3.4500000000000003E-2</v>
      </c>
      <c r="W21" s="1">
        <v>0.14280000000000001</v>
      </c>
      <c r="X21" s="1">
        <v>0.3896</v>
      </c>
      <c r="Y21" s="1">
        <v>0.4163</v>
      </c>
      <c r="Z21" s="1">
        <v>-0.1201</v>
      </c>
      <c r="AA21" s="1">
        <v>0.24440000000000001</v>
      </c>
      <c r="AB21" s="1">
        <v>-0.1047</v>
      </c>
      <c r="AC21" s="1">
        <v>6.3200000000000006E-2</v>
      </c>
      <c r="AD21" s="1">
        <v>-0.39600000000000002</v>
      </c>
      <c r="AE21" s="1">
        <v>-0.3952</v>
      </c>
    </row>
    <row r="22" spans="1:31" x14ac:dyDescent="0.2">
      <c r="A22" s="1">
        <v>-0.439</v>
      </c>
      <c r="B22" s="1">
        <v>-1.3525</v>
      </c>
      <c r="C22" s="1">
        <v>-2.1160000000000001</v>
      </c>
      <c r="D22" s="1">
        <v>-0.29509999999999997</v>
      </c>
      <c r="E22" s="1">
        <v>-0.77749999999999997</v>
      </c>
      <c r="F22" s="1">
        <v>0.92259999999999998</v>
      </c>
      <c r="G22" s="1">
        <v>-0.35210000000000002</v>
      </c>
      <c r="H22" s="1">
        <v>0.39090000000000003</v>
      </c>
      <c r="I22" s="1">
        <v>0.63580000000000003</v>
      </c>
      <c r="J22" s="1">
        <v>0.85140000000000005</v>
      </c>
      <c r="K22" s="1">
        <v>0.44019999999999998</v>
      </c>
      <c r="L22" s="1">
        <v>0.68559999999999999</v>
      </c>
      <c r="M22" s="1">
        <v>0.17119999999999999</v>
      </c>
      <c r="N22" s="1">
        <v>-0.69099999999999995</v>
      </c>
      <c r="O22" s="1">
        <v>-0.28420000000000001</v>
      </c>
      <c r="P22" s="1"/>
      <c r="Q22" s="1">
        <v>-0.21049999999999999</v>
      </c>
      <c r="R22" s="1">
        <v>1.9199999999999998E-2</v>
      </c>
      <c r="S22" s="1">
        <v>0.52759999999999996</v>
      </c>
      <c r="T22" s="1">
        <v>-0.36820000000000003</v>
      </c>
      <c r="U22" s="1">
        <v>-3.3700000000000001E-2</v>
      </c>
      <c r="V22" s="1">
        <v>-0.311</v>
      </c>
      <c r="W22" s="1">
        <v>-0.217</v>
      </c>
      <c r="X22" s="1">
        <v>-1.9599999999999999E-2</v>
      </c>
      <c r="Y22" s="1">
        <v>0.3246</v>
      </c>
      <c r="Z22" s="1">
        <v>-6.8400000000000002E-2</v>
      </c>
      <c r="AA22" s="1">
        <v>0.12379999999999999</v>
      </c>
      <c r="AB22" s="1">
        <v>-7.4700000000000003E-2</v>
      </c>
      <c r="AC22" s="1">
        <v>9.0399999999999994E-2</v>
      </c>
      <c r="AD22" s="1">
        <v>0.50629999999999997</v>
      </c>
      <c r="AE22" s="1">
        <v>2.4299999999999999E-2</v>
      </c>
    </row>
    <row r="23" spans="1:31" x14ac:dyDescent="0.2">
      <c r="A23" s="1">
        <v>-2.3448000000000002</v>
      </c>
      <c r="B23" s="1">
        <v>0.9113</v>
      </c>
      <c r="C23" s="1">
        <v>-1.8360000000000001</v>
      </c>
      <c r="D23" s="1">
        <v>0.34320000000000001</v>
      </c>
      <c r="E23" s="1">
        <v>5.7000000000000002E-3</v>
      </c>
      <c r="F23" s="1">
        <v>1.2015</v>
      </c>
      <c r="G23" s="1">
        <v>0.9103</v>
      </c>
      <c r="H23" s="1">
        <v>0.26379999999999998</v>
      </c>
      <c r="I23" s="1">
        <v>-0.43909999999999999</v>
      </c>
      <c r="J23" s="1">
        <v>0.71560000000000001</v>
      </c>
      <c r="K23" s="1">
        <v>-0.17680000000000001</v>
      </c>
      <c r="L23" s="1">
        <v>-0.20050000000000001</v>
      </c>
      <c r="M23" s="1">
        <v>-0.65500000000000003</v>
      </c>
      <c r="N23" s="1">
        <v>-0.11219999999999999</v>
      </c>
      <c r="O23" s="1">
        <v>-0.2001</v>
      </c>
      <c r="P23" s="1"/>
      <c r="Q23" s="1">
        <v>-0.23760000000000001</v>
      </c>
      <c r="R23" s="1">
        <v>-8.7800000000000003E-2</v>
      </c>
      <c r="S23" s="1">
        <v>0.13450000000000001</v>
      </c>
      <c r="T23" s="1">
        <v>-0.43830000000000002</v>
      </c>
      <c r="U23" s="1">
        <v>0.1633</v>
      </c>
      <c r="V23" s="1">
        <v>-0.1638</v>
      </c>
      <c r="W23" s="1">
        <v>0.64780000000000004</v>
      </c>
      <c r="X23" s="1">
        <v>-0.1598</v>
      </c>
      <c r="Y23" s="1">
        <v>-0.27800000000000002</v>
      </c>
      <c r="Z23" s="1">
        <v>0.307</v>
      </c>
      <c r="AA23" s="1">
        <v>-9.6299999999999997E-2</v>
      </c>
      <c r="AB23" s="1">
        <v>0.15870000000000001</v>
      </c>
      <c r="AC23" s="1">
        <v>8.0100000000000005E-2</v>
      </c>
      <c r="AD23" s="1">
        <v>-0.1197</v>
      </c>
      <c r="AE23" s="1">
        <v>-1.2699999999999999E-2</v>
      </c>
    </row>
    <row r="24" spans="1:31" x14ac:dyDescent="0.2">
      <c r="A24" s="1">
        <v>-1.9095</v>
      </c>
      <c r="B24" s="1">
        <v>-1.5601</v>
      </c>
      <c r="C24" s="1">
        <v>0.67600000000000005</v>
      </c>
      <c r="D24" s="1">
        <v>-2.4371999999999998</v>
      </c>
      <c r="E24" s="1">
        <v>-0.91910000000000003</v>
      </c>
      <c r="F24" s="1">
        <v>-2.9000000000000001E-2</v>
      </c>
      <c r="G24" s="1">
        <v>0.9234</v>
      </c>
      <c r="H24" s="1">
        <v>-0.2351</v>
      </c>
      <c r="I24" s="1">
        <v>1.28</v>
      </c>
      <c r="J24" s="1">
        <v>0.32890000000000003</v>
      </c>
      <c r="K24" s="1">
        <v>-0.9395</v>
      </c>
      <c r="L24" s="1">
        <v>0.42759999999999998</v>
      </c>
      <c r="M24" s="1">
        <v>0.92059999999999997</v>
      </c>
      <c r="N24" s="1">
        <v>0.3417</v>
      </c>
      <c r="O24" s="1">
        <v>-0.1676</v>
      </c>
      <c r="P24" s="1"/>
      <c r="Q24" s="1">
        <v>0.38</v>
      </c>
      <c r="R24" s="1">
        <v>0.1183</v>
      </c>
      <c r="S24" s="1">
        <v>-0.17280000000000001</v>
      </c>
      <c r="T24" s="1">
        <v>-8.6400000000000005E-2</v>
      </c>
      <c r="U24" s="1">
        <v>0.38340000000000002</v>
      </c>
      <c r="V24" s="1">
        <v>0.1055</v>
      </c>
      <c r="W24" s="1">
        <v>0.3498</v>
      </c>
      <c r="X24" s="1">
        <v>0.31059999999999999</v>
      </c>
      <c r="Y24" s="1">
        <v>-2.9000000000000001E-2</v>
      </c>
      <c r="Z24" s="1">
        <v>-0.19639999999999999</v>
      </c>
      <c r="AA24" s="1">
        <v>-6.7500000000000004E-2</v>
      </c>
      <c r="AB24" s="1">
        <v>-0.29699999999999999</v>
      </c>
      <c r="AC24" s="1">
        <v>0.1326</v>
      </c>
      <c r="AD24" s="1">
        <v>0.47510000000000002</v>
      </c>
      <c r="AE24" s="1">
        <v>-0.22770000000000001</v>
      </c>
    </row>
    <row r="25" spans="1:31" x14ac:dyDescent="0.2">
      <c r="A25" s="1">
        <v>-2.2658</v>
      </c>
      <c r="B25" s="1">
        <v>-1.5524</v>
      </c>
      <c r="C25" s="1">
        <v>1.5153000000000001</v>
      </c>
      <c r="D25" s="1">
        <v>-1.0263</v>
      </c>
      <c r="E25" s="1">
        <v>-0.33050000000000002</v>
      </c>
      <c r="F25" s="1">
        <v>-0.1164</v>
      </c>
      <c r="G25" s="1">
        <v>0.96179999999999999</v>
      </c>
      <c r="H25" s="1">
        <v>-4.19E-2</v>
      </c>
      <c r="I25" s="1">
        <v>0.3584</v>
      </c>
      <c r="J25" s="1">
        <v>0.75749999999999995</v>
      </c>
      <c r="K25" s="1">
        <v>9.0800000000000006E-2</v>
      </c>
      <c r="L25" s="1">
        <v>0.30209999999999998</v>
      </c>
      <c r="M25" s="1">
        <v>-6.4100000000000004E-2</v>
      </c>
      <c r="N25" s="1">
        <v>0.28749999999999998</v>
      </c>
      <c r="O25" s="1">
        <v>-0.12720000000000001</v>
      </c>
      <c r="P25" s="1"/>
      <c r="Q25" s="1">
        <v>0.33310000000000001</v>
      </c>
      <c r="R25" s="1">
        <v>-0.30130000000000001</v>
      </c>
      <c r="S25" s="1">
        <v>3.2000000000000001E-2</v>
      </c>
      <c r="T25" s="1">
        <v>-0.1036</v>
      </c>
      <c r="U25" s="1">
        <v>0.23649999999999999</v>
      </c>
      <c r="V25" s="1">
        <v>-0.2571</v>
      </c>
      <c r="W25" s="1">
        <v>-0.1074</v>
      </c>
      <c r="X25" s="1">
        <v>5.62E-2</v>
      </c>
      <c r="Y25" s="1">
        <v>-0.1278</v>
      </c>
      <c r="Z25" s="1">
        <v>0.2457</v>
      </c>
      <c r="AA25" s="1">
        <v>0.52949999999999997</v>
      </c>
      <c r="AB25" s="1">
        <v>-0.19950000000000001</v>
      </c>
      <c r="AC25" s="1">
        <v>-0.4924</v>
      </c>
      <c r="AD25" s="1">
        <v>-0.1014</v>
      </c>
      <c r="AE25" s="1">
        <v>1.4500000000000001E-2</v>
      </c>
    </row>
    <row r="26" spans="1:31" x14ac:dyDescent="0.2">
      <c r="A26" s="1">
        <v>-0.66269999999999996</v>
      </c>
      <c r="B26" s="1">
        <v>-1.7527999999999999</v>
      </c>
      <c r="C26" s="1">
        <v>-0.14410000000000001</v>
      </c>
      <c r="D26" s="1">
        <v>-0.1452</v>
      </c>
      <c r="E26" s="1">
        <v>-0.78039999999999998</v>
      </c>
      <c r="F26" s="1">
        <v>-6.2399999999999997E-2</v>
      </c>
      <c r="G26" s="1">
        <v>0.50829999999999997</v>
      </c>
      <c r="H26" s="1">
        <v>0.3488</v>
      </c>
      <c r="I26" s="1">
        <v>0.23380000000000001</v>
      </c>
      <c r="J26" s="1">
        <v>0.49099999999999999</v>
      </c>
      <c r="K26" s="1">
        <v>7.4000000000000003E-3</v>
      </c>
      <c r="L26" s="1">
        <v>0.1082</v>
      </c>
      <c r="M26" s="1">
        <v>-5.3800000000000001E-2</v>
      </c>
      <c r="N26" s="1">
        <v>9.5299999999999996E-2</v>
      </c>
      <c r="O26" s="1">
        <v>-0.13919999999999999</v>
      </c>
      <c r="P26" s="1"/>
      <c r="Q26" s="1">
        <v>-8.0399999999999999E-2</v>
      </c>
      <c r="R26" s="1">
        <v>0.46239999999999998</v>
      </c>
      <c r="S26" s="1">
        <v>7.3800000000000004E-2</v>
      </c>
      <c r="T26" s="1">
        <v>-5.5199999999999999E-2</v>
      </c>
      <c r="U26" s="1">
        <v>-0.13059999999999999</v>
      </c>
      <c r="V26" s="1">
        <v>4.4299999999999999E-2</v>
      </c>
      <c r="W26" s="1">
        <v>-0.14119999999999999</v>
      </c>
      <c r="X26" s="1">
        <v>2.4199999999999999E-2</v>
      </c>
      <c r="Y26" s="1">
        <v>-0.4108</v>
      </c>
      <c r="Z26" s="1">
        <v>0.1547</v>
      </c>
      <c r="AA26" s="1">
        <v>0.38869999999999999</v>
      </c>
      <c r="AB26" s="1">
        <v>-0.42049999999999998</v>
      </c>
      <c r="AC26" s="1">
        <v>0.43020000000000003</v>
      </c>
      <c r="AD26" s="1">
        <v>-0.15690000000000001</v>
      </c>
      <c r="AE26" s="1">
        <v>-3.6999999999999998E-2</v>
      </c>
    </row>
    <row r="27" spans="1:31" x14ac:dyDescent="0.2">
      <c r="A27" s="1">
        <v>-0.98760000000000003</v>
      </c>
      <c r="B27" s="1">
        <v>-1.9293</v>
      </c>
      <c r="C27" s="1">
        <v>1.3469</v>
      </c>
      <c r="D27" s="1">
        <v>5.4000000000000003E-3</v>
      </c>
      <c r="E27" s="1">
        <v>-0.32079999999999997</v>
      </c>
      <c r="F27" s="1">
        <v>0.1293</v>
      </c>
      <c r="G27" s="1">
        <v>-0.22289999999999999</v>
      </c>
      <c r="H27" s="1">
        <v>0.13969999999999999</v>
      </c>
      <c r="I27" s="1">
        <v>0.60250000000000004</v>
      </c>
      <c r="J27" s="1">
        <v>0.20799999999999999</v>
      </c>
      <c r="K27" s="1">
        <v>1.2E-2</v>
      </c>
      <c r="L27" s="1">
        <v>-3.5900000000000001E-2</v>
      </c>
      <c r="M27" s="1">
        <v>-8.6699999999999999E-2</v>
      </c>
      <c r="N27" s="1">
        <v>-9.2299999999999993E-2</v>
      </c>
      <c r="O27" s="1">
        <v>1.52E-2</v>
      </c>
      <c r="P27" s="1"/>
      <c r="Q27" s="1">
        <v>0.14530000000000001</v>
      </c>
      <c r="R27" s="1">
        <v>0.2702</v>
      </c>
      <c r="S27" s="1">
        <v>6.9099999999999995E-2</v>
      </c>
      <c r="T27" s="1">
        <v>0.43569999999999998</v>
      </c>
      <c r="U27" s="1">
        <v>0.14749999999999999</v>
      </c>
      <c r="V27" s="1">
        <v>-9.1200000000000003E-2</v>
      </c>
      <c r="W27" s="1">
        <v>0.2833</v>
      </c>
      <c r="X27" s="1">
        <v>-0.4425</v>
      </c>
      <c r="Y27" s="1">
        <v>0.47849999999999998</v>
      </c>
      <c r="Z27" s="1">
        <v>0.36249999999999999</v>
      </c>
      <c r="AA27" s="1">
        <v>0.1009</v>
      </c>
      <c r="AB27" s="1">
        <v>-0.1411</v>
      </c>
      <c r="AC27" s="1">
        <v>7.0199999999999999E-2</v>
      </c>
      <c r="AD27" s="1">
        <v>3.2899999999999999E-2</v>
      </c>
      <c r="AE27" s="1">
        <v>9.2899999999999996E-2</v>
      </c>
    </row>
    <row r="28" spans="1:31" x14ac:dyDescent="0.2">
      <c r="A28" s="1">
        <v>-0.85360000000000003</v>
      </c>
      <c r="B28" s="1">
        <v>-1.1479999999999999</v>
      </c>
      <c r="C28" s="1">
        <v>1.0444</v>
      </c>
      <c r="D28" s="1">
        <v>0.95709999999999995</v>
      </c>
      <c r="E28" s="1">
        <v>-7.0800000000000002E-2</v>
      </c>
      <c r="F28" s="1">
        <v>0.15620000000000001</v>
      </c>
      <c r="G28" s="1">
        <v>-0.66739999999999999</v>
      </c>
      <c r="H28" s="1">
        <v>0.43409999999999999</v>
      </c>
      <c r="I28" s="1">
        <v>0.26850000000000002</v>
      </c>
      <c r="J28" s="1">
        <v>0.13819999999999999</v>
      </c>
      <c r="K28" s="1">
        <v>0.1726</v>
      </c>
      <c r="L28" s="1">
        <v>-0.14760000000000001</v>
      </c>
      <c r="M28" s="1">
        <v>-0.2732</v>
      </c>
      <c r="N28" s="1">
        <v>5.3100000000000001E-2</v>
      </c>
      <c r="O28" s="1">
        <v>-6.7799999999999999E-2</v>
      </c>
      <c r="P28" s="1"/>
      <c r="Q28" s="1">
        <v>0.44390000000000002</v>
      </c>
      <c r="R28" s="1">
        <v>-3.5499999999999997E-2</v>
      </c>
      <c r="S28" s="1">
        <v>5.16E-2</v>
      </c>
      <c r="T28" s="1">
        <v>-0.1038</v>
      </c>
      <c r="U28" s="1">
        <v>0.15490000000000001</v>
      </c>
      <c r="V28" s="1">
        <v>-0.17380000000000001</v>
      </c>
      <c r="W28" s="1">
        <v>-0.24610000000000001</v>
      </c>
      <c r="X28" s="1">
        <v>0.24160000000000001</v>
      </c>
      <c r="Y28" s="1">
        <v>0.1376</v>
      </c>
      <c r="Z28" s="1">
        <v>0.29730000000000001</v>
      </c>
      <c r="AA28" s="1">
        <v>-5.0799999999999998E-2</v>
      </c>
      <c r="AB28" s="1">
        <v>0.45269999999999999</v>
      </c>
      <c r="AC28" s="1">
        <v>0.50449999999999995</v>
      </c>
      <c r="AD28" s="1">
        <v>-0.19020000000000001</v>
      </c>
      <c r="AE28" s="1">
        <v>-9.8000000000000004E-2</v>
      </c>
    </row>
    <row r="29" spans="1:31" x14ac:dyDescent="0.2">
      <c r="A29" s="1">
        <v>-0.40720000000000001</v>
      </c>
      <c r="B29" s="1">
        <v>-0.31340000000000001</v>
      </c>
      <c r="C29" s="1">
        <v>0.1021</v>
      </c>
      <c r="D29" s="1">
        <v>1.8724000000000001</v>
      </c>
      <c r="E29" s="1">
        <v>9.7600000000000006E-2</v>
      </c>
      <c r="F29" s="1">
        <v>0.67130000000000001</v>
      </c>
      <c r="G29" s="1">
        <v>-1.1245000000000001</v>
      </c>
      <c r="H29" s="1">
        <v>0.68789999999999996</v>
      </c>
      <c r="I29" s="1">
        <v>-0.31850000000000001</v>
      </c>
      <c r="J29" s="1">
        <v>0.32450000000000001</v>
      </c>
      <c r="K29" s="1">
        <v>0.29459999999999997</v>
      </c>
      <c r="L29" s="1">
        <v>-2.3599999999999999E-2</v>
      </c>
      <c r="M29" s="1">
        <v>-0.2117</v>
      </c>
      <c r="N29" s="1">
        <v>-0.106</v>
      </c>
      <c r="O29" s="1">
        <v>4.4900000000000002E-2</v>
      </c>
      <c r="P29" s="1"/>
      <c r="Q29" s="1">
        <v>0.34720000000000001</v>
      </c>
      <c r="R29" s="1">
        <v>0.12889999999999999</v>
      </c>
      <c r="S29" s="1">
        <v>0.42070000000000002</v>
      </c>
      <c r="T29" s="1">
        <v>-0.18890000000000001</v>
      </c>
      <c r="U29" s="1">
        <v>6.7799999999999999E-2</v>
      </c>
      <c r="V29" s="1">
        <v>-4.02E-2</v>
      </c>
      <c r="W29" s="1">
        <v>-2.1600000000000001E-2</v>
      </c>
      <c r="X29" s="1">
        <v>-0.20599999999999999</v>
      </c>
      <c r="Y29" s="1">
        <v>5.0700000000000002E-2</v>
      </c>
      <c r="Z29" s="1">
        <v>-0.34889999999999999</v>
      </c>
      <c r="AA29" s="1">
        <v>-0.36670000000000003</v>
      </c>
      <c r="AB29" s="1">
        <v>-0.29409999999999997</v>
      </c>
      <c r="AC29" s="1">
        <v>-0.10829999999999999</v>
      </c>
      <c r="AD29" s="1">
        <v>-0.4829</v>
      </c>
      <c r="AE29" s="1">
        <v>-0.1037</v>
      </c>
    </row>
    <row r="30" spans="1:31" x14ac:dyDescent="0.2">
      <c r="A30" s="1">
        <v>0.59970000000000001</v>
      </c>
      <c r="B30" s="1">
        <v>-1.2791999999999999</v>
      </c>
      <c r="C30" s="1">
        <v>1.3130999999999999</v>
      </c>
      <c r="D30" s="1">
        <v>1.1709000000000001</v>
      </c>
      <c r="E30" s="1">
        <v>0.13339999999999999</v>
      </c>
      <c r="F30" s="1">
        <v>0.14710000000000001</v>
      </c>
      <c r="G30" s="1">
        <v>-1.2891999999999999</v>
      </c>
      <c r="H30" s="1">
        <v>0.84599999999999997</v>
      </c>
      <c r="I30" s="1">
        <v>0.57920000000000005</v>
      </c>
      <c r="J30" s="1">
        <v>-3.2099999999999997E-2</v>
      </c>
      <c r="K30" s="1">
        <v>0.13739999999999999</v>
      </c>
      <c r="L30" s="1">
        <v>0.1283</v>
      </c>
      <c r="M30" s="1">
        <v>0.10580000000000001</v>
      </c>
      <c r="N30" s="1">
        <v>-0.25819999999999999</v>
      </c>
      <c r="O30" s="1">
        <v>4.1999999999999997E-3</v>
      </c>
      <c r="P30" s="1"/>
      <c r="Q30" s="1">
        <v>7.9100000000000004E-2</v>
      </c>
      <c r="R30" s="1">
        <v>-0.14030000000000001</v>
      </c>
      <c r="S30" s="1">
        <v>0.49790000000000001</v>
      </c>
      <c r="T30" s="1">
        <v>0.4526</v>
      </c>
      <c r="U30" s="1">
        <v>0.12280000000000001</v>
      </c>
      <c r="V30" s="1">
        <v>0.05</v>
      </c>
      <c r="W30" s="1">
        <v>0.18759999999999999</v>
      </c>
      <c r="X30" s="1">
        <v>-3.9E-2</v>
      </c>
      <c r="Y30" s="1">
        <v>-0.3216</v>
      </c>
      <c r="Z30" s="1">
        <v>-0.37709999999999999</v>
      </c>
      <c r="AA30" s="1">
        <v>0.2999</v>
      </c>
      <c r="AB30" s="1">
        <v>0.32390000000000002</v>
      </c>
      <c r="AC30" s="1">
        <v>0.13800000000000001</v>
      </c>
      <c r="AD30" s="1">
        <v>6.88E-2</v>
      </c>
      <c r="AE30" s="1">
        <v>5.33E-2</v>
      </c>
    </row>
    <row r="31" spans="1:31" x14ac:dyDescent="0.2">
      <c r="A31" s="1">
        <v>0.50900000000000001</v>
      </c>
      <c r="B31" s="1">
        <v>-0.77749999999999997</v>
      </c>
      <c r="C31" s="1">
        <v>0.78490000000000004</v>
      </c>
      <c r="D31" s="1">
        <v>0.8004</v>
      </c>
      <c r="E31" s="1">
        <v>-0.19450000000000001</v>
      </c>
      <c r="F31" s="1">
        <v>0.36499999999999999</v>
      </c>
      <c r="G31" s="1">
        <v>-0.75690000000000002</v>
      </c>
      <c r="H31" s="1">
        <v>0.1096</v>
      </c>
      <c r="I31" s="1">
        <v>0.1148</v>
      </c>
      <c r="J31" s="1">
        <v>4.8099999999999997E-2</v>
      </c>
      <c r="K31" s="1">
        <v>-6.08E-2</v>
      </c>
      <c r="L31" s="1">
        <v>0.15840000000000001</v>
      </c>
      <c r="M31" s="1">
        <v>0.30940000000000001</v>
      </c>
      <c r="N31" s="1">
        <v>-1.5900000000000001E-2</v>
      </c>
      <c r="O31" s="1">
        <v>-1.2999999999999999E-3</v>
      </c>
      <c r="P31" s="1"/>
      <c r="Q31" s="1">
        <v>-9.4999999999999998E-3</v>
      </c>
      <c r="R31" s="1">
        <v>0.53720000000000001</v>
      </c>
      <c r="S31" s="1">
        <v>4.53E-2</v>
      </c>
      <c r="T31" s="1">
        <v>-1.8100000000000002E-2</v>
      </c>
      <c r="U31" s="1">
        <v>4.7999999999999996E-3</v>
      </c>
      <c r="V31" s="1">
        <v>4.1999999999999997E-3</v>
      </c>
      <c r="W31" s="1">
        <v>-7.7299999999999994E-2</v>
      </c>
      <c r="X31" s="1">
        <v>-8.1299999999999997E-2</v>
      </c>
      <c r="Y31" s="1">
        <v>-9.6600000000000005E-2</v>
      </c>
      <c r="Z31" s="1">
        <v>6.4100000000000004E-2</v>
      </c>
      <c r="AA31" s="1">
        <v>5.62E-2</v>
      </c>
      <c r="AB31" s="1">
        <v>0.39760000000000001</v>
      </c>
      <c r="AC31" s="1">
        <v>-0.40179999999999999</v>
      </c>
      <c r="AD31" s="1">
        <v>9.7600000000000006E-2</v>
      </c>
      <c r="AE31" s="1">
        <v>-0.59219999999999995</v>
      </c>
    </row>
    <row r="32" spans="1:31" x14ac:dyDescent="0.2">
      <c r="A32" s="1">
        <v>1.4126000000000001</v>
      </c>
      <c r="B32" s="1">
        <v>0.4662</v>
      </c>
      <c r="C32" s="1">
        <v>0.92969999999999997</v>
      </c>
      <c r="D32" s="1">
        <v>0.5091</v>
      </c>
      <c r="E32" s="1">
        <v>0.73340000000000005</v>
      </c>
      <c r="F32" s="1">
        <v>0.34210000000000002</v>
      </c>
      <c r="G32" s="1">
        <v>0.16289999999999999</v>
      </c>
      <c r="H32" s="1">
        <v>0.1759</v>
      </c>
      <c r="I32" s="1">
        <v>-0.56830000000000003</v>
      </c>
      <c r="J32" s="1">
        <v>-8.9300000000000004E-2</v>
      </c>
      <c r="K32" s="1">
        <v>0.38279999999999997</v>
      </c>
      <c r="L32" s="1">
        <v>-0.1023</v>
      </c>
      <c r="M32" s="1">
        <v>0.54149999999999998</v>
      </c>
      <c r="N32" s="1">
        <v>0.32319999999999999</v>
      </c>
      <c r="O32" s="1">
        <v>-0.1477</v>
      </c>
      <c r="P32" s="1"/>
      <c r="Q32" s="1">
        <v>-4.0099999999999997E-2</v>
      </c>
      <c r="R32" s="1">
        <v>0.49519999999999997</v>
      </c>
      <c r="S32" s="1">
        <v>-2.1399999999999999E-2</v>
      </c>
      <c r="T32" s="1">
        <v>-0.16170000000000001</v>
      </c>
      <c r="U32" s="1">
        <v>0.2611</v>
      </c>
      <c r="V32" s="1">
        <v>3.9E-2</v>
      </c>
      <c r="W32" s="1">
        <v>6.6799999999999998E-2</v>
      </c>
      <c r="X32" s="1">
        <v>0.30309999999999998</v>
      </c>
      <c r="Y32" s="1">
        <v>0.122</v>
      </c>
      <c r="Z32" s="1">
        <v>-0.1545</v>
      </c>
      <c r="AA32" s="1">
        <v>0.11749999999999999</v>
      </c>
      <c r="AB32" s="1">
        <v>0.21709999999999999</v>
      </c>
      <c r="AC32" s="1">
        <v>-0.1951</v>
      </c>
      <c r="AD32" s="1">
        <v>-0.14050000000000001</v>
      </c>
      <c r="AE32" s="1">
        <v>0.63480000000000003</v>
      </c>
    </row>
    <row r="33" spans="1:31" x14ac:dyDescent="0.2">
      <c r="A33" s="1">
        <v>0.65690000000000004</v>
      </c>
      <c r="B33" s="1">
        <v>6.5559000000000003</v>
      </c>
      <c r="C33" s="1">
        <v>-4.7399999999999998E-2</v>
      </c>
      <c r="D33" s="1">
        <v>1.6024</v>
      </c>
      <c r="E33" s="1">
        <v>0.5524</v>
      </c>
      <c r="F33" s="1">
        <v>-2.1644999999999999</v>
      </c>
      <c r="G33" s="1">
        <v>1.8475999999999999</v>
      </c>
      <c r="H33" s="1">
        <v>0.73460000000000003</v>
      </c>
      <c r="I33" s="1">
        <v>-1.6093999999999999</v>
      </c>
      <c r="J33" s="1">
        <v>-0.27479999999999999</v>
      </c>
      <c r="K33" s="1">
        <v>0.34089999999999998</v>
      </c>
      <c r="L33" s="1">
        <v>-0.49209999999999998</v>
      </c>
      <c r="M33" s="1">
        <v>-0.32969999999999999</v>
      </c>
      <c r="N33" s="1">
        <v>0.59050000000000002</v>
      </c>
      <c r="O33" s="1">
        <v>0.1817</v>
      </c>
      <c r="P33" s="1"/>
      <c r="Q33" s="1">
        <v>-0.28100000000000003</v>
      </c>
      <c r="R33" s="1">
        <v>4.9599999999999998E-2</v>
      </c>
      <c r="S33" s="1">
        <v>0.13800000000000001</v>
      </c>
      <c r="T33" s="1">
        <v>0.36580000000000001</v>
      </c>
      <c r="U33" s="1">
        <v>0.44209999999999999</v>
      </c>
      <c r="V33" s="1">
        <v>-0.30599999999999999</v>
      </c>
      <c r="W33" s="1">
        <v>-0.25330000000000003</v>
      </c>
      <c r="X33" s="1">
        <v>0.2006</v>
      </c>
      <c r="Y33" s="1">
        <v>-0.28000000000000003</v>
      </c>
      <c r="Z33" s="1">
        <v>0.22989999999999999</v>
      </c>
      <c r="AA33" s="1">
        <v>-0.4521</v>
      </c>
      <c r="AB33" s="1">
        <v>-0.15759999999999999</v>
      </c>
      <c r="AC33" s="1">
        <v>-8.3199999999999996E-2</v>
      </c>
      <c r="AD33" s="1">
        <v>5.4800000000000001E-2</v>
      </c>
      <c r="AE33" s="1">
        <v>4.3099999999999999E-2</v>
      </c>
    </row>
    <row r="34" spans="1:31" x14ac:dyDescent="0.2">
      <c r="A34" s="1">
        <v>2.4851999999999999</v>
      </c>
      <c r="B34" s="1">
        <v>0.63190000000000002</v>
      </c>
      <c r="C34" s="1">
        <v>0.46</v>
      </c>
      <c r="D34" s="1">
        <v>-0.99590000000000001</v>
      </c>
      <c r="E34" s="1">
        <v>1.0638000000000001</v>
      </c>
      <c r="F34" s="1">
        <v>-0.4718</v>
      </c>
      <c r="G34" s="1">
        <v>0.4471</v>
      </c>
      <c r="H34" s="1">
        <v>-0.19259999999999999</v>
      </c>
      <c r="I34" s="1">
        <v>-0.32790000000000002</v>
      </c>
      <c r="J34" s="1">
        <v>-0.2666</v>
      </c>
      <c r="K34" s="1">
        <v>0.64749999999999996</v>
      </c>
      <c r="L34" s="1">
        <v>-9.1399999999999995E-2</v>
      </c>
      <c r="M34" s="1">
        <v>0.69169999999999998</v>
      </c>
      <c r="N34" s="1">
        <v>0.43209999999999998</v>
      </c>
      <c r="O34" s="1">
        <v>0.1842</v>
      </c>
      <c r="P34" s="1"/>
      <c r="Q34" s="1">
        <v>-9.7699999999999995E-2</v>
      </c>
      <c r="R34" s="1">
        <v>-0.1229</v>
      </c>
      <c r="S34" s="1">
        <v>0.1474</v>
      </c>
      <c r="T34" s="1">
        <v>-0.1754</v>
      </c>
      <c r="U34" s="1">
        <v>0.45939999999999998</v>
      </c>
      <c r="V34" s="1">
        <v>0.73499999999999999</v>
      </c>
      <c r="W34" s="1">
        <v>-0.26790000000000003</v>
      </c>
      <c r="X34" s="1">
        <v>-0.2482</v>
      </c>
      <c r="Y34" s="1">
        <v>1.6500000000000001E-2</v>
      </c>
      <c r="Z34" s="1">
        <v>0.1855</v>
      </c>
      <c r="AA34" s="1">
        <v>2.3400000000000001E-2</v>
      </c>
      <c r="AB34" s="1">
        <v>1.7600000000000001E-2</v>
      </c>
      <c r="AC34" s="1">
        <v>1.9400000000000001E-2</v>
      </c>
      <c r="AD34" s="1">
        <v>4.7800000000000002E-2</v>
      </c>
      <c r="AE34" s="1">
        <v>1.0800000000000001E-2</v>
      </c>
    </row>
    <row r="35" spans="1:31" x14ac:dyDescent="0.2">
      <c r="A35" s="1">
        <v>2.6909999999999998</v>
      </c>
      <c r="B35" s="1">
        <v>0.6835</v>
      </c>
      <c r="C35" s="1">
        <v>1.0305</v>
      </c>
      <c r="D35" s="1">
        <v>-0.95440000000000003</v>
      </c>
      <c r="E35" s="1">
        <v>-0.39560000000000001</v>
      </c>
      <c r="F35" s="1">
        <v>-2.3961000000000001</v>
      </c>
      <c r="G35" s="1">
        <v>0.28149999999999997</v>
      </c>
      <c r="H35" s="1">
        <v>-0.4148</v>
      </c>
      <c r="I35" s="1">
        <v>-0.33119999999999999</v>
      </c>
      <c r="J35" s="1">
        <v>-0.44040000000000001</v>
      </c>
      <c r="K35" s="1">
        <v>-5.7000000000000002E-3</v>
      </c>
      <c r="L35" s="1">
        <v>-0.38179999999999997</v>
      </c>
      <c r="M35" s="1">
        <v>0.33550000000000002</v>
      </c>
      <c r="N35" s="1">
        <v>-4.4000000000000003E-3</v>
      </c>
      <c r="O35" s="1">
        <v>5.8000000000000003E-2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">
      <c r="A36" s="1">
        <v>2.1160000000000001</v>
      </c>
      <c r="B36" s="1">
        <v>0.69010000000000005</v>
      </c>
      <c r="C36" s="1">
        <v>0.73480000000000001</v>
      </c>
      <c r="D36" s="1">
        <v>0.73270000000000002</v>
      </c>
      <c r="E36" s="1">
        <v>1.0009999999999999</v>
      </c>
      <c r="F36" s="1">
        <v>-0.69199999999999995</v>
      </c>
      <c r="G36" s="1">
        <v>-1.0043</v>
      </c>
      <c r="H36" s="1">
        <v>-0.31459999999999999</v>
      </c>
      <c r="I36" s="1">
        <v>-1.0401</v>
      </c>
      <c r="J36" s="1">
        <v>0.76319999999999999</v>
      </c>
      <c r="K36" s="1">
        <v>-1.0829</v>
      </c>
      <c r="L36" s="1">
        <v>-0.51119999999999999</v>
      </c>
      <c r="M36" s="1">
        <v>-9.9099999999999994E-2</v>
      </c>
      <c r="N36" s="1">
        <v>0.34039999999999998</v>
      </c>
      <c r="O36" s="1">
        <v>0.19309999999999999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A37" s="1">
        <v>1.3575999999999999</v>
      </c>
      <c r="B37" s="1">
        <v>1.5621</v>
      </c>
      <c r="C37" s="1">
        <v>3.0999999999999999E-3</v>
      </c>
      <c r="D37" s="1">
        <v>1.0095000000000001</v>
      </c>
      <c r="E37" s="1">
        <v>0.21460000000000001</v>
      </c>
      <c r="F37" s="1">
        <v>0.40389999999999998</v>
      </c>
      <c r="G37" s="1">
        <v>0.54549999999999998</v>
      </c>
      <c r="H37" s="1">
        <v>-1.157</v>
      </c>
      <c r="I37" s="1">
        <v>-0.69789999999999996</v>
      </c>
      <c r="J37" s="1">
        <v>0.62150000000000005</v>
      </c>
      <c r="K37" s="1">
        <v>-0.1918</v>
      </c>
      <c r="L37" s="1">
        <v>-6.0600000000000001E-2</v>
      </c>
      <c r="M37" s="1">
        <v>-9.5299999999999996E-2</v>
      </c>
      <c r="N37" s="1">
        <v>-4.02E-2</v>
      </c>
      <c r="O37" s="1">
        <v>0.21740000000000001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">
      <c r="A38" s="1">
        <v>-2.8043</v>
      </c>
      <c r="B38" s="1">
        <v>0.62649999999999995</v>
      </c>
      <c r="C38" s="1">
        <v>-0.1757</v>
      </c>
      <c r="D38" s="1">
        <v>-0.46739999999999998</v>
      </c>
      <c r="E38" s="1">
        <v>-4.1300000000000003E-2</v>
      </c>
      <c r="F38" s="1">
        <v>0.1212</v>
      </c>
      <c r="G38" s="1">
        <v>-1.7529999999999999</v>
      </c>
      <c r="H38" s="1">
        <v>1.0479000000000001</v>
      </c>
      <c r="I38" s="1">
        <v>-1.0581</v>
      </c>
      <c r="J38" s="1">
        <v>7.9000000000000001E-2</v>
      </c>
      <c r="K38" s="1">
        <v>0.35899999999999999</v>
      </c>
      <c r="L38" s="1">
        <v>0.34139999999999998</v>
      </c>
      <c r="M38" s="1">
        <v>0.84719999999999995</v>
      </c>
      <c r="N38" s="1">
        <v>8.0299999999999996E-2</v>
      </c>
      <c r="O38" s="1">
        <v>-7.4300000000000005E-2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">
      <c r="A39" s="1">
        <v>-3.6812999999999998</v>
      </c>
      <c r="B39" s="1">
        <v>2.1949000000000001</v>
      </c>
      <c r="C39" s="1">
        <v>-0.11260000000000001</v>
      </c>
      <c r="D39" s="1">
        <v>-0.79890000000000005</v>
      </c>
      <c r="E39" s="1">
        <v>0.82120000000000004</v>
      </c>
      <c r="F39" s="1">
        <v>-0.37359999999999999</v>
      </c>
      <c r="G39" s="1">
        <v>-1.0169999999999999</v>
      </c>
      <c r="H39" s="1">
        <v>0.93100000000000005</v>
      </c>
      <c r="I39" s="1">
        <v>-1.0633999999999999</v>
      </c>
      <c r="J39" s="1">
        <v>0.1739</v>
      </c>
      <c r="K39" s="1">
        <v>0.29599999999999999</v>
      </c>
      <c r="L39" s="1">
        <v>0.96879999999999999</v>
      </c>
      <c r="M39" s="1">
        <v>0.52639999999999998</v>
      </c>
      <c r="N39" s="1">
        <v>-2.1299999999999999E-2</v>
      </c>
      <c r="O39" s="1">
        <v>-0.14369999999999999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">
      <c r="A40" s="1">
        <v>-3.9034</v>
      </c>
      <c r="B40" s="1">
        <v>1.6011</v>
      </c>
      <c r="C40" s="1">
        <v>0.52900000000000003</v>
      </c>
      <c r="D40" s="1">
        <v>-1.0348999999999999</v>
      </c>
      <c r="E40" s="1">
        <v>1.5813999999999999</v>
      </c>
      <c r="F40" s="1">
        <v>-1.4043000000000001</v>
      </c>
      <c r="G40" s="1">
        <v>-1.6476</v>
      </c>
      <c r="H40" s="1">
        <v>0.93700000000000006</v>
      </c>
      <c r="I40" s="1">
        <v>-9.7000000000000003E-2</v>
      </c>
      <c r="J40" s="1">
        <v>0.247</v>
      </c>
      <c r="K40" s="1">
        <v>0.1953</v>
      </c>
      <c r="L40" s="1">
        <v>0.64649999999999996</v>
      </c>
      <c r="M40" s="1">
        <v>0.81740000000000002</v>
      </c>
      <c r="N40" s="1">
        <v>6.1899999999999997E-2</v>
      </c>
      <c r="O40" s="1">
        <v>-8.9099999999999999E-2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">
      <c r="A41" s="1">
        <v>-3.4990999999999999</v>
      </c>
      <c r="B41" s="1">
        <v>0.23899999999999999</v>
      </c>
      <c r="C41" s="1">
        <v>-0.37080000000000002</v>
      </c>
      <c r="D41" s="1">
        <v>-0.91969999999999996</v>
      </c>
      <c r="E41" s="1">
        <v>1.0382</v>
      </c>
      <c r="F41" s="1">
        <v>-0.79710000000000003</v>
      </c>
      <c r="G41" s="1">
        <v>-0.91149999999999998</v>
      </c>
      <c r="H41" s="1">
        <v>4.3200000000000002E-2</v>
      </c>
      <c r="I41" s="1">
        <v>0.66249999999999998</v>
      </c>
      <c r="J41" s="1">
        <v>-0.59519999999999995</v>
      </c>
      <c r="K41" s="1">
        <v>0.56430000000000002</v>
      </c>
      <c r="L41" s="1">
        <v>0.11219999999999999</v>
      </c>
      <c r="M41" s="1">
        <v>-0.17169999999999999</v>
      </c>
      <c r="N41" s="1">
        <v>4.8099999999999997E-2</v>
      </c>
      <c r="O41" s="1">
        <v>0.1812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1">
        <v>-3.4670000000000001</v>
      </c>
      <c r="B42" s="1">
        <v>1.7805</v>
      </c>
      <c r="C42" s="1">
        <v>-0.66420000000000001</v>
      </c>
      <c r="D42" s="1">
        <v>-1.7947</v>
      </c>
      <c r="E42" s="1">
        <v>0.61950000000000005</v>
      </c>
      <c r="F42" s="1">
        <v>-0.49109999999999998</v>
      </c>
      <c r="G42" s="1">
        <v>-0.29749999999999999</v>
      </c>
      <c r="H42" s="1">
        <v>0.1202</v>
      </c>
      <c r="I42" s="1">
        <v>-0.33239999999999997</v>
      </c>
      <c r="J42" s="1">
        <v>0.4042</v>
      </c>
      <c r="K42" s="1">
        <v>0.48130000000000001</v>
      </c>
      <c r="L42" s="1">
        <v>-0.4723</v>
      </c>
      <c r="M42" s="1">
        <v>1.6400000000000001E-2</v>
      </c>
      <c r="N42" s="1">
        <v>-0.23730000000000001</v>
      </c>
      <c r="O42" s="1">
        <v>9.8299999999999998E-2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A43" s="1">
        <v>-1.2759</v>
      </c>
      <c r="B43" s="1">
        <v>-0.63560000000000005</v>
      </c>
      <c r="C43" s="1">
        <v>0.85719999999999996</v>
      </c>
      <c r="D43" s="1">
        <v>-0.1537</v>
      </c>
      <c r="E43" s="1">
        <v>-1.5135000000000001</v>
      </c>
      <c r="F43" s="1">
        <v>1.3825000000000001</v>
      </c>
      <c r="G43" s="1">
        <v>0.1244</v>
      </c>
      <c r="H43" s="1">
        <v>0.93759999999999999</v>
      </c>
      <c r="I43" s="1">
        <v>0.753</v>
      </c>
      <c r="J43" s="1">
        <v>0.37530000000000002</v>
      </c>
      <c r="K43" s="1">
        <v>-7.2400000000000006E-2</v>
      </c>
      <c r="L43" s="1">
        <v>0.23719999999999999</v>
      </c>
      <c r="M43" s="1">
        <v>-0.71150000000000002</v>
      </c>
      <c r="N43" s="1">
        <v>0.24510000000000001</v>
      </c>
      <c r="O43" s="1">
        <v>0.2339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s="1">
        <v>-0.36930000000000002</v>
      </c>
      <c r="B44" s="1">
        <v>-0.58479999999999999</v>
      </c>
      <c r="C44" s="1">
        <v>-0.33410000000000001</v>
      </c>
      <c r="D44" s="1">
        <v>0.78410000000000002</v>
      </c>
      <c r="E44" s="1">
        <v>-1.5283</v>
      </c>
      <c r="F44" s="1">
        <v>0.876</v>
      </c>
      <c r="G44" s="1">
        <v>0.1147</v>
      </c>
      <c r="H44" s="1">
        <v>0.17299999999999999</v>
      </c>
      <c r="I44" s="1">
        <v>0.26840000000000003</v>
      </c>
      <c r="J44" s="1">
        <v>-0.13059999999999999</v>
      </c>
      <c r="K44" s="1">
        <v>-0.47170000000000001</v>
      </c>
      <c r="L44" s="1">
        <v>-0.626</v>
      </c>
      <c r="M44" s="1">
        <v>-0.66139999999999999</v>
      </c>
      <c r="N44" s="1">
        <v>0.36849999999999999</v>
      </c>
      <c r="O44" s="1">
        <v>0.36709999999999998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">
      <c r="A45" s="1">
        <v>-0.30990000000000001</v>
      </c>
      <c r="B45" s="1">
        <v>-1.0837000000000001</v>
      </c>
      <c r="C45" s="1">
        <v>-1.1097999999999999</v>
      </c>
      <c r="D45" s="1">
        <v>-0.1148</v>
      </c>
      <c r="E45" s="1">
        <v>-0.65049999999999997</v>
      </c>
      <c r="F45" s="1">
        <v>0.93389999999999995</v>
      </c>
      <c r="G45" s="1">
        <v>-1.11E-2</v>
      </c>
      <c r="H45" s="1">
        <v>-0.75049999999999994</v>
      </c>
      <c r="I45" s="1">
        <v>-2.3599999999999999E-2</v>
      </c>
      <c r="J45" s="1">
        <v>-0.153</v>
      </c>
      <c r="K45" s="1">
        <v>-0.67689999999999995</v>
      </c>
      <c r="L45" s="1">
        <v>-0.41210000000000002</v>
      </c>
      <c r="M45" s="1">
        <v>-0.5615</v>
      </c>
      <c r="N45" s="1">
        <v>0.19109999999999999</v>
      </c>
      <c r="O45" s="1">
        <v>0.25669999999999998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">
      <c r="A46" s="1">
        <v>-0.03</v>
      </c>
      <c r="B46" s="1">
        <v>-0.72089999999999999</v>
      </c>
      <c r="C46" s="1">
        <v>-1.15E-2</v>
      </c>
      <c r="D46" s="1">
        <v>-0.2288</v>
      </c>
      <c r="E46" s="1">
        <v>-0.49690000000000001</v>
      </c>
      <c r="F46" s="1">
        <v>0.51390000000000002</v>
      </c>
      <c r="G46" s="1">
        <v>0.40620000000000001</v>
      </c>
      <c r="H46" s="1">
        <v>-1.1566000000000001</v>
      </c>
      <c r="I46" s="1">
        <v>-0.27350000000000002</v>
      </c>
      <c r="J46" s="1">
        <v>-0.20219999999999999</v>
      </c>
      <c r="K46" s="1">
        <v>-0.75029999999999997</v>
      </c>
      <c r="L46" s="1">
        <v>-0.2442</v>
      </c>
      <c r="M46" s="1">
        <v>-0.11899999999999999</v>
      </c>
      <c r="N46" s="1">
        <v>-4.8999999999999998E-3</v>
      </c>
      <c r="O46" s="1">
        <v>5.57E-2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1">
        <v>0.74239999999999995</v>
      </c>
      <c r="B47" s="1">
        <v>-1.0367999999999999</v>
      </c>
      <c r="C47" s="1">
        <v>1.0491999999999999</v>
      </c>
      <c r="D47" s="1">
        <v>0.20580000000000001</v>
      </c>
      <c r="E47" s="1">
        <v>-0.3619</v>
      </c>
      <c r="F47" s="1">
        <v>0.59799999999999998</v>
      </c>
      <c r="G47" s="1">
        <v>0.1885</v>
      </c>
      <c r="H47" s="1">
        <v>-0.77439999999999998</v>
      </c>
      <c r="I47" s="1">
        <v>-4.9299999999999997E-2</v>
      </c>
      <c r="J47" s="1">
        <v>-0.38319999999999999</v>
      </c>
      <c r="K47" s="1">
        <v>-0.49969999999999998</v>
      </c>
      <c r="L47" s="1">
        <v>-9.4799999999999995E-2</v>
      </c>
      <c r="M47" s="1">
        <v>-0.16259999999999999</v>
      </c>
      <c r="N47" s="1">
        <v>-0.2994</v>
      </c>
      <c r="O47" s="1">
        <v>7.3700000000000002E-2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1">
        <v>1.5780000000000001</v>
      </c>
      <c r="B48" s="1">
        <v>-2.0215999999999998</v>
      </c>
      <c r="C48" s="1">
        <v>1.3991</v>
      </c>
      <c r="D48" s="1">
        <v>-0.25369999999999998</v>
      </c>
      <c r="E48" s="1">
        <v>0.18049999999999999</v>
      </c>
      <c r="F48" s="1">
        <v>0.1075</v>
      </c>
      <c r="G48" s="1">
        <v>0.84589999999999999</v>
      </c>
      <c r="H48" s="1">
        <v>-0.67979999999999996</v>
      </c>
      <c r="I48" s="1">
        <v>-2.3300000000000001E-2</v>
      </c>
      <c r="J48" s="1">
        <v>-0.1636</v>
      </c>
      <c r="K48" s="1">
        <v>-0.31709999999999999</v>
      </c>
      <c r="L48" s="1">
        <v>0.24390000000000001</v>
      </c>
      <c r="M48" s="1">
        <v>-0.2331</v>
      </c>
      <c r="N48" s="1">
        <v>-0.43469999999999998</v>
      </c>
      <c r="O48" s="1">
        <v>5.5199999999999999E-2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1">
        <v>1.7589999999999999</v>
      </c>
      <c r="B49" s="1">
        <v>-0.66710000000000003</v>
      </c>
      <c r="C49" s="1">
        <v>1.5626</v>
      </c>
      <c r="D49" s="1">
        <v>0.2268</v>
      </c>
      <c r="E49" s="1">
        <v>0.26550000000000001</v>
      </c>
      <c r="F49" s="1">
        <v>0.73040000000000005</v>
      </c>
      <c r="G49" s="1">
        <v>1.2869999999999999</v>
      </c>
      <c r="H49" s="1">
        <v>-0.50519999999999998</v>
      </c>
      <c r="I49" s="1">
        <v>-0.79600000000000004</v>
      </c>
      <c r="J49" s="1">
        <v>-0.75480000000000003</v>
      </c>
      <c r="K49" s="1">
        <v>0.32129999999999997</v>
      </c>
      <c r="L49" s="1">
        <v>-0.19209999999999999</v>
      </c>
      <c r="M49" s="1">
        <v>0.20169999999999999</v>
      </c>
      <c r="N49" s="1">
        <v>-3.2399999999999998E-2</v>
      </c>
      <c r="O49" s="1">
        <v>-3.32E-2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">
      <c r="A50" s="1">
        <v>2.3696999999999999</v>
      </c>
      <c r="B50" s="1">
        <v>-1.8331</v>
      </c>
      <c r="C50" s="1">
        <v>1.0086999999999999</v>
      </c>
      <c r="D50" s="1">
        <v>-0.18490000000000001</v>
      </c>
      <c r="E50" s="1">
        <v>1.0021</v>
      </c>
      <c r="F50" s="1">
        <v>-8.5300000000000001E-2</v>
      </c>
      <c r="G50" s="1">
        <v>1.9162999999999999</v>
      </c>
      <c r="H50" s="1">
        <v>-0.95779999999999998</v>
      </c>
      <c r="I50" s="1">
        <v>-1.5969</v>
      </c>
      <c r="J50" s="1">
        <v>0.45090000000000002</v>
      </c>
      <c r="K50" s="1">
        <v>0.85029999999999994</v>
      </c>
      <c r="L50" s="1">
        <v>-0.90790000000000004</v>
      </c>
      <c r="M50" s="1">
        <v>0.44790000000000002</v>
      </c>
      <c r="N50" s="1">
        <v>-0.14299999999999999</v>
      </c>
      <c r="O50" s="1">
        <v>-8.2600000000000007E-2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1">
        <v>1.9399</v>
      </c>
      <c r="B51" s="1">
        <v>3.3691</v>
      </c>
      <c r="C51" s="1">
        <v>-0.77229999999999999</v>
      </c>
      <c r="D51" s="1">
        <v>1.3026</v>
      </c>
      <c r="E51" s="1">
        <v>-0.99850000000000005</v>
      </c>
      <c r="F51" s="1">
        <v>-1.3053999999999999</v>
      </c>
      <c r="G51" s="1">
        <v>1.6376999999999999</v>
      </c>
      <c r="H51" s="1">
        <v>0.60770000000000002</v>
      </c>
      <c r="I51" s="1">
        <v>-0.27100000000000002</v>
      </c>
      <c r="J51" s="1">
        <v>-1.6218999999999999</v>
      </c>
      <c r="K51" s="1">
        <v>-0.18440000000000001</v>
      </c>
      <c r="L51" s="1">
        <v>1.4259999999999999</v>
      </c>
      <c r="M51" s="1">
        <v>-0.67390000000000005</v>
      </c>
      <c r="N51" s="1">
        <v>0.66649999999999998</v>
      </c>
      <c r="O51" s="1">
        <v>-0.66690000000000005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1">
        <v>1.9744999999999999</v>
      </c>
      <c r="B52" s="1">
        <v>-3.0099999999999998E-2</v>
      </c>
      <c r="C52" s="1">
        <v>-0.5373</v>
      </c>
      <c r="D52" s="1">
        <v>1.1287</v>
      </c>
      <c r="E52" s="1">
        <v>0.18690000000000001</v>
      </c>
      <c r="F52" s="1">
        <v>0.18210000000000001</v>
      </c>
      <c r="G52" s="1">
        <v>-0.51519999999999999</v>
      </c>
      <c r="H52" s="1">
        <v>-0.13039999999999999</v>
      </c>
      <c r="I52" s="1">
        <v>5.0200000000000002E-2</v>
      </c>
      <c r="J52" s="1">
        <v>0.21079999999999999</v>
      </c>
      <c r="K52" s="1">
        <v>0.66269999999999996</v>
      </c>
      <c r="L52" s="1">
        <v>-6.1999999999999998E-3</v>
      </c>
      <c r="M52" s="1">
        <v>0.1968</v>
      </c>
      <c r="N52" s="1">
        <v>3.2599999999999997E-2</v>
      </c>
      <c r="O52" s="1">
        <v>0.1958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">
      <c r="A53" s="1">
        <v>2.7187999999999999</v>
      </c>
      <c r="B53" s="1">
        <v>-0.27679999999999999</v>
      </c>
      <c r="C53" s="1">
        <v>-1.1492</v>
      </c>
      <c r="D53" s="1">
        <v>0.32519999999999999</v>
      </c>
      <c r="E53" s="1">
        <v>-0.71479999999999999</v>
      </c>
      <c r="F53" s="1">
        <v>-1.7706</v>
      </c>
      <c r="G53" s="1">
        <v>2.0500000000000001E-2</v>
      </c>
      <c r="H53" s="1">
        <v>-0.1138</v>
      </c>
      <c r="I53" s="1">
        <v>0.53220000000000001</v>
      </c>
      <c r="J53" s="1">
        <v>0.2777</v>
      </c>
      <c r="K53" s="1">
        <v>-0.1071</v>
      </c>
      <c r="L53" s="1">
        <v>-0.33850000000000002</v>
      </c>
      <c r="M53" s="1">
        <v>7.0000000000000007E-2</v>
      </c>
      <c r="N53" s="1">
        <v>-0.37069999999999997</v>
      </c>
      <c r="O53" s="1">
        <v>-5.2999999999999999E-2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">
      <c r="A54" s="1">
        <v>3.6225000000000001</v>
      </c>
      <c r="B54" s="1">
        <v>-0.53120000000000001</v>
      </c>
      <c r="C54" s="1">
        <v>-0.28689999999999999</v>
      </c>
      <c r="D54" s="1">
        <v>0.56699999999999995</v>
      </c>
      <c r="E54" s="1">
        <v>0.13569999999999999</v>
      </c>
      <c r="F54" s="1">
        <v>0.44040000000000001</v>
      </c>
      <c r="G54" s="1">
        <v>-9.3799999999999994E-2</v>
      </c>
      <c r="H54" s="1">
        <v>-7.1000000000000004E-3</v>
      </c>
      <c r="I54" s="1">
        <v>1.3878999999999999</v>
      </c>
      <c r="J54" s="1">
        <v>0.56379999999999997</v>
      </c>
      <c r="K54" s="1">
        <v>-0.18490000000000001</v>
      </c>
      <c r="L54" s="1">
        <v>-0.69520000000000004</v>
      </c>
      <c r="M54" s="1">
        <v>0.18279999999999999</v>
      </c>
      <c r="N54" s="1">
        <v>-1.77E-2</v>
      </c>
      <c r="O54" s="1">
        <v>-0.28050000000000003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A55" s="1">
        <v>2.6352000000000002</v>
      </c>
      <c r="B55" s="1">
        <v>-0.38919999999999999</v>
      </c>
      <c r="C55" s="1">
        <v>-0.88139999999999996</v>
      </c>
      <c r="D55" s="1">
        <v>1.4113</v>
      </c>
      <c r="E55" s="1">
        <v>0.47460000000000002</v>
      </c>
      <c r="F55" s="1">
        <v>0.34129999999999999</v>
      </c>
      <c r="G55" s="1">
        <v>-0.29459999999999997</v>
      </c>
      <c r="H55" s="1">
        <v>0.27800000000000002</v>
      </c>
      <c r="I55" s="1">
        <v>1.9300999999999999</v>
      </c>
      <c r="J55" s="1">
        <v>1.222</v>
      </c>
      <c r="K55" s="1">
        <v>-0.46560000000000001</v>
      </c>
      <c r="L55" s="1">
        <v>1.34E-2</v>
      </c>
      <c r="M55" s="1">
        <v>-1.1900000000000001E-2</v>
      </c>
      <c r="N55" s="1">
        <v>-0.13289999999999999</v>
      </c>
      <c r="O55" s="1">
        <v>-9.4399999999999998E-2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">
      <c r="A56" s="1">
        <v>-0.76190000000000002</v>
      </c>
      <c r="B56" s="1">
        <v>0.41370000000000001</v>
      </c>
      <c r="C56" s="1">
        <v>-2.9306000000000001</v>
      </c>
      <c r="D56" s="1">
        <v>0.35120000000000001</v>
      </c>
      <c r="E56" s="1">
        <v>2.3046000000000002</v>
      </c>
      <c r="F56" s="1">
        <v>2.0451000000000001</v>
      </c>
      <c r="G56" s="1">
        <v>2.2435999999999998</v>
      </c>
      <c r="H56" s="1">
        <v>3.915</v>
      </c>
      <c r="I56" s="1">
        <v>0.71960000000000002</v>
      </c>
      <c r="J56" s="1">
        <v>-1.6123000000000001</v>
      </c>
      <c r="K56" s="1">
        <v>0.54090000000000005</v>
      </c>
      <c r="L56" s="1">
        <v>-0.39</v>
      </c>
      <c r="M56" s="1">
        <v>0.2964</v>
      </c>
      <c r="N56" s="1">
        <v>-0.40489999999999998</v>
      </c>
      <c r="O56" s="1">
        <v>-0.1512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">
      <c r="A57" s="1">
        <v>-1.9654</v>
      </c>
      <c r="B57" s="1">
        <v>-0.76900000000000002</v>
      </c>
      <c r="C57" s="1">
        <v>-0.39250000000000002</v>
      </c>
      <c r="D57" s="1">
        <v>-1.5189999999999999</v>
      </c>
      <c r="E57" s="1">
        <v>0.27339999999999998</v>
      </c>
      <c r="F57" s="1">
        <v>0.26290000000000002</v>
      </c>
      <c r="G57" s="1">
        <v>1.5976999999999999</v>
      </c>
      <c r="H57" s="1">
        <v>0.32300000000000001</v>
      </c>
      <c r="I57" s="1">
        <v>-0.44929999999999998</v>
      </c>
      <c r="J57" s="1">
        <v>0.74590000000000001</v>
      </c>
      <c r="K57" s="1">
        <v>2.6800000000000001E-2</v>
      </c>
      <c r="L57" s="1">
        <v>0.47320000000000001</v>
      </c>
      <c r="M57" s="1">
        <v>0.7752</v>
      </c>
      <c r="N57" s="1">
        <v>8.6300000000000002E-2</v>
      </c>
      <c r="O57" s="1">
        <v>9.5500000000000002E-2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">
      <c r="A58" s="1">
        <v>-0.91220000000000001</v>
      </c>
      <c r="B58" s="1">
        <v>-0.1968</v>
      </c>
      <c r="C58" s="1">
        <v>-0.97689999999999999</v>
      </c>
      <c r="D58" s="1">
        <v>-0.38619999999999999</v>
      </c>
      <c r="E58" s="1">
        <v>-0.58179999999999998</v>
      </c>
      <c r="F58" s="1">
        <v>8.0999999999999996E-3</v>
      </c>
      <c r="G58" s="1">
        <v>-0.91590000000000005</v>
      </c>
      <c r="H58" s="1">
        <v>-0.77070000000000005</v>
      </c>
      <c r="I58" s="1">
        <v>0.1166</v>
      </c>
      <c r="J58" s="1">
        <v>-0.1741</v>
      </c>
      <c r="K58" s="1">
        <v>8.3000000000000001E-3</v>
      </c>
      <c r="L58" s="1">
        <v>-0.34289999999999998</v>
      </c>
      <c r="M58" s="1">
        <v>0.64549999999999996</v>
      </c>
      <c r="N58" s="1">
        <v>0.78959999999999997</v>
      </c>
      <c r="O58" s="1">
        <v>0.1047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">
      <c r="A59" s="1">
        <v>-1.9869000000000001</v>
      </c>
      <c r="B59" s="1">
        <v>0.97409999999999997</v>
      </c>
      <c r="C59" s="1">
        <v>-0.85529999999999995</v>
      </c>
      <c r="D59" s="1">
        <v>1.2060999999999999</v>
      </c>
      <c r="E59" s="1">
        <v>1.5228999999999999</v>
      </c>
      <c r="F59" s="1">
        <v>-1.117</v>
      </c>
      <c r="G59" s="1">
        <v>-1.7265999999999999</v>
      </c>
      <c r="H59" s="1">
        <v>-0.18190000000000001</v>
      </c>
      <c r="I59" s="1">
        <v>-0.80379999999999996</v>
      </c>
      <c r="J59" s="1">
        <v>0.91390000000000005</v>
      </c>
      <c r="K59" s="1">
        <v>-2.2725</v>
      </c>
      <c r="L59" s="1">
        <v>-1.0111000000000001</v>
      </c>
      <c r="M59" s="1">
        <v>-0.28410000000000002</v>
      </c>
      <c r="N59" s="1">
        <v>0.28549999999999998</v>
      </c>
      <c r="O59" s="1">
        <v>2.9999999999999997E-4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">
      <c r="A60" s="1">
        <v>-0.37930000000000003</v>
      </c>
      <c r="B60" s="1">
        <v>0.92269999999999996</v>
      </c>
      <c r="C60" s="1">
        <v>-1.7548999999999999</v>
      </c>
      <c r="D60" s="1">
        <v>-0.27100000000000002</v>
      </c>
      <c r="E60" s="1">
        <v>-0.33950000000000002</v>
      </c>
      <c r="F60" s="1">
        <v>0.3291</v>
      </c>
      <c r="G60" s="1">
        <v>-0.99229999999999996</v>
      </c>
      <c r="H60" s="1">
        <v>-0.97540000000000004</v>
      </c>
      <c r="I60" s="1">
        <v>0.28820000000000001</v>
      </c>
      <c r="J60" s="1">
        <v>-0.2263</v>
      </c>
      <c r="K60" s="1">
        <v>-0.33379999999999999</v>
      </c>
      <c r="L60" s="1">
        <v>-0.56859999999999999</v>
      </c>
      <c r="M60" s="1">
        <v>-0.3992</v>
      </c>
      <c r="N60" s="1">
        <v>0.25359999999999999</v>
      </c>
      <c r="O60" s="1">
        <v>-0.25469999999999998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A61" s="1">
        <v>-0.76749999999999996</v>
      </c>
      <c r="B61" s="1">
        <v>0.60050000000000003</v>
      </c>
      <c r="C61" s="1">
        <v>0.56289999999999996</v>
      </c>
      <c r="D61" s="1">
        <v>-0.79349999999999998</v>
      </c>
      <c r="E61" s="1">
        <v>-0.79690000000000005</v>
      </c>
      <c r="F61" s="1">
        <v>-2.8199999999999999E-2</v>
      </c>
      <c r="G61" s="1">
        <v>-0.95489999999999997</v>
      </c>
      <c r="H61" s="1">
        <v>-0.53159999999999996</v>
      </c>
      <c r="I61" s="1">
        <v>0.72729999999999995</v>
      </c>
      <c r="J61" s="1">
        <v>-0.2135</v>
      </c>
      <c r="K61" s="1">
        <v>-9.3700000000000006E-2</v>
      </c>
      <c r="L61" s="1">
        <v>-0.61650000000000005</v>
      </c>
      <c r="M61" s="1">
        <v>-0.27329999999999999</v>
      </c>
      <c r="N61" s="1">
        <v>0.55349999999999999</v>
      </c>
      <c r="O61" s="1">
        <v>-5.4399999999999997E-2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">
      <c r="A62" s="1">
        <v>-0.92600000000000005</v>
      </c>
      <c r="B62" s="1">
        <v>-0.39329999999999998</v>
      </c>
      <c r="C62" s="1">
        <v>-0.22389999999999999</v>
      </c>
      <c r="D62" s="1">
        <v>3.7900000000000003E-2</v>
      </c>
      <c r="E62" s="1">
        <v>-0.81720000000000004</v>
      </c>
      <c r="F62" s="1">
        <v>0.46779999999999999</v>
      </c>
      <c r="G62" s="1">
        <v>-0.2868</v>
      </c>
      <c r="H62" s="1">
        <v>-9.9000000000000005E-2</v>
      </c>
      <c r="I62" s="1">
        <v>0.26090000000000002</v>
      </c>
      <c r="J62" s="1">
        <v>5.3699999999999998E-2</v>
      </c>
      <c r="K62" s="1">
        <v>-4.2599999999999999E-2</v>
      </c>
      <c r="L62" s="1">
        <v>-3.7600000000000001E-2</v>
      </c>
      <c r="M62" s="1">
        <v>-0.1132</v>
      </c>
      <c r="N62" s="1">
        <v>0.24160000000000001</v>
      </c>
      <c r="O62" s="1">
        <v>8.7499999999999994E-2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">
      <c r="A63" s="1">
        <v>-0.80249999999999999</v>
      </c>
      <c r="B63" s="1">
        <v>-1.1979</v>
      </c>
      <c r="C63" s="1">
        <v>-0.58479999999999999</v>
      </c>
      <c r="D63" s="1">
        <v>-0.14349999999999999</v>
      </c>
      <c r="E63" s="1">
        <v>-0.36380000000000001</v>
      </c>
      <c r="F63" s="1">
        <v>-0.1351</v>
      </c>
      <c r="G63" s="1">
        <v>-2.5600000000000001E-2</v>
      </c>
      <c r="H63" s="1">
        <v>-0.53879999999999995</v>
      </c>
      <c r="I63" s="1">
        <v>0.44400000000000001</v>
      </c>
      <c r="J63" s="1">
        <v>0.15479999999999999</v>
      </c>
      <c r="K63" s="1">
        <v>-7.0699999999999999E-2</v>
      </c>
      <c r="L63" s="1">
        <v>0.2485</v>
      </c>
      <c r="M63" s="1">
        <v>-0.28670000000000001</v>
      </c>
      <c r="N63" s="1">
        <v>0.29499999999999998</v>
      </c>
      <c r="O63" s="1">
        <v>0.16769999999999999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">
      <c r="A64" s="1">
        <v>-0.49909999999999999</v>
      </c>
      <c r="B64" s="1">
        <v>-0.63</v>
      </c>
      <c r="C64" s="1">
        <v>-0.20169999999999999</v>
      </c>
      <c r="D64" s="1">
        <v>-0.30009999999999998</v>
      </c>
      <c r="E64" s="1">
        <v>-0.2671</v>
      </c>
      <c r="F64" s="1">
        <v>-0.29920000000000002</v>
      </c>
      <c r="G64" s="1">
        <v>-0.76859999999999995</v>
      </c>
      <c r="H64" s="1">
        <v>-0.83289999999999997</v>
      </c>
      <c r="I64" s="1">
        <v>0.71319999999999995</v>
      </c>
      <c r="J64" s="1">
        <v>-0.2034</v>
      </c>
      <c r="K64" s="1">
        <v>-0.10970000000000001</v>
      </c>
      <c r="L64" s="1">
        <v>0.1862</v>
      </c>
      <c r="M64" s="1">
        <v>4.58E-2</v>
      </c>
      <c r="N64" s="1">
        <v>0.33879999999999999</v>
      </c>
      <c r="O64" s="1">
        <v>6.5199999999999994E-2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">
      <c r="A65" s="1">
        <v>-0.31669999999999998</v>
      </c>
      <c r="B65" s="1">
        <v>-0.58099999999999996</v>
      </c>
      <c r="C65" s="1">
        <v>-1.8059000000000001</v>
      </c>
      <c r="D65" s="1">
        <v>-0.82940000000000003</v>
      </c>
      <c r="E65" s="1">
        <v>-0.1196</v>
      </c>
      <c r="F65" s="1">
        <v>-0.18790000000000001</v>
      </c>
      <c r="G65" s="1">
        <v>-0.36559999999999998</v>
      </c>
      <c r="H65" s="1">
        <v>-0.87580000000000002</v>
      </c>
      <c r="I65" s="1">
        <v>-1.3754</v>
      </c>
      <c r="J65" s="1">
        <v>-0.23380000000000001</v>
      </c>
      <c r="K65" s="1">
        <v>-0.27760000000000001</v>
      </c>
      <c r="L65" s="1">
        <v>0.58899999999999997</v>
      </c>
      <c r="M65" s="1">
        <v>-2.9100000000000001E-2</v>
      </c>
      <c r="N65" s="1">
        <v>-0.42880000000000001</v>
      </c>
      <c r="O65" s="1">
        <v>-0.1971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">
      <c r="A66" s="1">
        <v>0.81059999999999999</v>
      </c>
      <c r="B66" s="1">
        <v>-1.7213000000000001</v>
      </c>
      <c r="C66" s="1">
        <v>-1.1181000000000001</v>
      </c>
      <c r="D66" s="1">
        <v>0.54600000000000004</v>
      </c>
      <c r="E66" s="1">
        <v>-1.9390000000000001</v>
      </c>
      <c r="F66" s="1">
        <v>-3.3776999999999999</v>
      </c>
      <c r="G66" s="1">
        <v>1.4957</v>
      </c>
      <c r="H66" s="1">
        <v>-0.1047</v>
      </c>
      <c r="I66" s="1">
        <v>-0.8175</v>
      </c>
      <c r="J66" s="1">
        <v>-0.35780000000000001</v>
      </c>
      <c r="K66" s="1">
        <v>-0.39810000000000001</v>
      </c>
      <c r="L66" s="1">
        <v>0.22650000000000001</v>
      </c>
      <c r="M66" s="1">
        <v>0.20250000000000001</v>
      </c>
      <c r="N66" s="1">
        <v>-0.58289999999999997</v>
      </c>
      <c r="O66" s="1">
        <v>0.32490000000000002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A67" s="1">
        <v>0.3251</v>
      </c>
      <c r="B67" s="1">
        <v>0.21609999999999999</v>
      </c>
      <c r="C67" s="1">
        <v>1.4294</v>
      </c>
      <c r="D67" s="1">
        <v>-8.6300000000000002E-2</v>
      </c>
      <c r="E67" s="1">
        <v>0.06</v>
      </c>
      <c r="F67" s="1">
        <v>6.1499999999999999E-2</v>
      </c>
      <c r="G67" s="1">
        <v>1.2222999999999999</v>
      </c>
      <c r="H67" s="1">
        <v>-1.51</v>
      </c>
      <c r="I67" s="1">
        <v>-0.74329999999999996</v>
      </c>
      <c r="J67" s="1">
        <v>1.2108000000000001</v>
      </c>
      <c r="K67" s="1">
        <v>0.33460000000000001</v>
      </c>
      <c r="L67" s="1">
        <v>0.2009</v>
      </c>
      <c r="M67" s="1">
        <v>0.29249999999999998</v>
      </c>
      <c r="N67" s="1">
        <v>-5.0000000000000001E-3</v>
      </c>
      <c r="O67" s="1">
        <v>0.1338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">
      <c r="A68" s="1">
        <v>0.40529999999999999</v>
      </c>
      <c r="B68" s="1">
        <v>1.5339</v>
      </c>
      <c r="C68" s="1">
        <v>-9.4100000000000003E-2</v>
      </c>
      <c r="D68" s="1">
        <v>0.66769999999999996</v>
      </c>
      <c r="E68" s="1">
        <v>-0.1231</v>
      </c>
      <c r="F68" s="1">
        <v>0.90469999999999995</v>
      </c>
      <c r="G68" s="1">
        <v>0.34329999999999999</v>
      </c>
      <c r="H68" s="1">
        <v>3.8300000000000001E-2</v>
      </c>
      <c r="I68" s="1">
        <v>-1.7978000000000001</v>
      </c>
      <c r="J68" s="1">
        <v>0.2442</v>
      </c>
      <c r="K68" s="1">
        <v>0.82120000000000004</v>
      </c>
      <c r="L68" s="1">
        <v>1.5472999999999999</v>
      </c>
      <c r="M68" s="1">
        <v>-0.87970000000000004</v>
      </c>
      <c r="N68" s="1">
        <v>-0.29139999999999999</v>
      </c>
      <c r="O68" s="1">
        <v>-0.40460000000000002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">
      <c r="A69" s="1">
        <v>0.14699999999999999</v>
      </c>
      <c r="B69" s="1">
        <v>-0.95799999999999996</v>
      </c>
      <c r="C69" s="1">
        <v>1.1397999999999999</v>
      </c>
      <c r="D69" s="1">
        <v>-0.24479999999999999</v>
      </c>
      <c r="E69" s="1">
        <v>-0.49259999999999998</v>
      </c>
      <c r="F69" s="1">
        <v>0.53890000000000005</v>
      </c>
      <c r="G69" s="1">
        <v>-0.432</v>
      </c>
      <c r="H69" s="1">
        <v>0.57730000000000004</v>
      </c>
      <c r="I69" s="1">
        <v>-1.8247</v>
      </c>
      <c r="J69" s="1">
        <v>-1.3154999999999999</v>
      </c>
      <c r="K69" s="1">
        <v>0.45650000000000002</v>
      </c>
      <c r="L69" s="1">
        <v>0.4163</v>
      </c>
      <c r="M69" s="1">
        <v>-5.5999999999999999E-3</v>
      </c>
      <c r="N69" s="1">
        <v>0.19700000000000001</v>
      </c>
      <c r="O69" s="1">
        <v>-6.7100000000000007E-2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">
      <c r="A70" s="1">
        <v>3.9022000000000001</v>
      </c>
      <c r="B70" s="1">
        <v>-4.6627000000000001</v>
      </c>
      <c r="C70" s="1">
        <v>1.1651</v>
      </c>
      <c r="D70" s="1">
        <v>0.64590000000000003</v>
      </c>
      <c r="E70" s="1">
        <v>1.5555000000000001</v>
      </c>
      <c r="F70" s="1">
        <v>-1.5095000000000001</v>
      </c>
      <c r="G70" s="1">
        <v>-0.78869999999999996</v>
      </c>
      <c r="H70" s="1">
        <v>0.1875</v>
      </c>
      <c r="I70" s="1">
        <v>1.5697000000000001</v>
      </c>
      <c r="J70" s="1">
        <v>0.94950000000000001</v>
      </c>
      <c r="K70" s="1">
        <v>0.65739999999999998</v>
      </c>
      <c r="L70" s="1">
        <v>1.0021</v>
      </c>
      <c r="M70" s="1">
        <v>0.1782</v>
      </c>
      <c r="N70" s="1">
        <v>-0.27150000000000002</v>
      </c>
      <c r="O70" s="1">
        <v>0.35039999999999999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">
      <c r="A71" s="1">
        <v>1.1414</v>
      </c>
      <c r="B71" s="1">
        <v>1.8517999999999999</v>
      </c>
      <c r="C71" s="1">
        <v>2.1886999999999999</v>
      </c>
      <c r="D71" s="1">
        <v>-7.8200000000000006E-2</v>
      </c>
      <c r="E71" s="1">
        <v>0.28949999999999998</v>
      </c>
      <c r="F71" s="1">
        <v>0.2918</v>
      </c>
      <c r="G71" s="1">
        <v>0.51580000000000004</v>
      </c>
      <c r="H71" s="1">
        <v>1.54E-2</v>
      </c>
      <c r="I71" s="1">
        <v>0.4279</v>
      </c>
      <c r="J71" s="1">
        <v>-1.7999999999999999E-2</v>
      </c>
      <c r="K71" s="1">
        <v>0.27110000000000001</v>
      </c>
      <c r="L71" s="1">
        <v>-0.5161</v>
      </c>
      <c r="M71" s="1">
        <v>0.15429999999999999</v>
      </c>
      <c r="N71" s="1">
        <v>-3.2399999999999998E-2</v>
      </c>
      <c r="O71" s="1">
        <v>-0.16569999999999999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">
      <c r="A72" s="1">
        <v>1.3875999999999999</v>
      </c>
      <c r="B72" s="1">
        <v>2.4601999999999999</v>
      </c>
      <c r="C72" s="1">
        <v>2.7738</v>
      </c>
      <c r="D72" s="1">
        <v>0.23860000000000001</v>
      </c>
      <c r="E72" s="1">
        <v>-0.28029999999999999</v>
      </c>
      <c r="F72" s="1">
        <v>0.7923</v>
      </c>
      <c r="G72" s="1">
        <v>-8.7800000000000003E-2</v>
      </c>
      <c r="H72" s="1">
        <v>0.58399999999999996</v>
      </c>
      <c r="I72" s="1">
        <v>1.1882999999999999</v>
      </c>
      <c r="J72" s="1">
        <v>9.1999999999999998E-2</v>
      </c>
      <c r="K72" s="1">
        <v>9.4700000000000006E-2</v>
      </c>
      <c r="L72" s="1">
        <v>-0.98839999999999995</v>
      </c>
      <c r="M72" s="1">
        <v>-0.1764</v>
      </c>
      <c r="N72" s="1">
        <v>-0.36159999999999998</v>
      </c>
      <c r="O72" s="1">
        <v>-4.6899999999999997E-2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A73" s="1">
        <v>1.1981999999999999</v>
      </c>
      <c r="B73" s="1">
        <v>2.1372</v>
      </c>
      <c r="C73" s="1">
        <v>1.679</v>
      </c>
      <c r="D73" s="1">
        <v>0.95850000000000002</v>
      </c>
      <c r="E73" s="1">
        <v>0.11509999999999999</v>
      </c>
      <c r="F73" s="1">
        <v>0.95250000000000001</v>
      </c>
      <c r="G73" s="1">
        <v>-7.3499999999999996E-2</v>
      </c>
      <c r="H73" s="1">
        <v>0.78039999999999998</v>
      </c>
      <c r="I73" s="1">
        <v>1.3562000000000001</v>
      </c>
      <c r="J73" s="1">
        <v>-1.03E-2</v>
      </c>
      <c r="K73" s="1">
        <v>0.38729999999999998</v>
      </c>
      <c r="L73" s="1">
        <v>-0.41870000000000002</v>
      </c>
      <c r="M73" s="1">
        <v>-0.14299999999999999</v>
      </c>
      <c r="N73" s="1">
        <v>-0.66239999999999999</v>
      </c>
      <c r="O73" s="1">
        <v>1.17E-2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">
      <c r="A74" s="1">
        <v>-2.6246</v>
      </c>
      <c r="B74" s="1">
        <v>-0.1462</v>
      </c>
      <c r="C74" s="1">
        <v>1.1979</v>
      </c>
      <c r="D74" s="1">
        <v>0.90529999999999999</v>
      </c>
      <c r="E74" s="1">
        <v>0.52029999999999998</v>
      </c>
      <c r="F74" s="1">
        <v>0.94479999999999997</v>
      </c>
      <c r="G74" s="1">
        <v>-0.9526</v>
      </c>
      <c r="H74" s="1">
        <v>5.1999999999999998E-2</v>
      </c>
      <c r="I74" s="1">
        <v>-0.121</v>
      </c>
      <c r="J74" s="1">
        <v>0.39939999999999998</v>
      </c>
      <c r="K74" s="1">
        <v>0.81159999999999999</v>
      </c>
      <c r="L74" s="1">
        <v>-0.13009999999999999</v>
      </c>
      <c r="M74" s="1">
        <v>-3.2899999999999999E-2</v>
      </c>
      <c r="N74" s="1">
        <v>0.2586</v>
      </c>
      <c r="O74" s="1">
        <v>-0.14280000000000001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">
      <c r="A75" s="1">
        <v>-2.5076999999999998</v>
      </c>
      <c r="B75" s="1">
        <v>0.34820000000000001</v>
      </c>
      <c r="C75" s="1">
        <v>0.15540000000000001</v>
      </c>
      <c r="D75" s="1">
        <v>1.6738999999999999</v>
      </c>
      <c r="E75" s="1">
        <v>-0.86750000000000005</v>
      </c>
      <c r="F75" s="1">
        <v>-2.0415000000000001</v>
      </c>
      <c r="G75" s="1">
        <v>-0.75380000000000003</v>
      </c>
      <c r="H75" s="1">
        <v>1.2406999999999999</v>
      </c>
      <c r="I75" s="1">
        <v>0.42670000000000002</v>
      </c>
      <c r="J75" s="1">
        <v>4.3200000000000002E-2</v>
      </c>
      <c r="K75" s="1">
        <v>0.66269999999999996</v>
      </c>
      <c r="L75" s="1">
        <v>-0.20760000000000001</v>
      </c>
      <c r="M75" s="1">
        <v>3.5999999999999997E-2</v>
      </c>
      <c r="N75" s="1">
        <v>0.17019999999999999</v>
      </c>
      <c r="O75" s="1">
        <v>-0.27629999999999999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">
      <c r="A76" s="1">
        <v>-1.5226</v>
      </c>
      <c r="B76" s="1">
        <v>0.21279999999999999</v>
      </c>
      <c r="C76" s="1">
        <v>0.2482</v>
      </c>
      <c r="D76" s="1">
        <v>1.0166999999999999</v>
      </c>
      <c r="E76" s="1">
        <v>-0.91110000000000002</v>
      </c>
      <c r="F76" s="1">
        <v>-0.98550000000000004</v>
      </c>
      <c r="G76" s="1">
        <v>-0.58040000000000003</v>
      </c>
      <c r="H76" s="1">
        <v>0.44490000000000002</v>
      </c>
      <c r="I76" s="1">
        <v>1.3479000000000001</v>
      </c>
      <c r="J76" s="1">
        <v>-0.33829999999999999</v>
      </c>
      <c r="K76" s="1">
        <v>1.1647000000000001</v>
      </c>
      <c r="L76" s="1">
        <v>0.13139999999999999</v>
      </c>
      <c r="M76" s="1">
        <v>0.3105</v>
      </c>
      <c r="N76" s="1">
        <v>7.4300000000000005E-2</v>
      </c>
      <c r="O76" s="1">
        <v>-0.30909999999999999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">
      <c r="A77" s="1">
        <v>-2.0405000000000002</v>
      </c>
      <c r="B77" s="1">
        <v>0.14499999999999999</v>
      </c>
      <c r="C77" s="1">
        <v>-0.13730000000000001</v>
      </c>
      <c r="D77" s="1">
        <v>1.3482000000000001</v>
      </c>
      <c r="E77" s="1">
        <v>-1.3933</v>
      </c>
      <c r="F77" s="1">
        <v>-1.0398000000000001</v>
      </c>
      <c r="G77" s="1">
        <v>-0.16750000000000001</v>
      </c>
      <c r="H77" s="1">
        <v>0.3145</v>
      </c>
      <c r="I77" s="1">
        <v>0.64429999999999998</v>
      </c>
      <c r="J77" s="1">
        <v>-0.36059999999999998</v>
      </c>
      <c r="K77" s="1">
        <v>0.86699999999999999</v>
      </c>
      <c r="L77" s="1">
        <v>-1.0852999999999999</v>
      </c>
      <c r="M77" s="1">
        <v>-0.2049</v>
      </c>
      <c r="N77" s="1">
        <v>7.3300000000000004E-2</v>
      </c>
      <c r="O77" s="1">
        <v>-9.3200000000000005E-2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">
      <c r="A78" s="1">
        <v>-2.4451999999999998</v>
      </c>
      <c r="B78" s="1">
        <v>0.59119999999999995</v>
      </c>
      <c r="C78" s="1">
        <v>0.1129</v>
      </c>
      <c r="D78" s="1">
        <v>-0.10680000000000001</v>
      </c>
      <c r="E78" s="1">
        <v>0.41670000000000001</v>
      </c>
      <c r="F78" s="1">
        <v>-1.0058</v>
      </c>
      <c r="G78" s="1">
        <v>0.26200000000000001</v>
      </c>
      <c r="H78" s="1">
        <v>-1.0619000000000001</v>
      </c>
      <c r="I78" s="1">
        <v>0.14219999999999999</v>
      </c>
      <c r="J78" s="1">
        <v>0.79369999999999996</v>
      </c>
      <c r="K78" s="1">
        <v>0.35589999999999999</v>
      </c>
      <c r="L78" s="1">
        <v>-0.3911</v>
      </c>
      <c r="M78" s="1">
        <v>0.1759</v>
      </c>
      <c r="N78" s="1">
        <v>-0.1028</v>
      </c>
      <c r="O78" s="1">
        <v>-0.23619999999999999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">
      <c r="A79" s="1">
        <v>-0.6794</v>
      </c>
      <c r="B79" s="1">
        <v>2.6107999999999998</v>
      </c>
      <c r="C79" s="1">
        <v>-1.4200000000000001E-2</v>
      </c>
      <c r="D79" s="1">
        <v>0.32379999999999998</v>
      </c>
      <c r="E79" s="1">
        <v>0.74909999999999999</v>
      </c>
      <c r="F79" s="1">
        <v>-0.69259999999999999</v>
      </c>
      <c r="G79" s="1">
        <v>0.76500000000000001</v>
      </c>
      <c r="H79" s="1">
        <v>-2.5649999999999999</v>
      </c>
      <c r="I79" s="1">
        <v>1.8621000000000001</v>
      </c>
      <c r="J79" s="1">
        <v>0.4713</v>
      </c>
      <c r="K79" s="1">
        <v>0.84930000000000005</v>
      </c>
      <c r="L79" s="1">
        <v>1.0727</v>
      </c>
      <c r="M79" s="1">
        <v>-0.57279999999999998</v>
      </c>
      <c r="N79" s="1">
        <v>0.18640000000000001</v>
      </c>
      <c r="O79" s="1">
        <v>-0.35339999999999999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">
      <c r="A80" s="1">
        <v>-1.1637</v>
      </c>
      <c r="B80" s="1">
        <v>-1.1141000000000001</v>
      </c>
      <c r="C80" s="1">
        <v>0.77059999999999995</v>
      </c>
      <c r="D80" s="1">
        <v>1.5078</v>
      </c>
      <c r="E80" s="1">
        <v>0.68899999999999995</v>
      </c>
      <c r="F80" s="1">
        <v>0.81299999999999994</v>
      </c>
      <c r="G80" s="1">
        <v>-9.35E-2</v>
      </c>
      <c r="H80" s="1">
        <v>-0.26600000000000001</v>
      </c>
      <c r="I80" s="1">
        <v>-0.62990000000000002</v>
      </c>
      <c r="J80" s="1">
        <v>-0.62760000000000005</v>
      </c>
      <c r="K80" s="1">
        <v>-0.2631</v>
      </c>
      <c r="L80" s="1">
        <v>0.51739999999999997</v>
      </c>
      <c r="M80" s="1">
        <v>-0.374</v>
      </c>
      <c r="N80" s="1">
        <v>0.33239999999999997</v>
      </c>
      <c r="O80" s="1">
        <v>0.14560000000000001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">
      <c r="A81" s="1">
        <v>-0.90310000000000001</v>
      </c>
      <c r="B81" s="1">
        <v>-0.65259999999999996</v>
      </c>
      <c r="C81" s="1">
        <v>0.67649999999999999</v>
      </c>
      <c r="D81" s="1">
        <v>1.3388</v>
      </c>
      <c r="E81" s="1">
        <v>0.61760000000000004</v>
      </c>
      <c r="F81" s="1">
        <v>0.19900000000000001</v>
      </c>
      <c r="G81" s="1">
        <v>0.1084</v>
      </c>
      <c r="H81" s="1">
        <v>-0.32790000000000002</v>
      </c>
      <c r="I81" s="1">
        <v>-0.79169999999999996</v>
      </c>
      <c r="J81" s="1">
        <v>-0.5897</v>
      </c>
      <c r="K81" s="1">
        <v>-0.879</v>
      </c>
      <c r="L81" s="1">
        <v>4.8999999999999998E-3</v>
      </c>
      <c r="M81" s="1">
        <v>-0.54</v>
      </c>
      <c r="N81" s="1">
        <v>-9.5600000000000004E-2</v>
      </c>
      <c r="O81" s="1">
        <v>0.1076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">
      <c r="A82" s="1">
        <v>-0.26700000000000002</v>
      </c>
      <c r="B82" s="1">
        <v>-0.82489999999999997</v>
      </c>
      <c r="C82" s="1">
        <v>0.1129</v>
      </c>
      <c r="D82" s="1">
        <v>0.68240000000000001</v>
      </c>
      <c r="E82" s="1">
        <v>0.35270000000000001</v>
      </c>
      <c r="F82" s="1">
        <v>7.2400000000000006E-2</v>
      </c>
      <c r="G82" s="1">
        <v>0.26740000000000003</v>
      </c>
      <c r="H82" s="1">
        <v>-0.53290000000000004</v>
      </c>
      <c r="I82" s="1">
        <v>-0.61809999999999998</v>
      </c>
      <c r="J82" s="1">
        <v>-0.44590000000000002</v>
      </c>
      <c r="K82" s="1">
        <v>-1.014</v>
      </c>
      <c r="L82" s="1">
        <v>0.1888</v>
      </c>
      <c r="M82" s="1">
        <v>-0.32550000000000001</v>
      </c>
      <c r="N82" s="1">
        <v>-0.2258</v>
      </c>
      <c r="O82" s="1">
        <v>-1.47E-2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">
      <c r="A83" s="1">
        <v>0.25509999999999999</v>
      </c>
      <c r="B83" s="1">
        <v>-1.6520999999999999</v>
      </c>
      <c r="C83" s="1">
        <v>0.17879999999999999</v>
      </c>
      <c r="D83" s="1">
        <v>0.43890000000000001</v>
      </c>
      <c r="E83" s="1">
        <v>1.0823</v>
      </c>
      <c r="F83" s="1">
        <v>1.8136000000000001</v>
      </c>
      <c r="G83" s="1">
        <v>-0.64390000000000003</v>
      </c>
      <c r="H83" s="1">
        <v>-0.748</v>
      </c>
      <c r="I83" s="1">
        <v>-0.4592</v>
      </c>
      <c r="J83" s="1">
        <v>-0.38740000000000002</v>
      </c>
      <c r="K83" s="1">
        <v>-1.0704</v>
      </c>
      <c r="L83" s="1">
        <v>-2.7300000000000001E-2</v>
      </c>
      <c r="M83" s="1">
        <v>-0.1545</v>
      </c>
      <c r="N83" s="1">
        <v>-5.79E-2</v>
      </c>
      <c r="O83" s="1">
        <v>-2.3E-2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">
      <c r="A84" s="1">
        <v>1.0793999999999999</v>
      </c>
      <c r="B84" s="1">
        <v>-1.4752000000000001</v>
      </c>
      <c r="C84" s="1">
        <v>0.26700000000000002</v>
      </c>
      <c r="D84" s="1">
        <v>-0.1734</v>
      </c>
      <c r="E84" s="1">
        <v>-0.17699999999999999</v>
      </c>
      <c r="F84" s="1">
        <v>0.53290000000000004</v>
      </c>
      <c r="G84" s="1">
        <v>1.5427</v>
      </c>
      <c r="H84" s="1">
        <v>-5.5300000000000002E-2</v>
      </c>
      <c r="I84" s="1">
        <v>-0.34250000000000003</v>
      </c>
      <c r="J84" s="1">
        <v>-0.47939999999999999</v>
      </c>
      <c r="K84" s="1">
        <v>-0.81389999999999996</v>
      </c>
      <c r="L84" s="1">
        <v>0.88029999999999997</v>
      </c>
      <c r="M84" s="1">
        <v>-0.12690000000000001</v>
      </c>
      <c r="N84" s="1">
        <v>-5.0200000000000002E-2</v>
      </c>
      <c r="O84" s="1">
        <v>1.4E-3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">
      <c r="A85" s="1">
        <v>0.93830000000000002</v>
      </c>
      <c r="B85" s="1">
        <v>-1.5785</v>
      </c>
      <c r="C85" s="1">
        <v>-1.9699999999999999E-2</v>
      </c>
      <c r="D85" s="1">
        <v>-6.8199999999999997E-2</v>
      </c>
      <c r="E85" s="1">
        <v>-0.1069</v>
      </c>
      <c r="F85" s="1">
        <v>0.61029999999999995</v>
      </c>
      <c r="G85" s="1">
        <v>1.8199000000000001</v>
      </c>
      <c r="H85" s="1">
        <v>0.38169999999999998</v>
      </c>
      <c r="I85" s="1">
        <v>-0.88190000000000002</v>
      </c>
      <c r="J85" s="1">
        <v>-0.11840000000000001</v>
      </c>
      <c r="K85" s="1">
        <v>-0.58340000000000003</v>
      </c>
      <c r="L85" s="1">
        <v>0.85619999999999996</v>
      </c>
      <c r="M85" s="1">
        <v>4.4999999999999997E-3</v>
      </c>
      <c r="N85" s="1">
        <v>0.3488</v>
      </c>
      <c r="O85" s="1">
        <v>0.1893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">
      <c r="A86" s="1">
        <v>3.0472999999999999</v>
      </c>
      <c r="B86" s="1">
        <v>-4.9622000000000002</v>
      </c>
      <c r="C86" s="1">
        <v>-2.3130000000000002</v>
      </c>
      <c r="D86" s="1">
        <v>-1.2004999999999999</v>
      </c>
      <c r="E86" s="1">
        <v>0.68169999999999997</v>
      </c>
      <c r="F86" s="1">
        <v>-0.57030000000000003</v>
      </c>
      <c r="G86" s="1">
        <v>-0.18099999999999999</v>
      </c>
      <c r="H86" s="1">
        <v>0.57979999999999998</v>
      </c>
      <c r="I86" s="1">
        <v>-1.4278</v>
      </c>
      <c r="J86" s="1">
        <v>0.66800000000000004</v>
      </c>
      <c r="K86" s="1">
        <v>0.998</v>
      </c>
      <c r="L86" s="1">
        <v>-0.90049999999999997</v>
      </c>
      <c r="M86" s="1">
        <v>-9.7999999999999997E-3</v>
      </c>
      <c r="N86" s="1">
        <v>0.26850000000000002</v>
      </c>
      <c r="O86" s="1">
        <v>-0.19620000000000001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">
      <c r="A87" s="1">
        <v>1.8206</v>
      </c>
      <c r="B87" s="1">
        <v>0.75109999999999999</v>
      </c>
      <c r="C87" s="1">
        <v>-2.7827000000000002</v>
      </c>
      <c r="D87" s="1">
        <v>-0.4849</v>
      </c>
      <c r="E87" s="1">
        <v>-0.1273</v>
      </c>
      <c r="F87" s="1">
        <v>0.1321</v>
      </c>
      <c r="G87" s="1">
        <v>-0.77849999999999997</v>
      </c>
      <c r="H87" s="1">
        <v>0.56259999999999999</v>
      </c>
      <c r="I87" s="1">
        <v>-0.2913</v>
      </c>
      <c r="J87" s="1">
        <v>-0.50029999999999997</v>
      </c>
      <c r="K87" s="1">
        <v>9.7299999999999998E-2</v>
      </c>
      <c r="L87" s="1">
        <v>-0.1734</v>
      </c>
      <c r="M87" s="1">
        <v>0.5605</v>
      </c>
      <c r="N87" s="1">
        <v>0.1249</v>
      </c>
      <c r="O87" s="1">
        <v>0.31169999999999998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">
      <c r="A88" s="1">
        <v>2.0670000000000002</v>
      </c>
      <c r="B88" s="1">
        <v>2.4754999999999998</v>
      </c>
      <c r="C88" s="1">
        <v>-1.2201</v>
      </c>
      <c r="D88" s="1">
        <v>-0.34489999999999998</v>
      </c>
      <c r="E88" s="1">
        <v>-0.1704</v>
      </c>
      <c r="F88" s="1">
        <v>0.35260000000000002</v>
      </c>
      <c r="G88" s="1">
        <v>-1.2523</v>
      </c>
      <c r="H88" s="1">
        <v>0.84050000000000002</v>
      </c>
      <c r="I88" s="1">
        <v>0.37530000000000002</v>
      </c>
      <c r="J88" s="1">
        <v>-0.74450000000000005</v>
      </c>
      <c r="K88" s="1">
        <v>0.15529999999999999</v>
      </c>
      <c r="L88" s="1">
        <v>-0.315</v>
      </c>
      <c r="M88" s="1">
        <v>0.1847</v>
      </c>
      <c r="N88" s="1">
        <v>-0.35110000000000002</v>
      </c>
      <c r="O88" s="1">
        <v>0.4768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">
      <c r="A89" s="1">
        <v>1.4564999999999999</v>
      </c>
      <c r="B89" s="1">
        <v>1.8540000000000001</v>
      </c>
      <c r="C89" s="1">
        <v>-0.9325</v>
      </c>
      <c r="D89" s="1">
        <v>-2.9979</v>
      </c>
      <c r="E89" s="1">
        <v>0.11609999999999999</v>
      </c>
      <c r="F89" s="1">
        <v>-0.27629999999999999</v>
      </c>
      <c r="G89" s="1">
        <v>0.38740000000000002</v>
      </c>
      <c r="H89" s="1">
        <v>-0.39389999999999997</v>
      </c>
      <c r="I89" s="1">
        <v>-0.62139999999999995</v>
      </c>
      <c r="J89" s="1">
        <v>0.63419999999999999</v>
      </c>
      <c r="K89" s="1">
        <v>-4.1000000000000002E-2</v>
      </c>
      <c r="L89" s="1">
        <v>-0.1143</v>
      </c>
      <c r="M89" s="1">
        <v>1.0928</v>
      </c>
      <c r="N89" s="1">
        <v>-0.51919999999999999</v>
      </c>
      <c r="O89" s="1">
        <v>-0.1019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">
      <c r="A90" s="1">
        <v>1.8848</v>
      </c>
      <c r="B90" s="1">
        <v>2.2875999999999999</v>
      </c>
      <c r="C90" s="1">
        <v>2.1013999999999999</v>
      </c>
      <c r="D90" s="1">
        <v>-2.5021</v>
      </c>
      <c r="E90" s="1">
        <v>-0.72270000000000001</v>
      </c>
      <c r="F90" s="1">
        <v>0.41949999999999998</v>
      </c>
      <c r="G90" s="1">
        <v>-3.9699999999999999E-2</v>
      </c>
      <c r="H90" s="1">
        <v>0.46529999999999999</v>
      </c>
      <c r="I90" s="1">
        <v>0.86780000000000002</v>
      </c>
      <c r="J90" s="1">
        <v>0.36249999999999999</v>
      </c>
      <c r="K90" s="1">
        <v>-0.38479999999999998</v>
      </c>
      <c r="L90" s="1">
        <v>-0.33279999999999998</v>
      </c>
      <c r="M90" s="1">
        <v>8.7300000000000003E-2</v>
      </c>
      <c r="N90" s="1">
        <v>-0.14419999999999999</v>
      </c>
      <c r="O90" s="1">
        <v>0.2102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">
      <c r="A91" s="1">
        <v>1.6048</v>
      </c>
      <c r="B91" s="1">
        <v>1.1294999999999999</v>
      </c>
      <c r="C91" s="1">
        <v>1.5976999999999999</v>
      </c>
      <c r="D91" s="1">
        <v>-1.3571</v>
      </c>
      <c r="E91" s="1">
        <v>-0.74919999999999998</v>
      </c>
      <c r="F91" s="1">
        <v>0.72140000000000004</v>
      </c>
      <c r="G91" s="1">
        <v>0.29049999999999998</v>
      </c>
      <c r="H91" s="1">
        <v>1.0688</v>
      </c>
      <c r="I91" s="1">
        <v>0.51839999999999997</v>
      </c>
      <c r="J91" s="1">
        <v>1.2196</v>
      </c>
      <c r="K91" s="1">
        <v>-0.91210000000000002</v>
      </c>
      <c r="L91" s="1">
        <v>2.5600000000000001E-2</v>
      </c>
      <c r="M91" s="1">
        <v>-0.11070000000000001</v>
      </c>
      <c r="N91" s="1">
        <v>-0.2908</v>
      </c>
      <c r="O91" s="1">
        <v>0.30430000000000001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">
      <c r="A92" s="1">
        <v>-0.66669999999999996</v>
      </c>
      <c r="B92" s="1">
        <v>0.48870000000000002</v>
      </c>
      <c r="C92" s="1">
        <v>-1.5141</v>
      </c>
      <c r="D92" s="1">
        <v>-1.3231999999999999</v>
      </c>
      <c r="E92" s="1">
        <v>-2.4077000000000002</v>
      </c>
      <c r="F92" s="1">
        <v>1.0266</v>
      </c>
      <c r="G92" s="1">
        <v>-0.2447</v>
      </c>
      <c r="H92" s="1">
        <v>-1.9361999999999999</v>
      </c>
      <c r="I92" s="1">
        <v>0.36530000000000001</v>
      </c>
      <c r="J92" s="1">
        <v>-0.1016</v>
      </c>
      <c r="K92" s="1">
        <v>1.1438999999999999</v>
      </c>
      <c r="L92" s="1">
        <v>0.107</v>
      </c>
      <c r="M92" s="1">
        <v>0.93030000000000002</v>
      </c>
      <c r="N92" s="1">
        <v>0.56030000000000002</v>
      </c>
      <c r="O92" s="1">
        <v>-0.11260000000000001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">
      <c r="A93" s="1">
        <v>-0.2036</v>
      </c>
      <c r="B93" s="1">
        <v>-1.0002</v>
      </c>
      <c r="C93" s="1">
        <v>-0.84809999999999997</v>
      </c>
      <c r="D93" s="1">
        <v>1.3821000000000001</v>
      </c>
      <c r="E93" s="1">
        <v>-1.6235999999999999</v>
      </c>
      <c r="F93" s="1">
        <v>1.2544</v>
      </c>
      <c r="G93" s="1">
        <v>-1.0212000000000001</v>
      </c>
      <c r="H93" s="1">
        <v>-0.91749999999999998</v>
      </c>
      <c r="I93" s="1">
        <v>-0.50449999999999995</v>
      </c>
      <c r="J93" s="1">
        <v>-0.44240000000000002</v>
      </c>
      <c r="K93" s="1">
        <v>0.38600000000000001</v>
      </c>
      <c r="L93" s="1">
        <v>-0.20810000000000001</v>
      </c>
      <c r="M93" s="1">
        <v>0.49099999999999999</v>
      </c>
      <c r="N93" s="1">
        <v>4.9399999999999999E-2</v>
      </c>
      <c r="O93" s="1">
        <v>0.1091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">
      <c r="A94" s="1">
        <v>4.9599999999999998E-2</v>
      </c>
      <c r="B94" s="1">
        <v>-0.9294</v>
      </c>
      <c r="C94" s="1">
        <v>-0.94299999999999995</v>
      </c>
      <c r="D94" s="1">
        <v>1.7485999999999999</v>
      </c>
      <c r="E94" s="1">
        <v>-1.6405000000000001</v>
      </c>
      <c r="F94" s="1">
        <v>1.7183999999999999</v>
      </c>
      <c r="G94" s="1">
        <v>-0.34100000000000003</v>
      </c>
      <c r="H94" s="1">
        <v>-0.27160000000000001</v>
      </c>
      <c r="I94" s="1">
        <v>-0.1331</v>
      </c>
      <c r="J94" s="1">
        <v>0.2094</v>
      </c>
      <c r="K94" s="1">
        <v>0.2286</v>
      </c>
      <c r="L94" s="1">
        <v>-0.1186</v>
      </c>
      <c r="M94" s="1">
        <v>0.35420000000000001</v>
      </c>
      <c r="N94" s="1">
        <v>-0.25219999999999998</v>
      </c>
      <c r="O94" s="1">
        <v>0.17929999999999999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">
      <c r="A95" s="1">
        <v>-0.65629999999999999</v>
      </c>
      <c r="B95" s="1">
        <v>-0.49880000000000002</v>
      </c>
      <c r="C95" s="1">
        <v>-0.87360000000000004</v>
      </c>
      <c r="D95" s="1">
        <v>1.2939000000000001</v>
      </c>
      <c r="E95" s="1">
        <v>-1.1375</v>
      </c>
      <c r="F95" s="1">
        <v>1.3568</v>
      </c>
      <c r="G95" s="1">
        <v>0.97909999999999997</v>
      </c>
      <c r="H95" s="1">
        <v>-0.48130000000000001</v>
      </c>
      <c r="I95" s="1">
        <v>0.39019999999999999</v>
      </c>
      <c r="J95" s="1">
        <v>0.80610000000000004</v>
      </c>
      <c r="K95" s="1">
        <v>-0.109</v>
      </c>
      <c r="L95" s="1">
        <v>-0.28410000000000002</v>
      </c>
      <c r="M95" s="1">
        <v>0.23780000000000001</v>
      </c>
      <c r="N95" s="1">
        <v>-0.1598</v>
      </c>
      <c r="O95" s="1">
        <v>0.1192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">
      <c r="A96" s="1">
        <v>-1.0522</v>
      </c>
      <c r="B96" s="1">
        <v>-0.47989999999999999</v>
      </c>
      <c r="C96" s="1">
        <v>-0.40810000000000002</v>
      </c>
      <c r="D96" s="1">
        <v>1.1727000000000001</v>
      </c>
      <c r="E96" s="1">
        <v>-2.2562000000000002</v>
      </c>
      <c r="F96" s="1">
        <v>-1.5924</v>
      </c>
      <c r="G96" s="1">
        <v>3.2625999999999999</v>
      </c>
      <c r="H96" s="1">
        <v>0.71060000000000001</v>
      </c>
      <c r="I96" s="1">
        <v>0.57750000000000001</v>
      </c>
      <c r="J96" s="1">
        <v>0.43869999999999998</v>
      </c>
      <c r="K96" s="1">
        <v>-0.37030000000000002</v>
      </c>
      <c r="L96" s="1">
        <v>-0.89439999999999997</v>
      </c>
      <c r="M96" s="1">
        <v>-0.27610000000000001</v>
      </c>
      <c r="N96" s="1">
        <v>0.27529999999999999</v>
      </c>
      <c r="O96" s="1">
        <v>9.3200000000000005E-2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">
      <c r="A97" s="1">
        <v>-2.1768000000000001</v>
      </c>
      <c r="B97" s="1">
        <v>0.1903</v>
      </c>
      <c r="C97" s="1">
        <v>0.73770000000000002</v>
      </c>
      <c r="D97" s="1">
        <v>-1.3855</v>
      </c>
      <c r="E97" s="1">
        <v>-1.4743999999999999</v>
      </c>
      <c r="F97" s="1">
        <v>0.2576</v>
      </c>
      <c r="G97" s="1">
        <v>0.69569999999999999</v>
      </c>
      <c r="H97" s="1">
        <v>1.6429</v>
      </c>
      <c r="I97" s="1">
        <v>0.13739999999999999</v>
      </c>
      <c r="J97" s="1">
        <v>0.39629999999999999</v>
      </c>
      <c r="K97" s="1">
        <v>-0.22470000000000001</v>
      </c>
      <c r="L97" s="1">
        <v>-0.62280000000000002</v>
      </c>
      <c r="M97" s="1">
        <v>-0.214</v>
      </c>
      <c r="N97" s="1">
        <v>0.26069999999999999</v>
      </c>
      <c r="O97" s="1">
        <v>-6.5699999999999995E-2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">
      <c r="A98" s="1">
        <v>-2.9504999999999999</v>
      </c>
      <c r="B98" s="1">
        <v>1.0037</v>
      </c>
      <c r="C98" s="1">
        <v>-0.88109999999999999</v>
      </c>
      <c r="D98" s="1">
        <v>-1.4685999999999999</v>
      </c>
      <c r="E98" s="1">
        <v>8.6900000000000005E-2</v>
      </c>
      <c r="F98" s="1">
        <v>1.6042000000000001</v>
      </c>
      <c r="G98" s="1">
        <v>0.53949999999999998</v>
      </c>
      <c r="H98" s="1">
        <v>0.61109999999999998</v>
      </c>
      <c r="I98" s="1">
        <v>-0.4365</v>
      </c>
      <c r="J98" s="1">
        <v>2.1795</v>
      </c>
      <c r="K98" s="1">
        <v>-0.39710000000000001</v>
      </c>
      <c r="L98" s="1">
        <v>-0.25130000000000002</v>
      </c>
      <c r="M98" s="1">
        <v>-0.28939999999999999</v>
      </c>
      <c r="N98" s="1">
        <v>-0.45369999999999999</v>
      </c>
      <c r="O98" s="1">
        <v>-0.31850000000000001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">
      <c r="A99" s="1">
        <v>-1.8507</v>
      </c>
      <c r="B99" s="1">
        <v>-1.3637999999999999</v>
      </c>
      <c r="C99" s="1">
        <v>1.0581</v>
      </c>
      <c r="D99" s="1">
        <v>-0.97399999999999998</v>
      </c>
      <c r="E99" s="1">
        <v>-1.1964999999999999</v>
      </c>
      <c r="F99" s="1">
        <v>-1.5811999999999999</v>
      </c>
      <c r="G99" s="1">
        <v>0.76049999999999995</v>
      </c>
      <c r="H99" s="1">
        <v>1.1858</v>
      </c>
      <c r="I99" s="1">
        <v>0.55840000000000001</v>
      </c>
      <c r="J99" s="1">
        <v>-0.08</v>
      </c>
      <c r="K99" s="1">
        <v>-0.35730000000000001</v>
      </c>
      <c r="L99" s="1">
        <v>-7.0199999999999999E-2</v>
      </c>
      <c r="M99" s="1">
        <v>-0.30940000000000001</v>
      </c>
      <c r="N99" s="1">
        <v>0.1076</v>
      </c>
      <c r="O99" s="1">
        <v>-0.16919999999999999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">
      <c r="A100" s="1">
        <v>-1.4365000000000001</v>
      </c>
      <c r="B100" s="1">
        <v>-0.39229999999999998</v>
      </c>
      <c r="C100" s="1">
        <v>2.2808999999999999</v>
      </c>
      <c r="D100" s="1">
        <v>3.7900000000000003E-2</v>
      </c>
      <c r="E100" s="1">
        <v>0.33239999999999997</v>
      </c>
      <c r="F100" s="1">
        <v>-0.51</v>
      </c>
      <c r="G100" s="1">
        <v>-0.21790000000000001</v>
      </c>
      <c r="H100" s="1">
        <v>0.49630000000000002</v>
      </c>
      <c r="I100" s="1">
        <v>0.33360000000000001</v>
      </c>
      <c r="J100" s="1">
        <v>-0.61770000000000003</v>
      </c>
      <c r="K100" s="1">
        <v>-0.2732</v>
      </c>
      <c r="L100" s="1">
        <v>0.31890000000000002</v>
      </c>
      <c r="M100" s="1">
        <v>2.8899999999999999E-2</v>
      </c>
      <c r="N100" s="1">
        <v>3.1699999999999999E-2</v>
      </c>
      <c r="O100" s="1">
        <v>5.6000000000000001E-2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">
      <c r="A101" s="1">
        <v>-0.92579999999999996</v>
      </c>
      <c r="B101" s="1">
        <v>-0.56169999999999998</v>
      </c>
      <c r="C101" s="1">
        <v>0.92479999999999996</v>
      </c>
      <c r="D101" s="1">
        <v>0.64580000000000004</v>
      </c>
      <c r="E101" s="1">
        <v>0.82330000000000003</v>
      </c>
      <c r="F101" s="1">
        <v>-0.38569999999999999</v>
      </c>
      <c r="G101" s="1">
        <v>-0.1106</v>
      </c>
      <c r="H101" s="1">
        <v>0.50739999999999996</v>
      </c>
      <c r="I101" s="1">
        <v>-0.55300000000000005</v>
      </c>
      <c r="J101" s="1">
        <v>-0.10879999999999999</v>
      </c>
      <c r="K101" s="1">
        <v>-0.1265</v>
      </c>
      <c r="L101" s="1">
        <v>0.19289999999999999</v>
      </c>
      <c r="M101" s="1">
        <v>-3.78E-2</v>
      </c>
      <c r="N101" s="1">
        <v>-0.41310000000000002</v>
      </c>
      <c r="O101" s="1">
        <v>9.64E-2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">
      <c r="A102" s="1">
        <v>1.7579</v>
      </c>
      <c r="B102" s="1">
        <v>-4.5590999999999999</v>
      </c>
      <c r="C102" s="1">
        <v>0.59699999999999998</v>
      </c>
      <c r="D102" s="1">
        <v>-0.49919999999999998</v>
      </c>
      <c r="E102" s="1">
        <v>1.3859999999999999</v>
      </c>
      <c r="F102" s="1">
        <v>-0.86399999999999999</v>
      </c>
      <c r="G102" s="1">
        <v>-0.1958</v>
      </c>
      <c r="H102" s="1">
        <v>1.5627</v>
      </c>
      <c r="I102" s="1">
        <v>0.38850000000000001</v>
      </c>
      <c r="J102" s="1">
        <v>-0.48709999999999998</v>
      </c>
      <c r="K102" s="1">
        <v>0.2175</v>
      </c>
      <c r="L102" s="1">
        <v>0.99870000000000003</v>
      </c>
      <c r="M102" s="1">
        <v>-0.3044</v>
      </c>
      <c r="N102" s="1">
        <v>-8.3400000000000002E-2</v>
      </c>
      <c r="O102" s="1">
        <v>-0.04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">
      <c r="A103" s="1">
        <v>0.1239</v>
      </c>
      <c r="B103" s="1">
        <v>2.98E-2</v>
      </c>
      <c r="C103" s="1">
        <v>1.1266</v>
      </c>
      <c r="D103" s="1">
        <v>-0.50160000000000005</v>
      </c>
      <c r="E103" s="1">
        <v>1.4931000000000001</v>
      </c>
      <c r="F103" s="1">
        <v>-0.78959999999999997</v>
      </c>
      <c r="G103" s="1">
        <v>-0.47189999999999999</v>
      </c>
      <c r="H103" s="1">
        <v>1.1221000000000001</v>
      </c>
      <c r="I103" s="1">
        <v>-5.21E-2</v>
      </c>
      <c r="J103" s="1">
        <v>-0.1653</v>
      </c>
      <c r="K103" s="1">
        <v>0.37190000000000001</v>
      </c>
      <c r="L103" s="1">
        <v>0.2344</v>
      </c>
      <c r="M103" s="1">
        <v>-1.8499999999999999E-2</v>
      </c>
      <c r="N103" s="1">
        <v>-0.19939999999999999</v>
      </c>
      <c r="O103" s="1">
        <v>0.58409999999999995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">
      <c r="A104" s="1">
        <v>0.629</v>
      </c>
      <c r="B104" s="1">
        <v>0.42680000000000001</v>
      </c>
      <c r="C104" s="1">
        <v>-0.37530000000000002</v>
      </c>
      <c r="D104" s="1">
        <v>-0.68969999999999998</v>
      </c>
      <c r="E104" s="1">
        <v>2.0023</v>
      </c>
      <c r="F104" s="1">
        <v>-0.63039999999999996</v>
      </c>
      <c r="G104" s="1">
        <v>-0.38100000000000001</v>
      </c>
      <c r="H104" s="1">
        <v>1.1217999999999999</v>
      </c>
      <c r="I104" s="1">
        <v>-0.40649999999999997</v>
      </c>
      <c r="J104" s="1">
        <v>-5.5199999999999999E-2</v>
      </c>
      <c r="K104" s="1">
        <v>0.51459999999999995</v>
      </c>
      <c r="L104" s="1">
        <v>-0.1164</v>
      </c>
      <c r="M104" s="1">
        <v>-0.32300000000000001</v>
      </c>
      <c r="N104" s="1">
        <v>1.14E-2</v>
      </c>
      <c r="O104" s="1">
        <v>0.57050000000000001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">
      <c r="A105" s="1">
        <v>2.1795</v>
      </c>
      <c r="B105" s="1">
        <v>2.7433000000000001</v>
      </c>
      <c r="C105" s="1">
        <v>-1.3825000000000001</v>
      </c>
      <c r="D105" s="1">
        <v>-0.70760000000000001</v>
      </c>
      <c r="E105" s="1">
        <v>2.2132000000000001</v>
      </c>
      <c r="F105" s="1">
        <v>-2.18E-2</v>
      </c>
      <c r="G105" s="1">
        <v>-0.44219999999999998</v>
      </c>
      <c r="H105" s="1">
        <v>3.0000000000000001E-3</v>
      </c>
      <c r="I105" s="1">
        <v>0.9355</v>
      </c>
      <c r="J105" s="1">
        <v>-0.94599999999999995</v>
      </c>
      <c r="K105" s="1">
        <v>-0.3473</v>
      </c>
      <c r="L105" s="1">
        <v>0.31180000000000002</v>
      </c>
      <c r="M105" s="1">
        <v>-0.63109999999999999</v>
      </c>
      <c r="N105" s="1">
        <v>0.92320000000000002</v>
      </c>
      <c r="O105" s="1">
        <v>0.25640000000000002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">
      <c r="A106" s="1">
        <v>2.9331</v>
      </c>
      <c r="B106" s="1">
        <v>-0.58109999999999995</v>
      </c>
      <c r="C106" s="1">
        <v>-1.3372999999999999</v>
      </c>
      <c r="D106" s="1">
        <v>-0.62970000000000004</v>
      </c>
      <c r="E106" s="1">
        <v>1.1716</v>
      </c>
      <c r="F106" s="1">
        <v>-0.1656</v>
      </c>
      <c r="G106" s="1">
        <v>-0.82489999999999997</v>
      </c>
      <c r="H106" s="1">
        <v>-0.59909999999999997</v>
      </c>
      <c r="I106" s="1">
        <v>-0.13880000000000001</v>
      </c>
      <c r="J106" s="1">
        <v>-0.86150000000000004</v>
      </c>
      <c r="K106" s="1">
        <v>3.8600000000000002E-2</v>
      </c>
      <c r="L106" s="1">
        <v>0.24179999999999999</v>
      </c>
      <c r="M106" s="1">
        <v>-3.5499999999999997E-2</v>
      </c>
      <c r="N106" s="1">
        <v>0.36480000000000001</v>
      </c>
      <c r="O106" s="1">
        <v>-3.3799999999999997E-2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">
      <c r="A107" s="1">
        <v>2.1635</v>
      </c>
      <c r="B107" s="1">
        <v>1.3002</v>
      </c>
      <c r="C107" s="1">
        <v>1.4366000000000001</v>
      </c>
      <c r="D107" s="1">
        <v>7.2900000000000006E-2</v>
      </c>
      <c r="E107" s="1">
        <v>1.1581999999999999</v>
      </c>
      <c r="F107" s="1">
        <v>-0.37859999999999999</v>
      </c>
      <c r="G107" s="1">
        <v>-0.42549999999999999</v>
      </c>
      <c r="H107" s="1">
        <v>-1.3954</v>
      </c>
      <c r="I107" s="1">
        <v>-0.55149999999999999</v>
      </c>
      <c r="J107" s="1">
        <v>-1.2487999999999999</v>
      </c>
      <c r="K107" s="1">
        <v>0.1326</v>
      </c>
      <c r="L107" s="1">
        <v>0.27339999999999998</v>
      </c>
      <c r="M107" s="1">
        <v>0.45079999999999998</v>
      </c>
      <c r="N107" s="1">
        <v>-1.67E-2</v>
      </c>
      <c r="O107" s="1">
        <v>-0.25530000000000003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">
      <c r="A108" s="1">
        <v>1.2644</v>
      </c>
      <c r="B108" s="1">
        <v>1.47</v>
      </c>
      <c r="C108" s="1">
        <v>7.5499999999999998E-2</v>
      </c>
      <c r="D108" s="1">
        <v>0.71479999999999999</v>
      </c>
      <c r="E108" s="1">
        <v>0.55210000000000004</v>
      </c>
      <c r="F108" s="1">
        <v>-6.8000000000000005E-2</v>
      </c>
      <c r="G108" s="1">
        <v>-0.54869999999999997</v>
      </c>
      <c r="H108" s="1">
        <v>-1.5093000000000001</v>
      </c>
      <c r="I108" s="1">
        <v>-0.83260000000000001</v>
      </c>
      <c r="J108" s="1">
        <v>0.24560000000000001</v>
      </c>
      <c r="K108" s="1">
        <v>-8.6699999999999999E-2</v>
      </c>
      <c r="L108" s="1">
        <v>0.17269999999999999</v>
      </c>
      <c r="M108" s="1">
        <v>4.9200000000000001E-2</v>
      </c>
      <c r="N108" s="1">
        <v>-0.39090000000000003</v>
      </c>
      <c r="O108" s="1">
        <v>-0.3493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">
      <c r="A109" s="1">
        <v>0.81820000000000004</v>
      </c>
      <c r="B109" s="1">
        <v>2.7136</v>
      </c>
      <c r="C109" s="1">
        <v>0.32590000000000002</v>
      </c>
      <c r="D109" s="1">
        <v>1.1105</v>
      </c>
      <c r="E109" s="1">
        <v>0.51729999999999998</v>
      </c>
      <c r="F109" s="1">
        <v>-0.23100000000000001</v>
      </c>
      <c r="G109" s="1">
        <v>-1.0118</v>
      </c>
      <c r="H109" s="1">
        <v>-1.8532</v>
      </c>
      <c r="I109" s="1">
        <v>-7.7899999999999997E-2</v>
      </c>
      <c r="J109" s="1">
        <v>0.8387</v>
      </c>
      <c r="K109" s="1">
        <v>-0.74170000000000003</v>
      </c>
      <c r="L109" s="1">
        <v>-0.28570000000000001</v>
      </c>
      <c r="M109" s="1">
        <v>-0.10299999999999999</v>
      </c>
      <c r="N109" s="1">
        <v>-0.61529999999999996</v>
      </c>
      <c r="O109" s="1">
        <v>-0.7198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">
      <c r="A110" s="1">
        <v>-3.3664999999999998</v>
      </c>
      <c r="B110" s="1">
        <v>-1.4766999999999999</v>
      </c>
      <c r="C110" s="1">
        <v>1.4181999999999999</v>
      </c>
      <c r="D110" s="1">
        <v>-4.5999999999999999E-2</v>
      </c>
      <c r="E110" s="1">
        <v>-0.29549999999999998</v>
      </c>
      <c r="F110" s="1">
        <v>-0.36170000000000002</v>
      </c>
      <c r="G110" s="1">
        <v>-1.0624</v>
      </c>
      <c r="H110" s="1">
        <v>0.58930000000000005</v>
      </c>
      <c r="I110" s="1">
        <v>-1.1305000000000001</v>
      </c>
      <c r="J110" s="1">
        <v>0.15229999999999999</v>
      </c>
      <c r="K110" s="1">
        <v>-0.48720000000000002</v>
      </c>
      <c r="L110" s="1">
        <v>-0.13750000000000001</v>
      </c>
      <c r="M110" s="1">
        <v>-0.218</v>
      </c>
      <c r="N110" s="1">
        <v>-0.1047</v>
      </c>
      <c r="O110" s="1">
        <v>0.1381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">
      <c r="A111" s="1">
        <v>-3.1139000000000001</v>
      </c>
      <c r="B111" s="1">
        <v>-0.89649999999999996</v>
      </c>
      <c r="C111" s="1">
        <v>1.3127</v>
      </c>
      <c r="D111" s="1">
        <v>0.44419999999999998</v>
      </c>
      <c r="E111" s="1">
        <v>-0.37940000000000002</v>
      </c>
      <c r="F111" s="1">
        <v>-1.2926</v>
      </c>
      <c r="G111" s="1">
        <v>-1.4374</v>
      </c>
      <c r="H111" s="1">
        <v>1.2022999999999999</v>
      </c>
      <c r="I111" s="1">
        <v>-0.90769999999999995</v>
      </c>
      <c r="J111" s="1">
        <v>-0.30320000000000003</v>
      </c>
      <c r="K111" s="1">
        <v>-0.61599999999999999</v>
      </c>
      <c r="L111" s="1">
        <v>-0.18010000000000001</v>
      </c>
      <c r="M111" s="1">
        <v>-0.34200000000000003</v>
      </c>
      <c r="N111" s="1">
        <v>-0.46360000000000001</v>
      </c>
      <c r="O111" s="1">
        <v>4.3299999999999998E-2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">
      <c r="A112" s="1">
        <v>-0.64280000000000004</v>
      </c>
      <c r="B112" s="1">
        <v>-1.0254000000000001</v>
      </c>
      <c r="C112" s="1">
        <v>-0.45119999999999999</v>
      </c>
      <c r="D112" s="1">
        <v>1.3375999999999999</v>
      </c>
      <c r="E112" s="1">
        <v>1.0474000000000001</v>
      </c>
      <c r="F112" s="1">
        <v>-0.6946</v>
      </c>
      <c r="G112" s="1">
        <v>-0.31559999999999999</v>
      </c>
      <c r="H112" s="1">
        <v>0.92620000000000002</v>
      </c>
      <c r="I112" s="1">
        <v>-0.1336</v>
      </c>
      <c r="J112" s="1">
        <v>-0.53990000000000005</v>
      </c>
      <c r="K112" s="1">
        <v>-0.3901</v>
      </c>
      <c r="L112" s="1">
        <v>-0.88500000000000001</v>
      </c>
      <c r="M112" s="1">
        <v>-8.1299999999999997E-2</v>
      </c>
      <c r="N112" s="1">
        <v>0.15540000000000001</v>
      </c>
      <c r="O112" s="1">
        <v>-0.38979999999999998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">
      <c r="A113" s="1">
        <v>-0.69199999999999995</v>
      </c>
      <c r="B113" s="1">
        <v>-1.4908999999999999</v>
      </c>
      <c r="C113" s="1">
        <v>0.98199999999999998</v>
      </c>
      <c r="D113" s="1">
        <v>-0.16470000000000001</v>
      </c>
      <c r="E113" s="1">
        <v>2.7174999999999998</v>
      </c>
      <c r="F113" s="1">
        <v>1.0247999999999999</v>
      </c>
      <c r="G113" s="1">
        <v>1.3836999999999999</v>
      </c>
      <c r="H113" s="1">
        <v>0.16569999999999999</v>
      </c>
      <c r="I113" s="1">
        <v>-0.1797</v>
      </c>
      <c r="J113" s="1">
        <v>-0.59609999999999996</v>
      </c>
      <c r="K113" s="1">
        <v>0.67549999999999999</v>
      </c>
      <c r="L113" s="1">
        <v>-1.0024</v>
      </c>
      <c r="M113" s="1">
        <v>-0.42709999999999998</v>
      </c>
      <c r="N113" s="1">
        <v>0.11219999999999999</v>
      </c>
      <c r="O113" s="1">
        <v>-0.38650000000000001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">
      <c r="A114" s="1">
        <v>-1.0929</v>
      </c>
      <c r="B114" s="1">
        <v>-0.43090000000000001</v>
      </c>
      <c r="C114" s="1">
        <v>1.8729</v>
      </c>
      <c r="D114" s="1">
        <v>-1.5790999999999999</v>
      </c>
      <c r="E114" s="1">
        <v>0.94099999999999995</v>
      </c>
      <c r="F114" s="1">
        <v>-0.27950000000000003</v>
      </c>
      <c r="G114" s="1">
        <v>1.1415999999999999</v>
      </c>
      <c r="H114" s="1">
        <v>-0.78939999999999999</v>
      </c>
      <c r="I114" s="1">
        <v>0.86470000000000002</v>
      </c>
      <c r="J114" s="1">
        <v>-1.3383</v>
      </c>
      <c r="K114" s="1">
        <v>0.255</v>
      </c>
      <c r="L114" s="1">
        <v>-1.024</v>
      </c>
      <c r="M114" s="1">
        <v>3.0000000000000001E-3</v>
      </c>
      <c r="N114" s="1">
        <v>2.92E-2</v>
      </c>
      <c r="O114" s="1">
        <v>-0.12529999999999999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">
      <c r="A115" s="1">
        <v>-0.92620000000000002</v>
      </c>
      <c r="B115" s="1">
        <v>-1.2382</v>
      </c>
      <c r="C115" s="1">
        <v>0.26640000000000003</v>
      </c>
      <c r="D115" s="1">
        <v>-0.2492</v>
      </c>
      <c r="E115" s="1">
        <v>2.4397000000000002</v>
      </c>
      <c r="F115" s="1">
        <v>2.2086000000000001</v>
      </c>
      <c r="G115" s="1">
        <v>1.1560999999999999</v>
      </c>
      <c r="H115" s="1">
        <v>-0.44259999999999999</v>
      </c>
      <c r="I115" s="1">
        <v>0.219</v>
      </c>
      <c r="J115" s="1">
        <v>0.22750000000000001</v>
      </c>
      <c r="K115" s="1">
        <v>1.4616</v>
      </c>
      <c r="L115" s="1">
        <v>0.10970000000000001</v>
      </c>
      <c r="M115" s="1">
        <v>-0.17</v>
      </c>
      <c r="N115" s="1">
        <v>0.32219999999999999</v>
      </c>
      <c r="O115" s="1">
        <v>5.8999999999999997E-2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">
      <c r="A116" s="1">
        <v>1.3976</v>
      </c>
      <c r="B116" s="1">
        <v>-0.65620000000000001</v>
      </c>
      <c r="C116" s="1">
        <v>-2.6640999999999999</v>
      </c>
      <c r="D116" s="1">
        <v>-1.8379000000000001</v>
      </c>
      <c r="E116" s="1">
        <v>0.44840000000000002</v>
      </c>
      <c r="F116" s="1">
        <v>-1.6674</v>
      </c>
      <c r="G116" s="1">
        <v>-0.40350000000000003</v>
      </c>
      <c r="H116" s="1">
        <v>-0.82979999999999998</v>
      </c>
      <c r="I116" s="1">
        <v>0.2404</v>
      </c>
      <c r="J116" s="1">
        <v>1.1377999999999999</v>
      </c>
      <c r="K116" s="1">
        <v>7.8100000000000003E-2</v>
      </c>
      <c r="L116" s="1">
        <v>-0.62229999999999996</v>
      </c>
      <c r="M116" s="1">
        <v>-0.86080000000000001</v>
      </c>
      <c r="N116" s="1">
        <v>0.16739999999999999</v>
      </c>
      <c r="O116" s="1">
        <v>-8.8599999999999998E-2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">
      <c r="A117" s="1">
        <v>-0.1951</v>
      </c>
      <c r="B117" s="1">
        <v>-1.4273</v>
      </c>
      <c r="C117" s="1">
        <v>-2.2740999999999998</v>
      </c>
      <c r="D117" s="1">
        <v>-1.6841999999999999</v>
      </c>
      <c r="E117" s="1">
        <v>0.56130000000000002</v>
      </c>
      <c r="F117" s="1">
        <v>-0.49020000000000002</v>
      </c>
      <c r="G117" s="1">
        <v>-4.7399999999999998E-2</v>
      </c>
      <c r="H117" s="1">
        <v>-1.5955999999999999</v>
      </c>
      <c r="I117" s="1">
        <v>-0.4763</v>
      </c>
      <c r="J117" s="1">
        <v>1.2370000000000001</v>
      </c>
      <c r="K117" s="1">
        <v>0.47310000000000002</v>
      </c>
      <c r="L117" s="1">
        <v>-0.4461</v>
      </c>
      <c r="M117" s="1">
        <v>-1.1578999999999999</v>
      </c>
      <c r="N117" s="1">
        <v>-0.18809999999999999</v>
      </c>
      <c r="O117" s="1">
        <v>0.19719999999999999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">
      <c r="A118" s="1">
        <v>-0.43380000000000002</v>
      </c>
      <c r="B118" s="1">
        <v>0.38740000000000002</v>
      </c>
      <c r="C118" s="1">
        <v>1.0599000000000001</v>
      </c>
      <c r="D118" s="1">
        <v>-1.3499000000000001</v>
      </c>
      <c r="E118" s="1">
        <v>-0.3896</v>
      </c>
      <c r="F118" s="1">
        <v>-1.7632000000000001</v>
      </c>
      <c r="G118" s="1">
        <v>-6.9400000000000003E-2</v>
      </c>
      <c r="H118" s="1">
        <v>-1.5858000000000001</v>
      </c>
      <c r="I118" s="1">
        <v>1.089</v>
      </c>
      <c r="J118" s="1">
        <v>-1.357</v>
      </c>
      <c r="K118" s="1">
        <v>-0.72389999999999999</v>
      </c>
      <c r="L118" s="1">
        <v>0.13880000000000001</v>
      </c>
      <c r="M118" s="1">
        <v>0.18290000000000001</v>
      </c>
      <c r="N118" s="1">
        <v>-0.37790000000000001</v>
      </c>
      <c r="O118" s="1">
        <v>-2E-3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">
      <c r="A119" s="1">
        <v>-0.4476</v>
      </c>
      <c r="B119" s="1">
        <v>-1.6265000000000001</v>
      </c>
      <c r="C119" s="1">
        <v>-1.3448</v>
      </c>
      <c r="D119" s="1">
        <v>7.1999999999999995E-2</v>
      </c>
      <c r="E119" s="1">
        <v>-0.72099999999999997</v>
      </c>
      <c r="F119" s="1">
        <v>-0.4168</v>
      </c>
      <c r="G119" s="1">
        <v>0.1767</v>
      </c>
      <c r="H119" s="1">
        <v>-0.15770000000000001</v>
      </c>
      <c r="I119" s="1">
        <v>4.7500000000000001E-2</v>
      </c>
      <c r="J119" s="1">
        <v>-0.16270000000000001</v>
      </c>
      <c r="K119" s="1">
        <v>-0.32429999999999998</v>
      </c>
      <c r="L119" s="1">
        <v>0.8135</v>
      </c>
      <c r="M119" s="1">
        <v>0.85629999999999995</v>
      </c>
      <c r="N119" s="1">
        <v>4.2999999999999997E-2</v>
      </c>
      <c r="O119" s="1">
        <v>-9.4200000000000006E-2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">
      <c r="A120" s="1">
        <v>-1.5576000000000001</v>
      </c>
      <c r="B120" s="1">
        <v>6.0781999999999998</v>
      </c>
      <c r="C120" s="1">
        <v>4.02E-2</v>
      </c>
      <c r="D120" s="1">
        <v>0.48199999999999998</v>
      </c>
      <c r="E120" s="1">
        <v>-0.79259999999999997</v>
      </c>
      <c r="F120" s="1">
        <v>0.33229999999999998</v>
      </c>
      <c r="G120" s="1">
        <v>0.76200000000000001</v>
      </c>
      <c r="H120" s="1">
        <v>-0.87450000000000006</v>
      </c>
      <c r="I120" s="1">
        <v>-7.3099999999999998E-2</v>
      </c>
      <c r="J120" s="1">
        <v>0.65380000000000005</v>
      </c>
      <c r="K120" s="1">
        <v>1.6315999999999999</v>
      </c>
      <c r="L120" s="1">
        <v>0.36159999999999998</v>
      </c>
      <c r="M120" s="1">
        <v>-0.12</v>
      </c>
      <c r="N120" s="1">
        <v>-0.14680000000000001</v>
      </c>
      <c r="O120" s="1">
        <v>0.80089999999999995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">
      <c r="A121" s="1">
        <v>1.4597</v>
      </c>
      <c r="B121" s="1">
        <v>-1.9034</v>
      </c>
      <c r="C121" s="1">
        <v>-1.1104000000000001</v>
      </c>
      <c r="D121" s="1">
        <v>0.55869999999999997</v>
      </c>
      <c r="E121" s="1">
        <v>-0.90469999999999995</v>
      </c>
      <c r="F121" s="1">
        <v>6.9000000000000006E-2</v>
      </c>
      <c r="G121" s="1">
        <v>-0.76639999999999997</v>
      </c>
      <c r="H121" s="1">
        <v>0.82740000000000002</v>
      </c>
      <c r="I121" s="1">
        <v>-0.26129999999999998</v>
      </c>
      <c r="J121" s="1">
        <v>0.54790000000000005</v>
      </c>
      <c r="K121" s="1">
        <v>-0.1193</v>
      </c>
      <c r="L121" s="1">
        <v>1.0498000000000001</v>
      </c>
      <c r="M121" s="1">
        <v>0.9627</v>
      </c>
      <c r="N121" s="1">
        <v>0.43909999999999999</v>
      </c>
      <c r="O121" s="1">
        <v>-9.2899999999999996E-2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">
      <c r="A122" s="1">
        <v>0.91800000000000004</v>
      </c>
      <c r="B122" s="1">
        <v>6.3E-2</v>
      </c>
      <c r="C122" s="1">
        <v>-1.4540999999999999</v>
      </c>
      <c r="D122" s="1">
        <v>1.4118999999999999</v>
      </c>
      <c r="E122" s="1">
        <v>-1.0046999999999999</v>
      </c>
      <c r="F122" s="1">
        <v>0.81159999999999999</v>
      </c>
      <c r="G122" s="1">
        <v>-0.47699999999999998</v>
      </c>
      <c r="H122" s="1">
        <v>0.47470000000000001</v>
      </c>
      <c r="I122" s="1">
        <v>-0.31319999999999998</v>
      </c>
      <c r="J122" s="1">
        <v>0.1032</v>
      </c>
      <c r="K122" s="1">
        <v>3.95E-2</v>
      </c>
      <c r="L122" s="1">
        <v>0.94989999999999997</v>
      </c>
      <c r="M122" s="1">
        <v>0.47649999999999998</v>
      </c>
      <c r="N122" s="1">
        <v>0.31140000000000001</v>
      </c>
      <c r="O122" s="1">
        <v>0.17180000000000001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">
      <c r="A123" s="1">
        <v>1.4510000000000001</v>
      </c>
      <c r="B123" s="1">
        <v>0.8861</v>
      </c>
      <c r="C123" s="1">
        <v>-0.30840000000000001</v>
      </c>
      <c r="D123" s="1">
        <v>0.7399</v>
      </c>
      <c r="E123" s="1">
        <v>-0.87419999999999998</v>
      </c>
      <c r="F123" s="1">
        <v>0.60529999999999995</v>
      </c>
      <c r="G123" s="1">
        <v>-0.55769999999999997</v>
      </c>
      <c r="H123" s="1">
        <v>0.24310000000000001</v>
      </c>
      <c r="I123" s="1">
        <v>0.4501</v>
      </c>
      <c r="J123" s="1">
        <v>-0.33500000000000002</v>
      </c>
      <c r="K123" s="1">
        <v>-0.61570000000000003</v>
      </c>
      <c r="L123" s="1">
        <v>0.35649999999999998</v>
      </c>
      <c r="M123" s="1">
        <v>-3.4599999999999999E-2</v>
      </c>
      <c r="N123" s="1">
        <v>0.12590000000000001</v>
      </c>
      <c r="O123" s="1">
        <v>3.7999999999999999E-2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">
      <c r="A124" s="1">
        <v>1.5569</v>
      </c>
      <c r="B124" s="1">
        <v>1.9459</v>
      </c>
      <c r="C124" s="1">
        <v>0.23530000000000001</v>
      </c>
      <c r="D124" s="1">
        <v>0.68589999999999995</v>
      </c>
      <c r="E124" s="1">
        <v>-1.0169999999999999</v>
      </c>
      <c r="F124" s="1">
        <v>0.70960000000000001</v>
      </c>
      <c r="G124" s="1">
        <v>-0.4143</v>
      </c>
      <c r="H124" s="1">
        <v>0.27500000000000002</v>
      </c>
      <c r="I124" s="1">
        <v>0.33610000000000001</v>
      </c>
      <c r="J124" s="1">
        <v>0.13159999999999999</v>
      </c>
      <c r="K124" s="1">
        <v>-0.42870000000000003</v>
      </c>
      <c r="L124" s="1">
        <v>0.28039999999999998</v>
      </c>
      <c r="M124" s="1">
        <v>2.07E-2</v>
      </c>
      <c r="N124" s="1">
        <v>-0.16839999999999999</v>
      </c>
      <c r="O124" s="1">
        <v>6.0400000000000002E-2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">
      <c r="A125" s="1">
        <v>1.7088000000000001</v>
      </c>
      <c r="B125" s="1">
        <v>1.3130999999999999</v>
      </c>
      <c r="C125" s="1">
        <v>0.55869999999999997</v>
      </c>
      <c r="D125" s="1">
        <v>0.29160000000000003</v>
      </c>
      <c r="E125" s="1">
        <v>-0.85409999999999997</v>
      </c>
      <c r="F125" s="1">
        <v>0.49230000000000002</v>
      </c>
      <c r="G125" s="1">
        <v>0.13730000000000001</v>
      </c>
      <c r="H125" s="1">
        <v>0.29360000000000003</v>
      </c>
      <c r="I125" s="1">
        <v>-5.1700000000000003E-2</v>
      </c>
      <c r="J125" s="1">
        <v>0.24909999999999999</v>
      </c>
      <c r="K125" s="1">
        <v>-0.47</v>
      </c>
      <c r="L125" s="1">
        <v>6.8500000000000005E-2</v>
      </c>
      <c r="M125" s="1">
        <v>0.2341</v>
      </c>
      <c r="N125" s="1">
        <v>-4.9099999999999998E-2</v>
      </c>
      <c r="O125" s="1">
        <v>-6.3799999999999996E-2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">
      <c r="A126" s="1">
        <v>1.3577999999999999</v>
      </c>
      <c r="B126" s="1">
        <v>2.0097</v>
      </c>
      <c r="C126" s="1">
        <v>1.2874000000000001</v>
      </c>
      <c r="D126" s="1">
        <v>0.43120000000000003</v>
      </c>
      <c r="E126" s="1">
        <v>-0.80120000000000002</v>
      </c>
      <c r="F126" s="1">
        <v>0.45689999999999997</v>
      </c>
      <c r="G126" s="1">
        <v>0.62370000000000003</v>
      </c>
      <c r="H126" s="1">
        <v>0.1923</v>
      </c>
      <c r="I126" s="1">
        <v>0.1235</v>
      </c>
      <c r="J126" s="1">
        <v>0.31509999999999999</v>
      </c>
      <c r="K126" s="1">
        <v>-0.19719999999999999</v>
      </c>
      <c r="L126" s="1">
        <v>0.2235</v>
      </c>
      <c r="M126" s="1">
        <v>0.14549999999999999</v>
      </c>
      <c r="N126" s="1">
        <v>-0.21129999999999999</v>
      </c>
      <c r="O126" s="1">
        <v>0.11409999999999999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">
      <c r="A127" s="1">
        <v>2.6185999999999998</v>
      </c>
      <c r="B127" s="1">
        <v>-0.5111</v>
      </c>
      <c r="C127" s="1">
        <v>0.57340000000000002</v>
      </c>
      <c r="D127" s="1">
        <v>0.45590000000000003</v>
      </c>
      <c r="E127" s="1">
        <v>-0.12130000000000001</v>
      </c>
      <c r="F127" s="1">
        <v>0.25569999999999998</v>
      </c>
      <c r="G127" s="1">
        <v>0.16980000000000001</v>
      </c>
      <c r="H127" s="1">
        <v>1.0858000000000001</v>
      </c>
      <c r="I127" s="1">
        <v>0.15679999999999999</v>
      </c>
      <c r="J127" s="1">
        <v>-0.1232</v>
      </c>
      <c r="K127" s="1">
        <v>-0.24179999999999999</v>
      </c>
      <c r="L127" s="1">
        <v>-5.4699999999999999E-2</v>
      </c>
      <c r="M127" s="1">
        <v>0.52990000000000004</v>
      </c>
      <c r="N127" s="1">
        <v>4.0000000000000001E-3</v>
      </c>
      <c r="O127" s="1">
        <v>-0.37969999999999998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">
      <c r="A128" s="1">
        <v>-2.6610999999999998</v>
      </c>
      <c r="B128" s="1">
        <v>-0.60089999999999999</v>
      </c>
      <c r="C128" s="1">
        <v>-1.3091999999999999</v>
      </c>
      <c r="D128" s="1">
        <v>1.762</v>
      </c>
      <c r="E128" s="1">
        <v>2.7892000000000001</v>
      </c>
      <c r="F128" s="1">
        <v>-0.59330000000000005</v>
      </c>
      <c r="G128" s="1">
        <v>1.3524</v>
      </c>
      <c r="H128" s="1">
        <v>-0.80179999999999996</v>
      </c>
      <c r="I128" s="1">
        <v>0.4405</v>
      </c>
      <c r="J128" s="1">
        <v>0.79659999999999997</v>
      </c>
      <c r="K128" s="1">
        <v>-1.0726</v>
      </c>
      <c r="L128" s="1">
        <v>4.7500000000000001E-2</v>
      </c>
      <c r="M128" s="1">
        <v>0.37890000000000001</v>
      </c>
      <c r="N128" s="1">
        <v>-8.8999999999999996E-2</v>
      </c>
      <c r="O128" s="1">
        <v>0.2235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">
      <c r="A129" s="1">
        <v>-3.5728</v>
      </c>
      <c r="B129" s="1">
        <v>0.46899999999999997</v>
      </c>
      <c r="C129" s="1">
        <v>-0.82740000000000002</v>
      </c>
      <c r="D129" s="1">
        <v>2.2559999999999998</v>
      </c>
      <c r="E129" s="1">
        <v>2.2789999999999999</v>
      </c>
      <c r="F129" s="1">
        <v>-4.8999999999999998E-3</v>
      </c>
      <c r="G129" s="1">
        <v>0.76</v>
      </c>
      <c r="H129" s="1">
        <v>-1.2318</v>
      </c>
      <c r="I129" s="1">
        <v>0.72209999999999996</v>
      </c>
      <c r="J129" s="1">
        <v>0.42530000000000001</v>
      </c>
      <c r="K129" s="1">
        <v>-1.7210000000000001</v>
      </c>
      <c r="L129" s="1">
        <v>-3.6400000000000002E-2</v>
      </c>
      <c r="M129" s="1">
        <v>1.3504</v>
      </c>
      <c r="N129" s="1">
        <v>2.1999999999999999E-2</v>
      </c>
      <c r="O129" s="1">
        <v>0.255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">
      <c r="A130" s="1">
        <v>-1.1208</v>
      </c>
      <c r="B130" s="1">
        <v>0.52429999999999999</v>
      </c>
      <c r="C130" s="1">
        <v>-1.2051000000000001</v>
      </c>
      <c r="D130" s="1">
        <v>2.0308999999999999</v>
      </c>
      <c r="E130" s="1">
        <v>1.0542</v>
      </c>
      <c r="F130" s="1">
        <v>0.1341</v>
      </c>
      <c r="G130" s="1">
        <v>0.59630000000000005</v>
      </c>
      <c r="H130" s="1">
        <v>-1.0911999999999999</v>
      </c>
      <c r="I130" s="1">
        <v>2.2084999999999999</v>
      </c>
      <c r="J130" s="1">
        <v>-0.83860000000000001</v>
      </c>
      <c r="K130" s="1">
        <v>1.0557000000000001</v>
      </c>
      <c r="L130" s="1">
        <v>-0.23719999999999999</v>
      </c>
      <c r="M130" s="1">
        <v>0.74819999999999998</v>
      </c>
      <c r="N130" s="1">
        <v>-9.4500000000000001E-2</v>
      </c>
      <c r="O130" s="1">
        <v>5.8700000000000002E-2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">
      <c r="A131" s="1">
        <v>-1.2803</v>
      </c>
      <c r="B131" s="1">
        <v>-1.9198</v>
      </c>
      <c r="C131" s="1">
        <v>-2.9056999999999999</v>
      </c>
      <c r="D131" s="1">
        <v>1.175</v>
      </c>
      <c r="E131" s="1">
        <v>-0.93340000000000001</v>
      </c>
      <c r="F131" s="1">
        <v>-1.9470000000000001</v>
      </c>
      <c r="G131" s="1">
        <v>1.2246999999999999</v>
      </c>
      <c r="H131" s="1">
        <v>0.24030000000000001</v>
      </c>
      <c r="I131" s="1">
        <v>4.8300000000000003E-2</v>
      </c>
      <c r="J131" s="1">
        <v>-1.1392</v>
      </c>
      <c r="K131" s="1">
        <v>0.55059999999999998</v>
      </c>
      <c r="L131" s="1">
        <v>4.3299999999999998E-2</v>
      </c>
      <c r="M131" s="1">
        <v>-0.17749999999999999</v>
      </c>
      <c r="N131" s="1">
        <v>-0.72389999999999999</v>
      </c>
      <c r="O131" s="1">
        <v>-3.6200000000000003E-2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">
      <c r="A132" s="1">
        <v>-1.3274999999999999</v>
      </c>
      <c r="B132" s="1">
        <v>-1.0791999999999999</v>
      </c>
      <c r="C132" s="1">
        <v>2.0914000000000001</v>
      </c>
      <c r="D132" s="1">
        <v>-1.5398000000000001</v>
      </c>
      <c r="E132" s="1">
        <v>0.18759999999999999</v>
      </c>
      <c r="F132" s="1">
        <v>0.19389999999999999</v>
      </c>
      <c r="G132" s="1">
        <v>0.4647</v>
      </c>
      <c r="H132" s="1">
        <v>2.64E-2</v>
      </c>
      <c r="I132" s="1">
        <v>1.1786000000000001</v>
      </c>
      <c r="J132" s="1">
        <v>-0.52090000000000003</v>
      </c>
      <c r="K132" s="1">
        <v>-0.1512</v>
      </c>
      <c r="L132" s="1">
        <v>-0.33150000000000002</v>
      </c>
      <c r="M132" s="1">
        <v>-0.3</v>
      </c>
      <c r="N132" s="1">
        <v>9.8100000000000007E-2</v>
      </c>
      <c r="O132" s="1">
        <v>-1.38E-2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">
      <c r="A133" s="1">
        <v>-1.3050999999999999</v>
      </c>
      <c r="B133" s="1">
        <v>-1.3161</v>
      </c>
      <c r="C133" s="1">
        <v>1.5572999999999999</v>
      </c>
      <c r="D133" s="1">
        <v>-0.73899999999999999</v>
      </c>
      <c r="E133" s="1">
        <v>-0.1348</v>
      </c>
      <c r="F133" s="1">
        <v>0.19700000000000001</v>
      </c>
      <c r="G133" s="1">
        <v>1.6021000000000001</v>
      </c>
      <c r="H133" s="1">
        <v>-0.70369999999999999</v>
      </c>
      <c r="I133" s="1">
        <v>-1.2298</v>
      </c>
      <c r="J133" s="1">
        <v>0.38429999999999997</v>
      </c>
      <c r="K133" s="1">
        <v>0.58189999999999997</v>
      </c>
      <c r="L133" s="1">
        <v>0.61199999999999999</v>
      </c>
      <c r="M133" s="1">
        <v>7.4000000000000003E-3</v>
      </c>
      <c r="N133" s="1">
        <v>-5.1999999999999998E-2</v>
      </c>
      <c r="O133" s="1">
        <v>0.18240000000000001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">
      <c r="A134" s="1">
        <v>-0.5504</v>
      </c>
      <c r="B134" s="1">
        <v>-0.4078</v>
      </c>
      <c r="C134" s="1">
        <v>-1.1472</v>
      </c>
      <c r="D134" s="1">
        <v>0.86639999999999995</v>
      </c>
      <c r="E134" s="1">
        <v>-1.2094</v>
      </c>
      <c r="F134" s="1">
        <v>0.48930000000000001</v>
      </c>
      <c r="G134" s="1">
        <v>0.20130000000000001</v>
      </c>
      <c r="H134" s="1">
        <v>0.17799999999999999</v>
      </c>
      <c r="I134" s="1">
        <v>-1.1832</v>
      </c>
      <c r="J134" s="1">
        <v>0.49440000000000001</v>
      </c>
      <c r="K134" s="1">
        <v>0.81379999999999997</v>
      </c>
      <c r="L134" s="1">
        <v>0.29039999999999999</v>
      </c>
      <c r="M134" s="1">
        <v>-0.28560000000000002</v>
      </c>
      <c r="N134" s="1">
        <v>0.10680000000000001</v>
      </c>
      <c r="O134" s="1">
        <v>6.3100000000000003E-2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">
      <c r="A135" s="1">
        <v>-7.0900000000000005E-2</v>
      </c>
      <c r="B135" s="1">
        <v>2.24E-2</v>
      </c>
      <c r="C135" s="1">
        <v>0.86899999999999999</v>
      </c>
      <c r="D135" s="1">
        <v>-0.1051</v>
      </c>
      <c r="E135" s="1">
        <v>-0.85309999999999997</v>
      </c>
      <c r="F135" s="1">
        <v>0.2452</v>
      </c>
      <c r="G135" s="1">
        <v>-0.59050000000000002</v>
      </c>
      <c r="H135" s="1">
        <v>-7.6799999999999993E-2</v>
      </c>
      <c r="I135" s="1">
        <v>-0.21740000000000001</v>
      </c>
      <c r="J135" s="1">
        <v>-0.54579999999999995</v>
      </c>
      <c r="K135" s="1">
        <v>0.35649999999999998</v>
      </c>
      <c r="L135" s="1">
        <v>-0.38869999999999999</v>
      </c>
      <c r="M135" s="1">
        <v>-0.26669999999999999</v>
      </c>
      <c r="N135" s="1">
        <v>0.2777</v>
      </c>
      <c r="O135" s="1">
        <v>-1.23E-2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">
      <c r="A136" s="1">
        <v>2.0299999999999999E-2</v>
      </c>
      <c r="B136" s="1">
        <v>-0.60070000000000001</v>
      </c>
      <c r="C136" s="1">
        <v>1.2218</v>
      </c>
      <c r="D136" s="1">
        <v>0.25790000000000002</v>
      </c>
      <c r="E136" s="1">
        <v>-0.92989999999999995</v>
      </c>
      <c r="F136" s="1">
        <v>-4.4499999999999998E-2</v>
      </c>
      <c r="G136" s="1">
        <v>-0.37419999999999998</v>
      </c>
      <c r="H136" s="1">
        <v>-0.1244</v>
      </c>
      <c r="I136" s="1">
        <v>-0.38729999999999998</v>
      </c>
      <c r="J136" s="1">
        <v>-0.51859999999999995</v>
      </c>
      <c r="K136" s="1">
        <v>0.52890000000000004</v>
      </c>
      <c r="L136" s="1">
        <v>0.14879999999999999</v>
      </c>
      <c r="M136" s="1">
        <v>-0.24479999999999999</v>
      </c>
      <c r="N136" s="1">
        <v>0.1216</v>
      </c>
      <c r="O136" s="1">
        <v>8.0399999999999999E-2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">
      <c r="A137" s="1">
        <v>-0.2732</v>
      </c>
      <c r="B137" s="1">
        <v>0.22409999999999999</v>
      </c>
      <c r="C137" s="1">
        <v>1.8124</v>
      </c>
      <c r="D137" s="1">
        <v>-1.0139</v>
      </c>
      <c r="E137" s="1">
        <v>0.46010000000000001</v>
      </c>
      <c r="F137" s="1">
        <v>1.2194</v>
      </c>
      <c r="G137" s="1">
        <v>-0.61960000000000004</v>
      </c>
      <c r="H137" s="1">
        <v>-0.71209999999999996</v>
      </c>
      <c r="I137" s="1">
        <v>0.30180000000000001</v>
      </c>
      <c r="J137" s="1">
        <v>-5.2999999999999999E-2</v>
      </c>
      <c r="K137" s="1">
        <v>-0.51219999999999999</v>
      </c>
      <c r="L137" s="1">
        <v>2.2422</v>
      </c>
      <c r="M137" s="1">
        <v>-0.64700000000000002</v>
      </c>
      <c r="N137" s="1">
        <v>0.31309999999999999</v>
      </c>
      <c r="O137" s="1">
        <v>-0.17030000000000001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">
      <c r="A138" s="1">
        <v>0.5726</v>
      </c>
      <c r="B138" s="1">
        <v>-0.91100000000000003</v>
      </c>
      <c r="C138" s="1">
        <v>0.92069999999999996</v>
      </c>
      <c r="D138" s="1">
        <v>-0.24279999999999999</v>
      </c>
      <c r="E138" s="1">
        <v>-0.97150000000000003</v>
      </c>
      <c r="F138" s="1">
        <v>-0.29360000000000003</v>
      </c>
      <c r="G138" s="1">
        <v>-1.073</v>
      </c>
      <c r="H138" s="1">
        <v>-0.42859999999999998</v>
      </c>
      <c r="I138" s="1">
        <v>-0.18079999999999999</v>
      </c>
      <c r="J138" s="1">
        <v>-4.9200000000000001E-2</v>
      </c>
      <c r="K138" s="1">
        <v>0.2475</v>
      </c>
      <c r="L138" s="1">
        <v>-0.1847</v>
      </c>
      <c r="M138" s="1">
        <v>-0.14280000000000001</v>
      </c>
      <c r="N138" s="1">
        <v>0.188</v>
      </c>
      <c r="O138" s="1">
        <v>-2.3999999999999998E-3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">
      <c r="A139" s="1">
        <v>0.75929999999999997</v>
      </c>
      <c r="B139" s="1">
        <v>-0.96030000000000004</v>
      </c>
      <c r="C139" s="1">
        <v>1.3975</v>
      </c>
      <c r="D139" s="1">
        <v>-0.1409</v>
      </c>
      <c r="E139" s="1">
        <v>-0.87350000000000005</v>
      </c>
      <c r="F139" s="1">
        <v>-0.20810000000000001</v>
      </c>
      <c r="G139" s="1">
        <v>-1.1752</v>
      </c>
      <c r="H139" s="1">
        <v>-0.4945</v>
      </c>
      <c r="I139" s="1">
        <v>-0.34210000000000002</v>
      </c>
      <c r="J139" s="1">
        <v>-0.38169999999999998</v>
      </c>
      <c r="K139" s="1">
        <v>0.52610000000000001</v>
      </c>
      <c r="L139" s="1">
        <v>-0.71340000000000003</v>
      </c>
      <c r="M139" s="1">
        <v>-0.1749</v>
      </c>
      <c r="N139" s="1">
        <v>2.5600000000000001E-2</v>
      </c>
      <c r="O139" s="1">
        <v>4.6199999999999998E-2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">
      <c r="A140" s="1">
        <v>2.0329999999999999</v>
      </c>
      <c r="B140" s="1">
        <v>-2.2844000000000002</v>
      </c>
      <c r="C140" s="1">
        <v>0.33589999999999998</v>
      </c>
      <c r="D140" s="1">
        <v>0.1278</v>
      </c>
      <c r="E140" s="1">
        <v>-0.31490000000000001</v>
      </c>
      <c r="F140" s="1">
        <v>-0.27579999999999999</v>
      </c>
      <c r="G140" s="1">
        <v>-1.1431</v>
      </c>
      <c r="H140" s="1">
        <v>-2.58E-2</v>
      </c>
      <c r="I140" s="1">
        <v>-4.2799999999999998E-2</v>
      </c>
      <c r="J140" s="1">
        <v>0.25979999999999998</v>
      </c>
      <c r="K140" s="1">
        <v>0.1867</v>
      </c>
      <c r="L140" s="1">
        <v>-6.7900000000000002E-2</v>
      </c>
      <c r="M140" s="1">
        <v>-0.27060000000000001</v>
      </c>
      <c r="N140" s="1">
        <v>-4.5699999999999998E-2</v>
      </c>
      <c r="O140" s="1">
        <v>1.9E-2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">
      <c r="A141" s="1">
        <v>1.2158</v>
      </c>
      <c r="B141" s="1">
        <v>0.37419999999999998</v>
      </c>
      <c r="C141" s="1">
        <v>0.48609999999999998</v>
      </c>
      <c r="D141" s="1">
        <v>-0.57099999999999995</v>
      </c>
      <c r="E141" s="1">
        <v>-0.61680000000000001</v>
      </c>
      <c r="F141" s="1">
        <v>-7.1999999999999995E-2</v>
      </c>
      <c r="G141" s="1">
        <v>-1.6199999999999999E-2</v>
      </c>
      <c r="H141" s="1">
        <v>0.1318</v>
      </c>
      <c r="I141" s="1">
        <v>-0.90629999999999999</v>
      </c>
      <c r="J141" s="1">
        <v>-0.24010000000000001</v>
      </c>
      <c r="K141" s="1">
        <v>-3.2399999999999998E-2</v>
      </c>
      <c r="L141" s="1">
        <v>-0.91069999999999995</v>
      </c>
      <c r="M141" s="1">
        <v>5.4800000000000001E-2</v>
      </c>
      <c r="N141" s="1">
        <v>-5.96E-2</v>
      </c>
      <c r="O141" s="1">
        <v>-0.16350000000000001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">
      <c r="A142" s="1">
        <v>1.2997000000000001</v>
      </c>
      <c r="B142" s="1">
        <v>2.0611999999999999</v>
      </c>
      <c r="C142" s="1">
        <v>0.73909999999999998</v>
      </c>
      <c r="D142" s="1">
        <v>-0.59099999999999997</v>
      </c>
      <c r="E142" s="1">
        <v>-0.33339999999999997</v>
      </c>
      <c r="F142" s="1">
        <v>0.64329999999999998</v>
      </c>
      <c r="G142" s="1">
        <v>-0.75039999999999996</v>
      </c>
      <c r="H142" s="1">
        <v>0.52049999999999996</v>
      </c>
      <c r="I142" s="1">
        <v>-0.91400000000000003</v>
      </c>
      <c r="J142" s="1">
        <v>-0.4798</v>
      </c>
      <c r="K142" s="1">
        <v>0.2772</v>
      </c>
      <c r="L142" s="1">
        <v>-0.76919999999999999</v>
      </c>
      <c r="M142" s="1">
        <v>0.30230000000000001</v>
      </c>
      <c r="N142" s="1">
        <v>-0.4864</v>
      </c>
      <c r="O142" s="1">
        <v>-0.13569999999999999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">
      <c r="A143" s="1">
        <v>1.4972000000000001</v>
      </c>
      <c r="B143" s="1">
        <v>2.6055999999999999</v>
      </c>
      <c r="C143" s="1">
        <v>-0.48680000000000001</v>
      </c>
      <c r="D143" s="1">
        <v>-1.1531</v>
      </c>
      <c r="E143" s="1">
        <v>-0.1603</v>
      </c>
      <c r="F143" s="1">
        <v>0.6734</v>
      </c>
      <c r="G143" s="1">
        <v>-0.86709999999999998</v>
      </c>
      <c r="H143" s="1">
        <v>0.92159999999999997</v>
      </c>
      <c r="I143" s="1">
        <v>-0.76629999999999998</v>
      </c>
      <c r="J143" s="1">
        <v>0.25869999999999999</v>
      </c>
      <c r="K143" s="1">
        <v>0.1565</v>
      </c>
      <c r="L143" s="1">
        <v>-0.87860000000000005</v>
      </c>
      <c r="M143" s="1">
        <v>0.18099999999999999</v>
      </c>
      <c r="N143" s="1">
        <v>-0.19120000000000001</v>
      </c>
      <c r="O143" s="1">
        <v>-0.14849999999999999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">
      <c r="A144" s="1">
        <v>2.0434000000000001</v>
      </c>
      <c r="B144" s="1">
        <v>3.8517999999999999</v>
      </c>
      <c r="C144" s="1">
        <v>-1.1315999999999999</v>
      </c>
      <c r="D144" s="1">
        <v>-1.4084000000000001</v>
      </c>
      <c r="E144" s="1">
        <v>-7.5800000000000006E-2</v>
      </c>
      <c r="F144" s="1">
        <v>-0.88639999999999997</v>
      </c>
      <c r="G144" s="1">
        <v>0.31230000000000002</v>
      </c>
      <c r="H144" s="1">
        <v>1.8754999999999999</v>
      </c>
      <c r="I144" s="1">
        <v>0.76800000000000002</v>
      </c>
      <c r="J144" s="1">
        <v>0.77480000000000004</v>
      </c>
      <c r="K144" s="1">
        <v>-1.1659999999999999</v>
      </c>
      <c r="L144" s="1">
        <v>2.1213000000000002</v>
      </c>
      <c r="M144" s="1">
        <v>-0.38450000000000001</v>
      </c>
      <c r="N144" s="1">
        <v>-0.17219999999999999</v>
      </c>
      <c r="O144" s="1">
        <v>-4.53E-2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">
      <c r="A145" s="1">
        <v>2.7206999999999999</v>
      </c>
      <c r="B145" s="1">
        <v>-5.2600000000000001E-2</v>
      </c>
      <c r="C145" s="1">
        <v>-2.4180999999999999</v>
      </c>
      <c r="D145" s="1">
        <v>-0.97099999999999997</v>
      </c>
      <c r="E145" s="1">
        <v>0.63670000000000004</v>
      </c>
      <c r="F145" s="1">
        <v>0.53010000000000002</v>
      </c>
      <c r="G145" s="1">
        <v>9.5600000000000004E-2</v>
      </c>
      <c r="H145" s="1">
        <v>1.7966</v>
      </c>
      <c r="I145" s="1">
        <v>0.50229999999999997</v>
      </c>
      <c r="J145" s="1">
        <v>1.3732</v>
      </c>
      <c r="K145" s="1">
        <v>-0.626</v>
      </c>
      <c r="L145" s="1">
        <v>-0.98740000000000006</v>
      </c>
      <c r="M145" s="1">
        <v>-0.1288</v>
      </c>
      <c r="N145" s="1">
        <v>0.76139999999999997</v>
      </c>
      <c r="O145" s="1">
        <v>-0.20030000000000001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</sheetData>
  <mergeCells count="3">
    <mergeCell ref="Q19:AE19"/>
    <mergeCell ref="A19:O19"/>
    <mergeCell ref="E1:E10"/>
  </mergeCells>
  <conditionalFormatting sqref="F2:T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T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T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4390-7163-0C49-B501-840E2A3FAF29}">
  <dimension ref="A1:P17"/>
  <sheetViews>
    <sheetView workbookViewId="0">
      <selection activeCell="B21" sqref="B21"/>
    </sheetView>
  </sheetViews>
  <sheetFormatPr baseColWidth="10" defaultColWidth="11.5" defaultRowHeight="15" x14ac:dyDescent="0.2"/>
  <cols>
    <col min="1" max="1" width="24" bestFit="1" customWidth="1"/>
  </cols>
  <sheetData>
    <row r="1" spans="1:16" x14ac:dyDescent="0.2">
      <c r="A1" s="13" t="s">
        <v>88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48" x14ac:dyDescent="0.2">
      <c r="A2" s="8"/>
      <c r="B2" s="9" t="s">
        <v>4</v>
      </c>
      <c r="C2" s="9" t="s">
        <v>6</v>
      </c>
      <c r="D2" s="9" t="s">
        <v>8</v>
      </c>
      <c r="E2" s="9" t="s">
        <v>11</v>
      </c>
      <c r="F2" s="9" t="s">
        <v>13</v>
      </c>
      <c r="G2" s="9" t="s">
        <v>15</v>
      </c>
      <c r="H2" s="9" t="s">
        <v>18</v>
      </c>
      <c r="I2" s="9" t="s">
        <v>20</v>
      </c>
      <c r="J2" s="9" t="s">
        <v>22</v>
      </c>
      <c r="K2" s="9" t="s">
        <v>31</v>
      </c>
      <c r="L2" s="9" t="s">
        <v>25</v>
      </c>
      <c r="M2" s="9" t="s">
        <v>28</v>
      </c>
      <c r="N2" s="9" t="s">
        <v>33</v>
      </c>
      <c r="O2" s="9" t="s">
        <v>60</v>
      </c>
      <c r="P2" s="9" t="s">
        <v>38</v>
      </c>
    </row>
    <row r="3" spans="1:16" x14ac:dyDescent="0.2">
      <c r="A3" t="s">
        <v>4</v>
      </c>
      <c r="B3" s="1">
        <v>1</v>
      </c>
      <c r="C3" s="1" cm="1">
        <f t="array" ref="C3:P3">TRANSPOSE(B4:B17)</f>
        <v>0.79414891846986269</v>
      </c>
      <c r="D3" s="1">
        <v>0.59207625853436563</v>
      </c>
      <c r="E3" s="1">
        <v>-2.9168324417915531E-2</v>
      </c>
      <c r="F3" s="1">
        <v>8.6881676982169267E-2</v>
      </c>
      <c r="G3" s="1">
        <v>0.11230893925173922</v>
      </c>
      <c r="H3" s="1">
        <v>-0.23914654418973202</v>
      </c>
      <c r="I3" s="1">
        <v>-6.0705168148906405E-2</v>
      </c>
      <c r="J3" s="1">
        <v>-8.0526903002223704E-2</v>
      </c>
      <c r="K3" s="1">
        <v>0.12934653745878491</v>
      </c>
      <c r="L3" s="1">
        <v>0.32305948043090627</v>
      </c>
      <c r="M3" s="1">
        <v>7.9212654966347898E-2</v>
      </c>
      <c r="N3" s="1">
        <v>0.24137096798640895</v>
      </c>
      <c r="O3" s="1">
        <v>-9.5324555785416369E-3</v>
      </c>
      <c r="P3" s="1">
        <v>-0.40758406184129803</v>
      </c>
    </row>
    <row r="4" spans="1:16" x14ac:dyDescent="0.2">
      <c r="A4" t="s">
        <v>6</v>
      </c>
      <c r="B4" s="1">
        <v>0.79414891846986269</v>
      </c>
      <c r="C4" s="1">
        <v>1</v>
      </c>
      <c r="D4" s="1" cm="1">
        <f t="array" ref="D4:P4">TRANSPOSE(C5:C17)</f>
        <v>0.70194596000723541</v>
      </c>
      <c r="E4" s="1">
        <v>-0.10482091744029391</v>
      </c>
      <c r="F4" s="1">
        <v>6.585800334029783E-2</v>
      </c>
      <c r="G4" s="1">
        <v>9.2227308047567416E-2</v>
      </c>
      <c r="H4" s="1">
        <v>-0.15872711207051543</v>
      </c>
      <c r="I4" s="1">
        <v>-9.8549451102041379E-3</v>
      </c>
      <c r="J4" s="1">
        <v>-0.13325847938049526</v>
      </c>
      <c r="K4" s="1">
        <v>0.18729513888626084</v>
      </c>
      <c r="L4" s="1">
        <v>7.5796560745863661E-2</v>
      </c>
      <c r="M4" s="1">
        <v>-0.22756854383357392</v>
      </c>
      <c r="N4" s="1">
        <v>0.39515831080680308</v>
      </c>
      <c r="O4" s="1">
        <v>-3.5634712369278024E-2</v>
      </c>
      <c r="P4" s="1">
        <v>-0.44995314000075437</v>
      </c>
    </row>
    <row r="5" spans="1:16" x14ac:dyDescent="0.2">
      <c r="A5" t="s">
        <v>8</v>
      </c>
      <c r="B5" s="1">
        <v>0.59207625853436563</v>
      </c>
      <c r="C5" s="1">
        <v>0.70194596000723541</v>
      </c>
      <c r="D5" s="1">
        <v>1</v>
      </c>
      <c r="E5" s="1" cm="1">
        <f t="array" ref="E5:P5">TRANSPOSE(D6:D17)</f>
        <v>-6.0883502488244368E-2</v>
      </c>
      <c r="F5" s="1">
        <v>0.12885672863852762</v>
      </c>
      <c r="G5" s="1">
        <v>0.13117778756426524</v>
      </c>
      <c r="H5" s="1">
        <v>-0.16028916003484589</v>
      </c>
      <c r="I5" s="1">
        <v>6.289196525512103E-2</v>
      </c>
      <c r="J5" s="1">
        <v>-0.10853199356192735</v>
      </c>
      <c r="K5" s="1">
        <v>8.3430546770338662E-2</v>
      </c>
      <c r="L5" s="1">
        <v>-3.3016107286614597E-3</v>
      </c>
      <c r="M5" s="1">
        <v>-0.12240908129203612</v>
      </c>
      <c r="N5" s="1">
        <v>0.20237270657972053</v>
      </c>
      <c r="O5" s="1">
        <v>-0.18853012928678589</v>
      </c>
      <c r="P5" s="1">
        <v>-0.3912469716786387</v>
      </c>
    </row>
    <row r="6" spans="1:16" x14ac:dyDescent="0.2">
      <c r="A6" t="s">
        <v>11</v>
      </c>
      <c r="B6" s="1">
        <v>-2.9168324417915531E-2</v>
      </c>
      <c r="C6" s="1">
        <v>-0.10482091744029391</v>
      </c>
      <c r="D6" s="1">
        <v>-6.0883502488244368E-2</v>
      </c>
      <c r="E6" s="1">
        <v>1</v>
      </c>
      <c r="F6" s="1" cm="1">
        <f t="array" ref="F6:P6">TRANSPOSE(E7:E17)</f>
        <v>0.29923191578565539</v>
      </c>
      <c r="G6" s="1">
        <v>0.10072534969932517</v>
      </c>
      <c r="H6" s="1">
        <v>-1.2386259850157988E-2</v>
      </c>
      <c r="I6" s="1">
        <v>-7.7701805467763868E-2</v>
      </c>
      <c r="J6" s="1">
        <v>0.10826969738916369</v>
      </c>
      <c r="K6" s="1">
        <v>-0.1426043080347478</v>
      </c>
      <c r="L6" s="1">
        <v>-0.16173101561177575</v>
      </c>
      <c r="M6" s="1">
        <v>0.27430836047166351</v>
      </c>
      <c r="N6" s="1">
        <v>-0.16384240995921887</v>
      </c>
      <c r="O6" s="1">
        <v>-0.31564862656009973</v>
      </c>
      <c r="P6" s="1">
        <v>-7.9923477842712795E-2</v>
      </c>
    </row>
    <row r="7" spans="1:16" x14ac:dyDescent="0.2">
      <c r="A7" t="s">
        <v>13</v>
      </c>
      <c r="B7" s="1">
        <v>8.6881676982169267E-2</v>
      </c>
      <c r="C7" s="1">
        <v>6.585800334029783E-2</v>
      </c>
      <c r="D7" s="1">
        <v>0.12885672863852762</v>
      </c>
      <c r="E7" s="1">
        <v>0.29923191578565539</v>
      </c>
      <c r="F7" s="1">
        <v>1</v>
      </c>
      <c r="G7" s="1" cm="1">
        <f t="array" ref="G7:P7">TRANSPOSE(F8:F17)</f>
        <v>0.1944479635754551</v>
      </c>
      <c r="H7" s="1">
        <v>9.7772945270036452E-2</v>
      </c>
      <c r="I7" s="1">
        <v>0.10908580552718497</v>
      </c>
      <c r="J7" s="1">
        <v>8.8798868220865398E-2</v>
      </c>
      <c r="K7" s="1">
        <v>0.22481613306974119</v>
      </c>
      <c r="L7" s="1">
        <v>-0.446878652495941</v>
      </c>
      <c r="M7" s="1">
        <v>0.3224631625972455</v>
      </c>
      <c r="N7" s="1">
        <v>-0.13144612566285729</v>
      </c>
      <c r="O7" s="1">
        <v>-0.12659627440436005</v>
      </c>
      <c r="P7" s="1">
        <v>-0.10294176331408536</v>
      </c>
    </row>
    <row r="8" spans="1:16" x14ac:dyDescent="0.2">
      <c r="A8" t="s">
        <v>15</v>
      </c>
      <c r="B8" s="1">
        <v>0.11230893925173922</v>
      </c>
      <c r="C8" s="1">
        <v>9.2227308047567416E-2</v>
      </c>
      <c r="D8" s="1">
        <v>0.13117778756426524</v>
      </c>
      <c r="E8" s="1">
        <v>0.10072534969932517</v>
      </c>
      <c r="F8" s="1">
        <v>0.1944479635754551</v>
      </c>
      <c r="G8" s="1">
        <v>1</v>
      </c>
      <c r="H8" s="1" cm="1">
        <f t="array" ref="H8:P8">TRANSPOSE(G9:G17)</f>
        <v>0.13820681229230819</v>
      </c>
      <c r="I8" s="1">
        <v>-0.15280999948749333</v>
      </c>
      <c r="J8" s="1">
        <v>6.8932581681003316E-2</v>
      </c>
      <c r="K8" s="1">
        <v>-0.22874799833716775</v>
      </c>
      <c r="L8" s="1">
        <v>-0.26505704085405329</v>
      </c>
      <c r="M8" s="1">
        <v>0.41237266590807126</v>
      </c>
      <c r="N8" s="1">
        <v>1.5103048684647324E-2</v>
      </c>
      <c r="O8" s="1">
        <v>-0.23638453843713417</v>
      </c>
      <c r="P8" s="1">
        <v>-0.19332273667739719</v>
      </c>
    </row>
    <row r="9" spans="1:16" x14ac:dyDescent="0.2">
      <c r="A9" t="s">
        <v>18</v>
      </c>
      <c r="B9" s="1">
        <v>-0.23914654418973202</v>
      </c>
      <c r="C9" s="1">
        <v>-0.15872711207051543</v>
      </c>
      <c r="D9" s="1">
        <v>-0.16028916003484589</v>
      </c>
      <c r="E9" s="1">
        <v>-1.2386259850157988E-2</v>
      </c>
      <c r="F9" s="1">
        <v>9.7772945270036452E-2</v>
      </c>
      <c r="G9" s="1">
        <v>0.13820681229230819</v>
      </c>
      <c r="H9" s="1">
        <v>1</v>
      </c>
      <c r="I9" s="1" cm="1">
        <f t="array" ref="I9:P9">TRANSPOSE(H10:H17)</f>
        <v>0.30301308248058251</v>
      </c>
      <c r="J9" s="1">
        <v>8.2853794313511878E-2</v>
      </c>
      <c r="K9" s="1">
        <v>0.27051299481343899</v>
      </c>
      <c r="L9" s="1">
        <v>-3.3448386345581588E-2</v>
      </c>
      <c r="M9" s="1">
        <v>2.2696775499684692E-2</v>
      </c>
      <c r="N9" s="1">
        <v>0.10599512763212368</v>
      </c>
      <c r="O9" s="1">
        <v>5.4884753239109033E-2</v>
      </c>
      <c r="P9" s="1">
        <v>0.18791756039170718</v>
      </c>
    </row>
    <row r="10" spans="1:16" x14ac:dyDescent="0.2">
      <c r="A10" t="s">
        <v>20</v>
      </c>
      <c r="B10" s="1">
        <v>-6.0705168148906405E-2</v>
      </c>
      <c r="C10" s="1">
        <v>-9.8549451102041379E-3</v>
      </c>
      <c r="D10" s="1">
        <v>6.289196525512103E-2</v>
      </c>
      <c r="E10" s="1">
        <v>-7.7701805467763868E-2</v>
      </c>
      <c r="F10" s="1">
        <v>0.10908580552718497</v>
      </c>
      <c r="G10" s="1">
        <v>-0.15280999948749333</v>
      </c>
      <c r="H10" s="1">
        <v>0.30301308248058251</v>
      </c>
      <c r="I10" s="1">
        <v>1</v>
      </c>
      <c r="J10" s="1" cm="1">
        <f t="array" ref="J10:P10">TRANSPOSE(I11:I17)</f>
        <v>-2.1599124729032207E-2</v>
      </c>
      <c r="K10" s="1">
        <v>0.26883392037828929</v>
      </c>
      <c r="L10" s="1">
        <v>4.4428060541127572E-2</v>
      </c>
      <c r="M10" s="1">
        <v>-7.9298940046320737E-2</v>
      </c>
      <c r="N10" s="1">
        <v>2.913989825334275E-2</v>
      </c>
      <c r="O10" s="1">
        <v>0.19201517512001509</v>
      </c>
      <c r="P10" s="1">
        <v>2.6224249194921796E-2</v>
      </c>
    </row>
    <row r="11" spans="1:16" x14ac:dyDescent="0.2">
      <c r="A11" t="s">
        <v>22</v>
      </c>
      <c r="B11" s="1">
        <v>-8.0526903002223704E-2</v>
      </c>
      <c r="C11" s="1">
        <v>-0.13325847938049526</v>
      </c>
      <c r="D11" s="1">
        <v>-0.10853199356192735</v>
      </c>
      <c r="E11" s="1">
        <v>0.10826969738916369</v>
      </c>
      <c r="F11" s="1">
        <v>8.8798868220865398E-2</v>
      </c>
      <c r="G11" s="1">
        <v>6.8932581681003316E-2</v>
      </c>
      <c r="H11" s="1">
        <v>8.2853794313511878E-2</v>
      </c>
      <c r="I11" s="1">
        <v>-2.1599124729032207E-2</v>
      </c>
      <c r="J11" s="1">
        <v>1</v>
      </c>
      <c r="K11" s="1" cm="1">
        <f t="array" ref="K11:P11">TRANSPOSE(J12:J17)</f>
        <v>-5.1703673083655401E-3</v>
      </c>
      <c r="L11" s="1">
        <v>-9.4792618020848235E-2</v>
      </c>
      <c r="M11" s="1">
        <v>0.17232682113760756</v>
      </c>
      <c r="N11" s="1">
        <v>-0.13657312082815309</v>
      </c>
      <c r="O11" s="1">
        <v>-9.4488502426996968E-2</v>
      </c>
      <c r="P11" s="1">
        <v>1.2836146767981001E-2</v>
      </c>
    </row>
    <row r="12" spans="1:16" x14ac:dyDescent="0.2">
      <c r="A12" t="s">
        <v>31</v>
      </c>
      <c r="B12" s="1">
        <v>0.12934653745878491</v>
      </c>
      <c r="C12" s="1">
        <v>0.18729513888626084</v>
      </c>
      <c r="D12" s="1">
        <v>8.3430546770338662E-2</v>
      </c>
      <c r="E12" s="1">
        <v>-0.1426043080347478</v>
      </c>
      <c r="F12" s="1">
        <v>0.22481613306974119</v>
      </c>
      <c r="G12" s="1">
        <v>-0.22874799833716775</v>
      </c>
      <c r="H12" s="1">
        <v>0.27051299481343899</v>
      </c>
      <c r="I12" s="1">
        <v>0.26883392037828929</v>
      </c>
      <c r="J12" s="1">
        <v>-5.1703673083655401E-3</v>
      </c>
      <c r="K12" s="1">
        <v>1</v>
      </c>
      <c r="L12" s="1" cm="1">
        <f t="array" ref="L12:P12">TRANSPOSE(K13:K17)</f>
        <v>0.38426399003137635</v>
      </c>
      <c r="M12" s="1">
        <v>-0.528121784469613</v>
      </c>
      <c r="N12" s="1">
        <v>0.249083311049029</v>
      </c>
      <c r="O12" s="1">
        <v>0.4253238220405991</v>
      </c>
      <c r="P12" s="1">
        <v>0.22420564136607307</v>
      </c>
    </row>
    <row r="13" spans="1:16" x14ac:dyDescent="0.2">
      <c r="A13" t="s">
        <v>25</v>
      </c>
      <c r="B13" s="1">
        <v>0.32305948043090627</v>
      </c>
      <c r="C13" s="1">
        <v>7.5796560745863661E-2</v>
      </c>
      <c r="D13" s="1">
        <v>-3.3016107286614597E-3</v>
      </c>
      <c r="E13" s="1">
        <v>-0.16173101561177575</v>
      </c>
      <c r="F13" s="1">
        <v>-0.446878652495941</v>
      </c>
      <c r="G13" s="1">
        <v>-0.26505704085405329</v>
      </c>
      <c r="H13" s="1">
        <v>-3.3448386345581588E-2</v>
      </c>
      <c r="I13" s="1">
        <v>4.4428060541127572E-2</v>
      </c>
      <c r="J13" s="1">
        <v>-9.4792618020848235E-2</v>
      </c>
      <c r="K13" s="1">
        <v>0.38426399003137635</v>
      </c>
      <c r="L13" s="1">
        <v>1</v>
      </c>
      <c r="M13" s="1" cm="1">
        <f t="array" ref="M13:P13">TRANSPOSE(L14:L17)</f>
        <v>-0.35533320926623246</v>
      </c>
      <c r="N13" s="1">
        <v>0.19938672926513304</v>
      </c>
      <c r="O13" s="1">
        <v>0.48065910841452231</v>
      </c>
      <c r="P13" s="1">
        <v>0.31872204491542744</v>
      </c>
    </row>
    <row r="14" spans="1:16" x14ac:dyDescent="0.2">
      <c r="A14" t="s">
        <v>28</v>
      </c>
      <c r="B14" s="1">
        <v>7.9212654966347898E-2</v>
      </c>
      <c r="C14" s="1">
        <v>-0.22756854383357392</v>
      </c>
      <c r="D14" s="1">
        <v>-0.12240908129203612</v>
      </c>
      <c r="E14" s="1">
        <v>0.27430836047166351</v>
      </c>
      <c r="F14" s="1">
        <v>0.3224631625972455</v>
      </c>
      <c r="G14" s="1">
        <v>0.41237266590807126</v>
      </c>
      <c r="H14" s="1">
        <v>2.2696775499684692E-2</v>
      </c>
      <c r="I14" s="1">
        <v>-7.9298940046320737E-2</v>
      </c>
      <c r="J14" s="1">
        <v>0.17232682113760756</v>
      </c>
      <c r="K14" s="1">
        <v>-0.528121784469613</v>
      </c>
      <c r="L14" s="1">
        <v>-0.35533320926623246</v>
      </c>
      <c r="M14" s="1">
        <v>1</v>
      </c>
      <c r="N14" s="1" cm="1">
        <f t="array" ref="N14:P14">TRANSPOSE(M15:M17)</f>
        <v>-0.1967411935337032</v>
      </c>
      <c r="O14" s="1">
        <v>-0.51868039839879809</v>
      </c>
      <c r="P14" s="1">
        <v>-0.30996941874960388</v>
      </c>
    </row>
    <row r="15" spans="1:16" x14ac:dyDescent="0.2">
      <c r="A15" t="s">
        <v>33</v>
      </c>
      <c r="B15" s="1">
        <v>0.24137096798640895</v>
      </c>
      <c r="C15" s="1">
        <v>0.39515831080680308</v>
      </c>
      <c r="D15" s="1">
        <v>0.20237270657972053</v>
      </c>
      <c r="E15" s="1">
        <v>-0.16384240995921887</v>
      </c>
      <c r="F15" s="1">
        <v>-0.13144612566285729</v>
      </c>
      <c r="G15" s="1">
        <v>1.5103048684647324E-2</v>
      </c>
      <c r="H15" s="1">
        <v>0.10599512763212368</v>
      </c>
      <c r="I15" s="1">
        <v>2.913989825334275E-2</v>
      </c>
      <c r="J15" s="1">
        <v>-0.13657312082815309</v>
      </c>
      <c r="K15" s="1">
        <v>0.249083311049029</v>
      </c>
      <c r="L15" s="1">
        <v>0.19938672926513304</v>
      </c>
      <c r="M15" s="1">
        <v>-0.1967411935337032</v>
      </c>
      <c r="N15" s="1">
        <v>1</v>
      </c>
      <c r="O15" s="1" cm="1">
        <f t="array" ref="O15:P15">TRANSPOSE(N16:N17)</f>
        <v>0.10346613746190399</v>
      </c>
      <c r="P15" s="1">
        <v>-8.8287331234325556E-2</v>
      </c>
    </row>
    <row r="16" spans="1:16" x14ac:dyDescent="0.2">
      <c r="A16" t="s">
        <v>60</v>
      </c>
      <c r="B16" s="1">
        <v>-9.5324555785416369E-3</v>
      </c>
      <c r="C16" s="1">
        <v>-3.5634712369278024E-2</v>
      </c>
      <c r="D16" s="1">
        <v>-0.18853012928678589</v>
      </c>
      <c r="E16" s="1">
        <v>-0.31564862656009973</v>
      </c>
      <c r="F16" s="1">
        <v>-0.12659627440436005</v>
      </c>
      <c r="G16" s="1">
        <v>-0.23638453843713417</v>
      </c>
      <c r="H16" s="1">
        <v>5.4884753239109033E-2</v>
      </c>
      <c r="I16" s="1">
        <v>0.19201517512001509</v>
      </c>
      <c r="J16" s="1">
        <v>-9.4488502426996968E-2</v>
      </c>
      <c r="K16" s="1">
        <v>0.4253238220405991</v>
      </c>
      <c r="L16" s="1">
        <v>0.48065910841452231</v>
      </c>
      <c r="M16" s="1">
        <v>-0.51868039839879809</v>
      </c>
      <c r="N16" s="1">
        <v>0.10346613746190399</v>
      </c>
      <c r="O16" s="1">
        <v>1</v>
      </c>
      <c r="P16" s="1">
        <v>0.57082997230060584</v>
      </c>
    </row>
    <row r="17" spans="1:16" x14ac:dyDescent="0.2">
      <c r="A17" t="s">
        <v>38</v>
      </c>
      <c r="B17" s="1">
        <v>-0.40758406184129803</v>
      </c>
      <c r="C17" s="1">
        <v>-0.44995314000075437</v>
      </c>
      <c r="D17" s="1">
        <v>-0.3912469716786387</v>
      </c>
      <c r="E17" s="1">
        <v>-7.9923477842712795E-2</v>
      </c>
      <c r="F17" s="1">
        <v>-0.10294176331408536</v>
      </c>
      <c r="G17" s="1">
        <v>-0.19332273667739719</v>
      </c>
      <c r="H17" s="1">
        <v>0.18791756039170718</v>
      </c>
      <c r="I17" s="1">
        <v>2.6224249194921796E-2</v>
      </c>
      <c r="J17" s="1">
        <v>1.2836146767981001E-2</v>
      </c>
      <c r="K17" s="1">
        <v>0.22420564136607307</v>
      </c>
      <c r="L17" s="1">
        <v>0.31872204491542744</v>
      </c>
      <c r="M17" s="1">
        <v>-0.30996941874960388</v>
      </c>
      <c r="N17" s="1">
        <v>-8.8287331234325556E-2</v>
      </c>
      <c r="O17" s="1">
        <v>0.57082997230060584</v>
      </c>
      <c r="P17" s="1">
        <v>1</v>
      </c>
    </row>
  </sheetData>
  <mergeCells count="1">
    <mergeCell ref="A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110078-62cb-4244-806f-3cce2040b95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294A8585359C4497A1031BBE760943" ma:contentTypeVersion="7" ma:contentTypeDescription="Create a new document." ma:contentTypeScope="" ma:versionID="3c1b69f71b048a14e8ed38954ad4ec0a">
  <xsd:schema xmlns:xsd="http://www.w3.org/2001/XMLSchema" xmlns:xs="http://www.w3.org/2001/XMLSchema" xmlns:p="http://schemas.microsoft.com/office/2006/metadata/properties" xmlns:ns3="1d110078-62cb-4244-806f-3cce2040b951" xmlns:ns4="876b071d-d667-4cfc-a706-2ffe2bb76509" targetNamespace="http://schemas.microsoft.com/office/2006/metadata/properties" ma:root="true" ma:fieldsID="1a8f6d00522045d8273b57782f6447ad" ns3:_="" ns4:_="">
    <xsd:import namespace="1d110078-62cb-4244-806f-3cce2040b951"/>
    <xsd:import namespace="876b071d-d667-4cfc-a706-2ffe2bb765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10078-62cb-4244-806f-3cce2040b9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6b071d-d667-4cfc-a706-2ffe2bb76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8E034-66A7-486B-9F5E-392DEB9E4F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C1B6F-9FC0-4B79-8292-F3C1797AD074}">
  <ds:schemaRefs>
    <ds:schemaRef ds:uri="http://schemas.openxmlformats.org/package/2006/metadata/core-properties"/>
    <ds:schemaRef ds:uri="876b071d-d667-4cfc-a706-2ffe2bb76509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1d110078-62cb-4244-806f-3cce2040b95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3DE201-7B6C-48B5-8919-36AA09D90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10078-62cb-4244-806f-3cce2040b951"/>
    <ds:schemaRef ds:uri="876b071d-d667-4cfc-a706-2ffe2bb76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Ratios</vt:lpstr>
      <vt:lpstr>Unilever</vt:lpstr>
      <vt:lpstr>Pepsico</vt:lpstr>
      <vt:lpstr>P&amp;G</vt:lpstr>
      <vt:lpstr>Coca-Cola</vt:lpstr>
      <vt:lpstr>General Mills</vt:lpstr>
      <vt:lpstr>Mondelez</vt:lpstr>
      <vt:lpstr>Nestle</vt:lpstr>
      <vt:lpstr>Combined</vt:lpstr>
      <vt:lpstr>Descriptive Statistics</vt:lpstr>
      <vt:lpstr>Combined - Standardized </vt:lpstr>
      <vt:lpstr>PCA</vt:lpstr>
      <vt:lpstr>Correlation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Karan Dilipbhai Ravani</dc:creator>
  <cp:keywords/>
  <dc:description/>
  <cp:lastModifiedBy>Jay Vipul Gala</cp:lastModifiedBy>
  <cp:revision/>
  <dcterms:created xsi:type="dcterms:W3CDTF">2023-12-02T15:49:03Z</dcterms:created>
  <dcterms:modified xsi:type="dcterms:W3CDTF">2024-04-07T00:53:19Z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0x010100C0294A8585359C4497A1031BBE760943</vt:lpwstr>
  </property>
</Properties>
</file>