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E98E825D5A7003C9C587C387B737BA7125ED" xr6:coauthVersionLast="47" xr6:coauthVersionMax="47" xr10:uidLastSave="{1231E4B3-88AC-4E60-A42D-10866A60CC34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AB531" i="3" s="1"/>
  <c r="B531" i="3"/>
  <c r="A531" i="3"/>
  <c r="AC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AB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B527" i="3"/>
  <c r="A527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AC526" i="3" s="1"/>
  <c r="C526" i="3"/>
  <c r="AB526" i="3" s="1"/>
  <c r="B526" i="3"/>
  <c r="A526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AB523" i="3" s="1"/>
  <c r="B523" i="3"/>
  <c r="A523" i="3"/>
  <c r="AC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AB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B519" i="3"/>
  <c r="A519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AC518" i="3" s="1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B516" i="3" s="1"/>
  <c r="B516" i="3"/>
  <c r="A516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AB515" i="3" s="1"/>
  <c r="B515" i="3"/>
  <c r="A515" i="3"/>
  <c r="AC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AB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B511" i="3"/>
  <c r="A511" i="3"/>
  <c r="AC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AB507" i="3" s="1"/>
  <c r="B507" i="3"/>
  <c r="A507" i="3"/>
  <c r="AC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AB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B499" i="3"/>
  <c r="A499" i="3"/>
  <c r="AC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AB495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C491" i="3" s="1"/>
  <c r="E491" i="3"/>
  <c r="D491" i="3"/>
  <c r="C491" i="3"/>
  <c r="B491" i="3"/>
  <c r="A491" i="3"/>
  <c r="AC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B489" i="3"/>
  <c r="A489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C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C483" i="3" s="1"/>
  <c r="E483" i="3"/>
  <c r="D483" i="3"/>
  <c r="C483" i="3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B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AC475" i="3" s="1"/>
  <c r="E475" i="3"/>
  <c r="D475" i="3"/>
  <c r="C475" i="3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B473" i="3"/>
  <c r="A473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AC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AC467" i="3" s="1"/>
  <c r="E467" i="3"/>
  <c r="D467" i="3"/>
  <c r="C467" i="3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AB466" i="3" s="1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D465" i="3"/>
  <c r="C465" i="3"/>
  <c r="B465" i="3"/>
  <c r="A465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AB463" i="3" s="1"/>
  <c r="D463" i="3"/>
  <c r="C463" i="3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AB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D459" i="3"/>
  <c r="C459" i="3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C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AC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AC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C435" i="3" s="1"/>
  <c r="C435" i="3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AB431" i="3" s="1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C427" i="3" s="1"/>
  <c r="C427" i="3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AB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AC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C419" i="3" s="1"/>
  <c r="C419" i="3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B418" i="3" s="1"/>
  <c r="D418" i="3"/>
  <c r="AC418" i="3" s="1"/>
  <c r="C418" i="3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AB415" i="3" s="1"/>
  <c r="B415" i="3"/>
  <c r="A415" i="3"/>
  <c r="AC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C411" i="3" s="1"/>
  <c r="C411" i="3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AC410" i="3" s="1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B409" i="3"/>
  <c r="A409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AB407" i="3" s="1"/>
  <c r="B407" i="3"/>
  <c r="A407" i="3"/>
  <c r="AC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B404" i="3" s="1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C403" i="3" s="1"/>
  <c r="C403" i="3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B402" i="3" s="1"/>
  <c r="D402" i="3"/>
  <c r="C402" i="3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AB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AC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B398" i="3" s="1"/>
  <c r="B398" i="3"/>
  <c r="A398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C395" i="3" s="1"/>
  <c r="C395" i="3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B394" i="3" s="1"/>
  <c r="D394" i="3"/>
  <c r="C394" i="3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AB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AC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87" i="3" s="1"/>
  <c r="C387" i="3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C386" i="3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AB383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B383" i="3"/>
  <c r="A383" i="3"/>
  <c r="AC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C379" i="3" s="1"/>
  <c r="C379" i="3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B378" i="3" s="1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AB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AC371" i="3" s="1"/>
  <c r="E371" i="3"/>
  <c r="D371" i="3"/>
  <c r="C371" i="3"/>
  <c r="B371" i="3"/>
  <c r="A371" i="3"/>
  <c r="AC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B370" i="3" s="1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B367" i="3"/>
  <c r="A367" i="3"/>
  <c r="AC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AB364" i="3" s="1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B362" i="3" s="1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AB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AC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B358" i="3" s="1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B356" i="3" s="1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B355" i="3"/>
  <c r="A355" i="3"/>
  <c r="AC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B354" i="3" s="1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C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B346" i="3" s="1"/>
  <c r="B346" i="3"/>
  <c r="A346" i="3"/>
  <c r="AB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A345" i="3" s="1"/>
  <c r="E345" i="3"/>
  <c r="D345" i="3"/>
  <c r="C345" i="3"/>
  <c r="B345" i="3"/>
  <c r="A345" i="3"/>
  <c r="AC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B344" i="3" s="1"/>
  <c r="B344" i="3"/>
  <c r="A344" i="3"/>
  <c r="AB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AC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B342" i="3" s="1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AB341" i="3" s="1"/>
  <c r="D341" i="3"/>
  <c r="C341" i="3"/>
  <c r="B341" i="3"/>
  <c r="A341" i="3"/>
  <c r="AC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AB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B338" i="3" s="1"/>
  <c r="B338" i="3"/>
  <c r="A338" i="3"/>
  <c r="AB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A337" i="3" s="1"/>
  <c r="E337" i="3"/>
  <c r="D337" i="3"/>
  <c r="C337" i="3"/>
  <c r="B337" i="3"/>
  <c r="A337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AC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AB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B330" i="3" s="1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B329" i="3"/>
  <c r="A329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AB328" i="3" s="1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B327" i="3"/>
  <c r="A327" i="3"/>
  <c r="AC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B326" i="3" s="1"/>
  <c r="B326" i="3"/>
  <c r="A326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3" i="3" s="1"/>
  <c r="C323" i="3"/>
  <c r="B323" i="3"/>
  <c r="A323" i="3"/>
  <c r="AC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B322" i="3" s="1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C321" i="3" s="1"/>
  <c r="E321" i="3"/>
  <c r="D321" i="3"/>
  <c r="C321" i="3"/>
  <c r="B321" i="3"/>
  <c r="A321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AB320" i="3" s="1"/>
  <c r="B320" i="3"/>
  <c r="A320" i="3"/>
  <c r="AB319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B319" i="3"/>
  <c r="A319" i="3"/>
  <c r="AC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B318" i="3" s="1"/>
  <c r="B318" i="3"/>
  <c r="A318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C316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D315" i="3"/>
  <c r="C315" i="3"/>
  <c r="B315" i="3"/>
  <c r="A315" i="3"/>
  <c r="AC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AB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B313" i="3"/>
  <c r="A313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AB312" i="3" s="1"/>
  <c r="B312" i="3"/>
  <c r="A312" i="3"/>
  <c r="AB311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AB310" i="3" s="1"/>
  <c r="D310" i="3"/>
  <c r="C310" i="3"/>
  <c r="B310" i="3"/>
  <c r="A310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AB309" i="3" s="1"/>
  <c r="B309" i="3"/>
  <c r="A309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AC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A307" i="3" s="1"/>
  <c r="E307" i="3"/>
  <c r="AB307" i="3" s="1"/>
  <c r="D307" i="3"/>
  <c r="C307" i="3"/>
  <c r="B307" i="3"/>
  <c r="A307" i="3"/>
  <c r="AC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B304" i="3" s="1"/>
  <c r="D304" i="3"/>
  <c r="C304" i="3"/>
  <c r="B304" i="3"/>
  <c r="A304" i="3"/>
  <c r="AB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3" i="3" s="1"/>
  <c r="C303" i="3"/>
  <c r="B303" i="3"/>
  <c r="A303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AB302" i="3" s="1"/>
  <c r="D302" i="3"/>
  <c r="C302" i="3"/>
  <c r="B302" i="3"/>
  <c r="A302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AB301" i="3" s="1"/>
  <c r="B301" i="3"/>
  <c r="A301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AC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A299" i="3" s="1"/>
  <c r="E299" i="3"/>
  <c r="AB299" i="3" s="1"/>
  <c r="D299" i="3"/>
  <c r="C299" i="3"/>
  <c r="B299" i="3"/>
  <c r="A299" i="3"/>
  <c r="AC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6" i="3" s="1"/>
  <c r="C296" i="3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AB294" i="3" s="1"/>
  <c r="D294" i="3"/>
  <c r="C294" i="3"/>
  <c r="B294" i="3"/>
  <c r="A294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AB293" i="3" s="1"/>
  <c r="B293" i="3"/>
  <c r="A293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B291" i="3" s="1"/>
  <c r="D291" i="3"/>
  <c r="C291" i="3"/>
  <c r="B291" i="3"/>
  <c r="A291" i="3"/>
  <c r="AC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B288" i="3" s="1"/>
  <c r="D288" i="3"/>
  <c r="AC288" i="3" s="1"/>
  <c r="C288" i="3"/>
  <c r="B288" i="3"/>
  <c r="A288" i="3"/>
  <c r="AB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B287" i="3"/>
  <c r="A287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AB286" i="3" s="1"/>
  <c r="D286" i="3"/>
  <c r="C286" i="3"/>
  <c r="B286" i="3"/>
  <c r="A286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AB284" i="3" s="1"/>
  <c r="B284" i="3"/>
  <c r="A284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B283" i="3" s="1"/>
  <c r="D283" i="3"/>
  <c r="C283" i="3"/>
  <c r="B283" i="3"/>
  <c r="A283" i="3"/>
  <c r="AC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B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80" i="3" s="1"/>
  <c r="C280" i="3"/>
  <c r="B280" i="3"/>
  <c r="A280" i="3"/>
  <c r="AB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9" i="3" s="1"/>
  <c r="C279" i="3"/>
  <c r="B279" i="3"/>
  <c r="A279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AB278" i="3" s="1"/>
  <c r="D278" i="3"/>
  <c r="C278" i="3"/>
  <c r="B278" i="3"/>
  <c r="A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AB276" i="3" s="1"/>
  <c r="B276" i="3"/>
  <c r="A276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B275" i="3" s="1"/>
  <c r="D275" i="3"/>
  <c r="C275" i="3"/>
  <c r="B275" i="3"/>
  <c r="A275" i="3"/>
  <c r="AC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B272" i="3" s="1"/>
  <c r="D272" i="3"/>
  <c r="AC272" i="3" s="1"/>
  <c r="C272" i="3"/>
  <c r="B272" i="3"/>
  <c r="A272" i="3"/>
  <c r="AB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1" i="3" s="1"/>
  <c r="C271" i="3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AB268" i="3" s="1"/>
  <c r="B268" i="3"/>
  <c r="A268" i="3"/>
  <c r="AC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A267" i="3" s="1"/>
  <c r="E267" i="3"/>
  <c r="AB267" i="3" s="1"/>
  <c r="D267" i="3"/>
  <c r="C267" i="3"/>
  <c r="B267" i="3"/>
  <c r="A267" i="3"/>
  <c r="AC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C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B264" i="3" s="1"/>
  <c r="D264" i="3"/>
  <c r="C264" i="3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C263" i="3" s="1"/>
  <c r="C263" i="3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D260" i="3"/>
  <c r="C260" i="3"/>
  <c r="AB260" i="3" s="1"/>
  <c r="B260" i="3"/>
  <c r="A260" i="3"/>
  <c r="AC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B259" i="3" s="1"/>
  <c r="D259" i="3"/>
  <c r="C259" i="3"/>
  <c r="B259" i="3"/>
  <c r="A259" i="3"/>
  <c r="AC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C256" i="3" s="1"/>
  <c r="C256" i="3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C255" i="3" s="1"/>
  <c r="C255" i="3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AB251" i="3" s="1"/>
  <c r="D251" i="3"/>
  <c r="C251" i="3"/>
  <c r="B251" i="3"/>
  <c r="A251" i="3"/>
  <c r="AC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C248" i="3" s="1"/>
  <c r="C248" i="3"/>
  <c r="B248" i="3"/>
  <c r="A248" i="3"/>
  <c r="AB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B247" i="3"/>
  <c r="A247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C244" i="3" s="1"/>
  <c r="E244" i="3"/>
  <c r="D244" i="3"/>
  <c r="C244" i="3"/>
  <c r="AB244" i="3" s="1"/>
  <c r="B244" i="3"/>
  <c r="A244" i="3"/>
  <c r="AC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AB243" i="3" s="1"/>
  <c r="D243" i="3"/>
  <c r="C243" i="3"/>
  <c r="B243" i="3"/>
  <c r="A243" i="3"/>
  <c r="AC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B242" i="3" s="1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C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B240" i="3" s="1"/>
  <c r="D240" i="3"/>
  <c r="C240" i="3"/>
  <c r="B240" i="3"/>
  <c r="A240" i="3"/>
  <c r="AB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B239" i="3"/>
  <c r="A239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D236" i="3"/>
  <c r="C236" i="3"/>
  <c r="AB236" i="3" s="1"/>
  <c r="B236" i="3"/>
  <c r="A236" i="3"/>
  <c r="AC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B235" i="3" s="1"/>
  <c r="D235" i="3"/>
  <c r="C235" i="3"/>
  <c r="B235" i="3"/>
  <c r="A235" i="3"/>
  <c r="AC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B234" i="3" s="1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C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AB232" i="3" s="1"/>
  <c r="D232" i="3"/>
  <c r="C232" i="3"/>
  <c r="B232" i="3"/>
  <c r="A232" i="3"/>
  <c r="AB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C231" i="3" s="1"/>
  <c r="C231" i="3"/>
  <c r="B231" i="3"/>
  <c r="A231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D228" i="3"/>
  <c r="C228" i="3"/>
  <c r="AB228" i="3" s="1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B227" i="3" s="1"/>
  <c r="D227" i="3"/>
  <c r="C227" i="3"/>
  <c r="B227" i="3"/>
  <c r="A227" i="3"/>
  <c r="AC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B226" i="3" s="1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C224" i="3" s="1"/>
  <c r="C224" i="3"/>
  <c r="B224" i="3"/>
  <c r="A224" i="3"/>
  <c r="AB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C223" i="3" s="1"/>
  <c r="C223" i="3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AB221" i="3" s="1"/>
  <c r="B221" i="3"/>
  <c r="A221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AB220" i="3" s="1"/>
  <c r="B220" i="3"/>
  <c r="A220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M3" i="3" s="1"/>
  <c r="L219" i="3"/>
  <c r="K219" i="3"/>
  <c r="J219" i="3"/>
  <c r="I219" i="3"/>
  <c r="H219" i="3"/>
  <c r="G219" i="3"/>
  <c r="F219" i="3"/>
  <c r="AC219" i="3" s="1"/>
  <c r="E219" i="3"/>
  <c r="AB219" i="3" s="1"/>
  <c r="D219" i="3"/>
  <c r="C219" i="3"/>
  <c r="B219" i="3"/>
  <c r="A219" i="3"/>
  <c r="AC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B218" i="3" s="1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C216" i="3" s="1"/>
  <c r="C216" i="3"/>
  <c r="B216" i="3"/>
  <c r="A216" i="3"/>
  <c r="AB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D215" i="3"/>
  <c r="C215" i="3"/>
  <c r="B215" i="3"/>
  <c r="A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C212" i="3" s="1"/>
  <c r="E212" i="3"/>
  <c r="D212" i="3"/>
  <c r="C212" i="3"/>
  <c r="AB212" i="3" s="1"/>
  <c r="B212" i="3"/>
  <c r="A212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AB211" i="3" s="1"/>
  <c r="D211" i="3"/>
  <c r="C211" i="3"/>
  <c r="B211" i="3"/>
  <c r="A211" i="3"/>
  <c r="AC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B210" i="3" s="1"/>
  <c r="B210" i="3"/>
  <c r="A210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B208" i="3" s="1"/>
  <c r="D208" i="3"/>
  <c r="AC208" i="3" s="1"/>
  <c r="C208" i="3"/>
  <c r="B208" i="3"/>
  <c r="A208" i="3"/>
  <c r="AB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AC207" i="3" s="1"/>
  <c r="C207" i="3"/>
  <c r="B207" i="3"/>
  <c r="A207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AB204" i="3" s="1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B203" i="3" s="1"/>
  <c r="D203" i="3"/>
  <c r="C203" i="3"/>
  <c r="B203" i="3"/>
  <c r="A203" i="3"/>
  <c r="AC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B202" i="3" s="1"/>
  <c r="B202" i="3"/>
  <c r="A202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AB200" i="3" s="1"/>
  <c r="D200" i="3"/>
  <c r="C200" i="3"/>
  <c r="B200" i="3"/>
  <c r="A200" i="3"/>
  <c r="AB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AC199" i="3" s="1"/>
  <c r="C199" i="3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B197" i="3" s="1"/>
  <c r="B197" i="3"/>
  <c r="A197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AB196" i="3" s="1"/>
  <c r="B196" i="3"/>
  <c r="A196" i="3"/>
  <c r="AC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A195" i="3" s="1"/>
  <c r="E195" i="3"/>
  <c r="AB195" i="3" s="1"/>
  <c r="D195" i="3"/>
  <c r="C195" i="3"/>
  <c r="B195" i="3"/>
  <c r="A195" i="3"/>
  <c r="AC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B194" i="3" s="1"/>
  <c r="B194" i="3"/>
  <c r="A194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AC192" i="3" s="1"/>
  <c r="C192" i="3"/>
  <c r="B192" i="3"/>
  <c r="A192" i="3"/>
  <c r="AB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AC191" i="3" s="1"/>
  <c r="C191" i="3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AB188" i="3" s="1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AB187" i="3" s="1"/>
  <c r="D187" i="3"/>
  <c r="C187" i="3"/>
  <c r="B187" i="3"/>
  <c r="A187" i="3"/>
  <c r="AC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B186" i="3" s="1"/>
  <c r="B186" i="3"/>
  <c r="A186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AC184" i="3" s="1"/>
  <c r="C184" i="3"/>
  <c r="B184" i="3"/>
  <c r="A184" i="3"/>
  <c r="AB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C183" i="3" s="1"/>
  <c r="C183" i="3"/>
  <c r="B183" i="3"/>
  <c r="A183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D180" i="3"/>
  <c r="C180" i="3"/>
  <c r="AB180" i="3" s="1"/>
  <c r="B180" i="3"/>
  <c r="A180" i="3"/>
  <c r="AC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A179" i="3" s="1"/>
  <c r="E179" i="3"/>
  <c r="AB179" i="3" s="1"/>
  <c r="D179" i="3"/>
  <c r="C179" i="3"/>
  <c r="B179" i="3"/>
  <c r="A179" i="3"/>
  <c r="AC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B178" i="3" s="1"/>
  <c r="B178" i="3"/>
  <c r="A178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AB176" i="3" s="1"/>
  <c r="D176" i="3"/>
  <c r="C176" i="3"/>
  <c r="B176" i="3"/>
  <c r="A176" i="3"/>
  <c r="AB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AC175" i="3" s="1"/>
  <c r="C175" i="3"/>
  <c r="B175" i="3"/>
  <c r="A175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AB172" i="3" s="1"/>
  <c r="B172" i="3"/>
  <c r="A172" i="3"/>
  <c r="AC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A171" i="3" s="1"/>
  <c r="E171" i="3"/>
  <c r="AB171" i="3" s="1"/>
  <c r="D171" i="3"/>
  <c r="C171" i="3"/>
  <c r="B171" i="3"/>
  <c r="A171" i="3"/>
  <c r="AC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B170" i="3" s="1"/>
  <c r="B170" i="3"/>
  <c r="A170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B168" i="3" s="1"/>
  <c r="D168" i="3"/>
  <c r="C168" i="3"/>
  <c r="B168" i="3"/>
  <c r="A168" i="3"/>
  <c r="AB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C167" i="3" s="1"/>
  <c r="C167" i="3"/>
  <c r="B167" i="3"/>
  <c r="A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AB166" i="3" s="1"/>
  <c r="D166" i="3"/>
  <c r="C166" i="3"/>
  <c r="B166" i="3"/>
  <c r="A166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AB164" i="3" s="1"/>
  <c r="B164" i="3"/>
  <c r="A164" i="3"/>
  <c r="AC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A163" i="3" s="1"/>
  <c r="E163" i="3"/>
  <c r="AB163" i="3" s="1"/>
  <c r="D163" i="3"/>
  <c r="C163" i="3"/>
  <c r="B163" i="3"/>
  <c r="A163" i="3"/>
  <c r="AC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C160" i="3" s="1"/>
  <c r="C160" i="3"/>
  <c r="B160" i="3"/>
  <c r="A160" i="3"/>
  <c r="AB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C159" i="3" s="1"/>
  <c r="C159" i="3"/>
  <c r="B159" i="3"/>
  <c r="A159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AB158" i="3" s="1"/>
  <c r="D158" i="3"/>
  <c r="C158" i="3"/>
  <c r="B158" i="3"/>
  <c r="A158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AB157" i="3" s="1"/>
  <c r="B157" i="3"/>
  <c r="A157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AB156" i="3" s="1"/>
  <c r="B156" i="3"/>
  <c r="A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AB155" i="3" s="1"/>
  <c r="D155" i="3"/>
  <c r="C155" i="3"/>
  <c r="B155" i="3"/>
  <c r="A155" i="3"/>
  <c r="AC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B154" i="3" s="1"/>
  <c r="B154" i="3"/>
  <c r="A154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AB152" i="3" s="1"/>
  <c r="D152" i="3"/>
  <c r="AC152" i="3" s="1"/>
  <c r="C152" i="3"/>
  <c r="B152" i="3"/>
  <c r="A152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B151" i="3" s="1"/>
  <c r="D151" i="3"/>
  <c r="AC151" i="3" s="1"/>
  <c r="C151" i="3"/>
  <c r="B151" i="3"/>
  <c r="A151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B149" i="3" s="1"/>
  <c r="B149" i="3"/>
  <c r="A149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AB148" i="3" s="1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B147" i="3" s="1"/>
  <c r="D147" i="3"/>
  <c r="C147" i="3"/>
  <c r="B147" i="3"/>
  <c r="A147" i="3"/>
  <c r="AC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B146" i="3" s="1"/>
  <c r="B146" i="3"/>
  <c r="A146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AB144" i="3" s="1"/>
  <c r="D144" i="3"/>
  <c r="AC144" i="3" s="1"/>
  <c r="C144" i="3"/>
  <c r="B144" i="3"/>
  <c r="A144" i="3"/>
  <c r="AB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C143" i="3" s="1"/>
  <c r="C143" i="3"/>
  <c r="B143" i="3"/>
  <c r="A143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AB142" i="3" s="1"/>
  <c r="D142" i="3"/>
  <c r="C142" i="3"/>
  <c r="B142" i="3"/>
  <c r="A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AB140" i="3" s="1"/>
  <c r="B140" i="3"/>
  <c r="A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B139" i="3" s="1"/>
  <c r="D139" i="3"/>
  <c r="C139" i="3"/>
  <c r="B139" i="3"/>
  <c r="A139" i="3"/>
  <c r="AC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B138" i="3" s="1"/>
  <c r="B138" i="3"/>
  <c r="A138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B136" i="3" s="1"/>
  <c r="D136" i="3"/>
  <c r="AC136" i="3" s="1"/>
  <c r="C136" i="3"/>
  <c r="B136" i="3"/>
  <c r="A136" i="3"/>
  <c r="AB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C135" i="3" s="1"/>
  <c r="C135" i="3"/>
  <c r="B135" i="3"/>
  <c r="A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AB134" i="3" s="1"/>
  <c r="D134" i="3"/>
  <c r="C134" i="3"/>
  <c r="B134" i="3"/>
  <c r="A134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AB132" i="3" s="1"/>
  <c r="B132" i="3"/>
  <c r="A132" i="3"/>
  <c r="AC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A131" i="3" s="1"/>
  <c r="E131" i="3"/>
  <c r="AB131" i="3" s="1"/>
  <c r="D131" i="3"/>
  <c r="C131" i="3"/>
  <c r="B131" i="3"/>
  <c r="A131" i="3"/>
  <c r="AC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B130" i="3" s="1"/>
  <c r="B130" i="3"/>
  <c r="A130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B128" i="3" s="1"/>
  <c r="D128" i="3"/>
  <c r="AC128" i="3" s="1"/>
  <c r="C128" i="3"/>
  <c r="B128" i="3"/>
  <c r="A128" i="3"/>
  <c r="AB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C127" i="3" s="1"/>
  <c r="C127" i="3"/>
  <c r="B127" i="3"/>
  <c r="A127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AB126" i="3" s="1"/>
  <c r="D126" i="3"/>
  <c r="C126" i="3"/>
  <c r="B126" i="3"/>
  <c r="A126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AB125" i="3" s="1"/>
  <c r="B125" i="3"/>
  <c r="A125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AB124" i="3" s="1"/>
  <c r="B124" i="3"/>
  <c r="A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A123" i="3" s="1"/>
  <c r="E123" i="3"/>
  <c r="D123" i="3"/>
  <c r="AC123" i="3" s="1"/>
  <c r="C123" i="3"/>
  <c r="AB123" i="3" s="1"/>
  <c r="B123" i="3"/>
  <c r="A123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AC121" i="3" s="1"/>
  <c r="C121" i="3"/>
  <c r="B121" i="3"/>
  <c r="A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AB120" i="3" s="1"/>
  <c r="B120" i="3"/>
  <c r="A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C118" i="3" s="1"/>
  <c r="C118" i="3"/>
  <c r="AB118" i="3" s="1"/>
  <c r="B118" i="3"/>
  <c r="A118" i="3"/>
  <c r="AC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AB117" i="3" s="1"/>
  <c r="D117" i="3"/>
  <c r="C117" i="3"/>
  <c r="B117" i="3"/>
  <c r="A117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AB116" i="3" s="1"/>
  <c r="B116" i="3"/>
  <c r="A116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AB115" i="3" s="1"/>
  <c r="B115" i="3"/>
  <c r="A115" i="3"/>
  <c r="AB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C114" i="3" s="1"/>
  <c r="C114" i="3"/>
  <c r="B114" i="3"/>
  <c r="A114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AB113" i="3" s="1"/>
  <c r="D113" i="3"/>
  <c r="AC113" i="3" s="1"/>
  <c r="C113" i="3"/>
  <c r="B113" i="3"/>
  <c r="A113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AB112" i="3" s="1"/>
  <c r="B112" i="3"/>
  <c r="A112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B111" i="3" s="1"/>
  <c r="B111" i="3"/>
  <c r="A111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C110" i="3" s="1"/>
  <c r="C110" i="3"/>
  <c r="AB110" i="3" s="1"/>
  <c r="B110" i="3"/>
  <c r="A110" i="3"/>
  <c r="AC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B109" i="3" s="1"/>
  <c r="D109" i="3"/>
  <c r="C109" i="3"/>
  <c r="B109" i="3"/>
  <c r="A109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AB108" i="3" s="1"/>
  <c r="B108" i="3"/>
  <c r="A108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AB107" i="3" s="1"/>
  <c r="B107" i="3"/>
  <c r="A107" i="3"/>
  <c r="AB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C106" i="3" s="1"/>
  <c r="C106" i="3"/>
  <c r="B106" i="3"/>
  <c r="A106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AB105" i="3" s="1"/>
  <c r="D105" i="3"/>
  <c r="C105" i="3"/>
  <c r="B105" i="3"/>
  <c r="A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B103" i="3" s="1"/>
  <c r="B103" i="3"/>
  <c r="A103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C102" i="3" s="1"/>
  <c r="C102" i="3"/>
  <c r="AB102" i="3" s="1"/>
  <c r="B102" i="3"/>
  <c r="A102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AB101" i="3" s="1"/>
  <c r="D101" i="3"/>
  <c r="C101" i="3"/>
  <c r="B101" i="3"/>
  <c r="A101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AB99" i="3" s="1"/>
  <c r="B99" i="3"/>
  <c r="A99" i="3"/>
  <c r="AB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C98" i="3" s="1"/>
  <c r="C98" i="3"/>
  <c r="B98" i="3"/>
  <c r="A98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AB97" i="3" s="1"/>
  <c r="D97" i="3"/>
  <c r="C97" i="3"/>
  <c r="B97" i="3"/>
  <c r="A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B95" i="3" s="1"/>
  <c r="B95" i="3"/>
  <c r="A95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C94" i="3" s="1"/>
  <c r="C94" i="3"/>
  <c r="AB94" i="3" s="1"/>
  <c r="B94" i="3"/>
  <c r="A94" i="3"/>
  <c r="AC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B93" i="3" s="1"/>
  <c r="D93" i="3"/>
  <c r="C93" i="3"/>
  <c r="B93" i="3"/>
  <c r="A93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AB91" i="3" s="1"/>
  <c r="B91" i="3"/>
  <c r="A91" i="3"/>
  <c r="AB90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C90" i="3" s="1"/>
  <c r="C90" i="3"/>
  <c r="B90" i="3"/>
  <c r="A90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AB89" i="3" s="1"/>
  <c r="D89" i="3"/>
  <c r="C89" i="3"/>
  <c r="B89" i="3"/>
  <c r="A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C86" i="3" s="1"/>
  <c r="C86" i="3"/>
  <c r="AB86" i="3" s="1"/>
  <c r="B86" i="3"/>
  <c r="A86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AB85" i="3" s="1"/>
  <c r="D85" i="3"/>
  <c r="C85" i="3"/>
  <c r="B85" i="3"/>
  <c r="A85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AB83" i="3" s="1"/>
  <c r="B83" i="3"/>
  <c r="A83" i="3"/>
  <c r="AB82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C82" i="3" s="1"/>
  <c r="C82" i="3"/>
  <c r="B82" i="3"/>
  <c r="A82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AB81" i="3" s="1"/>
  <c r="D81" i="3"/>
  <c r="C81" i="3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9" i="3" s="1"/>
  <c r="B79" i="3"/>
  <c r="A79" i="3"/>
  <c r="AC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8" i="3" s="1"/>
  <c r="B78" i="3"/>
  <c r="A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AB77" i="3" s="1"/>
  <c r="D77" i="3"/>
  <c r="C77" i="3"/>
  <c r="B77" i="3"/>
  <c r="A77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AB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B75" i="3"/>
  <c r="A75" i="3"/>
  <c r="AB74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C74" i="3" s="1"/>
  <c r="C74" i="3"/>
  <c r="B74" i="3"/>
  <c r="A74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AB73" i="3" s="1"/>
  <c r="D73" i="3"/>
  <c r="C73" i="3"/>
  <c r="B73" i="3"/>
  <c r="A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C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70" i="3" s="1"/>
  <c r="B70" i="3"/>
  <c r="A70" i="3"/>
  <c r="AC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AB69" i="3" s="1"/>
  <c r="D69" i="3"/>
  <c r="C69" i="3"/>
  <c r="B69" i="3"/>
  <c r="A69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B67" i="3"/>
  <c r="A67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AB66" i="3" s="1"/>
  <c r="D66" i="3"/>
  <c r="AC66" i="3" s="1"/>
  <c r="C66" i="3"/>
  <c r="B66" i="3"/>
  <c r="A66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AB65" i="3" s="1"/>
  <c r="D65" i="3"/>
  <c r="C65" i="3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B63" i="3" s="1"/>
  <c r="B63" i="3"/>
  <c r="A63" i="3"/>
  <c r="AC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AC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AB61" i="3" s="1"/>
  <c r="D61" i="3"/>
  <c r="C61" i="3"/>
  <c r="B61" i="3"/>
  <c r="A61" i="3"/>
  <c r="AC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60" i="3" s="1"/>
  <c r="B60" i="3"/>
  <c r="A60" i="3"/>
  <c r="AB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B59" i="3"/>
  <c r="A59" i="3"/>
  <c r="AB58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C58" i="3" s="1"/>
  <c r="C58" i="3"/>
  <c r="B58" i="3"/>
  <c r="A58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AB57" i="3" s="1"/>
  <c r="D57" i="3"/>
  <c r="C57" i="3"/>
  <c r="B57" i="3"/>
  <c r="A57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5" i="3" s="1"/>
  <c r="B55" i="3"/>
  <c r="A55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4" i="3" s="1"/>
  <c r="B54" i="3"/>
  <c r="A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AB53" i="3" s="1"/>
  <c r="D53" i="3"/>
  <c r="C53" i="3"/>
  <c r="B53" i="3"/>
  <c r="A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Z51" i="3"/>
  <c r="Y51" i="3"/>
  <c r="X51" i="3"/>
  <c r="W51" i="3"/>
  <c r="V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T51" i="3" s="1"/>
  <c r="C51" i="3"/>
  <c r="B51" i="3"/>
  <c r="U51" i="3" s="1"/>
  <c r="A51" i="3"/>
  <c r="AC50" i="3"/>
  <c r="AB50" i="3"/>
  <c r="Z50" i="3"/>
  <c r="Y50" i="3"/>
  <c r="X50" i="3"/>
  <c r="W50" i="3"/>
  <c r="V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T50" i="3" s="1"/>
  <c r="A50" i="3"/>
  <c r="Z49" i="3"/>
  <c r="Y49" i="3"/>
  <c r="X49" i="3"/>
  <c r="W49" i="3"/>
  <c r="V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Z48" i="3"/>
  <c r="Y48" i="3"/>
  <c r="X48" i="3"/>
  <c r="W48" i="3"/>
  <c r="V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B48" i="3"/>
  <c r="A48" i="3"/>
  <c r="AA47" i="3"/>
  <c r="Z47" i="3"/>
  <c r="Y47" i="3"/>
  <c r="X47" i="3"/>
  <c r="W47" i="3"/>
  <c r="V47" i="3"/>
  <c r="R47" i="3"/>
  <c r="Q47" i="3"/>
  <c r="Q4" i="3" s="1"/>
  <c r="Q5" i="3" s="1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B47" i="3" s="1"/>
  <c r="B47" i="3"/>
  <c r="S47" i="3" s="1"/>
  <c r="A47" i="3"/>
  <c r="Z46" i="3"/>
  <c r="Y46" i="3"/>
  <c r="X46" i="3"/>
  <c r="W46" i="3"/>
  <c r="V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C46" i="3" s="1"/>
  <c r="C46" i="3"/>
  <c r="AB46" i="3" s="1"/>
  <c r="B46" i="3"/>
  <c r="T46" i="3" s="1"/>
  <c r="A46" i="3"/>
  <c r="Z45" i="3"/>
  <c r="Y45" i="3"/>
  <c r="X45" i="3"/>
  <c r="W45" i="3"/>
  <c r="V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T45" i="3" s="1"/>
  <c r="A45" i="3"/>
  <c r="Z44" i="3"/>
  <c r="Y44" i="3"/>
  <c r="X44" i="3"/>
  <c r="W44" i="3"/>
  <c r="AA44" i="3" s="1"/>
  <c r="V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4" i="3" s="1"/>
  <c r="B44" i="3"/>
  <c r="A44" i="3"/>
  <c r="Z43" i="3"/>
  <c r="Y43" i="3"/>
  <c r="X43" i="3"/>
  <c r="W43" i="3"/>
  <c r="V43" i="3"/>
  <c r="R43" i="3"/>
  <c r="Q43" i="3"/>
  <c r="P43" i="3"/>
  <c r="O43" i="3"/>
  <c r="N43" i="3"/>
  <c r="M43" i="3"/>
  <c r="L43" i="3"/>
  <c r="K43" i="3"/>
  <c r="K3" i="3" s="1"/>
  <c r="J43" i="3"/>
  <c r="I43" i="3"/>
  <c r="H43" i="3"/>
  <c r="G43" i="3"/>
  <c r="F43" i="3"/>
  <c r="E43" i="3"/>
  <c r="D43" i="3"/>
  <c r="C43" i="3"/>
  <c r="AB43" i="3" s="1"/>
  <c r="B43" i="3"/>
  <c r="A43" i="3"/>
  <c r="AB42" i="3"/>
  <c r="Z42" i="3"/>
  <c r="Y42" i="3"/>
  <c r="X42" i="3"/>
  <c r="W42" i="3"/>
  <c r="AA42" i="3" s="1"/>
  <c r="V42" i="3"/>
  <c r="U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C42" i="3" s="1"/>
  <c r="C42" i="3"/>
  <c r="B42" i="3"/>
  <c r="A42" i="3"/>
  <c r="Z41" i="3"/>
  <c r="Y41" i="3"/>
  <c r="X41" i="3"/>
  <c r="W41" i="3"/>
  <c r="AA41" i="3" s="1"/>
  <c r="V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AB41" i="3" s="1"/>
  <c r="D41" i="3"/>
  <c r="C41" i="3"/>
  <c r="B41" i="3"/>
  <c r="A41" i="3"/>
  <c r="Z40" i="3"/>
  <c r="Y40" i="3"/>
  <c r="X40" i="3"/>
  <c r="W40" i="3"/>
  <c r="V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U40" i="3" s="1"/>
  <c r="A40" i="3"/>
  <c r="AA39" i="3"/>
  <c r="Z39" i="3"/>
  <c r="Y39" i="3"/>
  <c r="X39" i="3"/>
  <c r="W39" i="3"/>
  <c r="V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T39" i="3" s="1"/>
  <c r="C39" i="3"/>
  <c r="AB39" i="3" s="1"/>
  <c r="B39" i="3"/>
  <c r="A39" i="3"/>
  <c r="AC38" i="3"/>
  <c r="Z38" i="3"/>
  <c r="Y38" i="3"/>
  <c r="X38" i="3"/>
  <c r="W38" i="3"/>
  <c r="AA38" i="3" s="1"/>
  <c r="V38" i="3"/>
  <c r="U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T38" i="3" s="1"/>
  <c r="C38" i="3"/>
  <c r="AB38" i="3" s="1"/>
  <c r="B38" i="3"/>
  <c r="A38" i="3"/>
  <c r="Z37" i="3"/>
  <c r="Y37" i="3"/>
  <c r="X37" i="3"/>
  <c r="W37" i="3"/>
  <c r="V37" i="3"/>
  <c r="U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AB37" i="3" s="1"/>
  <c r="D37" i="3"/>
  <c r="C37" i="3"/>
  <c r="B37" i="3"/>
  <c r="T37" i="3" s="1"/>
  <c r="A37" i="3"/>
  <c r="AA36" i="3"/>
  <c r="Z36" i="3"/>
  <c r="Y36" i="3"/>
  <c r="X36" i="3"/>
  <c r="W36" i="3"/>
  <c r="V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A36" i="3"/>
  <c r="AB35" i="3"/>
  <c r="Z35" i="3"/>
  <c r="Y35" i="3"/>
  <c r="X35" i="3"/>
  <c r="W35" i="3"/>
  <c r="AA35" i="3" s="1"/>
  <c r="V35" i="3"/>
  <c r="T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B35" i="3"/>
  <c r="U35" i="3" s="1"/>
  <c r="A35" i="3"/>
  <c r="AB34" i="3"/>
  <c r="Z34" i="3"/>
  <c r="Y34" i="3"/>
  <c r="X34" i="3"/>
  <c r="W34" i="3"/>
  <c r="AA34" i="3" s="1"/>
  <c r="V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4" i="3" s="1"/>
  <c r="C34" i="3"/>
  <c r="B34" i="3"/>
  <c r="A34" i="3"/>
  <c r="Z33" i="3"/>
  <c r="Y33" i="3"/>
  <c r="X33" i="3"/>
  <c r="W33" i="3"/>
  <c r="AA33" i="3" s="1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AB33" i="3" s="1"/>
  <c r="D33" i="3"/>
  <c r="C33" i="3"/>
  <c r="B33" i="3"/>
  <c r="A33" i="3"/>
  <c r="Z32" i="3"/>
  <c r="Y32" i="3"/>
  <c r="X32" i="3"/>
  <c r="W32" i="3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U32" i="3" s="1"/>
  <c r="A32" i="3"/>
  <c r="AA31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T31" i="3" s="1"/>
  <c r="B31" i="3"/>
  <c r="A31" i="3"/>
  <c r="AC30" i="3"/>
  <c r="Z30" i="3"/>
  <c r="Y30" i="3"/>
  <c r="X30" i="3"/>
  <c r="W30" i="3"/>
  <c r="AA30" i="3" s="1"/>
  <c r="V30" i="3"/>
  <c r="U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B30" i="3" s="1"/>
  <c r="B30" i="3"/>
  <c r="A30" i="3"/>
  <c r="Z29" i="3"/>
  <c r="Y29" i="3"/>
  <c r="X29" i="3"/>
  <c r="W29" i="3"/>
  <c r="V29" i="3"/>
  <c r="U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AB29" i="3" s="1"/>
  <c r="D29" i="3"/>
  <c r="C29" i="3"/>
  <c r="B29" i="3"/>
  <c r="T29" i="3" s="1"/>
  <c r="A29" i="3"/>
  <c r="AA28" i="3"/>
  <c r="Z28" i="3"/>
  <c r="Y28" i="3"/>
  <c r="X28" i="3"/>
  <c r="W28" i="3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AB28" i="3" s="1"/>
  <c r="B28" i="3"/>
  <c r="A28" i="3"/>
  <c r="AB27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T27" i="3" s="1"/>
  <c r="C27" i="3"/>
  <c r="B27" i="3"/>
  <c r="U27" i="3" s="1"/>
  <c r="A27" i="3"/>
  <c r="AC26" i="3"/>
  <c r="AB26" i="3"/>
  <c r="Z26" i="3"/>
  <c r="Y26" i="3"/>
  <c r="X26" i="3"/>
  <c r="W26" i="3"/>
  <c r="AA26" i="3" s="1"/>
  <c r="V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6" i="3" s="1"/>
  <c r="C26" i="3"/>
  <c r="S26" i="3" s="1"/>
  <c r="B26" i="3"/>
  <c r="A26" i="3"/>
  <c r="Z25" i="3"/>
  <c r="Y25" i="3"/>
  <c r="X25" i="3"/>
  <c r="W25" i="3"/>
  <c r="AA25" i="3" s="1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AB25" i="3" s="1"/>
  <c r="D25" i="3"/>
  <c r="C25" i="3"/>
  <c r="B25" i="3"/>
  <c r="A25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U24" i="3" s="1"/>
  <c r="A24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T23" i="3" s="1"/>
  <c r="C23" i="3"/>
  <c r="AB23" i="3" s="1"/>
  <c r="B23" i="3"/>
  <c r="A23" i="3"/>
  <c r="AC22" i="3"/>
  <c r="Z22" i="3"/>
  <c r="Y22" i="3"/>
  <c r="X22" i="3"/>
  <c r="W22" i="3"/>
  <c r="AA22" i="3" s="1"/>
  <c r="V22" i="3"/>
  <c r="U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2" i="3" s="1"/>
  <c r="B22" i="3"/>
  <c r="A22" i="3"/>
  <c r="Z21" i="3"/>
  <c r="Y21" i="3"/>
  <c r="X21" i="3"/>
  <c r="W21" i="3"/>
  <c r="V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T21" i="3" s="1"/>
  <c r="A21" i="3"/>
  <c r="AA20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AB20" i="3" s="1"/>
  <c r="B20" i="3"/>
  <c r="A20" i="3"/>
  <c r="AB19" i="3"/>
  <c r="Z19" i="3"/>
  <c r="Y19" i="3"/>
  <c r="X19" i="3"/>
  <c r="W19" i="3"/>
  <c r="AA19" i="3" s="1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T19" i="3" s="1"/>
  <c r="C19" i="3"/>
  <c r="B19" i="3"/>
  <c r="U19" i="3" s="1"/>
  <c r="A19" i="3"/>
  <c r="AC18" i="3"/>
  <c r="AB18" i="3"/>
  <c r="Z18" i="3"/>
  <c r="Y18" i="3"/>
  <c r="X18" i="3"/>
  <c r="W18" i="3"/>
  <c r="AA18" i="3" s="1"/>
  <c r="V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8" i="3" s="1"/>
  <c r="C18" i="3"/>
  <c r="S18" i="3" s="1"/>
  <c r="B18" i="3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AB17" i="3" s="1"/>
  <c r="B17" i="3"/>
  <c r="A17" i="3"/>
  <c r="Z16" i="3"/>
  <c r="Y16" i="3"/>
  <c r="X16" i="3"/>
  <c r="W16" i="3"/>
  <c r="V16" i="3"/>
  <c r="S16" i="3"/>
  <c r="R16" i="3"/>
  <c r="Q16" i="3"/>
  <c r="P16" i="3"/>
  <c r="O16" i="3"/>
  <c r="N16" i="3"/>
  <c r="N4" i="3" s="1"/>
  <c r="N5" i="3" s="1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U16" i="3" s="1"/>
  <c r="A16" i="3"/>
  <c r="AA15" i="3"/>
  <c r="Z15" i="3"/>
  <c r="Y15" i="3"/>
  <c r="X15" i="3"/>
  <c r="W15" i="3"/>
  <c r="V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T15" i="3" s="1"/>
  <c r="B15" i="3"/>
  <c r="A15" i="3"/>
  <c r="AC14" i="3"/>
  <c r="Z14" i="3"/>
  <c r="Y14" i="3"/>
  <c r="X14" i="3"/>
  <c r="W14" i="3"/>
  <c r="AA14" i="3" s="1"/>
  <c r="V14" i="3"/>
  <c r="U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B14" i="3" s="1"/>
  <c r="B14" i="3"/>
  <c r="A14" i="3"/>
  <c r="Z13" i="3"/>
  <c r="Y13" i="3"/>
  <c r="X13" i="3"/>
  <c r="W13" i="3"/>
  <c r="V13" i="3"/>
  <c r="U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C13" i="3" s="1"/>
  <c r="E13" i="3"/>
  <c r="D13" i="3"/>
  <c r="C13" i="3"/>
  <c r="AB13" i="3" s="1"/>
  <c r="B13" i="3"/>
  <c r="T13" i="3" s="1"/>
  <c r="A13" i="3"/>
  <c r="AA12" i="3"/>
  <c r="Z12" i="3"/>
  <c r="Y12" i="3"/>
  <c r="X12" i="3"/>
  <c r="W12" i="3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C12" i="3"/>
  <c r="AB12" i="3" s="1"/>
  <c r="B12" i="3"/>
  <c r="A12" i="3"/>
  <c r="AB11" i="3"/>
  <c r="Z11" i="3"/>
  <c r="Y11" i="3"/>
  <c r="X11" i="3"/>
  <c r="X4" i="3" s="1"/>
  <c r="W11" i="3"/>
  <c r="AA11" i="3" s="1"/>
  <c r="V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C11" i="3" s="1"/>
  <c r="E11" i="3"/>
  <c r="D11" i="3"/>
  <c r="T11" i="3" s="1"/>
  <c r="C11" i="3"/>
  <c r="B11" i="3"/>
  <c r="U11" i="3" s="1"/>
  <c r="A11" i="3"/>
  <c r="AC10" i="3"/>
  <c r="AB10" i="3"/>
  <c r="Z10" i="3"/>
  <c r="Y10" i="3"/>
  <c r="X10" i="3"/>
  <c r="W10" i="3"/>
  <c r="AA10" i="3" s="1"/>
  <c r="V10" i="3"/>
  <c r="T10" i="3"/>
  <c r="R10" i="3"/>
  <c r="Q10" i="3"/>
  <c r="P10" i="3"/>
  <c r="O10" i="3"/>
  <c r="N10" i="3"/>
  <c r="M10" i="3"/>
  <c r="M4" i="3" s="1"/>
  <c r="M5" i="3" s="1"/>
  <c r="L10" i="3"/>
  <c r="K10" i="3"/>
  <c r="J10" i="3"/>
  <c r="I10" i="3"/>
  <c r="H10" i="3"/>
  <c r="G10" i="3"/>
  <c r="F10" i="3"/>
  <c r="E10" i="3"/>
  <c r="E4" i="3" s="1"/>
  <c r="E5" i="3" s="1"/>
  <c r="D10" i="3"/>
  <c r="U10" i="3" s="1"/>
  <c r="C10" i="3"/>
  <c r="B10" i="3"/>
  <c r="S10" i="3" s="1"/>
  <c r="A10" i="3"/>
  <c r="Z9" i="3"/>
  <c r="Y9" i="3"/>
  <c r="Y3" i="3" s="1"/>
  <c r="X9" i="3"/>
  <c r="W9" i="3"/>
  <c r="AA9" i="3" s="1"/>
  <c r="V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C9" i="3" s="1"/>
  <c r="E9" i="3"/>
  <c r="D9" i="3"/>
  <c r="C9" i="3"/>
  <c r="AB9" i="3" s="1"/>
  <c r="B9" i="3"/>
  <c r="A9" i="3"/>
  <c r="Z8" i="3"/>
  <c r="Y8" i="3"/>
  <c r="X8" i="3"/>
  <c r="W8" i="3"/>
  <c r="V8" i="3"/>
  <c r="V4" i="3" s="1"/>
  <c r="R8" i="3"/>
  <c r="Q8" i="3"/>
  <c r="P8" i="3"/>
  <c r="O8" i="3"/>
  <c r="N8" i="3"/>
  <c r="M8" i="3"/>
  <c r="L8" i="3"/>
  <c r="K8" i="3"/>
  <c r="J8" i="3"/>
  <c r="I8" i="3"/>
  <c r="H8" i="3"/>
  <c r="G8" i="3"/>
  <c r="F8" i="3"/>
  <c r="AC8" i="3" s="1"/>
  <c r="E8" i="3"/>
  <c r="D8" i="3"/>
  <c r="C8" i="3"/>
  <c r="AB8" i="3" s="1"/>
  <c r="B8" i="3"/>
  <c r="U8" i="3" s="1"/>
  <c r="A8" i="3"/>
  <c r="AA7" i="3"/>
  <c r="Z7" i="3"/>
  <c r="Y7" i="3"/>
  <c r="X7" i="3"/>
  <c r="W7" i="3"/>
  <c r="V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T7" i="3" s="1"/>
  <c r="C7" i="3"/>
  <c r="AB7" i="3" s="1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4" i="3"/>
  <c r="H4" i="3"/>
  <c r="H5" i="3" s="1"/>
  <c r="AC2" i="3"/>
  <c r="AB2" i="3"/>
  <c r="AA2" i="3"/>
  <c r="Z2" i="3"/>
  <c r="W2" i="3"/>
  <c r="V2" i="3"/>
  <c r="U2" i="3"/>
  <c r="T2" i="3"/>
  <c r="S2" i="3"/>
  <c r="N2" i="3"/>
  <c r="R2" i="3" s="1"/>
  <c r="M2" i="3"/>
  <c r="L2" i="3"/>
  <c r="K2" i="3"/>
  <c r="H2" i="3"/>
  <c r="G2" i="3"/>
  <c r="F2" i="3"/>
  <c r="E2" i="3"/>
  <c r="D2" i="3"/>
  <c r="C2" i="3"/>
  <c r="B2" i="3"/>
  <c r="Q2" i="3" s="1"/>
  <c r="P2" i="3" s="1"/>
  <c r="S50" i="3" l="1"/>
  <c r="P4" i="3"/>
  <c r="P5" i="3" s="1"/>
  <c r="I4" i="3"/>
  <c r="U43" i="3"/>
  <c r="B3" i="3"/>
  <c r="R3" i="3"/>
  <c r="V5" i="3"/>
  <c r="U45" i="3"/>
  <c r="AA43" i="3"/>
  <c r="U46" i="3"/>
  <c r="U48" i="3"/>
  <c r="U50" i="3"/>
  <c r="D4" i="3"/>
  <c r="D5" i="3" s="1"/>
  <c r="L4" i="3"/>
  <c r="L5" i="3" s="1"/>
  <c r="X3" i="3"/>
  <c r="AC43" i="3"/>
  <c r="AC44" i="3"/>
  <c r="AB45" i="3"/>
  <c r="T47" i="3"/>
  <c r="AB48" i="3"/>
  <c r="AA49" i="3"/>
  <c r="G3" i="3"/>
  <c r="G4" i="3"/>
  <c r="G5" i="3" s="1"/>
  <c r="Z3" i="3"/>
  <c r="AA45" i="3"/>
  <c r="AA46" i="3"/>
  <c r="AB49" i="3"/>
  <c r="AA50" i="3"/>
  <c r="AB51" i="3"/>
  <c r="T43" i="3"/>
  <c r="I3" i="3"/>
  <c r="Q3" i="3"/>
  <c r="AC49" i="3"/>
  <c r="AA51" i="3"/>
  <c r="H3" i="3"/>
  <c r="C3" i="3"/>
  <c r="B4" i="3"/>
  <c r="B5" i="3" s="1"/>
  <c r="J3" i="3"/>
  <c r="R4" i="3"/>
  <c r="R5" i="3" s="1"/>
  <c r="K4" i="3"/>
  <c r="K5" i="3" s="1"/>
  <c r="V3" i="3"/>
  <c r="I5" i="3"/>
  <c r="X2" i="3"/>
  <c r="X5" i="3" s="1"/>
  <c r="D3" i="3"/>
  <c r="L3" i="3"/>
  <c r="Z4" i="3"/>
  <c r="Z5" i="3" s="1"/>
  <c r="U15" i="3"/>
  <c r="U31" i="3"/>
  <c r="AA77" i="3"/>
  <c r="AA85" i="3"/>
  <c r="AA104" i="3"/>
  <c r="AA134" i="3"/>
  <c r="AA283" i="3"/>
  <c r="AC283" i="3"/>
  <c r="Y2" i="3"/>
  <c r="Y5" i="3" s="1"/>
  <c r="E3" i="3"/>
  <c r="J4" i="3"/>
  <c r="J5" i="3" s="1"/>
  <c r="U7" i="3"/>
  <c r="AA13" i="3"/>
  <c r="AB15" i="3"/>
  <c r="AB4" i="3" s="1"/>
  <c r="AB5" i="3" s="1"/>
  <c r="AA21" i="3"/>
  <c r="U23" i="3"/>
  <c r="AA29" i="3"/>
  <c r="S31" i="3"/>
  <c r="AB31" i="3"/>
  <c r="U39" i="3"/>
  <c r="U47" i="3"/>
  <c r="AA96" i="3"/>
  <c r="AC119" i="3"/>
  <c r="AC122" i="3"/>
  <c r="AA122" i="3"/>
  <c r="AA155" i="3"/>
  <c r="AC155" i="3"/>
  <c r="I2" i="3"/>
  <c r="F3" i="3"/>
  <c r="N3" i="3"/>
  <c r="W3" i="3"/>
  <c r="C4" i="3"/>
  <c r="C5" i="3" s="1"/>
  <c r="S7" i="3"/>
  <c r="S23" i="3"/>
  <c r="U33" i="3"/>
  <c r="T33" i="3"/>
  <c r="S33" i="3"/>
  <c r="AA37" i="3"/>
  <c r="S39" i="3"/>
  <c r="AC55" i="3"/>
  <c r="AA72" i="3"/>
  <c r="AA88" i="3"/>
  <c r="AC111" i="3"/>
  <c r="AA211" i="3"/>
  <c r="AA275" i="3"/>
  <c r="AC275" i="3"/>
  <c r="U9" i="3"/>
  <c r="T9" i="3"/>
  <c r="S9" i="3"/>
  <c r="U17" i="3"/>
  <c r="T17" i="3"/>
  <c r="S17" i="3"/>
  <c r="U25" i="3"/>
  <c r="T25" i="3"/>
  <c r="S25" i="3"/>
  <c r="T34" i="3"/>
  <c r="AC34" i="3"/>
  <c r="U41" i="3"/>
  <c r="T41" i="3"/>
  <c r="S41" i="3"/>
  <c r="U49" i="3"/>
  <c r="T49" i="3"/>
  <c r="S49" i="3"/>
  <c r="AC103" i="3"/>
  <c r="AA147" i="3"/>
  <c r="AC147" i="3"/>
  <c r="P3" i="3"/>
  <c r="AC15" i="3"/>
  <c r="AC31" i="3"/>
  <c r="T42" i="3"/>
  <c r="AA53" i="3"/>
  <c r="AC63" i="3"/>
  <c r="AC95" i="3"/>
  <c r="AA117" i="3"/>
  <c r="AA206" i="3"/>
  <c r="J2" i="3"/>
  <c r="F4" i="3"/>
  <c r="F5" i="3" s="1"/>
  <c r="W4" i="3"/>
  <c r="W5" i="3" s="1"/>
  <c r="AC7" i="3"/>
  <c r="U12" i="3"/>
  <c r="T12" i="3"/>
  <c r="U20" i="3"/>
  <c r="T20" i="3"/>
  <c r="AC23" i="3"/>
  <c r="U28" i="3"/>
  <c r="T28" i="3"/>
  <c r="AA32" i="3"/>
  <c r="AC39" i="3"/>
  <c r="AC47" i="3"/>
  <c r="AC71" i="3"/>
  <c r="AC87" i="3"/>
  <c r="AA139" i="3"/>
  <c r="AC139" i="3"/>
  <c r="AA8" i="3"/>
  <c r="S12" i="3"/>
  <c r="AA16" i="3"/>
  <c r="S20" i="3"/>
  <c r="AA24" i="3"/>
  <c r="S28" i="3"/>
  <c r="U36" i="3"/>
  <c r="T36" i="3"/>
  <c r="AA40" i="3"/>
  <c r="U44" i="3"/>
  <c r="T44" i="3"/>
  <c r="AC45" i="3"/>
  <c r="AA48" i="3"/>
  <c r="AA61" i="3"/>
  <c r="AC79" i="3"/>
  <c r="AA101" i="3"/>
  <c r="AA120" i="3"/>
  <c r="AA291" i="3"/>
  <c r="AC291" i="3"/>
  <c r="AA479" i="3"/>
  <c r="AA503" i="3"/>
  <c r="AA511" i="3"/>
  <c r="AB121" i="3"/>
  <c r="AA142" i="3"/>
  <c r="AC189" i="3"/>
  <c r="AA214" i="3"/>
  <c r="AA219" i="3"/>
  <c r="AC253" i="3"/>
  <c r="AA278" i="3"/>
  <c r="AA286" i="3"/>
  <c r="S14" i="3"/>
  <c r="S22" i="3"/>
  <c r="S30" i="3"/>
  <c r="S38" i="3"/>
  <c r="S46" i="3"/>
  <c r="AC197" i="3"/>
  <c r="AC261" i="3"/>
  <c r="S11" i="3"/>
  <c r="T14" i="3"/>
  <c r="S19" i="3"/>
  <c r="S27" i="3"/>
  <c r="T30" i="3"/>
  <c r="S35" i="3"/>
  <c r="S43" i="3"/>
  <c r="S51" i="3"/>
  <c r="AA166" i="3"/>
  <c r="AA230" i="3"/>
  <c r="AA235" i="3"/>
  <c r="AA302" i="3"/>
  <c r="S8" i="3"/>
  <c r="S24" i="3"/>
  <c r="S32" i="3"/>
  <c r="S40" i="3"/>
  <c r="S48" i="3"/>
  <c r="AC141" i="3"/>
  <c r="AA174" i="3"/>
  <c r="AC213" i="3"/>
  <c r="AA238" i="3"/>
  <c r="AA243" i="3"/>
  <c r="AC277" i="3"/>
  <c r="AC285" i="3"/>
  <c r="AA310" i="3"/>
  <c r="T8" i="3"/>
  <c r="S13" i="3"/>
  <c r="T16" i="3"/>
  <c r="S21" i="3"/>
  <c r="T24" i="3"/>
  <c r="S29" i="3"/>
  <c r="T32" i="3"/>
  <c r="S37" i="3"/>
  <c r="T40" i="3"/>
  <c r="S45" i="3"/>
  <c r="T48" i="3"/>
  <c r="AB122" i="3"/>
  <c r="AC149" i="3"/>
  <c r="AC157" i="3"/>
  <c r="AA182" i="3"/>
  <c r="AA187" i="3"/>
  <c r="AC221" i="3"/>
  <c r="AA246" i="3"/>
  <c r="AA251" i="3"/>
  <c r="AC293" i="3"/>
  <c r="AC301" i="3"/>
  <c r="AB316" i="3"/>
  <c r="AB324" i="3"/>
  <c r="AB332" i="3"/>
  <c r="AB340" i="3"/>
  <c r="AB412" i="3"/>
  <c r="AB428" i="3"/>
  <c r="AB436" i="3"/>
  <c r="AB444" i="3"/>
  <c r="AC457" i="3"/>
  <c r="AC529" i="3"/>
  <c r="AC417" i="3"/>
  <c r="AC425" i="3"/>
  <c r="AC433" i="3"/>
  <c r="AC441" i="3"/>
  <c r="AC449" i="3"/>
  <c r="AC521" i="3"/>
  <c r="AB314" i="3"/>
  <c r="AA463" i="3"/>
  <c r="AB476" i="3"/>
  <c r="AB500" i="3"/>
  <c r="AB508" i="3"/>
  <c r="AA535" i="3"/>
  <c r="AC311" i="3"/>
  <c r="AA313" i="3"/>
  <c r="AC353" i="3"/>
  <c r="AC361" i="3"/>
  <c r="AC369" i="3"/>
  <c r="AC377" i="3"/>
  <c r="AC385" i="3"/>
  <c r="AC393" i="3"/>
  <c r="AC401" i="3"/>
  <c r="AC481" i="3"/>
  <c r="AC497" i="3"/>
  <c r="AC513" i="3"/>
  <c r="AA527" i="3"/>
  <c r="AB468" i="3"/>
  <c r="AC505" i="3"/>
  <c r="AC391" i="3"/>
  <c r="AA391" i="3"/>
  <c r="AA415" i="3"/>
  <c r="AA431" i="3"/>
  <c r="AA439" i="3"/>
  <c r="AA447" i="3"/>
  <c r="AB460" i="3"/>
  <c r="AA519" i="3"/>
  <c r="AC337" i="3"/>
  <c r="AC345" i="3"/>
  <c r="AA459" i="3"/>
  <c r="AA475" i="3"/>
  <c r="AA317" i="3"/>
  <c r="AA325" i="3"/>
  <c r="AA365" i="3"/>
  <c r="AA373" i="3"/>
  <c r="AA389" i="3"/>
  <c r="AA397" i="3"/>
  <c r="AA405" i="3"/>
  <c r="AA413" i="3"/>
  <c r="AA421" i="3"/>
  <c r="AA437" i="3"/>
  <c r="AA525" i="3"/>
  <c r="AA533" i="3"/>
  <c r="T4" i="3" l="1"/>
  <c r="T5" i="3" s="1"/>
  <c r="T3" i="3"/>
  <c r="U4" i="3"/>
  <c r="U5" i="3" s="1"/>
  <c r="U3" i="3"/>
  <c r="AA3" i="3"/>
  <c r="AA4" i="3"/>
  <c r="AA5" i="3" s="1"/>
  <c r="AB3" i="3"/>
  <c r="S3" i="3"/>
  <c r="S4" i="3"/>
  <c r="S5" i="3" s="1"/>
  <c r="AC4" i="3"/>
  <c r="AC5" i="3" s="1"/>
  <c r="C7" i="2" s="1"/>
  <c r="B7" i="2" s="1"/>
  <c r="AC3" i="3"/>
  <c r="C5" i="2" l="1"/>
  <c r="B5" i="2" s="1"/>
  <c r="C8" i="2"/>
  <c r="B8" i="2" s="1"/>
  <c r="C6" i="2"/>
  <c r="B6" i="2" s="1"/>
  <c r="C4" i="2"/>
  <c r="B4" i="2" s="1"/>
</calcChain>
</file>

<file path=xl/sharedStrings.xml><?xml version="1.0" encoding="utf-8"?>
<sst xmlns="http://schemas.openxmlformats.org/spreadsheetml/2006/main" count="142" uniqueCount="56">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</sst>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19" zoomScale="60" zoomScaleNormal="60" workbookViewId="0">
      <selection activeCell="W53" sqref="W53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0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2</v>
      </c>
      <c r="P28">
        <v>2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O29">
        <v>1</v>
      </c>
      <c r="P29">
        <v>0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O30">
        <v>1</v>
      </c>
      <c r="P30">
        <v>1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O31">
        <v>1</v>
      </c>
      <c r="P31">
        <v>1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O32">
        <v>0</v>
      </c>
      <c r="P32">
        <v>2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O33">
        <v>2</v>
      </c>
      <c r="P33">
        <v>4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O34">
        <v>2</v>
      </c>
      <c r="P34">
        <v>3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O35">
        <v>4</v>
      </c>
      <c r="P35">
        <v>0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O36">
        <v>0</v>
      </c>
      <c r="P36">
        <v>2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O37">
        <v>3</v>
      </c>
      <c r="P37">
        <v>0</v>
      </c>
      <c r="Q37">
        <v>4</v>
      </c>
    </row>
    <row r="38" spans="1:17" x14ac:dyDescent="0.3">
      <c r="A38" t="s">
        <v>29</v>
      </c>
      <c r="B38" t="s">
        <v>17</v>
      </c>
      <c r="C38">
        <v>1.7</v>
      </c>
      <c r="D38">
        <v>3.8</v>
      </c>
      <c r="E38">
        <v>4.5</v>
      </c>
      <c r="F38">
        <v>1.69</v>
      </c>
      <c r="G38">
        <v>2.08</v>
      </c>
      <c r="H38">
        <v>1.66</v>
      </c>
      <c r="I38">
        <v>2.2000000000000002</v>
      </c>
      <c r="J38">
        <v>1.28</v>
      </c>
      <c r="K38">
        <v>3.45</v>
      </c>
      <c r="L38">
        <v>1.1599999999999999</v>
      </c>
      <c r="M38">
        <v>2.08</v>
      </c>
      <c r="Q38">
        <v>5</v>
      </c>
    </row>
    <row r="39" spans="1:17" x14ac:dyDescent="0.3">
      <c r="A39" t="s">
        <v>26</v>
      </c>
      <c r="B39" t="s">
        <v>18</v>
      </c>
      <c r="C39">
        <v>2.2000000000000002</v>
      </c>
      <c r="D39">
        <v>3.5</v>
      </c>
      <c r="E39">
        <v>3</v>
      </c>
      <c r="F39">
        <v>1.63</v>
      </c>
      <c r="G39">
        <v>2.1800000000000002</v>
      </c>
      <c r="H39">
        <v>1.54</v>
      </c>
      <c r="I39">
        <v>2.46</v>
      </c>
      <c r="J39">
        <v>1.63</v>
      </c>
      <c r="K39">
        <v>2.19</v>
      </c>
      <c r="L39">
        <v>1.22</v>
      </c>
      <c r="M39">
        <v>1.35</v>
      </c>
      <c r="Q39">
        <v>5</v>
      </c>
    </row>
    <row r="40" spans="1:17" x14ac:dyDescent="0.3">
      <c r="A40" t="s">
        <v>24</v>
      </c>
      <c r="B40" t="s">
        <v>31</v>
      </c>
      <c r="C40">
        <v>15</v>
      </c>
      <c r="D40">
        <v>8.5</v>
      </c>
      <c r="E40">
        <v>1.1200000000000001</v>
      </c>
      <c r="F40">
        <v>1.22</v>
      </c>
      <c r="G40">
        <v>4</v>
      </c>
      <c r="H40">
        <v>1.72</v>
      </c>
      <c r="I40">
        <v>2.11</v>
      </c>
      <c r="J40">
        <v>10</v>
      </c>
      <c r="K40">
        <v>1.03</v>
      </c>
      <c r="L40">
        <v>1.61</v>
      </c>
      <c r="M40">
        <v>1.27</v>
      </c>
      <c r="Q40">
        <v>5</v>
      </c>
    </row>
    <row r="41" spans="1:17" x14ac:dyDescent="0.3">
      <c r="A41" t="s">
        <v>23</v>
      </c>
      <c r="B41" t="s">
        <v>25</v>
      </c>
      <c r="C41">
        <v>1.6</v>
      </c>
      <c r="D41">
        <v>4.33</v>
      </c>
      <c r="E41">
        <v>4.5999999999999996</v>
      </c>
      <c r="F41">
        <v>1.41</v>
      </c>
      <c r="G41">
        <v>2.76</v>
      </c>
      <c r="H41">
        <v>1.48</v>
      </c>
      <c r="I41">
        <v>2.61</v>
      </c>
      <c r="J41">
        <v>1.25</v>
      </c>
      <c r="K41">
        <v>3.7</v>
      </c>
      <c r="L41">
        <v>5.65</v>
      </c>
      <c r="M41">
        <v>1.02</v>
      </c>
      <c r="Q41">
        <v>5</v>
      </c>
    </row>
    <row r="42" spans="1:17" x14ac:dyDescent="0.3">
      <c r="A42" t="s">
        <v>16</v>
      </c>
      <c r="B42" t="s">
        <v>27</v>
      </c>
      <c r="C42">
        <v>1.33</v>
      </c>
      <c r="D42">
        <v>5</v>
      </c>
      <c r="E42">
        <v>7.5</v>
      </c>
      <c r="F42">
        <v>1.39</v>
      </c>
      <c r="G42">
        <v>2.84</v>
      </c>
      <c r="H42">
        <v>1.6</v>
      </c>
      <c r="I42">
        <v>2.3199999999999998</v>
      </c>
      <c r="J42">
        <v>1.1100000000000001</v>
      </c>
      <c r="K42">
        <v>5.9</v>
      </c>
      <c r="L42">
        <v>1.06</v>
      </c>
      <c r="M42">
        <v>1.1499999999999999</v>
      </c>
      <c r="Q42">
        <v>5</v>
      </c>
    </row>
    <row r="43" spans="1:17" x14ac:dyDescent="0.3">
      <c r="A43" t="s">
        <v>28</v>
      </c>
      <c r="B43" t="s">
        <v>21</v>
      </c>
      <c r="C43">
        <v>2.9</v>
      </c>
      <c r="D43">
        <v>3.6</v>
      </c>
      <c r="E43">
        <v>2.2000000000000002</v>
      </c>
      <c r="F43">
        <v>1.53</v>
      </c>
      <c r="G43">
        <v>2.39</v>
      </c>
      <c r="H43">
        <v>1.47</v>
      </c>
      <c r="I43">
        <v>2.64</v>
      </c>
      <c r="J43">
        <v>2.2000000000000002</v>
      </c>
      <c r="K43">
        <v>1.62</v>
      </c>
      <c r="L43">
        <v>2.2599999999999998</v>
      </c>
      <c r="M43">
        <v>1.18</v>
      </c>
      <c r="Q43">
        <v>5</v>
      </c>
    </row>
    <row r="44" spans="1:17" x14ac:dyDescent="0.3">
      <c r="A44" t="s">
        <v>30</v>
      </c>
      <c r="B44" t="s">
        <v>32</v>
      </c>
      <c r="C44">
        <v>1.95</v>
      </c>
      <c r="D44">
        <v>3.4</v>
      </c>
      <c r="E44">
        <v>3.8</v>
      </c>
      <c r="F44">
        <v>1.97</v>
      </c>
      <c r="G44">
        <v>1.77</v>
      </c>
      <c r="H44">
        <v>1.82</v>
      </c>
      <c r="I44">
        <v>1.98</v>
      </c>
      <c r="J44">
        <v>1.4</v>
      </c>
      <c r="K44">
        <v>2.79</v>
      </c>
      <c r="L44">
        <v>1.07</v>
      </c>
      <c r="M44">
        <v>3.14</v>
      </c>
      <c r="Q44">
        <v>5</v>
      </c>
    </row>
    <row r="45" spans="1:17" x14ac:dyDescent="0.3">
      <c r="A45" t="s">
        <v>20</v>
      </c>
      <c r="B45" t="s">
        <v>22</v>
      </c>
      <c r="C45">
        <v>3</v>
      </c>
      <c r="D45">
        <v>3.6</v>
      </c>
      <c r="E45">
        <v>2.2000000000000002</v>
      </c>
      <c r="F45">
        <v>1.67</v>
      </c>
      <c r="G45">
        <v>2.11</v>
      </c>
      <c r="H45">
        <v>1.56</v>
      </c>
      <c r="I45">
        <v>2.41</v>
      </c>
      <c r="J45">
        <v>2.21</v>
      </c>
      <c r="K45">
        <v>1.61</v>
      </c>
      <c r="L45">
        <v>1.1299999999999999</v>
      </c>
      <c r="M45">
        <v>1.62</v>
      </c>
      <c r="Q45">
        <v>5</v>
      </c>
    </row>
    <row r="46" spans="1:17" x14ac:dyDescent="0.3">
      <c r="A46" t="s">
        <v>19</v>
      </c>
      <c r="B46" t="s">
        <v>15</v>
      </c>
      <c r="C46">
        <v>2.0499999999999998</v>
      </c>
      <c r="D46">
        <v>3.5</v>
      </c>
      <c r="E46">
        <v>3.3</v>
      </c>
      <c r="F46">
        <v>1.52</v>
      </c>
      <c r="G46">
        <v>2.41</v>
      </c>
      <c r="H46">
        <v>1.47</v>
      </c>
      <c r="I46">
        <v>2.65</v>
      </c>
      <c r="J46">
        <v>1.52</v>
      </c>
      <c r="K46">
        <v>2.42</v>
      </c>
      <c r="L46">
        <v>1.35</v>
      </c>
      <c r="M46">
        <v>1.25</v>
      </c>
      <c r="Q4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Away Favourite</v>
      </c>
      <c r="C4">
        <f>LARGE(Analysis!$5:$5, 1)</f>
        <v>2.3514285714285714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2.166363636363636</v>
      </c>
    </row>
    <row r="6" spans="2:3" x14ac:dyDescent="0.3">
      <c r="B6" t="str">
        <f>_xlfn.XLOOKUP(C6, Analysis!$5:$5, Analysis!$1:$1)</f>
        <v>Draw If &lt;4</v>
      </c>
      <c r="C6">
        <f>LARGE(Analysis!$5:$5, 3)</f>
        <v>1.9740740740740743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1.4762500000000001</v>
      </c>
    </row>
    <row r="8" spans="2:3" x14ac:dyDescent="0.3">
      <c r="B8" t="str">
        <f>_xlfn.XLOOKUP(C8, Analysis!$5:$5, Analysis!$1:$1)</f>
        <v>Draw</v>
      </c>
      <c r="C8">
        <f>LARGE(Analysis!$5:$5, 5)</f>
        <v>1.3652777777777778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35"/>
  <sheetViews>
    <sheetView zoomScale="70" zoomScaleNormal="70" workbookViewId="0">
      <selection activeCell="Q32" sqref="Q3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B1" s="2" t="s">
        <v>35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3" t="s">
        <v>49</v>
      </c>
      <c r="AB1" s="3" t="s">
        <v>50</v>
      </c>
      <c r="AC1" s="3" t="s">
        <v>51</v>
      </c>
    </row>
    <row r="2" spans="1:33" x14ac:dyDescent="0.3">
      <c r="A2" s="1" t="s">
        <v>52</v>
      </c>
      <c r="B2">
        <f>COUNT('Raw Data'!$O:$O)</f>
        <v>36</v>
      </c>
      <c r="C2">
        <f>COUNT('Raw Data'!$O:$O)</f>
        <v>36</v>
      </c>
      <c r="D2">
        <f>COUNT('Raw Data'!$O:$O)</f>
        <v>36</v>
      </c>
      <c r="E2">
        <f>COUNT('Raw Data'!$O:$O)</f>
        <v>36</v>
      </c>
      <c r="F2">
        <f>COUNT('Raw Data'!$O:$O)</f>
        <v>36</v>
      </c>
      <c r="G2">
        <f>COUNT('Raw Data'!$O:$O)</f>
        <v>36</v>
      </c>
      <c r="H2">
        <f>COUNT('Raw Data'!$O:$O)</f>
        <v>36</v>
      </c>
      <c r="I2">
        <f>COUNT('Raw Data'!$O:$O)-COUNTIF($C7:$C1048576, "&gt;0")</f>
        <v>24</v>
      </c>
      <c r="J2">
        <f>COUNT('Raw Data'!$O:$O)-COUNTIF($C7:$C1048576, "&gt;0")</f>
        <v>24</v>
      </c>
      <c r="K2">
        <f>COUNT('Raw Data'!$O:$O)</f>
        <v>36</v>
      </c>
      <c r="L2">
        <f>COUNT('Raw Data'!$O:$O)</f>
        <v>36</v>
      </c>
      <c r="M2">
        <f>COUNT('Raw Data'!$O:$O)</f>
        <v>36</v>
      </c>
      <c r="N2">
        <f>COUNTIF(O:O, TRUE())</f>
        <v>29</v>
      </c>
      <c r="P2">
        <f>Q2</f>
        <v>7</v>
      </c>
      <c r="Q2">
        <f>B2-N2</f>
        <v>7</v>
      </c>
      <c r="R2">
        <f>N2</f>
        <v>29</v>
      </c>
      <c r="S2">
        <f>COUNT('Raw Data'!$O:$O)</f>
        <v>36</v>
      </c>
      <c r="T2">
        <f>COUNT('Raw Data'!$O:$O)</f>
        <v>36</v>
      </c>
      <c r="U2">
        <f>COUNT('Raw Data'!$O:$O)</f>
        <v>36</v>
      </c>
      <c r="V2">
        <f>COUNT('Raw Data'!$O:$O)</f>
        <v>36</v>
      </c>
      <c r="W2">
        <f>COUNT('Raw Data'!$O:$O)</f>
        <v>36</v>
      </c>
      <c r="X2">
        <f>COUNT('Raw Data'!$O:$O)-COUNTIF(C7:C1048576, "&gt;4")</f>
        <v>33</v>
      </c>
      <c r="Y2">
        <f>COUNT('Raw Data'!$O:$O)-COUNTIF(C7:C1048576, "&gt;4")</f>
        <v>33</v>
      </c>
      <c r="Z2">
        <f>COUNTIF('Raw Data'!D:D, "&lt;4")</f>
        <v>27</v>
      </c>
      <c r="AA2">
        <f>COUNT('Raw Data'!$O:$O)-1</f>
        <v>35</v>
      </c>
      <c r="AB2">
        <f>COUNT('Raw Data'!$O:$O)-1</f>
        <v>35</v>
      </c>
      <c r="AC2">
        <f>COUNT('Raw Data'!$O:$O)-1</f>
        <v>35</v>
      </c>
    </row>
    <row r="3" spans="1:33" x14ac:dyDescent="0.3">
      <c r="A3" s="1" t="s">
        <v>53</v>
      </c>
      <c r="B3">
        <f t="shared" ref="B3:N3" si="0">COUNTIF(B7:B1048576, "&gt;0")</f>
        <v>10</v>
      </c>
      <c r="C3">
        <f t="shared" si="0"/>
        <v>12</v>
      </c>
      <c r="D3">
        <f t="shared" si="0"/>
        <v>14</v>
      </c>
      <c r="E3">
        <f t="shared" si="0"/>
        <v>19</v>
      </c>
      <c r="F3">
        <f t="shared" si="0"/>
        <v>17</v>
      </c>
      <c r="G3">
        <f t="shared" si="0"/>
        <v>19</v>
      </c>
      <c r="H3">
        <f t="shared" si="0"/>
        <v>17</v>
      </c>
      <c r="I3">
        <f t="shared" si="0"/>
        <v>10</v>
      </c>
      <c r="J3">
        <f t="shared" si="0"/>
        <v>14</v>
      </c>
      <c r="K3">
        <f t="shared" si="0"/>
        <v>22</v>
      </c>
      <c r="L3">
        <f t="shared" si="0"/>
        <v>26</v>
      </c>
      <c r="M3">
        <f t="shared" si="0"/>
        <v>24</v>
      </c>
      <c r="N3">
        <f t="shared" si="0"/>
        <v>8</v>
      </c>
      <c r="P3">
        <f t="shared" ref="P3:AC3" si="1">COUNTIF(P7:P1048576, "&gt;0")</f>
        <v>2</v>
      </c>
      <c r="Q3">
        <f t="shared" si="1"/>
        <v>8</v>
      </c>
      <c r="R3">
        <f t="shared" si="1"/>
        <v>6</v>
      </c>
      <c r="S3">
        <f t="shared" si="1"/>
        <v>16</v>
      </c>
      <c r="T3">
        <f t="shared" si="1"/>
        <v>11</v>
      </c>
      <c r="U3">
        <f t="shared" si="1"/>
        <v>10</v>
      </c>
      <c r="V3">
        <f t="shared" si="1"/>
        <v>16</v>
      </c>
      <c r="W3">
        <f t="shared" si="1"/>
        <v>8</v>
      </c>
      <c r="X3">
        <f t="shared" si="1"/>
        <v>16</v>
      </c>
      <c r="Y3">
        <f t="shared" si="1"/>
        <v>20</v>
      </c>
      <c r="Z3">
        <f t="shared" si="1"/>
        <v>15</v>
      </c>
      <c r="AA3">
        <f t="shared" si="1"/>
        <v>1</v>
      </c>
      <c r="AB3">
        <f t="shared" si="1"/>
        <v>4</v>
      </c>
      <c r="AC3">
        <f t="shared" si="1"/>
        <v>4</v>
      </c>
    </row>
    <row r="4" spans="1:33" x14ac:dyDescent="0.3">
      <c r="A4" s="1" t="s">
        <v>54</v>
      </c>
      <c r="B4">
        <f t="shared" ref="B4:N4" si="2">SUM(B7:B1048576)</f>
        <v>19.11</v>
      </c>
      <c r="C4">
        <f t="shared" si="2"/>
        <v>49.15</v>
      </c>
      <c r="D4">
        <f t="shared" si="2"/>
        <v>46.389999999999993</v>
      </c>
      <c r="E4">
        <f t="shared" si="2"/>
        <v>29.089999999999996</v>
      </c>
      <c r="F4">
        <f t="shared" si="2"/>
        <v>26.720000000000002</v>
      </c>
      <c r="G4">
        <f t="shared" si="2"/>
        <v>29.979999999999997</v>
      </c>
      <c r="H4">
        <f t="shared" si="2"/>
        <v>41.19</v>
      </c>
      <c r="I4">
        <f t="shared" si="2"/>
        <v>14.89</v>
      </c>
      <c r="J4">
        <f t="shared" si="2"/>
        <v>35.43</v>
      </c>
      <c r="K4">
        <f t="shared" si="2"/>
        <v>30.04</v>
      </c>
      <c r="L4">
        <f t="shared" si="2"/>
        <v>47.920000000000009</v>
      </c>
      <c r="M4">
        <f t="shared" si="2"/>
        <v>28.849999999999994</v>
      </c>
      <c r="N4">
        <f t="shared" si="2"/>
        <v>12.11</v>
      </c>
      <c r="P4">
        <f t="shared" ref="P4:AC4" si="3">SUM(P7:P1048576)</f>
        <v>7</v>
      </c>
      <c r="Q4">
        <f t="shared" si="3"/>
        <v>16.46</v>
      </c>
      <c r="R4">
        <f t="shared" si="3"/>
        <v>29.93</v>
      </c>
      <c r="S4">
        <f t="shared" si="3"/>
        <v>28.57</v>
      </c>
      <c r="T4">
        <f t="shared" si="3"/>
        <v>44.75</v>
      </c>
      <c r="U4">
        <f t="shared" si="3"/>
        <v>44.830000000000005</v>
      </c>
      <c r="V4">
        <f t="shared" si="3"/>
        <v>28.57</v>
      </c>
      <c r="W4">
        <f t="shared" si="3"/>
        <v>36.930000000000007</v>
      </c>
      <c r="X4">
        <f t="shared" si="3"/>
        <v>40</v>
      </c>
      <c r="Y4">
        <f t="shared" si="3"/>
        <v>71.489999999999995</v>
      </c>
      <c r="Z4">
        <f t="shared" si="3"/>
        <v>53.300000000000004</v>
      </c>
      <c r="AA4">
        <f t="shared" si="3"/>
        <v>4.8600000000000003</v>
      </c>
      <c r="AB4">
        <f t="shared" si="3"/>
        <v>23.435500000000001</v>
      </c>
      <c r="AC4">
        <f t="shared" si="3"/>
        <v>15.302699999999998</v>
      </c>
    </row>
    <row r="5" spans="1:33" x14ac:dyDescent="0.3">
      <c r="A5" s="1" t="s">
        <v>34</v>
      </c>
      <c r="B5">
        <f t="shared" ref="B5:N5" si="4">B4/B2</f>
        <v>0.53083333333333327</v>
      </c>
      <c r="C5">
        <f t="shared" si="4"/>
        <v>1.3652777777777778</v>
      </c>
      <c r="D5">
        <f t="shared" si="4"/>
        <v>1.2886111111111109</v>
      </c>
      <c r="E5">
        <f t="shared" si="4"/>
        <v>0.80805555555555542</v>
      </c>
      <c r="F5">
        <f t="shared" si="4"/>
        <v>0.74222222222222234</v>
      </c>
      <c r="G5">
        <f t="shared" si="4"/>
        <v>0.83277777777777773</v>
      </c>
      <c r="H5">
        <f t="shared" si="4"/>
        <v>1.1441666666666666</v>
      </c>
      <c r="I5">
        <f t="shared" si="4"/>
        <v>0.62041666666666673</v>
      </c>
      <c r="J5">
        <f t="shared" si="4"/>
        <v>1.4762500000000001</v>
      </c>
      <c r="K5">
        <f t="shared" si="4"/>
        <v>0.83444444444444443</v>
      </c>
      <c r="L5">
        <f t="shared" si="4"/>
        <v>1.3311111111111114</v>
      </c>
      <c r="M5">
        <f t="shared" si="4"/>
        <v>0.80138888888888871</v>
      </c>
      <c r="N5">
        <f t="shared" si="4"/>
        <v>0.41758620689655168</v>
      </c>
      <c r="P5">
        <f t="shared" ref="P5:AC5" si="5">P4/P2</f>
        <v>1</v>
      </c>
      <c r="Q5">
        <f t="shared" si="5"/>
        <v>2.3514285714285714</v>
      </c>
      <c r="R5">
        <f t="shared" si="5"/>
        <v>1.0320689655172415</v>
      </c>
      <c r="S5">
        <f t="shared" si="5"/>
        <v>0.79361111111111116</v>
      </c>
      <c r="T5">
        <f t="shared" si="5"/>
        <v>1.2430555555555556</v>
      </c>
      <c r="U5">
        <f t="shared" si="5"/>
        <v>1.2452777777777779</v>
      </c>
      <c r="V5">
        <f t="shared" si="5"/>
        <v>0.79361111111111116</v>
      </c>
      <c r="W5">
        <f t="shared" si="5"/>
        <v>1.0258333333333336</v>
      </c>
      <c r="X5">
        <f t="shared" si="5"/>
        <v>1.2121212121212122</v>
      </c>
      <c r="Y5">
        <f t="shared" si="5"/>
        <v>2.166363636363636</v>
      </c>
      <c r="Z5">
        <f t="shared" si="5"/>
        <v>1.9740740740740743</v>
      </c>
      <c r="AA5">
        <f t="shared" si="5"/>
        <v>0.13885714285714287</v>
      </c>
      <c r="AB5">
        <f t="shared" si="5"/>
        <v>0.66958571428571434</v>
      </c>
      <c r="AC5">
        <f t="shared" si="5"/>
        <v>0.43721999999999994</v>
      </c>
    </row>
    <row r="6" spans="1:33" x14ac:dyDescent="0.3">
      <c r="A6" s="1" t="s">
        <v>55</v>
      </c>
      <c r="B6" s="1" t="str">
        <f t="shared" ref="B6:N6" si="6">B1</f>
        <v>Home Win</v>
      </c>
      <c r="C6" s="1" t="str">
        <f t="shared" si="6"/>
        <v>Draw</v>
      </c>
      <c r="D6" s="1" t="str">
        <f t="shared" si="6"/>
        <v>Away Team</v>
      </c>
      <c r="E6" s="1" t="str">
        <f t="shared" si="6"/>
        <v>Over 2.5</v>
      </c>
      <c r="F6" s="1" t="str">
        <f t="shared" si="6"/>
        <v>Under 2.5</v>
      </c>
      <c r="G6" s="1" t="str">
        <f t="shared" si="6"/>
        <v>Both Teams to Score - Yes</v>
      </c>
      <c r="H6" s="1" t="str">
        <f t="shared" si="6"/>
        <v>Both Teams to Score - No</v>
      </c>
      <c r="I6" s="1" t="str">
        <f t="shared" si="6"/>
        <v>Draw No Bet - Home</v>
      </c>
      <c r="J6" s="1" t="str">
        <f t="shared" si="6"/>
        <v>Draw No Bet - Away</v>
      </c>
      <c r="K6" s="1" t="str">
        <f t="shared" si="6"/>
        <v>Double Chance - Home and Draw</v>
      </c>
      <c r="L6" s="1" t="str">
        <f t="shared" si="6"/>
        <v>Double Chance - Away and Draw</v>
      </c>
      <c r="M6" s="1" t="str">
        <f t="shared" si="6"/>
        <v>Double Chance - Home and Away</v>
      </c>
      <c r="N6" s="1" t="str">
        <f t="shared" si="6"/>
        <v>Home Favourite</v>
      </c>
      <c r="O6" s="1"/>
      <c r="P6" s="1" t="str">
        <f t="shared" ref="P6:AC6" si="7">P1</f>
        <v>Home Underdog</v>
      </c>
      <c r="Q6" s="1" t="str">
        <f t="shared" si="7"/>
        <v>Away Favourite</v>
      </c>
      <c r="R6" s="1" t="str">
        <f t="shared" si="7"/>
        <v>Away Underdog</v>
      </c>
      <c r="S6" s="1" t="str">
        <f t="shared" si="7"/>
        <v>First Outcome</v>
      </c>
      <c r="T6" s="1" t="str">
        <f t="shared" si="7"/>
        <v>Second Outcome</v>
      </c>
      <c r="U6" s="1" t="str">
        <f t="shared" si="7"/>
        <v>Third Outcome</v>
      </c>
      <c r="V6" s="1" t="str">
        <f t="shared" si="7"/>
        <v>Favourite</v>
      </c>
      <c r="W6" s="1" t="str">
        <f t="shared" si="7"/>
        <v>Underdog</v>
      </c>
      <c r="X6" s="1" t="str">
        <f t="shared" si="7"/>
        <v>Draw &gt;4 Draw No Bet Else Draw - Home</v>
      </c>
      <c r="Y6" s="1" t="str">
        <f t="shared" si="7"/>
        <v>Draw &gt;4 Draw No Bet Else Draw - Away</v>
      </c>
      <c r="Z6" s="1" t="str">
        <f t="shared" si="7"/>
        <v>Draw If &lt;4</v>
      </c>
      <c r="AA6" s="1" t="str">
        <f t="shared" si="7"/>
        <v>Underdog and Under 2.5</v>
      </c>
      <c r="AB6" s="1" t="str">
        <f t="shared" si="7"/>
        <v>Draw and Over 2.5</v>
      </c>
      <c r="AC6" s="1" t="str">
        <f t="shared" si="7"/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7.1725000000000003</v>
      </c>
      <c r="AC10">
        <f t="shared" si="1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8"/>
        <v>0</v>
      </c>
      <c r="AB12">
        <f t="shared" si="9"/>
        <v>5.4740000000000002</v>
      </c>
      <c r="AC12">
        <f t="shared" si="1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8"/>
        <v>0</v>
      </c>
      <c r="AB13">
        <f t="shared" si="9"/>
        <v>5.3639999999999999</v>
      </c>
      <c r="AC13">
        <f t="shared" si="1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1.2</v>
      </c>
      <c r="F15">
        <f>IF(AND(ISNUMBER('Raw Data'!O10),SUM('Raw Data'!O10:P10)&lt;3),'Raw Data'!F10,)</f>
        <v>0</v>
      </c>
      <c r="G15">
        <f>IF(AND('Raw Data'!O10&gt;0, 'Raw Data'!P10&gt;0), 'Raw Data'!H10, 0)</f>
        <v>1.69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33" x14ac:dyDescent="0.3">
      <c r="A16">
        <f>'Raw Data'!Q11</f>
        <v>2</v>
      </c>
      <c r="B16">
        <f>IF('Raw Data'!O11&gt;'Raw Data'!P11, 'Raw Data'!C11, 0)</f>
        <v>1.47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1.5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2.36</v>
      </c>
      <c r="I16">
        <f>IF('Raw Data'!O11='Raw Data'!P11, 0, IF('Raw Data'!O11&gt;'Raw Data'!P11, 'Raw Data'!J11, 0))</f>
        <v>1.17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1.1100000000000001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1.18</v>
      </c>
      <c r="N16">
        <f>IF(AND('Raw Data'!C11&lt;'Raw Data'!E11, 'Raw Data'!O11&gt;'Raw Data'!P11), 'Raw Data'!C11, 0)</f>
        <v>1.47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1.47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1.47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2.0499999999999998</v>
      </c>
      <c r="E17">
        <f>IF(SUM('Raw Data'!O12:P12)&gt;2, 'Raw Data'!F12, 0)</f>
        <v>1.81</v>
      </c>
      <c r="F17">
        <f>IF(AND(ISNUMBER('Raw Data'!O12),SUM('Raw Data'!O12:P12)&lt;3),'Raw Data'!F12,)</f>
        <v>0</v>
      </c>
      <c r="G17">
        <f>IF(AND('Raw Data'!O12&gt;0, 'Raw Data'!P12&gt;0), 'Raw Data'!H12, 0)</f>
        <v>1.69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1.49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1.27</v>
      </c>
      <c r="M17">
        <f>IF(AND(ISNUMBER('Raw Data'!O12), OR('Raw Data'!O12&gt;'Raw Data'!P12, 'Raw Data'!O12&lt;'Raw Data'!P12)), 'Raw Data'!N12, 0)</f>
        <v>1.27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2.0499999999999998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2.0499999999999998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2.0499999999999998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3.8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1.6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2.39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1.2</v>
      </c>
      <c r="L18">
        <f>IF(AND(ISNUMBER('Raw Data'!O13), OR('Raw Data'!O13&lt;'Raw Data'!P13, 'Raw Data'!O13='Raw Data'!P13)), 'Raw Data'!M13, 0)</f>
        <v>1.96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3.8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Y18">
        <f>IF(AND('Raw Data'!D13&gt;4,'Raw Data'!O13&lt;'Raw Data'!P13),'Raw Data'!K13,IF(AND('Raw Data'!D13&gt;4,'Raw Data'!O13='Raw Data'!P13),0,IF('Raw Data'!O13='Raw Data'!P13,'Raw Data'!D13,0)))</f>
        <v>3.8</v>
      </c>
      <c r="Z18">
        <f>IF(AND('Raw Data'!D13&lt;4, 'Raw Data'!O13='Raw Data'!P13), 'Raw Data'!D13, 0)</f>
        <v>3.8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2.5499999999999998</v>
      </c>
      <c r="E19">
        <f>IF(SUM('Raw Data'!O14:P14)&gt;2, 'Raw Data'!F14, 0)</f>
        <v>0</v>
      </c>
      <c r="F19">
        <f>IF(AND(ISNUMBER('Raw Data'!O14),SUM('Raw Data'!O14:P14)&lt;3),'Raw Data'!F14,)</f>
        <v>1.7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2.38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1.84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1.45</v>
      </c>
      <c r="M19">
        <f>IF(AND(ISNUMBER('Raw Data'!O14), OR('Raw Data'!O14&gt;'Raw Data'!P14, 'Raw Data'!O14&lt;'Raw Data'!P14)), 'Raw Data'!N14, 0)</f>
        <v>1.28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2.5499999999999998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2.5499999999999998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2.5499999999999998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4.335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4.33</v>
      </c>
      <c r="E20">
        <f>IF(SUM('Raw Data'!O15:P15)&gt;2, 'Raw Data'!F15, 0)</f>
        <v>1.38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2.79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3.45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2.17</v>
      </c>
      <c r="M20">
        <f>IF(AND(ISNUMBER('Raw Data'!O15), OR('Raw Data'!O15&gt;'Raw Data'!P15, 'Raw Data'!O15&lt;'Raw Data'!P15)), 'Raw Data'!N15, 0)</f>
        <v>1.19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4.33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4.33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4.33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3.45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7.5</v>
      </c>
      <c r="E21">
        <f>IF(SUM('Raw Data'!O16:P16)&gt;2, 'Raw Data'!F16, 0)</f>
        <v>1.34</v>
      </c>
      <c r="F21">
        <f>IF(AND(ISNUMBER('Raw Data'!O16),SUM('Raw Data'!O16:P16)&lt;3),'Raw Data'!F16,)</f>
        <v>0</v>
      </c>
      <c r="G21">
        <f>IF(AND('Raw Data'!O16&gt;0, 'Raw Data'!P16&gt;0), 'Raw Data'!H16, 0)</f>
        <v>1.54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5.9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3.12</v>
      </c>
      <c r="M21">
        <f>IF(AND(ISNUMBER('Raw Data'!O16), OR('Raw Data'!O16&gt;'Raw Data'!P16, 'Raw Data'!O16&lt;'Raw Data'!P16)), 'Raw Data'!N16, 0)</f>
        <v>1.1299999999999999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7.5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7.5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7.5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5.9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3.5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1.78</v>
      </c>
      <c r="F22">
        <f>IF(AND(ISNUMBER('Raw Data'!O17),SUM('Raw Data'!O17:P17)&lt;3),'Raw Data'!F17,)</f>
        <v>0</v>
      </c>
      <c r="G22">
        <f>IF(AND('Raw Data'!O17&gt;0, 'Raw Data'!P17&gt;0), 'Raw Data'!H17, 0)</f>
        <v>1.66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2.57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1.74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1.26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3.5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3.5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3.5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3.6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1.64</v>
      </c>
      <c r="G23">
        <f>IF(AND('Raw Data'!O18&gt;0, 'Raw Data'!P18&gt;0), 'Raw Data'!H18, 0)</f>
        <v>1.55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1.28</v>
      </c>
      <c r="L23">
        <f>IF(AND(ISNUMBER('Raw Data'!O18), OR('Raw Data'!O18&lt;'Raw Data'!P18, 'Raw Data'!O18='Raw Data'!P18)), 'Raw Data'!M18, 0)</f>
        <v>1.72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3.6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Y23">
        <f>IF(AND('Raw Data'!D18&gt;4,'Raw Data'!O18&lt;'Raw Data'!P18),'Raw Data'!K18,IF(AND('Raw Data'!D18&gt;4,'Raw Data'!O18='Raw Data'!P18),0,IF('Raw Data'!O18='Raw Data'!P18,'Raw Data'!D18,0)))</f>
        <v>3.6</v>
      </c>
      <c r="Z23">
        <f>IF(AND('Raw Data'!D18&lt;4, 'Raw Data'!O18='Raw Data'!P18), 'Raw Data'!D18, 0)</f>
        <v>3.6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1.1499999999999999</v>
      </c>
      <c r="E24">
        <f>IF(SUM('Raw Data'!O19:P19)&gt;2, 'Raw Data'!F19, 0)</f>
        <v>1.22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2.35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1.04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1.03</v>
      </c>
      <c r="M24">
        <f>IF(AND(ISNUMBER('Raw Data'!O19), OR('Raw Data'!O19&gt;'Raw Data'!P19, 'Raw Data'!O19&lt;'Raw Data'!P19)), 'Raw Data'!N19, 0)</f>
        <v>1.07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1.1499999999999999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1.1499999999999999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1.1499999999999999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1.04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3</v>
      </c>
      <c r="B25">
        <f>IF('Raw Data'!O20&gt;'Raw Data'!P20, 'Raw Data'!C20, 0)</f>
        <v>1.44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1.54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2.16</v>
      </c>
      <c r="I25">
        <f>IF('Raw Data'!O20='Raw Data'!P20, 0, IF('Raw Data'!O20&gt;'Raw Data'!P20, 'Raw Data'!J20, 0))</f>
        <v>1.1399999999999999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1.0900000000000001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1.1599999999999999</v>
      </c>
      <c r="N25">
        <f>IF(AND('Raw Data'!C20&lt;'Raw Data'!E20, 'Raw Data'!O20&gt;'Raw Data'!P20), 'Raw Data'!C20, 0)</f>
        <v>1.44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2.4</v>
      </c>
      <c r="E26">
        <f>IF(SUM('Raw Data'!O21:P21)&gt;2, 'Raw Data'!F21, 0)</f>
        <v>1.56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2.6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1.79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1.44</v>
      </c>
      <c r="M26">
        <f>IF(AND(ISNUMBER('Raw Data'!O21), OR('Raw Data'!O21&gt;'Raw Data'!P21, 'Raw Data'!O21&lt;'Raw Data'!P21)), 'Raw Data'!N21, 0)</f>
        <v>1.25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2.4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2.4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2.4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1.44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1.58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2.09</v>
      </c>
      <c r="I27">
        <f>IF('Raw Data'!O22='Raw Data'!P22, 0, IF('Raw Data'!O22&gt;'Raw Data'!P22, 'Raw Data'!J22, 0))</f>
        <v>1.1599999999999999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1.0900000000000001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1.17</v>
      </c>
      <c r="N27">
        <f>IF(AND('Raw Data'!C22&lt;'Raw Data'!E22, 'Raw Data'!O22&gt;'Raw Data'!P22), 'Raw Data'!C22, 0)</f>
        <v>1.44</v>
      </c>
      <c r="O27" t="b">
        <f>'Raw Data'!C22&lt;'Raw Data'!E22</f>
        <v>1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1.44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1.44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2.25</v>
      </c>
      <c r="E28">
        <f>IF(SUM('Raw Data'!O23:P23)&gt;2, 'Raw Data'!F23, 0)</f>
        <v>1.85</v>
      </c>
      <c r="F28">
        <f>IF(AND(ISNUMBER('Raw Data'!O23),SUM('Raw Data'!O23:P23)&lt;3),'Raw Data'!F23,)</f>
        <v>0</v>
      </c>
      <c r="G28">
        <f>IF(AND('Raw Data'!O23&gt;0, 'Raw Data'!P23&gt;0), 'Raw Data'!H23, 0)</f>
        <v>1.68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1.65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1.36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2.25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2.25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2.25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1.4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1.41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2.41</v>
      </c>
      <c r="I29">
        <f>IF('Raw Data'!O24='Raw Data'!P24, 0, IF('Raw Data'!O24&gt;'Raw Data'!P24, 'Raw Data'!J24, 0))</f>
        <v>1.1399999999999999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1.0900000000000001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1.1499999999999999</v>
      </c>
      <c r="N29">
        <f>IF(AND('Raw Data'!C24&lt;'Raw Data'!E24, 'Raw Data'!O24&gt;'Raw Data'!P24), 'Raw Data'!C24, 0)</f>
        <v>1.4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1.4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1.4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1.66</v>
      </c>
      <c r="E30">
        <f>IF(SUM('Raw Data'!O25:P25)&gt;2, 'Raw Data'!F25, 0)</f>
        <v>0</v>
      </c>
      <c r="F30">
        <f>IF(AND(ISNUMBER('Raw Data'!O25),SUM('Raw Data'!O25:P25)&lt;3),'Raw Data'!F25,)</f>
        <v>1.47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2.58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1.3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1.18</v>
      </c>
      <c r="M30">
        <f>IF(AND(ISNUMBER('Raw Data'!O25), OR('Raw Data'!O25&gt;'Raw Data'!P25, 'Raw Data'!O25&lt;'Raw Data'!P25)), 'Raw Data'!N25, 0)</f>
        <v>1.19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1.66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1.66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1.66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1.3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2.4401999999999999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7.5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1.17</v>
      </c>
      <c r="G31">
        <f>IF(AND('Raw Data'!O26&gt;0, 'Raw Data'!P26&gt;0), 'Raw Data'!H26, 0)</f>
        <v>1.52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1.02</v>
      </c>
      <c r="L31">
        <f>IF(AND(ISNUMBER('Raw Data'!O26), OR('Raw Data'!O26&lt;'Raw Data'!P26, 'Raw Data'!O26='Raw Data'!P26)), 'Raw Data'!M26, 0)</f>
        <v>4.95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7.5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3.5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1.62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2.4500000000000002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1.29</v>
      </c>
      <c r="L32">
        <f>IF(AND(ISNUMBER('Raw Data'!O27), OR('Raw Data'!O27&lt;'Raw Data'!P27, 'Raw Data'!O27='Raw Data'!P27)), 'Raw Data'!M27, 0)</f>
        <v>1.71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3.5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Y32">
        <f>IF(AND('Raw Data'!D27&gt;4,'Raw Data'!O27&lt;'Raw Data'!P27),'Raw Data'!K27,IF(AND('Raw Data'!D27&gt;4,'Raw Data'!O27='Raw Data'!P27),0,IF('Raw Data'!O27='Raw Data'!P27,'Raw Data'!D27,0)))</f>
        <v>3.5</v>
      </c>
      <c r="Z32">
        <f>IF(AND('Raw Data'!D27&lt;4, 'Raw Data'!O27='Raw Data'!P27), 'Raw Data'!D27, 0)</f>
        <v>3.5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3.5</v>
      </c>
      <c r="D33">
        <f>IF('Raw Data'!O28&lt;'Raw Data'!P28, 'Raw Data'!E28, 0)</f>
        <v>0</v>
      </c>
      <c r="E33">
        <f>IF(SUM('Raw Data'!O28:P28)&gt;2, 'Raw Data'!F28, 0)</f>
        <v>1.55</v>
      </c>
      <c r="F33">
        <f>IF(AND(ISNUMBER('Raw Data'!O28),SUM('Raw Data'!O28:P28)&lt;3),'Raw Data'!F28,)</f>
        <v>0</v>
      </c>
      <c r="G33">
        <f>IF(AND('Raw Data'!O28&gt;0, 'Raw Data'!P28&gt;0), 'Raw Data'!H28, 0)</f>
        <v>1.48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1.43</v>
      </c>
      <c r="L33">
        <f>IF(AND(ISNUMBER('Raw Data'!O28), OR('Raw Data'!O28&lt;'Raw Data'!P28, 'Raw Data'!O28='Raw Data'!P28)), 'Raw Data'!M28, 0)</f>
        <v>1.51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3.5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3.5</v>
      </c>
      <c r="Y33">
        <f>IF(AND('Raw Data'!D28&gt;4,'Raw Data'!O28&lt;'Raw Data'!P28),'Raw Data'!K28,IF(AND('Raw Data'!D28&gt;4,'Raw Data'!O28='Raw Data'!P28),0,IF('Raw Data'!O28='Raw Data'!P28,'Raw Data'!D28,0)))</f>
        <v>3.5</v>
      </c>
      <c r="Z33">
        <f>IF(AND('Raw Data'!D28&lt;4, 'Raw Data'!O28='Raw Data'!P28), 'Raw Data'!D28, 0)</f>
        <v>3.5</v>
      </c>
      <c r="AA33">
        <f t="shared" si="8"/>
        <v>0</v>
      </c>
      <c r="AB33">
        <f t="shared" si="9"/>
        <v>5.4249999999999998</v>
      </c>
      <c r="AC33">
        <f t="shared" si="10"/>
        <v>0</v>
      </c>
    </row>
    <row r="34" spans="1:29" x14ac:dyDescent="0.3">
      <c r="A34">
        <f>'Raw Data'!Q29</f>
        <v>4</v>
      </c>
      <c r="B34">
        <f>IF('Raw Data'!O29&gt;'Raw Data'!P29, 'Raw Data'!C29, 0)</f>
        <v>1.6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1.33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2.97</v>
      </c>
      <c r="I34">
        <f>IF('Raw Data'!O29='Raw Data'!P29, 0, IF('Raw Data'!O29&gt;'Raw Data'!P29, 'Raw Data'!J29, 0))</f>
        <v>1.25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1.17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1.17</v>
      </c>
      <c r="N34">
        <f>IF(AND('Raw Data'!C29&lt;'Raw Data'!E29, 'Raw Data'!O29&gt;'Raw Data'!P29), 'Raw Data'!C29, 0)</f>
        <v>1.6</v>
      </c>
      <c r="O34" t="b">
        <f>'Raw Data'!C29&lt;'Raw Data'!E29</f>
        <v>1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1.6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1.6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1.25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4</v>
      </c>
      <c r="B35">
        <f>IF('Raw Data'!O30&gt;'Raw Data'!P30, 'Raw Data'!C30, 0)</f>
        <v>0</v>
      </c>
      <c r="C35">
        <f>IF(AND(ISNUMBER('Raw Data'!O30), 'Raw Data'!O30='Raw Data'!P30), 'Raw Data'!D30, 0)</f>
        <v>5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1.39</v>
      </c>
      <c r="G35">
        <f>IF(AND('Raw Data'!O30&gt;0, 'Raw Data'!P30&gt;0), 'Raw Data'!H30, 0)</f>
        <v>1.59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3.08</v>
      </c>
      <c r="L35">
        <f>IF(AND(ISNUMBER('Raw Data'!O30), OR('Raw Data'!O30&lt;'Raw Data'!P30, 'Raw Data'!O30='Raw Data'!P30)), 'Raw Data'!M30, 0)</f>
        <v>1.07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5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4</v>
      </c>
      <c r="B36">
        <f>IF('Raw Data'!O31&gt;'Raw Data'!P31, 'Raw Data'!C31, 0)</f>
        <v>0</v>
      </c>
      <c r="C36">
        <f>IF(AND(ISNUMBER('Raw Data'!O31), 'Raw Data'!O31='Raw Data'!P31), 'Raw Data'!D31, 0)</f>
        <v>3.9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1.63</v>
      </c>
      <c r="G36">
        <f>IF(AND('Raw Data'!O31&gt;0, 'Raw Data'!P31&gt;0), 'Raw Data'!H31, 0)</f>
        <v>1.61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1.19</v>
      </c>
      <c r="L36">
        <f>IF(AND(ISNUMBER('Raw Data'!O31), OR('Raw Data'!O31&lt;'Raw Data'!P31, 'Raw Data'!O31='Raw Data'!P31)), 'Raw Data'!M31, 0)</f>
        <v>2.0099999999999998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3.9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3.9</v>
      </c>
      <c r="Y36">
        <f>IF(AND('Raw Data'!D31&gt;4,'Raw Data'!O31&lt;'Raw Data'!P31),'Raw Data'!K31,IF(AND('Raw Data'!D31&gt;4,'Raw Data'!O31='Raw Data'!P31),0,IF('Raw Data'!O31='Raw Data'!P31,'Raw Data'!D31,0)))</f>
        <v>3.9</v>
      </c>
      <c r="Z36">
        <f>IF(AND('Raw Data'!D31&lt;4, 'Raw Data'!O31='Raw Data'!P31), 'Raw Data'!D31, 0)</f>
        <v>3.9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2.25</v>
      </c>
      <c r="E37">
        <f>IF(SUM('Raw Data'!O32:P32)&gt;2, 'Raw Data'!F32, 0)</f>
        <v>0</v>
      </c>
      <c r="F37">
        <f>IF(AND(ISNUMBER('Raw Data'!O32),SUM('Raw Data'!O32:P32)&lt;3),'Raw Data'!F32,)</f>
        <v>1.63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2.4500000000000002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1.67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1.38</v>
      </c>
      <c r="M37">
        <f>IF(AND(ISNUMBER('Raw Data'!O32), OR('Raw Data'!O32&gt;'Raw Data'!P32, 'Raw Data'!O32&lt;'Raw Data'!P32)), 'Raw Data'!N32, 0)</f>
        <v>1.26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2.25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2.25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2.25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3.6674999999999995</v>
      </c>
    </row>
    <row r="38" spans="1:29" x14ac:dyDescent="0.3">
      <c r="A38">
        <f>'Raw Data'!Q33</f>
        <v>4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3.3</v>
      </c>
      <c r="E38">
        <f>IF(SUM('Raw Data'!O33:P33)&gt;2, 'Raw Data'!F33, 0)</f>
        <v>1.7</v>
      </c>
      <c r="F38">
        <f>IF(AND(ISNUMBER('Raw Data'!O33),SUM('Raw Data'!O33:P33)&lt;3),'Raw Data'!F33,)</f>
        <v>0</v>
      </c>
      <c r="G38">
        <f>IF(AND('Raw Data'!O33&gt;0, 'Raw Data'!P33&gt;0), 'Raw Data'!H33, 0)</f>
        <v>1.59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2.44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1.7</v>
      </c>
      <c r="M38">
        <f>IF(AND(ISNUMBER('Raw Data'!O33), OR('Raw Data'!O33&gt;'Raw Data'!P33, 'Raw Data'!O33&lt;'Raw Data'!P33)), 'Raw Data'!N33, 0)</f>
        <v>1.26</v>
      </c>
      <c r="N38">
        <f>IF(AND('Raw Data'!C33&lt;'Raw Data'!E33, 'Raw Data'!O33&gt;'Raw Data'!P33), 'Raw Data'!C33, 0)</f>
        <v>0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3.3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3.3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3.3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3.6</v>
      </c>
      <c r="E39">
        <f>IF(SUM('Raw Data'!O34:P34)&gt;2, 'Raw Data'!F34, 0)</f>
        <v>1.49</v>
      </c>
      <c r="F39">
        <f>IF(AND(ISNUMBER('Raw Data'!O34),SUM('Raw Data'!O34:P34)&lt;3),'Raw Data'!F34,)</f>
        <v>0</v>
      </c>
      <c r="G39">
        <f>IF(AND('Raw Data'!O34&gt;0, 'Raw Data'!P34&gt;0), 'Raw Data'!H34, 0)</f>
        <v>1.47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2.8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1.86</v>
      </c>
      <c r="M39">
        <f>IF(AND(ISNUMBER('Raw Data'!O34), OR('Raw Data'!O34&gt;'Raw Data'!P34, 'Raw Data'!O34&lt;'Raw Data'!P34)), 'Raw Data'!N34, 0)</f>
        <v>1.22</v>
      </c>
      <c r="N39">
        <f>IF(AND('Raw Data'!C34&lt;'Raw Data'!E34, 'Raw Data'!O34&gt;'Raw Data'!P34), 'Raw Data'!C34, 0)</f>
        <v>0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3.6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3.6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3.6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3.5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1.58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2.5099999999999998</v>
      </c>
      <c r="I40">
        <f>IF('Raw Data'!O35='Raw Data'!P35, 0, IF('Raw Data'!O35&gt;'Raw Data'!P35, 'Raw Data'!J35, 0))</f>
        <v>2.64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1.78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1.24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3.5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3.5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3.5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2.7</v>
      </c>
      <c r="E41">
        <f>IF(SUM('Raw Data'!O36:P36)&gt;2, 'Raw Data'!F36, 0)</f>
        <v>0</v>
      </c>
      <c r="F41">
        <f>IF(AND(ISNUMBER('Raw Data'!O36),SUM('Raw Data'!O36:P36)&lt;3),'Raw Data'!F36,)</f>
        <v>1.8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2.2200000000000002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1.96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1.5</v>
      </c>
      <c r="M41">
        <f>IF(AND(ISNUMBER('Raw Data'!O36), OR('Raw Data'!O36&gt;'Raw Data'!P36, 'Raw Data'!O36&lt;'Raw Data'!P36)), 'Raw Data'!N36, 0)</f>
        <v>1.29</v>
      </c>
      <c r="N41">
        <f>IF(AND('Raw Data'!C36&lt;'Raw Data'!E36, 'Raw Data'!O36&gt;'Raw Data'!P36), 'Raw Data'!C36, 0)</f>
        <v>0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2.7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2.7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2.7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4.8600000000000003</v>
      </c>
      <c r="AB41">
        <f t="shared" si="9"/>
        <v>0</v>
      </c>
      <c r="AC41">
        <f t="shared" si="10"/>
        <v>4.8600000000000003</v>
      </c>
    </row>
    <row r="42" spans="1:29" x14ac:dyDescent="0.3">
      <c r="A42">
        <f>'Raw Data'!Q37</f>
        <v>4</v>
      </c>
      <c r="B42">
        <f>IF('Raw Data'!O37&gt;'Raw Data'!P37, 'Raw Data'!C37, 0)</f>
        <v>2.1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1.65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2.42</v>
      </c>
      <c r="I42">
        <f>IF('Raw Data'!O37='Raw Data'!P37, 0, IF('Raw Data'!O37&gt;'Raw Data'!P37, 'Raw Data'!J37, 0))</f>
        <v>1.58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1.34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1.24</v>
      </c>
      <c r="N42">
        <f>IF(AND('Raw Data'!C37&lt;'Raw Data'!E37, 'Raw Data'!O37&gt;'Raw Data'!P37), 'Raw Data'!C37, 0)</f>
        <v>2.1</v>
      </c>
      <c r="O42" t="b">
        <f>'Raw Data'!C37&lt;'Raw Data'!E37</f>
        <v>1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2.1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2.1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5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3.8</v>
      </c>
      <c r="Z43">
        <f>IF(AND('Raw Data'!D38&lt;4, 'Raw Data'!O38='Raw Data'!P38), 'Raw Data'!D38, 0)</f>
        <v>3.8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5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3.5</v>
      </c>
      <c r="Z44">
        <f>IF(AND('Raw Data'!D39&lt;4, 'Raw Data'!O39='Raw Data'!P39), 'Raw Data'!D39, 0)</f>
        <v>3.5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5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5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1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5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1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5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3.6</v>
      </c>
      <c r="Z48">
        <f>IF(AND('Raw Data'!D43&lt;4, 'Raw Data'!O43='Raw Data'!P43), 'Raw Data'!D43, 0)</f>
        <v>3.6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5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1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3.4</v>
      </c>
      <c r="Z49">
        <f>IF(AND('Raw Data'!D44&lt;4, 'Raw Data'!O44='Raw Data'!P44), 'Raw Data'!D44, 0)</f>
        <v>3.4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5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3.6</v>
      </c>
      <c r="Z50">
        <f>IF(AND('Raw Data'!D45&lt;4, 'Raw Data'!O45='Raw Data'!P45), 'Raw Data'!D45, 0)</f>
        <v>3.6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5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1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3.5</v>
      </c>
      <c r="Z51">
        <f>IF(AND('Raw Data'!D46&lt;4, 'Raw Data'!O46='Raw Data'!P46), 'Raw Data'!D46, 0)</f>
        <v>3.5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2022-10-21T03:13:39Z</dcterms:modified>
</cp:coreProperties>
</file>