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2" documentId="11_F73D5A0049790ED854DF8CEF3AD510B28B1064E8" xr6:coauthVersionLast="47" xr6:coauthVersionMax="47" xr10:uidLastSave="{AD8E5D4F-243C-46F1-81D8-64923109D47A}"/>
  <bookViews>
    <workbookView xWindow="-23148" yWindow="12" windowWidth="23256" windowHeight="12576" activeTab="2" xr2:uid="{00000000-000D-0000-FFFF-FFFF00000000}"/>
  </bookViews>
  <sheets>
    <sheet name="Raw Data" sheetId="1" r:id="rId1"/>
    <sheet name="Summary" sheetId="2" r:id="rId2"/>
    <sheet name="Analysis" sheetId="3" r:id="rId3"/>
    <sheet name="Pibot" sheetId="4" r:id="rId4"/>
  </sheets>
  <calcPr calcId="191029"/>
  <pivotCaches>
    <pivotCache cacheId="1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0" i="4" l="1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AX532" i="3"/>
  <c r="AW532" i="3"/>
  <c r="AV532" i="3"/>
  <c r="AU532" i="3"/>
  <c r="AT532" i="3"/>
  <c r="AS532" i="3"/>
  <c r="AR532" i="3"/>
  <c r="AP532" i="3"/>
  <c r="AN532" i="3"/>
  <c r="AL532" i="3"/>
  <c r="AJ532" i="3"/>
  <c r="AH532" i="3"/>
  <c r="AG532" i="3"/>
  <c r="AF532" i="3"/>
  <c r="AE532" i="3"/>
  <c r="AD532" i="3"/>
  <c r="AB532" i="3"/>
  <c r="AA532" i="3"/>
  <c r="Z532" i="3"/>
  <c r="Y532" i="3"/>
  <c r="W532" i="3"/>
  <c r="U532" i="3"/>
  <c r="S532" i="3"/>
  <c r="Q532" i="3"/>
  <c r="P532" i="3"/>
  <c r="O532" i="3"/>
  <c r="M532" i="3"/>
  <c r="K532" i="3"/>
  <c r="I532" i="3"/>
  <c r="G532" i="3"/>
  <c r="E532" i="3"/>
  <c r="R532" i="3" s="1"/>
  <c r="C532" i="3"/>
  <c r="A532" i="3"/>
  <c r="B532" i="3" s="1"/>
  <c r="AX531" i="3"/>
  <c r="AW531" i="3"/>
  <c r="AV531" i="3"/>
  <c r="AT531" i="3"/>
  <c r="AS531" i="3"/>
  <c r="AU531" i="3" s="1"/>
  <c r="AR531" i="3"/>
  <c r="AP531" i="3"/>
  <c r="AN531" i="3"/>
  <c r="AL531" i="3"/>
  <c r="AJ531" i="3"/>
  <c r="AH531" i="3"/>
  <c r="AG531" i="3"/>
  <c r="AF531" i="3"/>
  <c r="AE531" i="3"/>
  <c r="AD531" i="3"/>
  <c r="AC531" i="3"/>
  <c r="AB531" i="3"/>
  <c r="AA531" i="3"/>
  <c r="Z531" i="3"/>
  <c r="Y531" i="3"/>
  <c r="W531" i="3"/>
  <c r="U531" i="3"/>
  <c r="S531" i="3"/>
  <c r="R531" i="3"/>
  <c r="Q531" i="3"/>
  <c r="O531" i="3"/>
  <c r="M531" i="3"/>
  <c r="K531" i="3"/>
  <c r="I531" i="3"/>
  <c r="G531" i="3"/>
  <c r="E531" i="3"/>
  <c r="P531" i="3" s="1"/>
  <c r="C531" i="3"/>
  <c r="A531" i="3"/>
  <c r="B531" i="3" s="1"/>
  <c r="AX530" i="3"/>
  <c r="AW530" i="3"/>
  <c r="AV530" i="3"/>
  <c r="AT530" i="3"/>
  <c r="AS530" i="3"/>
  <c r="AU530" i="3" s="1"/>
  <c r="AR530" i="3"/>
  <c r="AP530" i="3"/>
  <c r="AN530" i="3"/>
  <c r="AL530" i="3"/>
  <c r="AJ530" i="3"/>
  <c r="AH530" i="3"/>
  <c r="AG530" i="3"/>
  <c r="AF530" i="3"/>
  <c r="AE530" i="3"/>
  <c r="AD530" i="3"/>
  <c r="AC530" i="3"/>
  <c r="AB530" i="3"/>
  <c r="AA530" i="3"/>
  <c r="Z530" i="3"/>
  <c r="Y530" i="3"/>
  <c r="W530" i="3"/>
  <c r="U530" i="3"/>
  <c r="S530" i="3"/>
  <c r="Q530" i="3"/>
  <c r="O530" i="3"/>
  <c r="M530" i="3"/>
  <c r="K530" i="3"/>
  <c r="I530" i="3"/>
  <c r="G530" i="3"/>
  <c r="E530" i="3"/>
  <c r="R530" i="3" s="1"/>
  <c r="C530" i="3"/>
  <c r="A530" i="3"/>
  <c r="B530" i="3" s="1"/>
  <c r="AI530" i="3" s="1"/>
  <c r="AK530" i="3" s="1"/>
  <c r="AM530" i="3" s="1"/>
  <c r="AO530" i="3" s="1"/>
  <c r="AQ530" i="3" s="1"/>
  <c r="AX529" i="3"/>
  <c r="AW529" i="3"/>
  <c r="AV529" i="3"/>
  <c r="AT529" i="3"/>
  <c r="AS529" i="3"/>
  <c r="AU529" i="3" s="1"/>
  <c r="AR529" i="3"/>
  <c r="AP529" i="3"/>
  <c r="AN529" i="3"/>
  <c r="AL529" i="3"/>
  <c r="AJ529" i="3"/>
  <c r="AH529" i="3"/>
  <c r="AG529" i="3"/>
  <c r="AF529" i="3"/>
  <c r="AE529" i="3"/>
  <c r="AD529" i="3"/>
  <c r="AC529" i="3"/>
  <c r="AB529" i="3"/>
  <c r="AA529" i="3"/>
  <c r="Z529" i="3"/>
  <c r="Y529" i="3"/>
  <c r="W529" i="3"/>
  <c r="U529" i="3"/>
  <c r="S529" i="3"/>
  <c r="Q529" i="3"/>
  <c r="O529" i="3"/>
  <c r="M529" i="3"/>
  <c r="K529" i="3"/>
  <c r="I529" i="3"/>
  <c r="G529" i="3"/>
  <c r="E529" i="3"/>
  <c r="C529" i="3"/>
  <c r="A529" i="3"/>
  <c r="B529" i="3" s="1"/>
  <c r="AX528" i="3"/>
  <c r="AW528" i="3"/>
  <c r="AV528" i="3"/>
  <c r="AU528" i="3"/>
  <c r="AT528" i="3"/>
  <c r="AS528" i="3"/>
  <c r="AR528" i="3"/>
  <c r="AP528" i="3"/>
  <c r="AN528" i="3"/>
  <c r="AL528" i="3"/>
  <c r="AJ528" i="3"/>
  <c r="AH528" i="3"/>
  <c r="AG528" i="3"/>
  <c r="AF528" i="3"/>
  <c r="AE528" i="3"/>
  <c r="AD528" i="3"/>
  <c r="AC528" i="3"/>
  <c r="AB528" i="3"/>
  <c r="AA528" i="3"/>
  <c r="Z528" i="3"/>
  <c r="Y528" i="3"/>
  <c r="W528" i="3"/>
  <c r="U528" i="3"/>
  <c r="S528" i="3"/>
  <c r="Q528" i="3"/>
  <c r="P528" i="3"/>
  <c r="O528" i="3"/>
  <c r="M528" i="3"/>
  <c r="K528" i="3"/>
  <c r="I528" i="3"/>
  <c r="G528" i="3"/>
  <c r="E528" i="3"/>
  <c r="R528" i="3" s="1"/>
  <c r="C528" i="3"/>
  <c r="A528" i="3"/>
  <c r="B528" i="3" s="1"/>
  <c r="AX527" i="3"/>
  <c r="AW527" i="3"/>
  <c r="AV527" i="3"/>
  <c r="AT527" i="3"/>
  <c r="AS527" i="3"/>
  <c r="AU527" i="3" s="1"/>
  <c r="AR527" i="3"/>
  <c r="AP527" i="3"/>
  <c r="AN527" i="3"/>
  <c r="AL527" i="3"/>
  <c r="AJ527" i="3"/>
  <c r="AH527" i="3"/>
  <c r="AG527" i="3"/>
  <c r="AF527" i="3"/>
  <c r="AE527" i="3"/>
  <c r="AD527" i="3"/>
  <c r="AC527" i="3"/>
  <c r="AB527" i="3"/>
  <c r="AA527" i="3"/>
  <c r="Z527" i="3"/>
  <c r="Y527" i="3"/>
  <c r="W527" i="3"/>
  <c r="U527" i="3"/>
  <c r="S527" i="3"/>
  <c r="R527" i="3"/>
  <c r="Q527" i="3"/>
  <c r="O527" i="3"/>
  <c r="M527" i="3"/>
  <c r="K527" i="3"/>
  <c r="I527" i="3"/>
  <c r="G527" i="3"/>
  <c r="E527" i="3"/>
  <c r="P527" i="3" s="1"/>
  <c r="C527" i="3"/>
  <c r="A527" i="3"/>
  <c r="B527" i="3" s="1"/>
  <c r="AX526" i="3"/>
  <c r="AW526" i="3"/>
  <c r="AV526" i="3"/>
  <c r="AT526" i="3"/>
  <c r="AS526" i="3"/>
  <c r="AU526" i="3" s="1"/>
  <c r="AR526" i="3"/>
  <c r="AQ526" i="3"/>
  <c r="AP526" i="3"/>
  <c r="AN526" i="3"/>
  <c r="AL526" i="3"/>
  <c r="AJ526" i="3"/>
  <c r="AI526" i="3"/>
  <c r="AK526" i="3" s="1"/>
  <c r="AM526" i="3" s="1"/>
  <c r="AO526" i="3" s="1"/>
  <c r="AH526" i="3"/>
  <c r="AG526" i="3"/>
  <c r="AF526" i="3"/>
  <c r="AE526" i="3"/>
  <c r="AD526" i="3"/>
  <c r="AC526" i="3"/>
  <c r="AB526" i="3"/>
  <c r="AA526" i="3"/>
  <c r="Z526" i="3"/>
  <c r="Y526" i="3"/>
  <c r="W526" i="3"/>
  <c r="U526" i="3"/>
  <c r="S526" i="3"/>
  <c r="Q526" i="3"/>
  <c r="O526" i="3"/>
  <c r="M526" i="3"/>
  <c r="K526" i="3"/>
  <c r="I526" i="3"/>
  <c r="G526" i="3"/>
  <c r="E526" i="3"/>
  <c r="R526" i="3" s="1"/>
  <c r="C526" i="3"/>
  <c r="A526" i="3"/>
  <c r="B526" i="3" s="1"/>
  <c r="AX525" i="3"/>
  <c r="AW525" i="3"/>
  <c r="AV525" i="3"/>
  <c r="AT525" i="3"/>
  <c r="AS525" i="3"/>
  <c r="AU525" i="3" s="1"/>
  <c r="AR525" i="3"/>
  <c r="AP525" i="3"/>
  <c r="AN525" i="3"/>
  <c r="AL525" i="3"/>
  <c r="AJ525" i="3"/>
  <c r="AH525" i="3"/>
  <c r="AG525" i="3"/>
  <c r="AF525" i="3"/>
  <c r="AE525" i="3"/>
  <c r="AD525" i="3"/>
  <c r="AC525" i="3"/>
  <c r="AB525" i="3"/>
  <c r="AA525" i="3"/>
  <c r="Z525" i="3"/>
  <c r="Y525" i="3"/>
  <c r="W525" i="3"/>
  <c r="U525" i="3"/>
  <c r="S525" i="3"/>
  <c r="Q525" i="3"/>
  <c r="O525" i="3"/>
  <c r="M525" i="3"/>
  <c r="K525" i="3"/>
  <c r="I525" i="3"/>
  <c r="G525" i="3"/>
  <c r="E525" i="3"/>
  <c r="C525" i="3"/>
  <c r="A525" i="3"/>
  <c r="B525" i="3" s="1"/>
  <c r="AX524" i="3"/>
  <c r="AW524" i="3"/>
  <c r="AV524" i="3"/>
  <c r="AU524" i="3"/>
  <c r="AT524" i="3"/>
  <c r="AS524" i="3"/>
  <c r="AR524" i="3"/>
  <c r="AP524" i="3"/>
  <c r="AN524" i="3"/>
  <c r="AL524" i="3"/>
  <c r="AJ524" i="3"/>
  <c r="AH524" i="3"/>
  <c r="AG524" i="3"/>
  <c r="AF524" i="3"/>
  <c r="AE524" i="3"/>
  <c r="AD524" i="3"/>
  <c r="AC524" i="3"/>
  <c r="AB524" i="3"/>
  <c r="AA524" i="3"/>
  <c r="Z524" i="3"/>
  <c r="Y524" i="3"/>
  <c r="W524" i="3"/>
  <c r="U524" i="3"/>
  <c r="S524" i="3"/>
  <c r="Q524" i="3"/>
  <c r="P524" i="3"/>
  <c r="O524" i="3"/>
  <c r="M524" i="3"/>
  <c r="K524" i="3"/>
  <c r="I524" i="3"/>
  <c r="G524" i="3"/>
  <c r="E524" i="3"/>
  <c r="R524" i="3" s="1"/>
  <c r="C524" i="3"/>
  <c r="A524" i="3"/>
  <c r="B524" i="3" s="1"/>
  <c r="AX523" i="3"/>
  <c r="AW523" i="3"/>
  <c r="AV523" i="3"/>
  <c r="AT523" i="3"/>
  <c r="AS523" i="3"/>
  <c r="AU523" i="3" s="1"/>
  <c r="AR523" i="3"/>
  <c r="AP523" i="3"/>
  <c r="AN523" i="3"/>
  <c r="AL523" i="3"/>
  <c r="AJ523" i="3"/>
  <c r="AH523" i="3"/>
  <c r="AG523" i="3"/>
  <c r="AF523" i="3"/>
  <c r="AE523" i="3"/>
  <c r="AD523" i="3"/>
  <c r="AC523" i="3"/>
  <c r="AB523" i="3"/>
  <c r="AA523" i="3"/>
  <c r="Z523" i="3"/>
  <c r="Y523" i="3"/>
  <c r="W523" i="3"/>
  <c r="U523" i="3"/>
  <c r="S523" i="3"/>
  <c r="R523" i="3"/>
  <c r="Q523" i="3"/>
  <c r="O523" i="3"/>
  <c r="M523" i="3"/>
  <c r="K523" i="3"/>
  <c r="I523" i="3"/>
  <c r="G523" i="3"/>
  <c r="E523" i="3"/>
  <c r="P523" i="3" s="1"/>
  <c r="C523" i="3"/>
  <c r="A523" i="3"/>
  <c r="B523" i="3" s="1"/>
  <c r="AX522" i="3"/>
  <c r="AW522" i="3"/>
  <c r="AV522" i="3"/>
  <c r="AT522" i="3"/>
  <c r="AS522" i="3"/>
  <c r="AU522" i="3" s="1"/>
  <c r="AR522" i="3"/>
  <c r="AQ522" i="3"/>
  <c r="AP522" i="3"/>
  <c r="AN522" i="3"/>
  <c r="AL522" i="3"/>
  <c r="AJ522" i="3"/>
  <c r="AI522" i="3"/>
  <c r="AK522" i="3" s="1"/>
  <c r="AM522" i="3" s="1"/>
  <c r="AO522" i="3" s="1"/>
  <c r="AH522" i="3"/>
  <c r="AG522" i="3"/>
  <c r="AF522" i="3"/>
  <c r="AE522" i="3"/>
  <c r="AD522" i="3"/>
  <c r="AC522" i="3"/>
  <c r="AB522" i="3"/>
  <c r="AA522" i="3"/>
  <c r="Z522" i="3"/>
  <c r="Y522" i="3"/>
  <c r="W522" i="3"/>
  <c r="U522" i="3"/>
  <c r="S522" i="3"/>
  <c r="Q522" i="3"/>
  <c r="O522" i="3"/>
  <c r="M522" i="3"/>
  <c r="K522" i="3"/>
  <c r="I522" i="3"/>
  <c r="G522" i="3"/>
  <c r="E522" i="3"/>
  <c r="R522" i="3" s="1"/>
  <c r="C522" i="3"/>
  <c r="A522" i="3"/>
  <c r="B522" i="3" s="1"/>
  <c r="AX521" i="3"/>
  <c r="AW521" i="3"/>
  <c r="AV521" i="3"/>
  <c r="AT521" i="3"/>
  <c r="AS521" i="3"/>
  <c r="AU521" i="3" s="1"/>
  <c r="AR521" i="3"/>
  <c r="AP521" i="3"/>
  <c r="AN521" i="3"/>
  <c r="AL521" i="3"/>
  <c r="AJ521" i="3"/>
  <c r="AH521" i="3"/>
  <c r="AG521" i="3"/>
  <c r="AF521" i="3"/>
  <c r="AE521" i="3"/>
  <c r="AD521" i="3"/>
  <c r="AC521" i="3"/>
  <c r="AB521" i="3"/>
  <c r="AA521" i="3"/>
  <c r="Z521" i="3"/>
  <c r="Y521" i="3"/>
  <c r="W521" i="3"/>
  <c r="U521" i="3"/>
  <c r="S521" i="3"/>
  <c r="Q521" i="3"/>
  <c r="O521" i="3"/>
  <c r="M521" i="3"/>
  <c r="K521" i="3"/>
  <c r="I521" i="3"/>
  <c r="G521" i="3"/>
  <c r="E521" i="3"/>
  <c r="C521" i="3"/>
  <c r="A521" i="3"/>
  <c r="B521" i="3" s="1"/>
  <c r="AX520" i="3"/>
  <c r="AW520" i="3"/>
  <c r="AV520" i="3"/>
  <c r="AU520" i="3"/>
  <c r="AT520" i="3"/>
  <c r="AS520" i="3"/>
  <c r="AR520" i="3"/>
  <c r="AP520" i="3"/>
  <c r="AN520" i="3"/>
  <c r="AL520" i="3"/>
  <c r="AJ520" i="3"/>
  <c r="AH520" i="3"/>
  <c r="AG520" i="3"/>
  <c r="AF520" i="3"/>
  <c r="AE520" i="3"/>
  <c r="AD520" i="3"/>
  <c r="AC520" i="3"/>
  <c r="AB520" i="3"/>
  <c r="AA520" i="3"/>
  <c r="Z520" i="3"/>
  <c r="Y520" i="3"/>
  <c r="W520" i="3"/>
  <c r="U520" i="3"/>
  <c r="S520" i="3"/>
  <c r="Q520" i="3"/>
  <c r="P520" i="3"/>
  <c r="O520" i="3"/>
  <c r="M520" i="3"/>
  <c r="K520" i="3"/>
  <c r="I520" i="3"/>
  <c r="G520" i="3"/>
  <c r="E520" i="3"/>
  <c r="R520" i="3" s="1"/>
  <c r="C520" i="3"/>
  <c r="A520" i="3"/>
  <c r="B520" i="3" s="1"/>
  <c r="AX519" i="3"/>
  <c r="AW519" i="3"/>
  <c r="AV519" i="3"/>
  <c r="AU519" i="3"/>
  <c r="AT519" i="3"/>
  <c r="AS519" i="3"/>
  <c r="AR519" i="3"/>
  <c r="AP519" i="3"/>
  <c r="AN519" i="3"/>
  <c r="AL519" i="3"/>
  <c r="AJ519" i="3"/>
  <c r="AH519" i="3"/>
  <c r="AG519" i="3"/>
  <c r="AF519" i="3"/>
  <c r="AE519" i="3"/>
  <c r="AD519" i="3"/>
  <c r="AC519" i="3"/>
  <c r="AB519" i="3"/>
  <c r="AA519" i="3"/>
  <c r="Z519" i="3"/>
  <c r="Y519" i="3"/>
  <c r="W519" i="3"/>
  <c r="U519" i="3"/>
  <c r="S519" i="3"/>
  <c r="R519" i="3"/>
  <c r="Q519" i="3"/>
  <c r="O519" i="3"/>
  <c r="M519" i="3"/>
  <c r="K519" i="3"/>
  <c r="I519" i="3"/>
  <c r="G519" i="3"/>
  <c r="E519" i="3"/>
  <c r="P519" i="3" s="1"/>
  <c r="C519" i="3"/>
  <c r="A519" i="3"/>
  <c r="B519" i="3" s="1"/>
  <c r="AX518" i="3"/>
  <c r="AW518" i="3"/>
  <c r="AV518" i="3"/>
  <c r="AT518" i="3"/>
  <c r="AS518" i="3"/>
  <c r="AU518" i="3" s="1"/>
  <c r="AR518" i="3"/>
  <c r="AP518" i="3"/>
  <c r="AN518" i="3"/>
  <c r="AL518" i="3"/>
  <c r="AJ518" i="3"/>
  <c r="AI518" i="3"/>
  <c r="AK518" i="3" s="1"/>
  <c r="AM518" i="3" s="1"/>
  <c r="AO518" i="3" s="1"/>
  <c r="AQ518" i="3" s="1"/>
  <c r="AH518" i="3"/>
  <c r="AG518" i="3"/>
  <c r="AF518" i="3"/>
  <c r="AE518" i="3"/>
  <c r="AD518" i="3"/>
  <c r="AC518" i="3"/>
  <c r="AB518" i="3"/>
  <c r="AA518" i="3"/>
  <c r="Z518" i="3"/>
  <c r="Y518" i="3"/>
  <c r="W518" i="3"/>
  <c r="U518" i="3"/>
  <c r="S518" i="3"/>
  <c r="Q518" i="3"/>
  <c r="O518" i="3"/>
  <c r="M518" i="3"/>
  <c r="K518" i="3"/>
  <c r="I518" i="3"/>
  <c r="G518" i="3"/>
  <c r="E518" i="3"/>
  <c r="C518" i="3"/>
  <c r="A518" i="3"/>
  <c r="B518" i="3" s="1"/>
  <c r="AX517" i="3"/>
  <c r="AW517" i="3"/>
  <c r="AV517" i="3"/>
  <c r="AU517" i="3"/>
  <c r="AT517" i="3"/>
  <c r="AS517" i="3"/>
  <c r="AR517" i="3"/>
  <c r="AP517" i="3"/>
  <c r="AN517" i="3"/>
  <c r="AL517" i="3"/>
  <c r="AJ517" i="3"/>
  <c r="AH517" i="3"/>
  <c r="AG517" i="3"/>
  <c r="AF517" i="3"/>
  <c r="AE517" i="3"/>
  <c r="AD517" i="3"/>
  <c r="AC517" i="3"/>
  <c r="AB517" i="3"/>
  <c r="AA517" i="3"/>
  <c r="Z517" i="3"/>
  <c r="Y517" i="3"/>
  <c r="W517" i="3"/>
  <c r="U517" i="3"/>
  <c r="S517" i="3"/>
  <c r="Q517" i="3"/>
  <c r="O517" i="3"/>
  <c r="M517" i="3"/>
  <c r="K517" i="3"/>
  <c r="I517" i="3"/>
  <c r="G517" i="3"/>
  <c r="E517" i="3"/>
  <c r="C517" i="3"/>
  <c r="A517" i="3"/>
  <c r="B517" i="3" s="1"/>
  <c r="AX516" i="3"/>
  <c r="AW516" i="3"/>
  <c r="AV516" i="3"/>
  <c r="AU516" i="3"/>
  <c r="AT516" i="3"/>
  <c r="AS516" i="3"/>
  <c r="AR516" i="3"/>
  <c r="AP516" i="3"/>
  <c r="AN516" i="3"/>
  <c r="AL516" i="3"/>
  <c r="AJ516" i="3"/>
  <c r="AH516" i="3"/>
  <c r="AG516" i="3"/>
  <c r="AF516" i="3"/>
  <c r="AE516" i="3"/>
  <c r="AD516" i="3"/>
  <c r="AC516" i="3"/>
  <c r="AB516" i="3"/>
  <c r="AA516" i="3"/>
  <c r="Z516" i="3"/>
  <c r="Y516" i="3"/>
  <c r="W516" i="3"/>
  <c r="U516" i="3"/>
  <c r="S516" i="3"/>
  <c r="Q516" i="3"/>
  <c r="P516" i="3"/>
  <c r="O516" i="3"/>
  <c r="M516" i="3"/>
  <c r="K516" i="3"/>
  <c r="I516" i="3"/>
  <c r="G516" i="3"/>
  <c r="E516" i="3"/>
  <c r="R516" i="3" s="1"/>
  <c r="C516" i="3"/>
  <c r="A516" i="3"/>
  <c r="B516" i="3" s="1"/>
  <c r="AX515" i="3"/>
  <c r="AW515" i="3"/>
  <c r="AV515" i="3"/>
  <c r="AU515" i="3"/>
  <c r="AT515" i="3"/>
  <c r="AS515" i="3"/>
  <c r="AR515" i="3"/>
  <c r="AP515" i="3"/>
  <c r="AN515" i="3"/>
  <c r="AL515" i="3"/>
  <c r="AJ515" i="3"/>
  <c r="AH515" i="3"/>
  <c r="AG515" i="3"/>
  <c r="AF515" i="3"/>
  <c r="AE515" i="3"/>
  <c r="AD515" i="3"/>
  <c r="AC515" i="3"/>
  <c r="AB515" i="3"/>
  <c r="AA515" i="3"/>
  <c r="Z515" i="3"/>
  <c r="Y515" i="3"/>
  <c r="W515" i="3"/>
  <c r="U515" i="3"/>
  <c r="S515" i="3"/>
  <c r="R515" i="3"/>
  <c r="Q515" i="3"/>
  <c r="O515" i="3"/>
  <c r="M515" i="3"/>
  <c r="K515" i="3"/>
  <c r="I515" i="3"/>
  <c r="G515" i="3"/>
  <c r="E515" i="3"/>
  <c r="P515" i="3" s="1"/>
  <c r="C515" i="3"/>
  <c r="A515" i="3"/>
  <c r="B515" i="3" s="1"/>
  <c r="AI515" i="3" s="1"/>
  <c r="AK515" i="3" s="1"/>
  <c r="AM515" i="3" s="1"/>
  <c r="AO515" i="3" s="1"/>
  <c r="AQ515" i="3" s="1"/>
  <c r="AX514" i="3"/>
  <c r="AW514" i="3"/>
  <c r="AV514" i="3"/>
  <c r="AT514" i="3"/>
  <c r="AS514" i="3"/>
  <c r="AU514" i="3" s="1"/>
  <c r="AR514" i="3"/>
  <c r="AP514" i="3"/>
  <c r="AN514" i="3"/>
  <c r="AL514" i="3"/>
  <c r="AJ514" i="3"/>
  <c r="AH514" i="3"/>
  <c r="AG514" i="3"/>
  <c r="AF514" i="3"/>
  <c r="AE514" i="3"/>
  <c r="AD514" i="3"/>
  <c r="AC514" i="3"/>
  <c r="AB514" i="3"/>
  <c r="AA514" i="3"/>
  <c r="Z514" i="3"/>
  <c r="Y514" i="3"/>
  <c r="W514" i="3"/>
  <c r="U514" i="3"/>
  <c r="S514" i="3"/>
  <c r="Q514" i="3"/>
  <c r="O514" i="3"/>
  <c r="M514" i="3"/>
  <c r="K514" i="3"/>
  <c r="I514" i="3"/>
  <c r="G514" i="3"/>
  <c r="E514" i="3"/>
  <c r="C514" i="3"/>
  <c r="A514" i="3"/>
  <c r="B514" i="3" s="1"/>
  <c r="AX513" i="3"/>
  <c r="AW513" i="3"/>
  <c r="AV513" i="3"/>
  <c r="AU513" i="3"/>
  <c r="AT513" i="3"/>
  <c r="AS513" i="3"/>
  <c r="AR513" i="3"/>
  <c r="AP513" i="3"/>
  <c r="AN513" i="3"/>
  <c r="AL513" i="3"/>
  <c r="AJ513" i="3"/>
  <c r="AH513" i="3"/>
  <c r="AG513" i="3"/>
  <c r="AF513" i="3"/>
  <c r="AE513" i="3"/>
  <c r="AD513" i="3"/>
  <c r="AC513" i="3"/>
  <c r="AB513" i="3"/>
  <c r="AA513" i="3"/>
  <c r="Z513" i="3"/>
  <c r="Y513" i="3"/>
  <c r="W513" i="3"/>
  <c r="U513" i="3"/>
  <c r="S513" i="3"/>
  <c r="Q513" i="3"/>
  <c r="O513" i="3"/>
  <c r="M513" i="3"/>
  <c r="K513" i="3"/>
  <c r="I513" i="3"/>
  <c r="G513" i="3"/>
  <c r="E513" i="3"/>
  <c r="C513" i="3"/>
  <c r="A513" i="3"/>
  <c r="B513" i="3" s="1"/>
  <c r="AX512" i="3"/>
  <c r="AW512" i="3"/>
  <c r="AV512" i="3"/>
  <c r="AU512" i="3"/>
  <c r="AT512" i="3"/>
  <c r="AS512" i="3"/>
  <c r="AR512" i="3"/>
  <c r="AP512" i="3"/>
  <c r="AN512" i="3"/>
  <c r="AL512" i="3"/>
  <c r="AJ512" i="3"/>
  <c r="AH512" i="3"/>
  <c r="AG512" i="3"/>
  <c r="AF512" i="3"/>
  <c r="AE512" i="3"/>
  <c r="AD512" i="3"/>
  <c r="AC512" i="3"/>
  <c r="AB512" i="3"/>
  <c r="AA512" i="3"/>
  <c r="Z512" i="3"/>
  <c r="Y512" i="3"/>
  <c r="W512" i="3"/>
  <c r="U512" i="3"/>
  <c r="S512" i="3"/>
  <c r="Q512" i="3"/>
  <c r="P512" i="3"/>
  <c r="O512" i="3"/>
  <c r="M512" i="3"/>
  <c r="K512" i="3"/>
  <c r="I512" i="3"/>
  <c r="G512" i="3"/>
  <c r="E512" i="3"/>
  <c r="R512" i="3" s="1"/>
  <c r="C512" i="3"/>
  <c r="A512" i="3"/>
  <c r="B512" i="3" s="1"/>
  <c r="AX511" i="3"/>
  <c r="AW511" i="3"/>
  <c r="AV511" i="3"/>
  <c r="AU511" i="3"/>
  <c r="AT511" i="3"/>
  <c r="AS511" i="3"/>
  <c r="AR511" i="3"/>
  <c r="AP511" i="3"/>
  <c r="AN511" i="3"/>
  <c r="AL511" i="3"/>
  <c r="AJ511" i="3"/>
  <c r="AH511" i="3"/>
  <c r="AG511" i="3"/>
  <c r="AF511" i="3"/>
  <c r="AE511" i="3"/>
  <c r="AD511" i="3"/>
  <c r="AC511" i="3"/>
  <c r="AB511" i="3"/>
  <c r="AA511" i="3"/>
  <c r="Z511" i="3"/>
  <c r="Y511" i="3"/>
  <c r="W511" i="3"/>
  <c r="U511" i="3"/>
  <c r="S511" i="3"/>
  <c r="R511" i="3"/>
  <c r="Q511" i="3"/>
  <c r="O511" i="3"/>
  <c r="M511" i="3"/>
  <c r="K511" i="3"/>
  <c r="I511" i="3"/>
  <c r="G511" i="3"/>
  <c r="E511" i="3"/>
  <c r="P511" i="3" s="1"/>
  <c r="C511" i="3"/>
  <c r="B511" i="3"/>
  <c r="A511" i="3"/>
  <c r="AX510" i="3"/>
  <c r="AW510" i="3"/>
  <c r="AV510" i="3"/>
  <c r="AT510" i="3"/>
  <c r="AS510" i="3"/>
  <c r="AU510" i="3" s="1"/>
  <c r="AR510" i="3"/>
  <c r="AP510" i="3"/>
  <c r="AN510" i="3"/>
  <c r="AL510" i="3"/>
  <c r="AJ510" i="3"/>
  <c r="AH510" i="3"/>
  <c r="AG510" i="3"/>
  <c r="AF510" i="3"/>
  <c r="AE510" i="3"/>
  <c r="AD510" i="3"/>
  <c r="AC510" i="3"/>
  <c r="AB510" i="3"/>
  <c r="AA510" i="3"/>
  <c r="Z510" i="3"/>
  <c r="Y510" i="3"/>
  <c r="W510" i="3"/>
  <c r="U510" i="3"/>
  <c r="S510" i="3"/>
  <c r="Q510" i="3"/>
  <c r="O510" i="3"/>
  <c r="M510" i="3"/>
  <c r="K510" i="3"/>
  <c r="I510" i="3"/>
  <c r="G510" i="3"/>
  <c r="E510" i="3"/>
  <c r="C510" i="3"/>
  <c r="A510" i="3"/>
  <c r="B510" i="3" s="1"/>
  <c r="AX509" i="3"/>
  <c r="AW509" i="3"/>
  <c r="AV509" i="3"/>
  <c r="AU509" i="3"/>
  <c r="AT509" i="3"/>
  <c r="AS509" i="3"/>
  <c r="AR509" i="3"/>
  <c r="AP509" i="3"/>
  <c r="AN509" i="3"/>
  <c r="AL509" i="3"/>
  <c r="AJ509" i="3"/>
  <c r="AH509" i="3"/>
  <c r="AG509" i="3"/>
  <c r="AF509" i="3"/>
  <c r="AE509" i="3"/>
  <c r="AD509" i="3"/>
  <c r="AC509" i="3"/>
  <c r="AB509" i="3"/>
  <c r="AA509" i="3"/>
  <c r="Z509" i="3"/>
  <c r="Y509" i="3"/>
  <c r="W509" i="3"/>
  <c r="U509" i="3"/>
  <c r="S509" i="3"/>
  <c r="Q509" i="3"/>
  <c r="O509" i="3"/>
  <c r="M509" i="3"/>
  <c r="K509" i="3"/>
  <c r="I509" i="3"/>
  <c r="G509" i="3"/>
  <c r="F509" i="3"/>
  <c r="E509" i="3"/>
  <c r="C509" i="3"/>
  <c r="A509" i="3"/>
  <c r="B509" i="3" s="1"/>
  <c r="AX508" i="3"/>
  <c r="AW508" i="3"/>
  <c r="AV508" i="3"/>
  <c r="AT508" i="3"/>
  <c r="AS508" i="3"/>
  <c r="AU508" i="3" s="1"/>
  <c r="AR508" i="3"/>
  <c r="AP508" i="3"/>
  <c r="AN508" i="3"/>
  <c r="AL508" i="3"/>
  <c r="AJ508" i="3"/>
  <c r="AI508" i="3"/>
  <c r="AK508" i="3" s="1"/>
  <c r="AM508" i="3" s="1"/>
  <c r="AO508" i="3" s="1"/>
  <c r="AQ508" i="3" s="1"/>
  <c r="AH508" i="3"/>
  <c r="AG508" i="3"/>
  <c r="AF508" i="3"/>
  <c r="AE508" i="3"/>
  <c r="AD508" i="3"/>
  <c r="AC508" i="3"/>
  <c r="AB508" i="3"/>
  <c r="AA508" i="3"/>
  <c r="Z508" i="3"/>
  <c r="Y508" i="3"/>
  <c r="W508" i="3"/>
  <c r="U508" i="3"/>
  <c r="S508" i="3"/>
  <c r="Q508" i="3"/>
  <c r="O508" i="3"/>
  <c r="M508" i="3"/>
  <c r="K508" i="3"/>
  <c r="I508" i="3"/>
  <c r="G508" i="3"/>
  <c r="E508" i="3"/>
  <c r="R508" i="3" s="1"/>
  <c r="C508" i="3"/>
  <c r="A508" i="3"/>
  <c r="B508" i="3" s="1"/>
  <c r="AX507" i="3"/>
  <c r="AW507" i="3"/>
  <c r="AV507" i="3"/>
  <c r="AT507" i="3"/>
  <c r="AS507" i="3"/>
  <c r="AU507" i="3" s="1"/>
  <c r="AR507" i="3"/>
  <c r="AP507" i="3"/>
  <c r="AN507" i="3"/>
  <c r="AL507" i="3"/>
  <c r="AJ507" i="3"/>
  <c r="AH507" i="3"/>
  <c r="AG507" i="3"/>
  <c r="AF507" i="3"/>
  <c r="AE507" i="3"/>
  <c r="AD507" i="3"/>
  <c r="AC507" i="3"/>
  <c r="AB507" i="3"/>
  <c r="AA507" i="3"/>
  <c r="Z507" i="3"/>
  <c r="Y507" i="3"/>
  <c r="W507" i="3"/>
  <c r="U507" i="3"/>
  <c r="S507" i="3"/>
  <c r="Q507" i="3"/>
  <c r="O507" i="3"/>
  <c r="M507" i="3"/>
  <c r="K507" i="3"/>
  <c r="I507" i="3"/>
  <c r="G507" i="3"/>
  <c r="E507" i="3"/>
  <c r="P507" i="3" s="1"/>
  <c r="C507" i="3"/>
  <c r="A507" i="3"/>
  <c r="B507" i="3" s="1"/>
  <c r="AX506" i="3"/>
  <c r="AW506" i="3"/>
  <c r="AV506" i="3"/>
  <c r="AT506" i="3"/>
  <c r="AS506" i="3"/>
  <c r="AU506" i="3" s="1"/>
  <c r="AR506" i="3"/>
  <c r="AP506" i="3"/>
  <c r="AN506" i="3"/>
  <c r="AL506" i="3"/>
  <c r="AJ506" i="3"/>
  <c r="AH506" i="3"/>
  <c r="AG506" i="3"/>
  <c r="AF506" i="3"/>
  <c r="AE506" i="3"/>
  <c r="AD506" i="3"/>
  <c r="AC506" i="3"/>
  <c r="AB506" i="3"/>
  <c r="AA506" i="3"/>
  <c r="Z506" i="3"/>
  <c r="Y506" i="3"/>
  <c r="W506" i="3"/>
  <c r="U506" i="3"/>
  <c r="S506" i="3"/>
  <c r="Q506" i="3"/>
  <c r="O506" i="3"/>
  <c r="M506" i="3"/>
  <c r="K506" i="3"/>
  <c r="I506" i="3"/>
  <c r="G506" i="3"/>
  <c r="E506" i="3"/>
  <c r="C506" i="3"/>
  <c r="A506" i="3"/>
  <c r="B506" i="3" s="1"/>
  <c r="AX505" i="3"/>
  <c r="AW505" i="3"/>
  <c r="AV505" i="3"/>
  <c r="AU505" i="3"/>
  <c r="AT505" i="3"/>
  <c r="AS505" i="3"/>
  <c r="AR505" i="3"/>
  <c r="AP505" i="3"/>
  <c r="AN505" i="3"/>
  <c r="AL505" i="3"/>
  <c r="AJ505" i="3"/>
  <c r="AH505" i="3"/>
  <c r="AG505" i="3"/>
  <c r="AF505" i="3"/>
  <c r="AE505" i="3"/>
  <c r="AD505" i="3"/>
  <c r="AC505" i="3"/>
  <c r="AB505" i="3"/>
  <c r="AA505" i="3"/>
  <c r="Z505" i="3"/>
  <c r="Y505" i="3"/>
  <c r="W505" i="3"/>
  <c r="U505" i="3"/>
  <c r="S505" i="3"/>
  <c r="Q505" i="3"/>
  <c r="P505" i="3"/>
  <c r="O505" i="3"/>
  <c r="M505" i="3"/>
  <c r="K505" i="3"/>
  <c r="I505" i="3"/>
  <c r="G505" i="3"/>
  <c r="E505" i="3"/>
  <c r="R505" i="3" s="1"/>
  <c r="C505" i="3"/>
  <c r="B505" i="3"/>
  <c r="A505" i="3"/>
  <c r="AX504" i="3"/>
  <c r="AW504" i="3"/>
  <c r="AV504" i="3"/>
  <c r="AU504" i="3"/>
  <c r="AT504" i="3"/>
  <c r="AS504" i="3"/>
  <c r="AR504" i="3"/>
  <c r="AP504" i="3"/>
  <c r="AN504" i="3"/>
  <c r="AL504" i="3"/>
  <c r="AJ504" i="3"/>
  <c r="AH504" i="3"/>
  <c r="AG504" i="3"/>
  <c r="AF504" i="3"/>
  <c r="AE504" i="3"/>
  <c r="AD504" i="3"/>
  <c r="AC504" i="3"/>
  <c r="AB504" i="3"/>
  <c r="AA504" i="3"/>
  <c r="Z504" i="3"/>
  <c r="Y504" i="3"/>
  <c r="W504" i="3"/>
  <c r="U504" i="3"/>
  <c r="T504" i="3"/>
  <c r="S504" i="3"/>
  <c r="Q504" i="3"/>
  <c r="P504" i="3"/>
  <c r="O504" i="3"/>
  <c r="M504" i="3"/>
  <c r="K504" i="3"/>
  <c r="I504" i="3"/>
  <c r="G504" i="3"/>
  <c r="E504" i="3"/>
  <c r="R504" i="3" s="1"/>
  <c r="D504" i="3"/>
  <c r="V504" i="3" s="1"/>
  <c r="X504" i="3" s="1"/>
  <c r="C504" i="3"/>
  <c r="A504" i="3"/>
  <c r="B504" i="3" s="1"/>
  <c r="AX503" i="3"/>
  <c r="AW503" i="3"/>
  <c r="AV503" i="3"/>
  <c r="AT503" i="3"/>
  <c r="AS503" i="3"/>
  <c r="AU503" i="3" s="1"/>
  <c r="AR503" i="3"/>
  <c r="AP503" i="3"/>
  <c r="AN503" i="3"/>
  <c r="AL503" i="3"/>
  <c r="AJ503" i="3"/>
  <c r="AH503" i="3"/>
  <c r="AG503" i="3"/>
  <c r="AF503" i="3"/>
  <c r="AE503" i="3"/>
  <c r="AD503" i="3"/>
  <c r="AC503" i="3"/>
  <c r="AB503" i="3"/>
  <c r="AA503" i="3"/>
  <c r="Z503" i="3"/>
  <c r="Y503" i="3"/>
  <c r="W503" i="3"/>
  <c r="U503" i="3"/>
  <c r="S503" i="3"/>
  <c r="R503" i="3"/>
  <c r="Q503" i="3"/>
  <c r="O503" i="3"/>
  <c r="M503" i="3"/>
  <c r="K503" i="3"/>
  <c r="I503" i="3"/>
  <c r="G503" i="3"/>
  <c r="E503" i="3"/>
  <c r="P503" i="3" s="1"/>
  <c r="C503" i="3"/>
  <c r="B503" i="3"/>
  <c r="A503" i="3"/>
  <c r="AX502" i="3"/>
  <c r="AW502" i="3"/>
  <c r="AV502" i="3"/>
  <c r="AT502" i="3"/>
  <c r="AS502" i="3"/>
  <c r="AU502" i="3" s="1"/>
  <c r="AR502" i="3"/>
  <c r="AP502" i="3"/>
  <c r="AN502" i="3"/>
  <c r="AL502" i="3"/>
  <c r="AJ502" i="3"/>
  <c r="AH502" i="3"/>
  <c r="AG502" i="3"/>
  <c r="AF502" i="3"/>
  <c r="AE502" i="3"/>
  <c r="AD502" i="3"/>
  <c r="AC502" i="3"/>
  <c r="AB502" i="3"/>
  <c r="AA502" i="3"/>
  <c r="Z502" i="3"/>
  <c r="Y502" i="3"/>
  <c r="X502" i="3"/>
  <c r="W502" i="3"/>
  <c r="U502" i="3"/>
  <c r="T502" i="3"/>
  <c r="S502" i="3"/>
  <c r="Q502" i="3"/>
  <c r="O502" i="3"/>
  <c r="M502" i="3"/>
  <c r="K502" i="3"/>
  <c r="I502" i="3"/>
  <c r="G502" i="3"/>
  <c r="E502" i="3"/>
  <c r="R502" i="3" s="1"/>
  <c r="D502" i="3"/>
  <c r="V502" i="3" s="1"/>
  <c r="C502" i="3"/>
  <c r="A502" i="3"/>
  <c r="B502" i="3" s="1"/>
  <c r="AX501" i="3"/>
  <c r="AW501" i="3"/>
  <c r="AV501" i="3"/>
  <c r="AU501" i="3"/>
  <c r="AT501" i="3"/>
  <c r="AS501" i="3"/>
  <c r="AR501" i="3"/>
  <c r="AP501" i="3"/>
  <c r="AN501" i="3"/>
  <c r="AL501" i="3"/>
  <c r="AJ501" i="3"/>
  <c r="AH501" i="3"/>
  <c r="AG501" i="3"/>
  <c r="AF501" i="3"/>
  <c r="AE501" i="3"/>
  <c r="AD501" i="3"/>
  <c r="AC501" i="3"/>
  <c r="AB501" i="3"/>
  <c r="AA501" i="3"/>
  <c r="Z501" i="3"/>
  <c r="Y501" i="3"/>
  <c r="W501" i="3"/>
  <c r="U501" i="3"/>
  <c r="S501" i="3"/>
  <c r="R501" i="3"/>
  <c r="Q501" i="3"/>
  <c r="O501" i="3"/>
  <c r="M501" i="3"/>
  <c r="K501" i="3"/>
  <c r="I501" i="3"/>
  <c r="G501" i="3"/>
  <c r="E501" i="3"/>
  <c r="P501" i="3" s="1"/>
  <c r="C501" i="3"/>
  <c r="B501" i="3"/>
  <c r="F501" i="3" s="1"/>
  <c r="A501" i="3"/>
  <c r="AX500" i="3"/>
  <c r="AW500" i="3"/>
  <c r="AV500" i="3"/>
  <c r="AU500" i="3"/>
  <c r="AT500" i="3"/>
  <c r="AS500" i="3"/>
  <c r="AR500" i="3"/>
  <c r="AP500" i="3"/>
  <c r="AN500" i="3"/>
  <c r="AL500" i="3"/>
  <c r="AJ500" i="3"/>
  <c r="AH500" i="3"/>
  <c r="AG500" i="3"/>
  <c r="AF500" i="3"/>
  <c r="AE500" i="3"/>
  <c r="AD500" i="3"/>
  <c r="AC500" i="3"/>
  <c r="AB500" i="3"/>
  <c r="AA500" i="3"/>
  <c r="Z500" i="3"/>
  <c r="Y500" i="3"/>
  <c r="X500" i="3"/>
  <c r="W500" i="3"/>
  <c r="U500" i="3"/>
  <c r="T500" i="3"/>
  <c r="S500" i="3"/>
  <c r="Q500" i="3"/>
  <c r="P500" i="3"/>
  <c r="O500" i="3"/>
  <c r="M500" i="3"/>
  <c r="K500" i="3"/>
  <c r="I500" i="3"/>
  <c r="G500" i="3"/>
  <c r="E500" i="3"/>
  <c r="R500" i="3" s="1"/>
  <c r="D500" i="3"/>
  <c r="V500" i="3" s="1"/>
  <c r="C500" i="3"/>
  <c r="A500" i="3"/>
  <c r="B500" i="3" s="1"/>
  <c r="AX499" i="3"/>
  <c r="AW499" i="3"/>
  <c r="AV499" i="3"/>
  <c r="AT499" i="3"/>
  <c r="AS499" i="3"/>
  <c r="AU499" i="3" s="1"/>
  <c r="AR499" i="3"/>
  <c r="AP499" i="3"/>
  <c r="AN499" i="3"/>
  <c r="AL499" i="3"/>
  <c r="AJ499" i="3"/>
  <c r="AH499" i="3"/>
  <c r="AG499" i="3"/>
  <c r="AF499" i="3"/>
  <c r="AE499" i="3"/>
  <c r="AD499" i="3"/>
  <c r="AC499" i="3"/>
  <c r="AB499" i="3"/>
  <c r="AA499" i="3"/>
  <c r="Z499" i="3"/>
  <c r="Y499" i="3"/>
  <c r="W499" i="3"/>
  <c r="U499" i="3"/>
  <c r="S499" i="3"/>
  <c r="R499" i="3"/>
  <c r="Q499" i="3"/>
  <c r="O499" i="3"/>
  <c r="M499" i="3"/>
  <c r="K499" i="3"/>
  <c r="I499" i="3"/>
  <c r="G499" i="3"/>
  <c r="E499" i="3"/>
  <c r="P499" i="3" s="1"/>
  <c r="C499" i="3"/>
  <c r="B499" i="3"/>
  <c r="AI499" i="3" s="1"/>
  <c r="AK499" i="3" s="1"/>
  <c r="AM499" i="3" s="1"/>
  <c r="AO499" i="3" s="1"/>
  <c r="AQ499" i="3" s="1"/>
  <c r="A499" i="3"/>
  <c r="AX498" i="3"/>
  <c r="AW498" i="3"/>
  <c r="AV498" i="3"/>
  <c r="AT498" i="3"/>
  <c r="AS498" i="3"/>
  <c r="AU498" i="3" s="1"/>
  <c r="AR498" i="3"/>
  <c r="AP498" i="3"/>
  <c r="AN498" i="3"/>
  <c r="AL498" i="3"/>
  <c r="AJ498" i="3"/>
  <c r="AH498" i="3"/>
  <c r="AG498" i="3"/>
  <c r="AF498" i="3"/>
  <c r="AE498" i="3"/>
  <c r="AD498" i="3"/>
  <c r="AC498" i="3"/>
  <c r="AB498" i="3"/>
  <c r="AA498" i="3"/>
  <c r="Z498" i="3"/>
  <c r="Y498" i="3"/>
  <c r="W498" i="3"/>
  <c r="U498" i="3"/>
  <c r="S498" i="3"/>
  <c r="Q498" i="3"/>
  <c r="O498" i="3"/>
  <c r="M498" i="3"/>
  <c r="K498" i="3"/>
  <c r="I498" i="3"/>
  <c r="G498" i="3"/>
  <c r="E498" i="3"/>
  <c r="R498" i="3" s="1"/>
  <c r="C498" i="3"/>
  <c r="A498" i="3"/>
  <c r="B498" i="3" s="1"/>
  <c r="T498" i="3" s="1"/>
  <c r="AX497" i="3"/>
  <c r="AW497" i="3"/>
  <c r="AV497" i="3"/>
  <c r="AU497" i="3"/>
  <c r="AT497" i="3"/>
  <c r="AS497" i="3"/>
  <c r="AR497" i="3"/>
  <c r="AP497" i="3"/>
  <c r="AN497" i="3"/>
  <c r="AL497" i="3"/>
  <c r="AJ497" i="3"/>
  <c r="AH497" i="3"/>
  <c r="AG497" i="3"/>
  <c r="AF497" i="3"/>
  <c r="AE497" i="3"/>
  <c r="AD497" i="3"/>
  <c r="AC497" i="3"/>
  <c r="AB497" i="3"/>
  <c r="AA497" i="3"/>
  <c r="Z497" i="3"/>
  <c r="Y497" i="3"/>
  <c r="W497" i="3"/>
  <c r="U497" i="3"/>
  <c r="S497" i="3"/>
  <c r="R497" i="3"/>
  <c r="Q497" i="3"/>
  <c r="O497" i="3"/>
  <c r="M497" i="3"/>
  <c r="K497" i="3"/>
  <c r="I497" i="3"/>
  <c r="G497" i="3"/>
  <c r="E497" i="3"/>
  <c r="P497" i="3" s="1"/>
  <c r="C497" i="3"/>
  <c r="B497" i="3"/>
  <c r="F497" i="3" s="1"/>
  <c r="A497" i="3"/>
  <c r="AX496" i="3"/>
  <c r="AW496" i="3"/>
  <c r="AV496" i="3"/>
  <c r="AU496" i="3"/>
  <c r="AT496" i="3"/>
  <c r="AS496" i="3"/>
  <c r="AR496" i="3"/>
  <c r="AP496" i="3"/>
  <c r="AN496" i="3"/>
  <c r="AL496" i="3"/>
  <c r="AJ496" i="3"/>
  <c r="AH496" i="3"/>
  <c r="AG496" i="3"/>
  <c r="AF496" i="3"/>
  <c r="AE496" i="3"/>
  <c r="AD496" i="3"/>
  <c r="AC496" i="3"/>
  <c r="AB496" i="3"/>
  <c r="AA496" i="3"/>
  <c r="Z496" i="3"/>
  <c r="Y496" i="3"/>
  <c r="W496" i="3"/>
  <c r="U496" i="3"/>
  <c r="S496" i="3"/>
  <c r="Q496" i="3"/>
  <c r="P496" i="3"/>
  <c r="O496" i="3"/>
  <c r="M496" i="3"/>
  <c r="K496" i="3"/>
  <c r="I496" i="3"/>
  <c r="G496" i="3"/>
  <c r="E496" i="3"/>
  <c r="R496" i="3" s="1"/>
  <c r="C496" i="3"/>
  <c r="A496" i="3"/>
  <c r="B496" i="3" s="1"/>
  <c r="T496" i="3" s="1"/>
  <c r="AX495" i="3"/>
  <c r="AW495" i="3"/>
  <c r="AV495" i="3"/>
  <c r="AT495" i="3"/>
  <c r="AS495" i="3"/>
  <c r="AU495" i="3" s="1"/>
  <c r="AR495" i="3"/>
  <c r="AP495" i="3"/>
  <c r="AN495" i="3"/>
  <c r="AL495" i="3"/>
  <c r="AJ495" i="3"/>
  <c r="AH495" i="3"/>
  <c r="AG495" i="3"/>
  <c r="AF495" i="3"/>
  <c r="AE495" i="3"/>
  <c r="AD495" i="3"/>
  <c r="AC495" i="3"/>
  <c r="AB495" i="3"/>
  <c r="AA495" i="3"/>
  <c r="Z495" i="3"/>
  <c r="Y495" i="3"/>
  <c r="W495" i="3"/>
  <c r="U495" i="3"/>
  <c r="S495" i="3"/>
  <c r="R495" i="3"/>
  <c r="Q495" i="3"/>
  <c r="O495" i="3"/>
  <c r="M495" i="3"/>
  <c r="K495" i="3"/>
  <c r="I495" i="3"/>
  <c r="G495" i="3"/>
  <c r="E495" i="3"/>
  <c r="P495" i="3" s="1"/>
  <c r="C495" i="3"/>
  <c r="B495" i="3"/>
  <c r="AI495" i="3" s="1"/>
  <c r="AK495" i="3" s="1"/>
  <c r="AM495" i="3" s="1"/>
  <c r="AO495" i="3" s="1"/>
  <c r="AQ495" i="3" s="1"/>
  <c r="A495" i="3"/>
  <c r="AX494" i="3"/>
  <c r="AW494" i="3"/>
  <c r="AV494" i="3"/>
  <c r="AT494" i="3"/>
  <c r="AS494" i="3"/>
  <c r="AU494" i="3" s="1"/>
  <c r="AR494" i="3"/>
  <c r="AP494" i="3"/>
  <c r="AN494" i="3"/>
  <c r="AL494" i="3"/>
  <c r="AJ494" i="3"/>
  <c r="AH494" i="3"/>
  <c r="AG494" i="3"/>
  <c r="AF494" i="3"/>
  <c r="AE494" i="3"/>
  <c r="AD494" i="3"/>
  <c r="AC494" i="3"/>
  <c r="AB494" i="3"/>
  <c r="AA494" i="3"/>
  <c r="Z494" i="3"/>
  <c r="Y494" i="3"/>
  <c r="W494" i="3"/>
  <c r="U494" i="3"/>
  <c r="S494" i="3"/>
  <c r="Q494" i="3"/>
  <c r="O494" i="3"/>
  <c r="M494" i="3"/>
  <c r="K494" i="3"/>
  <c r="I494" i="3"/>
  <c r="G494" i="3"/>
  <c r="E494" i="3"/>
  <c r="R494" i="3" s="1"/>
  <c r="C494" i="3"/>
  <c r="A494" i="3"/>
  <c r="B494" i="3" s="1"/>
  <c r="T494" i="3" s="1"/>
  <c r="AX493" i="3"/>
  <c r="AW493" i="3"/>
  <c r="AV493" i="3"/>
  <c r="AU493" i="3"/>
  <c r="AT493" i="3"/>
  <c r="AS493" i="3"/>
  <c r="AR493" i="3"/>
  <c r="AP493" i="3"/>
  <c r="AN493" i="3"/>
  <c r="AL493" i="3"/>
  <c r="AJ493" i="3"/>
  <c r="AH493" i="3"/>
  <c r="AG493" i="3"/>
  <c r="AF493" i="3"/>
  <c r="AE493" i="3"/>
  <c r="AD493" i="3"/>
  <c r="AC493" i="3"/>
  <c r="AB493" i="3"/>
  <c r="AA493" i="3"/>
  <c r="Z493" i="3"/>
  <c r="Y493" i="3"/>
  <c r="W493" i="3"/>
  <c r="U493" i="3"/>
  <c r="S493" i="3"/>
  <c r="R493" i="3"/>
  <c r="Q493" i="3"/>
  <c r="O493" i="3"/>
  <c r="M493" i="3"/>
  <c r="K493" i="3"/>
  <c r="I493" i="3"/>
  <c r="G493" i="3"/>
  <c r="F493" i="3"/>
  <c r="E493" i="3"/>
  <c r="P493" i="3" s="1"/>
  <c r="C493" i="3"/>
  <c r="B493" i="3"/>
  <c r="A493" i="3"/>
  <c r="AX492" i="3"/>
  <c r="AW492" i="3"/>
  <c r="AV492" i="3"/>
  <c r="AU492" i="3"/>
  <c r="AT492" i="3"/>
  <c r="AS492" i="3"/>
  <c r="AR492" i="3"/>
  <c r="AP492" i="3"/>
  <c r="AN492" i="3"/>
  <c r="AL492" i="3"/>
  <c r="AJ492" i="3"/>
  <c r="AH492" i="3"/>
  <c r="AG492" i="3"/>
  <c r="AF492" i="3"/>
  <c r="AE492" i="3"/>
  <c r="AD492" i="3"/>
  <c r="AC492" i="3"/>
  <c r="AB492" i="3"/>
  <c r="AA492" i="3"/>
  <c r="Z492" i="3"/>
  <c r="Y492" i="3"/>
  <c r="W492" i="3"/>
  <c r="U492" i="3"/>
  <c r="S492" i="3"/>
  <c r="Q492" i="3"/>
  <c r="P492" i="3"/>
  <c r="O492" i="3"/>
  <c r="M492" i="3"/>
  <c r="K492" i="3"/>
  <c r="I492" i="3"/>
  <c r="G492" i="3"/>
  <c r="E492" i="3"/>
  <c r="R492" i="3" s="1"/>
  <c r="C492" i="3"/>
  <c r="A492" i="3"/>
  <c r="B492" i="3" s="1"/>
  <c r="T492" i="3" s="1"/>
  <c r="AX491" i="3"/>
  <c r="AW491" i="3"/>
  <c r="AV491" i="3"/>
  <c r="AU491" i="3"/>
  <c r="AT491" i="3"/>
  <c r="AS491" i="3"/>
  <c r="AR491" i="3"/>
  <c r="AP491" i="3"/>
  <c r="AN491" i="3"/>
  <c r="AL491" i="3"/>
  <c r="AJ491" i="3"/>
  <c r="AH491" i="3"/>
  <c r="AG491" i="3"/>
  <c r="AF491" i="3"/>
  <c r="AE491" i="3"/>
  <c r="AD491" i="3"/>
  <c r="AC491" i="3"/>
  <c r="AB491" i="3"/>
  <c r="AA491" i="3"/>
  <c r="Z491" i="3"/>
  <c r="Y491" i="3"/>
  <c r="W491" i="3"/>
  <c r="U491" i="3"/>
  <c r="S491" i="3"/>
  <c r="R491" i="3"/>
  <c r="Q491" i="3"/>
  <c r="O491" i="3"/>
  <c r="M491" i="3"/>
  <c r="K491" i="3"/>
  <c r="I491" i="3"/>
  <c r="G491" i="3"/>
  <c r="E491" i="3"/>
  <c r="P491" i="3" s="1"/>
  <c r="C491" i="3"/>
  <c r="B491" i="3"/>
  <c r="AI491" i="3" s="1"/>
  <c r="AK491" i="3" s="1"/>
  <c r="AM491" i="3" s="1"/>
  <c r="AO491" i="3" s="1"/>
  <c r="AQ491" i="3" s="1"/>
  <c r="A491" i="3"/>
  <c r="AX490" i="3"/>
  <c r="AW490" i="3"/>
  <c r="AV490" i="3"/>
  <c r="AT490" i="3"/>
  <c r="AS490" i="3"/>
  <c r="AU490" i="3" s="1"/>
  <c r="AR490" i="3"/>
  <c r="AP490" i="3"/>
  <c r="AN490" i="3"/>
  <c r="AL490" i="3"/>
  <c r="AJ490" i="3"/>
  <c r="AH490" i="3"/>
  <c r="AG490" i="3"/>
  <c r="AF490" i="3"/>
  <c r="AE490" i="3"/>
  <c r="AD490" i="3"/>
  <c r="AC490" i="3"/>
  <c r="AB490" i="3"/>
  <c r="AA490" i="3"/>
  <c r="Z490" i="3"/>
  <c r="Y490" i="3"/>
  <c r="W490" i="3"/>
  <c r="U490" i="3"/>
  <c r="T490" i="3"/>
  <c r="S490" i="3"/>
  <c r="Q490" i="3"/>
  <c r="O490" i="3"/>
  <c r="M490" i="3"/>
  <c r="K490" i="3"/>
  <c r="I490" i="3"/>
  <c r="G490" i="3"/>
  <c r="E490" i="3"/>
  <c r="R490" i="3" s="1"/>
  <c r="D490" i="3"/>
  <c r="V490" i="3" s="1"/>
  <c r="X490" i="3" s="1"/>
  <c r="C490" i="3"/>
  <c r="A490" i="3"/>
  <c r="B490" i="3" s="1"/>
  <c r="F490" i="3" s="1"/>
  <c r="AX489" i="3"/>
  <c r="AW489" i="3"/>
  <c r="AV489" i="3"/>
  <c r="AT489" i="3"/>
  <c r="AS489" i="3"/>
  <c r="AU489" i="3" s="1"/>
  <c r="AR489" i="3"/>
  <c r="AP489" i="3"/>
  <c r="AN489" i="3"/>
  <c r="AL489" i="3"/>
  <c r="AJ489" i="3"/>
  <c r="AH489" i="3"/>
  <c r="AG489" i="3"/>
  <c r="AF489" i="3"/>
  <c r="AE489" i="3"/>
  <c r="AD489" i="3"/>
  <c r="AC489" i="3"/>
  <c r="AB489" i="3"/>
  <c r="AA489" i="3"/>
  <c r="Z489" i="3"/>
  <c r="Y489" i="3"/>
  <c r="W489" i="3"/>
  <c r="U489" i="3"/>
  <c r="S489" i="3"/>
  <c r="Q489" i="3"/>
  <c r="O489" i="3"/>
  <c r="M489" i="3"/>
  <c r="K489" i="3"/>
  <c r="I489" i="3"/>
  <c r="G489" i="3"/>
  <c r="F489" i="3"/>
  <c r="E489" i="3"/>
  <c r="P489" i="3" s="1"/>
  <c r="C489" i="3"/>
  <c r="B489" i="3"/>
  <c r="A489" i="3"/>
  <c r="AX488" i="3"/>
  <c r="AW488" i="3"/>
  <c r="AV488" i="3"/>
  <c r="AU488" i="3"/>
  <c r="AT488" i="3"/>
  <c r="AS488" i="3"/>
  <c r="AR488" i="3"/>
  <c r="AP488" i="3"/>
  <c r="AN488" i="3"/>
  <c r="AL488" i="3"/>
  <c r="AJ488" i="3"/>
  <c r="AH488" i="3"/>
  <c r="AG488" i="3"/>
  <c r="AF488" i="3"/>
  <c r="AE488" i="3"/>
  <c r="AD488" i="3"/>
  <c r="AC488" i="3"/>
  <c r="AB488" i="3"/>
  <c r="AA488" i="3"/>
  <c r="Z488" i="3"/>
  <c r="Y488" i="3"/>
  <c r="W488" i="3"/>
  <c r="U488" i="3"/>
  <c r="S488" i="3"/>
  <c r="Q488" i="3"/>
  <c r="P488" i="3"/>
  <c r="O488" i="3"/>
  <c r="M488" i="3"/>
  <c r="K488" i="3"/>
  <c r="I488" i="3"/>
  <c r="G488" i="3"/>
  <c r="E488" i="3"/>
  <c r="R488" i="3" s="1"/>
  <c r="C488" i="3"/>
  <c r="A488" i="3"/>
  <c r="B488" i="3" s="1"/>
  <c r="AX487" i="3"/>
  <c r="AW487" i="3"/>
  <c r="AV487" i="3"/>
  <c r="AT487" i="3"/>
  <c r="AS487" i="3"/>
  <c r="AU487" i="3" s="1"/>
  <c r="AR487" i="3"/>
  <c r="AP487" i="3"/>
  <c r="AN487" i="3"/>
  <c r="AL487" i="3"/>
  <c r="AJ487" i="3"/>
  <c r="AH487" i="3"/>
  <c r="AG487" i="3"/>
  <c r="AF487" i="3"/>
  <c r="AE487" i="3"/>
  <c r="AD487" i="3"/>
  <c r="AC487" i="3"/>
  <c r="AB487" i="3"/>
  <c r="AA487" i="3"/>
  <c r="Z487" i="3"/>
  <c r="Y487" i="3"/>
  <c r="W487" i="3"/>
  <c r="U487" i="3"/>
  <c r="S487" i="3"/>
  <c r="R487" i="3"/>
  <c r="Q487" i="3"/>
  <c r="O487" i="3"/>
  <c r="M487" i="3"/>
  <c r="K487" i="3"/>
  <c r="I487" i="3"/>
  <c r="G487" i="3"/>
  <c r="E487" i="3"/>
  <c r="P487" i="3" s="1"/>
  <c r="C487" i="3"/>
  <c r="A487" i="3"/>
  <c r="B487" i="3" s="1"/>
  <c r="AX486" i="3"/>
  <c r="AW486" i="3"/>
  <c r="AV486" i="3"/>
  <c r="AT486" i="3"/>
  <c r="AS486" i="3"/>
  <c r="AU486" i="3" s="1"/>
  <c r="AR486" i="3"/>
  <c r="AP486" i="3"/>
  <c r="AN486" i="3"/>
  <c r="AL486" i="3"/>
  <c r="AK486" i="3"/>
  <c r="AM486" i="3" s="1"/>
  <c r="AO486" i="3" s="1"/>
  <c r="AQ486" i="3" s="1"/>
  <c r="AJ486" i="3"/>
  <c r="AI486" i="3"/>
  <c r="AH486" i="3"/>
  <c r="AG486" i="3"/>
  <c r="AF486" i="3"/>
  <c r="AE486" i="3"/>
  <c r="AD486" i="3"/>
  <c r="AC486" i="3"/>
  <c r="AB486" i="3"/>
  <c r="AA486" i="3"/>
  <c r="Z486" i="3"/>
  <c r="Y486" i="3"/>
  <c r="X486" i="3"/>
  <c r="W486" i="3"/>
  <c r="U486" i="3"/>
  <c r="T486" i="3"/>
  <c r="S486" i="3"/>
  <c r="Q486" i="3"/>
  <c r="O486" i="3"/>
  <c r="M486" i="3"/>
  <c r="K486" i="3"/>
  <c r="I486" i="3"/>
  <c r="G486" i="3"/>
  <c r="E486" i="3"/>
  <c r="R486" i="3" s="1"/>
  <c r="D486" i="3"/>
  <c r="V486" i="3" s="1"/>
  <c r="C486" i="3"/>
  <c r="A486" i="3"/>
  <c r="B486" i="3" s="1"/>
  <c r="F486" i="3" s="1"/>
  <c r="AX485" i="3"/>
  <c r="AW485" i="3"/>
  <c r="AV485" i="3"/>
  <c r="AT485" i="3"/>
  <c r="AS485" i="3"/>
  <c r="AU485" i="3" s="1"/>
  <c r="AR485" i="3"/>
  <c r="AP485" i="3"/>
  <c r="AN485" i="3"/>
  <c r="AL485" i="3"/>
  <c r="AJ485" i="3"/>
  <c r="AH485" i="3"/>
  <c r="AG485" i="3"/>
  <c r="AF485" i="3"/>
  <c r="AE485" i="3"/>
  <c r="AD485" i="3"/>
  <c r="AC485" i="3"/>
  <c r="AB485" i="3"/>
  <c r="AA485" i="3"/>
  <c r="Z485" i="3"/>
  <c r="Y485" i="3"/>
  <c r="W485" i="3"/>
  <c r="U485" i="3"/>
  <c r="S485" i="3"/>
  <c r="Q485" i="3"/>
  <c r="O485" i="3"/>
  <c r="M485" i="3"/>
  <c r="K485" i="3"/>
  <c r="I485" i="3"/>
  <c r="G485" i="3"/>
  <c r="F485" i="3"/>
  <c r="E485" i="3"/>
  <c r="P485" i="3" s="1"/>
  <c r="C485" i="3"/>
  <c r="B485" i="3"/>
  <c r="A485" i="3"/>
  <c r="AX484" i="3"/>
  <c r="AW484" i="3"/>
  <c r="AV484" i="3"/>
  <c r="AU484" i="3"/>
  <c r="AT484" i="3"/>
  <c r="AS484" i="3"/>
  <c r="AR484" i="3"/>
  <c r="AP484" i="3"/>
  <c r="AN484" i="3"/>
  <c r="AL484" i="3"/>
  <c r="AJ484" i="3"/>
  <c r="AH484" i="3"/>
  <c r="AG484" i="3"/>
  <c r="AF484" i="3"/>
  <c r="AE484" i="3"/>
  <c r="AD484" i="3"/>
  <c r="AC484" i="3"/>
  <c r="AB484" i="3"/>
  <c r="AA484" i="3"/>
  <c r="Z484" i="3"/>
  <c r="Y484" i="3"/>
  <c r="W484" i="3"/>
  <c r="U484" i="3"/>
  <c r="S484" i="3"/>
  <c r="Q484" i="3"/>
  <c r="P484" i="3"/>
  <c r="O484" i="3"/>
  <c r="M484" i="3"/>
  <c r="K484" i="3"/>
  <c r="I484" i="3"/>
  <c r="G484" i="3"/>
  <c r="E484" i="3"/>
  <c r="R484" i="3" s="1"/>
  <c r="C484" i="3"/>
  <c r="A484" i="3"/>
  <c r="B484" i="3" s="1"/>
  <c r="T484" i="3" s="1"/>
  <c r="AX483" i="3"/>
  <c r="AW483" i="3"/>
  <c r="AV483" i="3"/>
  <c r="AU483" i="3"/>
  <c r="AT483" i="3"/>
  <c r="AS483" i="3"/>
  <c r="AR483" i="3"/>
  <c r="AP483" i="3"/>
  <c r="AN483" i="3"/>
  <c r="AL483" i="3"/>
  <c r="AJ483" i="3"/>
  <c r="AH483" i="3"/>
  <c r="AG483" i="3"/>
  <c r="AF483" i="3"/>
  <c r="AE483" i="3"/>
  <c r="AD483" i="3"/>
  <c r="AC483" i="3"/>
  <c r="AB483" i="3"/>
  <c r="AA483" i="3"/>
  <c r="Z483" i="3"/>
  <c r="Y483" i="3"/>
  <c r="W483" i="3"/>
  <c r="U483" i="3"/>
  <c r="S483" i="3"/>
  <c r="Q483" i="3"/>
  <c r="O483" i="3"/>
  <c r="M483" i="3"/>
  <c r="K483" i="3"/>
  <c r="I483" i="3"/>
  <c r="G483" i="3"/>
  <c r="E483" i="3"/>
  <c r="P483" i="3" s="1"/>
  <c r="C483" i="3"/>
  <c r="A483" i="3"/>
  <c r="B483" i="3" s="1"/>
  <c r="AX482" i="3"/>
  <c r="AW482" i="3"/>
  <c r="AV482" i="3"/>
  <c r="AT482" i="3"/>
  <c r="AS482" i="3"/>
  <c r="AU482" i="3" s="1"/>
  <c r="AR482" i="3"/>
  <c r="AP482" i="3"/>
  <c r="AN482" i="3"/>
  <c r="AL482" i="3"/>
  <c r="AJ482" i="3"/>
  <c r="AH482" i="3"/>
  <c r="AG482" i="3"/>
  <c r="AF482" i="3"/>
  <c r="AE482" i="3"/>
  <c r="AD482" i="3"/>
  <c r="AC482" i="3"/>
  <c r="AB482" i="3"/>
  <c r="AA482" i="3"/>
  <c r="Z482" i="3"/>
  <c r="Y482" i="3"/>
  <c r="X482" i="3"/>
  <c r="W482" i="3"/>
  <c r="U482" i="3"/>
  <c r="T482" i="3"/>
  <c r="S482" i="3"/>
  <c r="Q482" i="3"/>
  <c r="O482" i="3"/>
  <c r="M482" i="3"/>
  <c r="K482" i="3"/>
  <c r="I482" i="3"/>
  <c r="G482" i="3"/>
  <c r="E482" i="3"/>
  <c r="R482" i="3" s="1"/>
  <c r="D482" i="3"/>
  <c r="V482" i="3" s="1"/>
  <c r="C482" i="3"/>
  <c r="A482" i="3"/>
  <c r="B482" i="3" s="1"/>
  <c r="F482" i="3" s="1"/>
  <c r="AX481" i="3"/>
  <c r="AW481" i="3"/>
  <c r="AV481" i="3"/>
  <c r="AT481" i="3"/>
  <c r="AS481" i="3"/>
  <c r="AU481" i="3" s="1"/>
  <c r="AR481" i="3"/>
  <c r="AP481" i="3"/>
  <c r="AN481" i="3"/>
  <c r="AL481" i="3"/>
  <c r="AJ481" i="3"/>
  <c r="AH481" i="3"/>
  <c r="AG481" i="3"/>
  <c r="AF481" i="3"/>
  <c r="AE481" i="3"/>
  <c r="AD481" i="3"/>
  <c r="AC481" i="3"/>
  <c r="AB481" i="3"/>
  <c r="AA481" i="3"/>
  <c r="Z481" i="3"/>
  <c r="Y481" i="3"/>
  <c r="W481" i="3"/>
  <c r="U481" i="3"/>
  <c r="S481" i="3"/>
  <c r="Q481" i="3"/>
  <c r="O481" i="3"/>
  <c r="M481" i="3"/>
  <c r="K481" i="3"/>
  <c r="I481" i="3"/>
  <c r="G481" i="3"/>
  <c r="E481" i="3"/>
  <c r="P481" i="3" s="1"/>
  <c r="C481" i="3"/>
  <c r="A481" i="3"/>
  <c r="B481" i="3" s="1"/>
  <c r="AX480" i="3"/>
  <c r="AW480" i="3"/>
  <c r="AV480" i="3"/>
  <c r="AU480" i="3"/>
  <c r="AT480" i="3"/>
  <c r="AS480" i="3"/>
  <c r="AR480" i="3"/>
  <c r="AP480" i="3"/>
  <c r="AN480" i="3"/>
  <c r="AL480" i="3"/>
  <c r="AJ480" i="3"/>
  <c r="AH480" i="3"/>
  <c r="AG480" i="3"/>
  <c r="AF480" i="3"/>
  <c r="AE480" i="3"/>
  <c r="AD480" i="3"/>
  <c r="AC480" i="3"/>
  <c r="AB480" i="3"/>
  <c r="AA480" i="3"/>
  <c r="Z480" i="3"/>
  <c r="Y480" i="3"/>
  <c r="W480" i="3"/>
  <c r="U480" i="3"/>
  <c r="S480" i="3"/>
  <c r="R480" i="3"/>
  <c r="Q480" i="3"/>
  <c r="P480" i="3"/>
  <c r="O480" i="3"/>
  <c r="M480" i="3"/>
  <c r="K480" i="3"/>
  <c r="I480" i="3"/>
  <c r="G480" i="3"/>
  <c r="E480" i="3"/>
  <c r="C480" i="3"/>
  <c r="A480" i="3"/>
  <c r="B480" i="3" s="1"/>
  <c r="AX479" i="3"/>
  <c r="AW479" i="3"/>
  <c r="AV479" i="3"/>
  <c r="AT479" i="3"/>
  <c r="AS479" i="3"/>
  <c r="AU479" i="3" s="1"/>
  <c r="AR479" i="3"/>
  <c r="AP479" i="3"/>
  <c r="AN479" i="3"/>
  <c r="AL479" i="3"/>
  <c r="AJ479" i="3"/>
  <c r="AH479" i="3"/>
  <c r="AG479" i="3"/>
  <c r="AF479" i="3"/>
  <c r="AE479" i="3"/>
  <c r="AD479" i="3"/>
  <c r="AC479" i="3"/>
  <c r="AB479" i="3"/>
  <c r="AA479" i="3"/>
  <c r="Z479" i="3"/>
  <c r="Y479" i="3"/>
  <c r="W479" i="3"/>
  <c r="U479" i="3"/>
  <c r="S479" i="3"/>
  <c r="Q479" i="3"/>
  <c r="P479" i="3"/>
  <c r="O479" i="3"/>
  <c r="M479" i="3"/>
  <c r="K479" i="3"/>
  <c r="I479" i="3"/>
  <c r="G479" i="3"/>
  <c r="E479" i="3"/>
  <c r="R479" i="3" s="1"/>
  <c r="C479" i="3"/>
  <c r="A479" i="3"/>
  <c r="B479" i="3" s="1"/>
  <c r="AX478" i="3"/>
  <c r="AW478" i="3"/>
  <c r="AV478" i="3"/>
  <c r="AT478" i="3"/>
  <c r="AS478" i="3"/>
  <c r="AU478" i="3" s="1"/>
  <c r="AR478" i="3"/>
  <c r="AP478" i="3"/>
  <c r="AN478" i="3"/>
  <c r="AL478" i="3"/>
  <c r="AJ478" i="3"/>
  <c r="AH478" i="3"/>
  <c r="AG478" i="3"/>
  <c r="AF478" i="3"/>
  <c r="AE478" i="3"/>
  <c r="AD478" i="3"/>
  <c r="AC478" i="3"/>
  <c r="AB478" i="3"/>
  <c r="AA478" i="3"/>
  <c r="Z478" i="3"/>
  <c r="Y478" i="3"/>
  <c r="W478" i="3"/>
  <c r="U478" i="3"/>
  <c r="S478" i="3"/>
  <c r="R478" i="3"/>
  <c r="Q478" i="3"/>
  <c r="O478" i="3"/>
  <c r="M478" i="3"/>
  <c r="K478" i="3"/>
  <c r="I478" i="3"/>
  <c r="G478" i="3"/>
  <c r="E478" i="3"/>
  <c r="P478" i="3" s="1"/>
  <c r="C478" i="3"/>
  <c r="B478" i="3"/>
  <c r="T478" i="3" s="1"/>
  <c r="A478" i="3"/>
  <c r="AX477" i="3"/>
  <c r="AW477" i="3"/>
  <c r="AV477" i="3"/>
  <c r="AT477" i="3"/>
  <c r="AS477" i="3"/>
  <c r="AU477" i="3" s="1"/>
  <c r="AR477" i="3"/>
  <c r="AP477" i="3"/>
  <c r="AN477" i="3"/>
  <c r="AL477" i="3"/>
  <c r="AJ477" i="3"/>
  <c r="AH477" i="3"/>
  <c r="AG477" i="3"/>
  <c r="AF477" i="3"/>
  <c r="AE477" i="3"/>
  <c r="AD477" i="3"/>
  <c r="AC477" i="3"/>
  <c r="AB477" i="3"/>
  <c r="AA477" i="3"/>
  <c r="Z477" i="3"/>
  <c r="Y477" i="3"/>
  <c r="W477" i="3"/>
  <c r="U477" i="3"/>
  <c r="S477" i="3"/>
  <c r="Q477" i="3"/>
  <c r="O477" i="3"/>
  <c r="M477" i="3"/>
  <c r="K477" i="3"/>
  <c r="I477" i="3"/>
  <c r="G477" i="3"/>
  <c r="E477" i="3"/>
  <c r="R477" i="3" s="1"/>
  <c r="C477" i="3"/>
  <c r="A477" i="3"/>
  <c r="B477" i="3" s="1"/>
  <c r="AX476" i="3"/>
  <c r="AW476" i="3"/>
  <c r="AV476" i="3"/>
  <c r="AU476" i="3"/>
  <c r="AT476" i="3"/>
  <c r="AS476" i="3"/>
  <c r="AR476" i="3"/>
  <c r="AP476" i="3"/>
  <c r="AN476" i="3"/>
  <c r="AL476" i="3"/>
  <c r="AJ476" i="3"/>
  <c r="AH476" i="3"/>
  <c r="AG476" i="3"/>
  <c r="AF476" i="3"/>
  <c r="AE476" i="3"/>
  <c r="AD476" i="3"/>
  <c r="AC476" i="3"/>
  <c r="AB476" i="3"/>
  <c r="AA476" i="3"/>
  <c r="Z476" i="3"/>
  <c r="Y476" i="3"/>
  <c r="W476" i="3"/>
  <c r="U476" i="3"/>
  <c r="S476" i="3"/>
  <c r="R476" i="3"/>
  <c r="Q476" i="3"/>
  <c r="P476" i="3"/>
  <c r="O476" i="3"/>
  <c r="M476" i="3"/>
  <c r="K476" i="3"/>
  <c r="I476" i="3"/>
  <c r="G476" i="3"/>
  <c r="E476" i="3"/>
  <c r="C476" i="3"/>
  <c r="A476" i="3"/>
  <c r="B476" i="3" s="1"/>
  <c r="AX475" i="3"/>
  <c r="AW475" i="3"/>
  <c r="AV475" i="3"/>
  <c r="AT475" i="3"/>
  <c r="AS475" i="3"/>
  <c r="AU475" i="3" s="1"/>
  <c r="AR475" i="3"/>
  <c r="AP475" i="3"/>
  <c r="AN475" i="3"/>
  <c r="AL475" i="3"/>
  <c r="AJ475" i="3"/>
  <c r="AH475" i="3"/>
  <c r="AG475" i="3"/>
  <c r="AF475" i="3"/>
  <c r="AE475" i="3"/>
  <c r="AD475" i="3"/>
  <c r="AC475" i="3"/>
  <c r="AB475" i="3"/>
  <c r="AA475" i="3"/>
  <c r="Z475" i="3"/>
  <c r="Y475" i="3"/>
  <c r="W475" i="3"/>
  <c r="U475" i="3"/>
  <c r="S475" i="3"/>
  <c r="Q475" i="3"/>
  <c r="P475" i="3"/>
  <c r="O475" i="3"/>
  <c r="M475" i="3"/>
  <c r="K475" i="3"/>
  <c r="I475" i="3"/>
  <c r="G475" i="3"/>
  <c r="E475" i="3"/>
  <c r="R475" i="3" s="1"/>
  <c r="C475" i="3"/>
  <c r="A475" i="3"/>
  <c r="B475" i="3" s="1"/>
  <c r="AX474" i="3"/>
  <c r="AW474" i="3"/>
  <c r="AV474" i="3"/>
  <c r="AT474" i="3"/>
  <c r="AS474" i="3"/>
  <c r="AU474" i="3" s="1"/>
  <c r="AR474" i="3"/>
  <c r="AP474" i="3"/>
  <c r="AN474" i="3"/>
  <c r="AL474" i="3"/>
  <c r="AJ474" i="3"/>
  <c r="AH474" i="3"/>
  <c r="AG474" i="3"/>
  <c r="AF474" i="3"/>
  <c r="AE474" i="3"/>
  <c r="AD474" i="3"/>
  <c r="AC474" i="3"/>
  <c r="AB474" i="3"/>
  <c r="AA474" i="3"/>
  <c r="Z474" i="3"/>
  <c r="Y474" i="3"/>
  <c r="W474" i="3"/>
  <c r="U474" i="3"/>
  <c r="S474" i="3"/>
  <c r="R474" i="3"/>
  <c r="Q474" i="3"/>
  <c r="O474" i="3"/>
  <c r="M474" i="3"/>
  <c r="K474" i="3"/>
  <c r="I474" i="3"/>
  <c r="G474" i="3"/>
  <c r="E474" i="3"/>
  <c r="P474" i="3" s="1"/>
  <c r="C474" i="3"/>
  <c r="B474" i="3"/>
  <c r="T474" i="3" s="1"/>
  <c r="A474" i="3"/>
  <c r="AX473" i="3"/>
  <c r="AW473" i="3"/>
  <c r="AV473" i="3"/>
  <c r="AT473" i="3"/>
  <c r="AS473" i="3"/>
  <c r="AU473" i="3" s="1"/>
  <c r="AR473" i="3"/>
  <c r="AP473" i="3"/>
  <c r="AN473" i="3"/>
  <c r="AL473" i="3"/>
  <c r="AJ473" i="3"/>
  <c r="AH473" i="3"/>
  <c r="AG473" i="3"/>
  <c r="AF473" i="3"/>
  <c r="AE473" i="3"/>
  <c r="AD473" i="3"/>
  <c r="AC473" i="3"/>
  <c r="AB473" i="3"/>
  <c r="AA473" i="3"/>
  <c r="Z473" i="3"/>
  <c r="Y473" i="3"/>
  <c r="W473" i="3"/>
  <c r="U473" i="3"/>
  <c r="S473" i="3"/>
  <c r="Q473" i="3"/>
  <c r="O473" i="3"/>
  <c r="M473" i="3"/>
  <c r="K473" i="3"/>
  <c r="I473" i="3"/>
  <c r="G473" i="3"/>
  <c r="E473" i="3"/>
  <c r="R473" i="3" s="1"/>
  <c r="C473" i="3"/>
  <c r="A473" i="3"/>
  <c r="B473" i="3" s="1"/>
  <c r="AX472" i="3"/>
  <c r="AW472" i="3"/>
  <c r="AV472" i="3"/>
  <c r="AU472" i="3"/>
  <c r="AT472" i="3"/>
  <c r="AS472" i="3"/>
  <c r="AR472" i="3"/>
  <c r="AP472" i="3"/>
  <c r="AN472" i="3"/>
  <c r="AL472" i="3"/>
  <c r="AJ472" i="3"/>
  <c r="AH472" i="3"/>
  <c r="AG472" i="3"/>
  <c r="AF472" i="3"/>
  <c r="AE472" i="3"/>
  <c r="AD472" i="3"/>
  <c r="AC472" i="3"/>
  <c r="AB472" i="3"/>
  <c r="AA472" i="3"/>
  <c r="Z472" i="3"/>
  <c r="Y472" i="3"/>
  <c r="W472" i="3"/>
  <c r="U472" i="3"/>
  <c r="S472" i="3"/>
  <c r="R472" i="3"/>
  <c r="Q472" i="3"/>
  <c r="P472" i="3"/>
  <c r="O472" i="3"/>
  <c r="M472" i="3"/>
  <c r="K472" i="3"/>
  <c r="I472" i="3"/>
  <c r="G472" i="3"/>
  <c r="E472" i="3"/>
  <c r="C472" i="3"/>
  <c r="A472" i="3"/>
  <c r="B472" i="3" s="1"/>
  <c r="AX471" i="3"/>
  <c r="AW471" i="3"/>
  <c r="AV471" i="3"/>
  <c r="AT471" i="3"/>
  <c r="AS471" i="3"/>
  <c r="AU471" i="3" s="1"/>
  <c r="AR471" i="3"/>
  <c r="AP471" i="3"/>
  <c r="AN471" i="3"/>
  <c r="AL471" i="3"/>
  <c r="AJ471" i="3"/>
  <c r="AH471" i="3"/>
  <c r="AG471" i="3"/>
  <c r="AF471" i="3"/>
  <c r="AE471" i="3"/>
  <c r="AD471" i="3"/>
  <c r="AC471" i="3"/>
  <c r="AB471" i="3"/>
  <c r="AA471" i="3"/>
  <c r="Z471" i="3"/>
  <c r="Y471" i="3"/>
  <c r="W471" i="3"/>
  <c r="U471" i="3"/>
  <c r="S471" i="3"/>
  <c r="Q471" i="3"/>
  <c r="P471" i="3"/>
  <c r="O471" i="3"/>
  <c r="M471" i="3"/>
  <c r="K471" i="3"/>
  <c r="I471" i="3"/>
  <c r="G471" i="3"/>
  <c r="E471" i="3"/>
  <c r="R471" i="3" s="1"/>
  <c r="C471" i="3"/>
  <c r="A471" i="3"/>
  <c r="B471" i="3" s="1"/>
  <c r="AX470" i="3"/>
  <c r="AW470" i="3"/>
  <c r="AV470" i="3"/>
  <c r="AU470" i="3"/>
  <c r="AT470" i="3"/>
  <c r="AS470" i="3"/>
  <c r="AR470" i="3"/>
  <c r="AP470" i="3"/>
  <c r="AN470" i="3"/>
  <c r="AL470" i="3"/>
  <c r="AJ470" i="3"/>
  <c r="AH470" i="3"/>
  <c r="AG470" i="3"/>
  <c r="AF470" i="3"/>
  <c r="AE470" i="3"/>
  <c r="AD470" i="3"/>
  <c r="AC470" i="3"/>
  <c r="AB470" i="3"/>
  <c r="AA470" i="3"/>
  <c r="Z470" i="3"/>
  <c r="Y470" i="3"/>
  <c r="W470" i="3"/>
  <c r="U470" i="3"/>
  <c r="S470" i="3"/>
  <c r="R470" i="3"/>
  <c r="Q470" i="3"/>
  <c r="O470" i="3"/>
  <c r="M470" i="3"/>
  <c r="K470" i="3"/>
  <c r="I470" i="3"/>
  <c r="G470" i="3"/>
  <c r="E470" i="3"/>
  <c r="P470" i="3" s="1"/>
  <c r="C470" i="3"/>
  <c r="B470" i="3"/>
  <c r="T470" i="3" s="1"/>
  <c r="A470" i="3"/>
  <c r="AX469" i="3"/>
  <c r="AW469" i="3"/>
  <c r="AV469" i="3"/>
  <c r="AT469" i="3"/>
  <c r="AS469" i="3"/>
  <c r="AU469" i="3" s="1"/>
  <c r="AR469" i="3"/>
  <c r="AP469" i="3"/>
  <c r="AN469" i="3"/>
  <c r="AL469" i="3"/>
  <c r="AJ469" i="3"/>
  <c r="AH469" i="3"/>
  <c r="AG469" i="3"/>
  <c r="AF469" i="3"/>
  <c r="AE469" i="3"/>
  <c r="AD469" i="3"/>
  <c r="AC469" i="3"/>
  <c r="AB469" i="3"/>
  <c r="AA469" i="3"/>
  <c r="Z469" i="3"/>
  <c r="Y469" i="3"/>
  <c r="W469" i="3"/>
  <c r="U469" i="3"/>
  <c r="S469" i="3"/>
  <c r="Q469" i="3"/>
  <c r="O469" i="3"/>
  <c r="M469" i="3"/>
  <c r="K469" i="3"/>
  <c r="I469" i="3"/>
  <c r="G469" i="3"/>
  <c r="E469" i="3"/>
  <c r="R469" i="3" s="1"/>
  <c r="C469" i="3"/>
  <c r="A469" i="3"/>
  <c r="B469" i="3" s="1"/>
  <c r="AX468" i="3"/>
  <c r="AW468" i="3"/>
  <c r="AV468" i="3"/>
  <c r="AU468" i="3"/>
  <c r="AT468" i="3"/>
  <c r="AS468" i="3"/>
  <c r="AR468" i="3"/>
  <c r="AP468" i="3"/>
  <c r="AN468" i="3"/>
  <c r="AL468" i="3"/>
  <c r="AJ468" i="3"/>
  <c r="AH468" i="3"/>
  <c r="AG468" i="3"/>
  <c r="AF468" i="3"/>
  <c r="AE468" i="3"/>
  <c r="AD468" i="3"/>
  <c r="AC468" i="3"/>
  <c r="AB468" i="3"/>
  <c r="AA468" i="3"/>
  <c r="Z468" i="3"/>
  <c r="Y468" i="3"/>
  <c r="W468" i="3"/>
  <c r="U468" i="3"/>
  <c r="S468" i="3"/>
  <c r="R468" i="3"/>
  <c r="Q468" i="3"/>
  <c r="P468" i="3"/>
  <c r="O468" i="3"/>
  <c r="M468" i="3"/>
  <c r="K468" i="3"/>
  <c r="I468" i="3"/>
  <c r="G468" i="3"/>
  <c r="E468" i="3"/>
  <c r="C468" i="3"/>
  <c r="A468" i="3"/>
  <c r="B468" i="3" s="1"/>
  <c r="AX467" i="3"/>
  <c r="AW467" i="3"/>
  <c r="AV467" i="3"/>
  <c r="AT467" i="3"/>
  <c r="AS467" i="3"/>
  <c r="AU467" i="3" s="1"/>
  <c r="AR467" i="3"/>
  <c r="AP467" i="3"/>
  <c r="AN467" i="3"/>
  <c r="AL467" i="3"/>
  <c r="AJ467" i="3"/>
  <c r="AH467" i="3"/>
  <c r="AG467" i="3"/>
  <c r="AF467" i="3"/>
  <c r="AE467" i="3"/>
  <c r="AD467" i="3"/>
  <c r="AC467" i="3"/>
  <c r="AB467" i="3"/>
  <c r="AA467" i="3"/>
  <c r="Z467" i="3"/>
  <c r="Y467" i="3"/>
  <c r="W467" i="3"/>
  <c r="U467" i="3"/>
  <c r="S467" i="3"/>
  <c r="Q467" i="3"/>
  <c r="P467" i="3"/>
  <c r="O467" i="3"/>
  <c r="M467" i="3"/>
  <c r="K467" i="3"/>
  <c r="I467" i="3"/>
  <c r="G467" i="3"/>
  <c r="E467" i="3"/>
  <c r="R467" i="3" s="1"/>
  <c r="C467" i="3"/>
  <c r="A467" i="3"/>
  <c r="B467" i="3" s="1"/>
  <c r="AX466" i="3"/>
  <c r="AW466" i="3"/>
  <c r="AV466" i="3"/>
  <c r="AU466" i="3"/>
  <c r="AT466" i="3"/>
  <c r="AS466" i="3"/>
  <c r="AR466" i="3"/>
  <c r="AP466" i="3"/>
  <c r="AN466" i="3"/>
  <c r="AL466" i="3"/>
  <c r="AJ466" i="3"/>
  <c r="AH466" i="3"/>
  <c r="AG466" i="3"/>
  <c r="AF466" i="3"/>
  <c r="AE466" i="3"/>
  <c r="AD466" i="3"/>
  <c r="AC466" i="3"/>
  <c r="AB466" i="3"/>
  <c r="AA466" i="3"/>
  <c r="Z466" i="3"/>
  <c r="Y466" i="3"/>
  <c r="W466" i="3"/>
  <c r="U466" i="3"/>
  <c r="S466" i="3"/>
  <c r="R466" i="3"/>
  <c r="Q466" i="3"/>
  <c r="O466" i="3"/>
  <c r="M466" i="3"/>
  <c r="K466" i="3"/>
  <c r="I466" i="3"/>
  <c r="G466" i="3"/>
  <c r="E466" i="3"/>
  <c r="P466" i="3" s="1"/>
  <c r="C466" i="3"/>
  <c r="B466" i="3"/>
  <c r="A466" i="3"/>
  <c r="AX465" i="3"/>
  <c r="AW465" i="3"/>
  <c r="AV465" i="3"/>
  <c r="AT465" i="3"/>
  <c r="AS465" i="3"/>
  <c r="AU465" i="3" s="1"/>
  <c r="AR465" i="3"/>
  <c r="AP465" i="3"/>
  <c r="AN465" i="3"/>
  <c r="AL465" i="3"/>
  <c r="AJ465" i="3"/>
  <c r="AH465" i="3"/>
  <c r="AG465" i="3"/>
  <c r="AF465" i="3"/>
  <c r="AE465" i="3"/>
  <c r="AD465" i="3"/>
  <c r="AC465" i="3"/>
  <c r="AB465" i="3"/>
  <c r="AA465" i="3"/>
  <c r="Z465" i="3"/>
  <c r="Y465" i="3"/>
  <c r="W465" i="3"/>
  <c r="U465" i="3"/>
  <c r="S465" i="3"/>
  <c r="Q465" i="3"/>
  <c r="O465" i="3"/>
  <c r="M465" i="3"/>
  <c r="K465" i="3"/>
  <c r="I465" i="3"/>
  <c r="G465" i="3"/>
  <c r="E465" i="3"/>
  <c r="C465" i="3"/>
  <c r="A465" i="3"/>
  <c r="B465" i="3" s="1"/>
  <c r="AX464" i="3"/>
  <c r="AW464" i="3"/>
  <c r="AV464" i="3"/>
  <c r="AU464" i="3"/>
  <c r="AT464" i="3"/>
  <c r="AS464" i="3"/>
  <c r="AR464" i="3"/>
  <c r="AP464" i="3"/>
  <c r="AN464" i="3"/>
  <c r="AL464" i="3"/>
  <c r="AJ464" i="3"/>
  <c r="AH464" i="3"/>
  <c r="AG464" i="3"/>
  <c r="AF464" i="3"/>
  <c r="AE464" i="3"/>
  <c r="AD464" i="3"/>
  <c r="AC464" i="3"/>
  <c r="AB464" i="3"/>
  <c r="AA464" i="3"/>
  <c r="Z464" i="3"/>
  <c r="Y464" i="3"/>
  <c r="W464" i="3"/>
  <c r="U464" i="3"/>
  <c r="S464" i="3"/>
  <c r="R464" i="3"/>
  <c r="Q464" i="3"/>
  <c r="O464" i="3"/>
  <c r="M464" i="3"/>
  <c r="K464" i="3"/>
  <c r="I464" i="3"/>
  <c r="G464" i="3"/>
  <c r="F464" i="3"/>
  <c r="E464" i="3"/>
  <c r="P464" i="3" s="1"/>
  <c r="C464" i="3"/>
  <c r="A464" i="3"/>
  <c r="B464" i="3" s="1"/>
  <c r="AX463" i="3"/>
  <c r="AW463" i="3"/>
  <c r="AV463" i="3"/>
  <c r="AT463" i="3"/>
  <c r="AS463" i="3"/>
  <c r="AU463" i="3" s="1"/>
  <c r="AR463" i="3"/>
  <c r="AP463" i="3"/>
  <c r="AN463" i="3"/>
  <c r="AL463" i="3"/>
  <c r="AJ463" i="3"/>
  <c r="AH463" i="3"/>
  <c r="AG463" i="3"/>
  <c r="AF463" i="3"/>
  <c r="AE463" i="3"/>
  <c r="AD463" i="3"/>
  <c r="AC463" i="3"/>
  <c r="AB463" i="3"/>
  <c r="AA463" i="3"/>
  <c r="Z463" i="3"/>
  <c r="Y463" i="3"/>
  <c r="W463" i="3"/>
  <c r="U463" i="3"/>
  <c r="S463" i="3"/>
  <c r="Q463" i="3"/>
  <c r="P463" i="3"/>
  <c r="O463" i="3"/>
  <c r="M463" i="3"/>
  <c r="K463" i="3"/>
  <c r="I463" i="3"/>
  <c r="G463" i="3"/>
  <c r="E463" i="3"/>
  <c r="R463" i="3" s="1"/>
  <c r="C463" i="3"/>
  <c r="A463" i="3"/>
  <c r="B463" i="3" s="1"/>
  <c r="AX462" i="3"/>
  <c r="AW462" i="3"/>
  <c r="AV462" i="3"/>
  <c r="AU462" i="3"/>
  <c r="AT462" i="3"/>
  <c r="AS462" i="3"/>
  <c r="AR462" i="3"/>
  <c r="AP462" i="3"/>
  <c r="AN462" i="3"/>
  <c r="AL462" i="3"/>
  <c r="AJ462" i="3"/>
  <c r="AH462" i="3"/>
  <c r="AG462" i="3"/>
  <c r="AF462" i="3"/>
  <c r="AE462" i="3"/>
  <c r="AD462" i="3"/>
  <c r="AC462" i="3"/>
  <c r="AB462" i="3"/>
  <c r="AA462" i="3"/>
  <c r="Z462" i="3"/>
  <c r="Y462" i="3"/>
  <c r="W462" i="3"/>
  <c r="U462" i="3"/>
  <c r="S462" i="3"/>
  <c r="R462" i="3"/>
  <c r="Q462" i="3"/>
  <c r="O462" i="3"/>
  <c r="M462" i="3"/>
  <c r="K462" i="3"/>
  <c r="I462" i="3"/>
  <c r="G462" i="3"/>
  <c r="E462" i="3"/>
  <c r="P462" i="3" s="1"/>
  <c r="C462" i="3"/>
  <c r="B462" i="3"/>
  <c r="A462" i="3"/>
  <c r="AX461" i="3"/>
  <c r="AW461" i="3"/>
  <c r="AV461" i="3"/>
  <c r="AT461" i="3"/>
  <c r="AS461" i="3"/>
  <c r="AU461" i="3" s="1"/>
  <c r="AR461" i="3"/>
  <c r="AP461" i="3"/>
  <c r="AN461" i="3"/>
  <c r="AL461" i="3"/>
  <c r="AJ461" i="3"/>
  <c r="AH461" i="3"/>
  <c r="AG461" i="3"/>
  <c r="AF461" i="3"/>
  <c r="AE461" i="3"/>
  <c r="AD461" i="3"/>
  <c r="AC461" i="3"/>
  <c r="AB461" i="3"/>
  <c r="AA461" i="3"/>
  <c r="Z461" i="3"/>
  <c r="Y461" i="3"/>
  <c r="W461" i="3"/>
  <c r="U461" i="3"/>
  <c r="T461" i="3"/>
  <c r="S461" i="3"/>
  <c r="Q461" i="3"/>
  <c r="O461" i="3"/>
  <c r="M461" i="3"/>
  <c r="K461" i="3"/>
  <c r="I461" i="3"/>
  <c r="G461" i="3"/>
  <c r="E461" i="3"/>
  <c r="C461" i="3"/>
  <c r="A461" i="3"/>
  <c r="B461" i="3" s="1"/>
  <c r="D461" i="3" s="1"/>
  <c r="AX460" i="3"/>
  <c r="AW460" i="3"/>
  <c r="AV460" i="3"/>
  <c r="AU460" i="3"/>
  <c r="AT460" i="3"/>
  <c r="AS460" i="3"/>
  <c r="AR460" i="3"/>
  <c r="AP460" i="3"/>
  <c r="AN460" i="3"/>
  <c r="AL460" i="3"/>
  <c r="AJ460" i="3"/>
  <c r="AH460" i="3"/>
  <c r="AG460" i="3"/>
  <c r="AF460" i="3"/>
  <c r="AE460" i="3"/>
  <c r="AD460" i="3"/>
  <c r="AC460" i="3"/>
  <c r="AB460" i="3"/>
  <c r="AA460" i="3"/>
  <c r="Z460" i="3"/>
  <c r="Y460" i="3"/>
  <c r="W460" i="3"/>
  <c r="U460" i="3"/>
  <c r="S460" i="3"/>
  <c r="R460" i="3"/>
  <c r="Q460" i="3"/>
  <c r="O460" i="3"/>
  <c r="M460" i="3"/>
  <c r="K460" i="3"/>
  <c r="I460" i="3"/>
  <c r="G460" i="3"/>
  <c r="F460" i="3"/>
  <c r="E460" i="3"/>
  <c r="P460" i="3" s="1"/>
  <c r="C460" i="3"/>
  <c r="A460" i="3"/>
  <c r="B460" i="3" s="1"/>
  <c r="AX459" i="3"/>
  <c r="AW459" i="3"/>
  <c r="AV459" i="3"/>
  <c r="AT459" i="3"/>
  <c r="AS459" i="3"/>
  <c r="AU459" i="3" s="1"/>
  <c r="AR459" i="3"/>
  <c r="AP459" i="3"/>
  <c r="AN459" i="3"/>
  <c r="AL459" i="3"/>
  <c r="AJ459" i="3"/>
  <c r="AH459" i="3"/>
  <c r="AG459" i="3"/>
  <c r="AF459" i="3"/>
  <c r="AE459" i="3"/>
  <c r="AD459" i="3"/>
  <c r="AC459" i="3"/>
  <c r="AB459" i="3"/>
  <c r="AA459" i="3"/>
  <c r="Z459" i="3"/>
  <c r="Y459" i="3"/>
  <c r="W459" i="3"/>
  <c r="U459" i="3"/>
  <c r="S459" i="3"/>
  <c r="Q459" i="3"/>
  <c r="P459" i="3"/>
  <c r="O459" i="3"/>
  <c r="M459" i="3"/>
  <c r="K459" i="3"/>
  <c r="I459" i="3"/>
  <c r="G459" i="3"/>
  <c r="E459" i="3"/>
  <c r="R459" i="3" s="1"/>
  <c r="C459" i="3"/>
  <c r="A459" i="3"/>
  <c r="B459" i="3" s="1"/>
  <c r="AX458" i="3"/>
  <c r="AW458" i="3"/>
  <c r="AV458" i="3"/>
  <c r="AU458" i="3"/>
  <c r="AT458" i="3"/>
  <c r="AS458" i="3"/>
  <c r="AR458" i="3"/>
  <c r="AP458" i="3"/>
  <c r="AN458" i="3"/>
  <c r="AL458" i="3"/>
  <c r="AJ458" i="3"/>
  <c r="AH458" i="3"/>
  <c r="AG458" i="3"/>
  <c r="AF458" i="3"/>
  <c r="AE458" i="3"/>
  <c r="AD458" i="3"/>
  <c r="AC458" i="3"/>
  <c r="AB458" i="3"/>
  <c r="AA458" i="3"/>
  <c r="Z458" i="3"/>
  <c r="Y458" i="3"/>
  <c r="W458" i="3"/>
  <c r="U458" i="3"/>
  <c r="S458" i="3"/>
  <c r="R458" i="3"/>
  <c r="Q458" i="3"/>
  <c r="O458" i="3"/>
  <c r="M458" i="3"/>
  <c r="K458" i="3"/>
  <c r="I458" i="3"/>
  <c r="G458" i="3"/>
  <c r="E458" i="3"/>
  <c r="P458" i="3" s="1"/>
  <c r="C458" i="3"/>
  <c r="B458" i="3"/>
  <c r="A458" i="3"/>
  <c r="AX457" i="3"/>
  <c r="AW457" i="3"/>
  <c r="AV457" i="3"/>
  <c r="AT457" i="3"/>
  <c r="AS457" i="3"/>
  <c r="AU457" i="3" s="1"/>
  <c r="AR457" i="3"/>
  <c r="AP457" i="3"/>
  <c r="AN457" i="3"/>
  <c r="AL457" i="3"/>
  <c r="AJ457" i="3"/>
  <c r="AH457" i="3"/>
  <c r="AG457" i="3"/>
  <c r="AF457" i="3"/>
  <c r="AE457" i="3"/>
  <c r="AD457" i="3"/>
  <c r="AC457" i="3"/>
  <c r="AB457" i="3"/>
  <c r="AA457" i="3"/>
  <c r="Z457" i="3"/>
  <c r="Y457" i="3"/>
  <c r="W457" i="3"/>
  <c r="U457" i="3"/>
  <c r="S457" i="3"/>
  <c r="Q457" i="3"/>
  <c r="O457" i="3"/>
  <c r="M457" i="3"/>
  <c r="K457" i="3"/>
  <c r="I457" i="3"/>
  <c r="G457" i="3"/>
  <c r="E457" i="3"/>
  <c r="C457" i="3"/>
  <c r="A457" i="3"/>
  <c r="B457" i="3" s="1"/>
  <c r="AX456" i="3"/>
  <c r="AW456" i="3"/>
  <c r="AV456" i="3"/>
  <c r="AU456" i="3"/>
  <c r="AT456" i="3"/>
  <c r="AS456" i="3"/>
  <c r="AR456" i="3"/>
  <c r="AP456" i="3"/>
  <c r="AN456" i="3"/>
  <c r="AL456" i="3"/>
  <c r="AJ456" i="3"/>
  <c r="AH456" i="3"/>
  <c r="AG456" i="3"/>
  <c r="AF456" i="3"/>
  <c r="AE456" i="3"/>
  <c r="AD456" i="3"/>
  <c r="AC456" i="3"/>
  <c r="AB456" i="3"/>
  <c r="AA456" i="3"/>
  <c r="Z456" i="3"/>
  <c r="Y456" i="3"/>
  <c r="W456" i="3"/>
  <c r="U456" i="3"/>
  <c r="S456" i="3"/>
  <c r="R456" i="3"/>
  <c r="Q456" i="3"/>
  <c r="O456" i="3"/>
  <c r="M456" i="3"/>
  <c r="K456" i="3"/>
  <c r="I456" i="3"/>
  <c r="G456" i="3"/>
  <c r="E456" i="3"/>
  <c r="P456" i="3" s="1"/>
  <c r="C456" i="3"/>
  <c r="B456" i="3"/>
  <c r="A456" i="3"/>
  <c r="AX455" i="3"/>
  <c r="AW455" i="3"/>
  <c r="AV455" i="3"/>
  <c r="AT455" i="3"/>
  <c r="AS455" i="3"/>
  <c r="AU455" i="3" s="1"/>
  <c r="AR455" i="3"/>
  <c r="AP455" i="3"/>
  <c r="AN455" i="3"/>
  <c r="AL455" i="3"/>
  <c r="AJ455" i="3"/>
  <c r="AI455" i="3"/>
  <c r="AK455" i="3" s="1"/>
  <c r="AM455" i="3" s="1"/>
  <c r="AO455" i="3" s="1"/>
  <c r="AQ455" i="3" s="1"/>
  <c r="AH455" i="3"/>
  <c r="AG455" i="3"/>
  <c r="AF455" i="3"/>
  <c r="AE455" i="3"/>
  <c r="AD455" i="3"/>
  <c r="AC455" i="3"/>
  <c r="AB455" i="3"/>
  <c r="AA455" i="3"/>
  <c r="Z455" i="3"/>
  <c r="Y455" i="3"/>
  <c r="W455" i="3"/>
  <c r="U455" i="3"/>
  <c r="S455" i="3"/>
  <c r="Q455" i="3"/>
  <c r="O455" i="3"/>
  <c r="M455" i="3"/>
  <c r="K455" i="3"/>
  <c r="I455" i="3"/>
  <c r="G455" i="3"/>
  <c r="E455" i="3"/>
  <c r="R455" i="3" s="1"/>
  <c r="C455" i="3"/>
  <c r="A455" i="3"/>
  <c r="B455" i="3" s="1"/>
  <c r="F455" i="3" s="1"/>
  <c r="AX454" i="3"/>
  <c r="AW454" i="3"/>
  <c r="AV454" i="3"/>
  <c r="AU454" i="3"/>
  <c r="AT454" i="3"/>
  <c r="AS454" i="3"/>
  <c r="AR454" i="3"/>
  <c r="AP454" i="3"/>
  <c r="AN454" i="3"/>
  <c r="AL454" i="3"/>
  <c r="AJ454" i="3"/>
  <c r="AH454" i="3"/>
  <c r="AG454" i="3"/>
  <c r="AF454" i="3"/>
  <c r="AE454" i="3"/>
  <c r="AD454" i="3"/>
  <c r="AC454" i="3"/>
  <c r="AB454" i="3"/>
  <c r="AA454" i="3"/>
  <c r="Z454" i="3"/>
  <c r="Y454" i="3"/>
  <c r="W454" i="3"/>
  <c r="U454" i="3"/>
  <c r="S454" i="3"/>
  <c r="R454" i="3"/>
  <c r="Q454" i="3"/>
  <c r="P454" i="3"/>
  <c r="O454" i="3"/>
  <c r="M454" i="3"/>
  <c r="K454" i="3"/>
  <c r="I454" i="3"/>
  <c r="G454" i="3"/>
  <c r="E454" i="3"/>
  <c r="D454" i="3"/>
  <c r="H454" i="3" s="1"/>
  <c r="J454" i="3" s="1"/>
  <c r="C454" i="3"/>
  <c r="B454" i="3"/>
  <c r="AI454" i="3" s="1"/>
  <c r="AK454" i="3" s="1"/>
  <c r="AM454" i="3" s="1"/>
  <c r="AO454" i="3" s="1"/>
  <c r="AQ454" i="3" s="1"/>
  <c r="A454" i="3"/>
  <c r="AX453" i="3"/>
  <c r="AW453" i="3"/>
  <c r="AV453" i="3"/>
  <c r="AT453" i="3"/>
  <c r="AS453" i="3"/>
  <c r="AU453" i="3" s="1"/>
  <c r="AR453" i="3"/>
  <c r="AP453" i="3"/>
  <c r="AN453" i="3"/>
  <c r="AL453" i="3"/>
  <c r="AJ453" i="3"/>
  <c r="AH453" i="3"/>
  <c r="AG453" i="3"/>
  <c r="AF453" i="3"/>
  <c r="AE453" i="3"/>
  <c r="AD453" i="3"/>
  <c r="AC453" i="3"/>
  <c r="AB453" i="3"/>
  <c r="AA453" i="3"/>
  <c r="Z453" i="3"/>
  <c r="Y453" i="3"/>
  <c r="W453" i="3"/>
  <c r="U453" i="3"/>
  <c r="S453" i="3"/>
  <c r="Q453" i="3"/>
  <c r="O453" i="3"/>
  <c r="M453" i="3"/>
  <c r="K453" i="3"/>
  <c r="I453" i="3"/>
  <c r="G453" i="3"/>
  <c r="E453" i="3"/>
  <c r="R453" i="3" s="1"/>
  <c r="C453" i="3"/>
  <c r="A453" i="3"/>
  <c r="B453" i="3" s="1"/>
  <c r="AX452" i="3"/>
  <c r="AW452" i="3"/>
  <c r="AV452" i="3"/>
  <c r="AU452" i="3"/>
  <c r="AT452" i="3"/>
  <c r="AS452" i="3"/>
  <c r="AR452" i="3"/>
  <c r="AP452" i="3"/>
  <c r="AN452" i="3"/>
  <c r="AL452" i="3"/>
  <c r="AJ452" i="3"/>
  <c r="AI452" i="3"/>
  <c r="AK452" i="3" s="1"/>
  <c r="AM452" i="3" s="1"/>
  <c r="AO452" i="3" s="1"/>
  <c r="AQ452" i="3" s="1"/>
  <c r="AH452" i="3"/>
  <c r="AG452" i="3"/>
  <c r="AF452" i="3"/>
  <c r="AE452" i="3"/>
  <c r="AD452" i="3"/>
  <c r="AC452" i="3"/>
  <c r="AB452" i="3"/>
  <c r="AA452" i="3"/>
  <c r="Z452" i="3"/>
  <c r="Y452" i="3"/>
  <c r="W452" i="3"/>
  <c r="U452" i="3"/>
  <c r="S452" i="3"/>
  <c r="R452" i="3"/>
  <c r="Q452" i="3"/>
  <c r="P452" i="3"/>
  <c r="O452" i="3"/>
  <c r="M452" i="3"/>
  <c r="K452" i="3"/>
  <c r="I452" i="3"/>
  <c r="G452" i="3"/>
  <c r="F452" i="3"/>
  <c r="E452" i="3"/>
  <c r="C452" i="3"/>
  <c r="B452" i="3"/>
  <c r="T452" i="3" s="1"/>
  <c r="A452" i="3"/>
  <c r="AX451" i="3"/>
  <c r="AW451" i="3"/>
  <c r="AV451" i="3"/>
  <c r="AT451" i="3"/>
  <c r="AS451" i="3"/>
  <c r="AU451" i="3" s="1"/>
  <c r="AR451" i="3"/>
  <c r="AP451" i="3"/>
  <c r="AN451" i="3"/>
  <c r="AL451" i="3"/>
  <c r="AJ451" i="3"/>
  <c r="AH451" i="3"/>
  <c r="AG451" i="3"/>
  <c r="AF451" i="3"/>
  <c r="AE451" i="3"/>
  <c r="AD451" i="3"/>
  <c r="AC451" i="3"/>
  <c r="AB451" i="3"/>
  <c r="AA451" i="3"/>
  <c r="Z451" i="3"/>
  <c r="Y451" i="3"/>
  <c r="W451" i="3"/>
  <c r="U451" i="3"/>
  <c r="S451" i="3"/>
  <c r="Q451" i="3"/>
  <c r="O451" i="3"/>
  <c r="M451" i="3"/>
  <c r="K451" i="3"/>
  <c r="I451" i="3"/>
  <c r="G451" i="3"/>
  <c r="E451" i="3"/>
  <c r="P451" i="3" s="1"/>
  <c r="C451" i="3"/>
  <c r="B451" i="3"/>
  <c r="F451" i="3" s="1"/>
  <c r="A451" i="3"/>
  <c r="AX450" i="3"/>
  <c r="AW450" i="3"/>
  <c r="AV450" i="3"/>
  <c r="AU450" i="3"/>
  <c r="AT450" i="3"/>
  <c r="AS450" i="3"/>
  <c r="AR450" i="3"/>
  <c r="AP450" i="3"/>
  <c r="AN450" i="3"/>
  <c r="AL450" i="3"/>
  <c r="AJ450" i="3"/>
  <c r="AH450" i="3"/>
  <c r="AG450" i="3"/>
  <c r="AF450" i="3"/>
  <c r="AE450" i="3"/>
  <c r="AD450" i="3"/>
  <c r="AC450" i="3"/>
  <c r="AB450" i="3"/>
  <c r="AA450" i="3"/>
  <c r="Z450" i="3"/>
  <c r="Y450" i="3"/>
  <c r="W450" i="3"/>
  <c r="U450" i="3"/>
  <c r="S450" i="3"/>
  <c r="R450" i="3"/>
  <c r="Q450" i="3"/>
  <c r="O450" i="3"/>
  <c r="M450" i="3"/>
  <c r="K450" i="3"/>
  <c r="I450" i="3"/>
  <c r="G450" i="3"/>
  <c r="E450" i="3"/>
  <c r="P450" i="3" s="1"/>
  <c r="C450" i="3"/>
  <c r="B450" i="3"/>
  <c r="AI450" i="3" s="1"/>
  <c r="AK450" i="3" s="1"/>
  <c r="AM450" i="3" s="1"/>
  <c r="AO450" i="3" s="1"/>
  <c r="AQ450" i="3" s="1"/>
  <c r="A450" i="3"/>
  <c r="AX449" i="3"/>
  <c r="AW449" i="3"/>
  <c r="AV449" i="3"/>
  <c r="AT449" i="3"/>
  <c r="AS449" i="3"/>
  <c r="AU449" i="3" s="1"/>
  <c r="AR449" i="3"/>
  <c r="AP449" i="3"/>
  <c r="AN449" i="3"/>
  <c r="AL449" i="3"/>
  <c r="AJ449" i="3"/>
  <c r="AH449" i="3"/>
  <c r="AG449" i="3"/>
  <c r="AF449" i="3"/>
  <c r="AE449" i="3"/>
  <c r="AD449" i="3"/>
  <c r="AC449" i="3"/>
  <c r="AB449" i="3"/>
  <c r="AA449" i="3"/>
  <c r="Z449" i="3"/>
  <c r="Y449" i="3"/>
  <c r="W449" i="3"/>
  <c r="U449" i="3"/>
  <c r="S449" i="3"/>
  <c r="Q449" i="3"/>
  <c r="O449" i="3"/>
  <c r="M449" i="3"/>
  <c r="K449" i="3"/>
  <c r="I449" i="3"/>
  <c r="G449" i="3"/>
  <c r="E449" i="3"/>
  <c r="R449" i="3" s="1"/>
  <c r="C449" i="3"/>
  <c r="A449" i="3"/>
  <c r="B449" i="3" s="1"/>
  <c r="AX448" i="3"/>
  <c r="AW448" i="3"/>
  <c r="AV448" i="3"/>
  <c r="AU448" i="3"/>
  <c r="AT448" i="3"/>
  <c r="AS448" i="3"/>
  <c r="AR448" i="3"/>
  <c r="AP448" i="3"/>
  <c r="AN448" i="3"/>
  <c r="AL448" i="3"/>
  <c r="AJ448" i="3"/>
  <c r="AI448" i="3"/>
  <c r="AK448" i="3" s="1"/>
  <c r="AM448" i="3" s="1"/>
  <c r="AO448" i="3" s="1"/>
  <c r="AQ448" i="3" s="1"/>
  <c r="AH448" i="3"/>
  <c r="AG448" i="3"/>
  <c r="AF448" i="3"/>
  <c r="AE448" i="3"/>
  <c r="AD448" i="3"/>
  <c r="AC448" i="3"/>
  <c r="AB448" i="3"/>
  <c r="AA448" i="3"/>
  <c r="Z448" i="3"/>
  <c r="Y448" i="3"/>
  <c r="W448" i="3"/>
  <c r="U448" i="3"/>
  <c r="S448" i="3"/>
  <c r="R448" i="3"/>
  <c r="Q448" i="3"/>
  <c r="P448" i="3"/>
  <c r="O448" i="3"/>
  <c r="M448" i="3"/>
  <c r="K448" i="3"/>
  <c r="I448" i="3"/>
  <c r="G448" i="3"/>
  <c r="F448" i="3"/>
  <c r="E448" i="3"/>
  <c r="C448" i="3"/>
  <c r="B448" i="3"/>
  <c r="T448" i="3" s="1"/>
  <c r="A448" i="3"/>
  <c r="AX447" i="3"/>
  <c r="AW447" i="3"/>
  <c r="AV447" i="3"/>
  <c r="AT447" i="3"/>
  <c r="AS447" i="3"/>
  <c r="AU447" i="3" s="1"/>
  <c r="AR447" i="3"/>
  <c r="AP447" i="3"/>
  <c r="AN447" i="3"/>
  <c r="AL447" i="3"/>
  <c r="AJ447" i="3"/>
  <c r="AH447" i="3"/>
  <c r="AG447" i="3"/>
  <c r="AF447" i="3"/>
  <c r="AE447" i="3"/>
  <c r="AD447" i="3"/>
  <c r="AC447" i="3"/>
  <c r="AB447" i="3"/>
  <c r="AA447" i="3"/>
  <c r="Z447" i="3"/>
  <c r="Y447" i="3"/>
  <c r="W447" i="3"/>
  <c r="U447" i="3"/>
  <c r="S447" i="3"/>
  <c r="Q447" i="3"/>
  <c r="O447" i="3"/>
  <c r="M447" i="3"/>
  <c r="K447" i="3"/>
  <c r="I447" i="3"/>
  <c r="G447" i="3"/>
  <c r="E447" i="3"/>
  <c r="P447" i="3" s="1"/>
  <c r="C447" i="3"/>
  <c r="B447" i="3"/>
  <c r="F447" i="3" s="1"/>
  <c r="A447" i="3"/>
  <c r="AX446" i="3"/>
  <c r="AW446" i="3"/>
  <c r="AV446" i="3"/>
  <c r="AU446" i="3"/>
  <c r="AT446" i="3"/>
  <c r="AS446" i="3"/>
  <c r="AR446" i="3"/>
  <c r="AP446" i="3"/>
  <c r="AN446" i="3"/>
  <c r="AL446" i="3"/>
  <c r="AJ446" i="3"/>
  <c r="AH446" i="3"/>
  <c r="AG446" i="3"/>
  <c r="AF446" i="3"/>
  <c r="AE446" i="3"/>
  <c r="AD446" i="3"/>
  <c r="AC446" i="3"/>
  <c r="AB446" i="3"/>
  <c r="AA446" i="3"/>
  <c r="Z446" i="3"/>
  <c r="Y446" i="3"/>
  <c r="W446" i="3"/>
  <c r="U446" i="3"/>
  <c r="S446" i="3"/>
  <c r="R446" i="3"/>
  <c r="Q446" i="3"/>
  <c r="O446" i="3"/>
  <c r="M446" i="3"/>
  <c r="K446" i="3"/>
  <c r="I446" i="3"/>
  <c r="G446" i="3"/>
  <c r="E446" i="3"/>
  <c r="P446" i="3" s="1"/>
  <c r="C446" i="3"/>
  <c r="B446" i="3"/>
  <c r="AI446" i="3" s="1"/>
  <c r="AK446" i="3" s="1"/>
  <c r="AM446" i="3" s="1"/>
  <c r="AO446" i="3" s="1"/>
  <c r="AQ446" i="3" s="1"/>
  <c r="A446" i="3"/>
  <c r="AX445" i="3"/>
  <c r="AW445" i="3"/>
  <c r="AV445" i="3"/>
  <c r="AT445" i="3"/>
  <c r="AS445" i="3"/>
  <c r="AU445" i="3" s="1"/>
  <c r="AR445" i="3"/>
  <c r="AP445" i="3"/>
  <c r="AN445" i="3"/>
  <c r="AL445" i="3"/>
  <c r="AJ445" i="3"/>
  <c r="AH445" i="3"/>
  <c r="AG445" i="3"/>
  <c r="AF445" i="3"/>
  <c r="AE445" i="3"/>
  <c r="AD445" i="3"/>
  <c r="AC445" i="3"/>
  <c r="AB445" i="3"/>
  <c r="AA445" i="3"/>
  <c r="Z445" i="3"/>
  <c r="Y445" i="3"/>
  <c r="W445" i="3"/>
  <c r="U445" i="3"/>
  <c r="S445" i="3"/>
  <c r="Q445" i="3"/>
  <c r="O445" i="3"/>
  <c r="M445" i="3"/>
  <c r="K445" i="3"/>
  <c r="I445" i="3"/>
  <c r="G445" i="3"/>
  <c r="E445" i="3"/>
  <c r="R445" i="3" s="1"/>
  <c r="C445" i="3"/>
  <c r="A445" i="3"/>
  <c r="B445" i="3" s="1"/>
  <c r="AX444" i="3"/>
  <c r="AW444" i="3"/>
  <c r="AV444" i="3"/>
  <c r="AU444" i="3"/>
  <c r="AT444" i="3"/>
  <c r="AS444" i="3"/>
  <c r="AR444" i="3"/>
  <c r="AP444" i="3"/>
  <c r="AN444" i="3"/>
  <c r="AL444" i="3"/>
  <c r="AJ444" i="3"/>
  <c r="AH444" i="3"/>
  <c r="AG444" i="3"/>
  <c r="AF444" i="3"/>
  <c r="AE444" i="3"/>
  <c r="AD444" i="3"/>
  <c r="AC444" i="3"/>
  <c r="AB444" i="3"/>
  <c r="AA444" i="3"/>
  <c r="Z444" i="3"/>
  <c r="Y444" i="3"/>
  <c r="W444" i="3"/>
  <c r="U444" i="3"/>
  <c r="S444" i="3"/>
  <c r="Q444" i="3"/>
  <c r="P444" i="3"/>
  <c r="O444" i="3"/>
  <c r="M444" i="3"/>
  <c r="K444" i="3"/>
  <c r="I444" i="3"/>
  <c r="G444" i="3"/>
  <c r="E444" i="3"/>
  <c r="R444" i="3" s="1"/>
  <c r="C444" i="3"/>
  <c r="A444" i="3"/>
  <c r="B444" i="3" s="1"/>
  <c r="AX443" i="3"/>
  <c r="AW443" i="3"/>
  <c r="AV443" i="3"/>
  <c r="AT443" i="3"/>
  <c r="AS443" i="3"/>
  <c r="AU443" i="3" s="1"/>
  <c r="AR443" i="3"/>
  <c r="AP443" i="3"/>
  <c r="AN443" i="3"/>
  <c r="AL443" i="3"/>
  <c r="AJ443" i="3"/>
  <c r="AH443" i="3"/>
  <c r="AG443" i="3"/>
  <c r="AF443" i="3"/>
  <c r="AE443" i="3"/>
  <c r="AD443" i="3"/>
  <c r="AC443" i="3"/>
  <c r="AB443" i="3"/>
  <c r="AA443" i="3"/>
  <c r="Z443" i="3"/>
  <c r="Y443" i="3"/>
  <c r="W443" i="3"/>
  <c r="U443" i="3"/>
  <c r="S443" i="3"/>
  <c r="Q443" i="3"/>
  <c r="O443" i="3"/>
  <c r="M443" i="3"/>
  <c r="K443" i="3"/>
  <c r="I443" i="3"/>
  <c r="G443" i="3"/>
  <c r="E443" i="3"/>
  <c r="P443" i="3" s="1"/>
  <c r="C443" i="3"/>
  <c r="B443" i="3"/>
  <c r="F443" i="3" s="1"/>
  <c r="A443" i="3"/>
  <c r="AX442" i="3"/>
  <c r="AW442" i="3"/>
  <c r="AV442" i="3"/>
  <c r="AU442" i="3"/>
  <c r="AT442" i="3"/>
  <c r="AS442" i="3"/>
  <c r="AR442" i="3"/>
  <c r="AP442" i="3"/>
  <c r="AN442" i="3"/>
  <c r="AL442" i="3"/>
  <c r="AJ442" i="3"/>
  <c r="AH442" i="3"/>
  <c r="AG442" i="3"/>
  <c r="AF442" i="3"/>
  <c r="AE442" i="3"/>
  <c r="AD442" i="3"/>
  <c r="AC442" i="3"/>
  <c r="AB442" i="3"/>
  <c r="AA442" i="3"/>
  <c r="Z442" i="3"/>
  <c r="Y442" i="3"/>
  <c r="W442" i="3"/>
  <c r="U442" i="3"/>
  <c r="S442" i="3"/>
  <c r="R442" i="3"/>
  <c r="Q442" i="3"/>
  <c r="O442" i="3"/>
  <c r="M442" i="3"/>
  <c r="K442" i="3"/>
  <c r="I442" i="3"/>
  <c r="G442" i="3"/>
  <c r="E442" i="3"/>
  <c r="P442" i="3" s="1"/>
  <c r="C442" i="3"/>
  <c r="B442" i="3"/>
  <c r="AI442" i="3" s="1"/>
  <c r="AK442" i="3" s="1"/>
  <c r="AM442" i="3" s="1"/>
  <c r="AO442" i="3" s="1"/>
  <c r="AQ442" i="3" s="1"/>
  <c r="A442" i="3"/>
  <c r="AX441" i="3"/>
  <c r="AW441" i="3"/>
  <c r="AV441" i="3"/>
  <c r="AT441" i="3"/>
  <c r="AS441" i="3"/>
  <c r="AU441" i="3" s="1"/>
  <c r="AR441" i="3"/>
  <c r="AP441" i="3"/>
  <c r="AN441" i="3"/>
  <c r="AL441" i="3"/>
  <c r="AJ441" i="3"/>
  <c r="AH441" i="3"/>
  <c r="AG441" i="3"/>
  <c r="AF441" i="3"/>
  <c r="AE441" i="3"/>
  <c r="AD441" i="3"/>
  <c r="AC441" i="3"/>
  <c r="AB441" i="3"/>
  <c r="AA441" i="3"/>
  <c r="Z441" i="3"/>
  <c r="Y441" i="3"/>
  <c r="W441" i="3"/>
  <c r="U441" i="3"/>
  <c r="S441" i="3"/>
  <c r="Q441" i="3"/>
  <c r="O441" i="3"/>
  <c r="M441" i="3"/>
  <c r="K441" i="3"/>
  <c r="I441" i="3"/>
  <c r="G441" i="3"/>
  <c r="E441" i="3"/>
  <c r="R441" i="3" s="1"/>
  <c r="C441" i="3"/>
  <c r="A441" i="3"/>
  <c r="B441" i="3" s="1"/>
  <c r="AX440" i="3"/>
  <c r="AW440" i="3"/>
  <c r="AV440" i="3"/>
  <c r="AU440" i="3"/>
  <c r="AT440" i="3"/>
  <c r="AS440" i="3"/>
  <c r="AR440" i="3"/>
  <c r="AP440" i="3"/>
  <c r="AN440" i="3"/>
  <c r="AL440" i="3"/>
  <c r="AJ440" i="3"/>
  <c r="AH440" i="3"/>
  <c r="AG440" i="3"/>
  <c r="AF440" i="3"/>
  <c r="AE440" i="3"/>
  <c r="AD440" i="3"/>
  <c r="AC440" i="3"/>
  <c r="AB440" i="3"/>
  <c r="AA440" i="3"/>
  <c r="Z440" i="3"/>
  <c r="Y440" i="3"/>
  <c r="W440" i="3"/>
  <c r="U440" i="3"/>
  <c r="S440" i="3"/>
  <c r="Q440" i="3"/>
  <c r="P440" i="3"/>
  <c r="O440" i="3"/>
  <c r="M440" i="3"/>
  <c r="K440" i="3"/>
  <c r="I440" i="3"/>
  <c r="G440" i="3"/>
  <c r="E440" i="3"/>
  <c r="R440" i="3" s="1"/>
  <c r="C440" i="3"/>
  <c r="A440" i="3"/>
  <c r="B440" i="3" s="1"/>
  <c r="AX439" i="3"/>
  <c r="AW439" i="3"/>
  <c r="AV439" i="3"/>
  <c r="AT439" i="3"/>
  <c r="AS439" i="3"/>
  <c r="AU439" i="3" s="1"/>
  <c r="AR439" i="3"/>
  <c r="AP439" i="3"/>
  <c r="AN439" i="3"/>
  <c r="AL439" i="3"/>
  <c r="AJ439" i="3"/>
  <c r="AH439" i="3"/>
  <c r="AG439" i="3"/>
  <c r="AF439" i="3"/>
  <c r="AE439" i="3"/>
  <c r="AD439" i="3"/>
  <c r="AC439" i="3"/>
  <c r="AB439" i="3"/>
  <c r="AA439" i="3"/>
  <c r="Z439" i="3"/>
  <c r="Y439" i="3"/>
  <c r="W439" i="3"/>
  <c r="U439" i="3"/>
  <c r="S439" i="3"/>
  <c r="Q439" i="3"/>
  <c r="O439" i="3"/>
  <c r="M439" i="3"/>
  <c r="K439" i="3"/>
  <c r="I439" i="3"/>
  <c r="G439" i="3"/>
  <c r="E439" i="3"/>
  <c r="P439" i="3" s="1"/>
  <c r="C439" i="3"/>
  <c r="A439" i="3"/>
  <c r="B439" i="3" s="1"/>
  <c r="AX438" i="3"/>
  <c r="AW438" i="3"/>
  <c r="AV438" i="3"/>
  <c r="AU438" i="3"/>
  <c r="AT438" i="3"/>
  <c r="AS438" i="3"/>
  <c r="AR438" i="3"/>
  <c r="AP438" i="3"/>
  <c r="AN438" i="3"/>
  <c r="AL438" i="3"/>
  <c r="AJ438" i="3"/>
  <c r="AH438" i="3"/>
  <c r="AG438" i="3"/>
  <c r="AF438" i="3"/>
  <c r="AE438" i="3"/>
  <c r="AD438" i="3"/>
  <c r="AC438" i="3"/>
  <c r="AB438" i="3"/>
  <c r="AA438" i="3"/>
  <c r="Z438" i="3"/>
  <c r="Y438" i="3"/>
  <c r="W438" i="3"/>
  <c r="U438" i="3"/>
  <c r="S438" i="3"/>
  <c r="R438" i="3"/>
  <c r="Q438" i="3"/>
  <c r="O438" i="3"/>
  <c r="M438" i="3"/>
  <c r="K438" i="3"/>
  <c r="I438" i="3"/>
  <c r="G438" i="3"/>
  <c r="E438" i="3"/>
  <c r="P438" i="3" s="1"/>
  <c r="C438" i="3"/>
  <c r="B438" i="3"/>
  <c r="AI438" i="3" s="1"/>
  <c r="AK438" i="3" s="1"/>
  <c r="AM438" i="3" s="1"/>
  <c r="AO438" i="3" s="1"/>
  <c r="AQ438" i="3" s="1"/>
  <c r="A438" i="3"/>
  <c r="AX437" i="3"/>
  <c r="AW437" i="3"/>
  <c r="AV437" i="3"/>
  <c r="AT437" i="3"/>
  <c r="AS437" i="3"/>
  <c r="AU437" i="3" s="1"/>
  <c r="AR437" i="3"/>
  <c r="AP437" i="3"/>
  <c r="AN437" i="3"/>
  <c r="AL437" i="3"/>
  <c r="AJ437" i="3"/>
  <c r="AH437" i="3"/>
  <c r="AG437" i="3"/>
  <c r="AF437" i="3"/>
  <c r="AE437" i="3"/>
  <c r="AD437" i="3"/>
  <c r="AC437" i="3"/>
  <c r="AB437" i="3"/>
  <c r="AA437" i="3"/>
  <c r="Z437" i="3"/>
  <c r="Y437" i="3"/>
  <c r="W437" i="3"/>
  <c r="U437" i="3"/>
  <c r="S437" i="3"/>
  <c r="Q437" i="3"/>
  <c r="O437" i="3"/>
  <c r="M437" i="3"/>
  <c r="K437" i="3"/>
  <c r="I437" i="3"/>
  <c r="G437" i="3"/>
  <c r="E437" i="3"/>
  <c r="R437" i="3" s="1"/>
  <c r="C437" i="3"/>
  <c r="A437" i="3"/>
  <c r="B437" i="3" s="1"/>
  <c r="AX436" i="3"/>
  <c r="AW436" i="3"/>
  <c r="AV436" i="3"/>
  <c r="AU436" i="3"/>
  <c r="AT436" i="3"/>
  <c r="AS436" i="3"/>
  <c r="AR436" i="3"/>
  <c r="AP436" i="3"/>
  <c r="AN436" i="3"/>
  <c r="AL436" i="3"/>
  <c r="AJ436" i="3"/>
  <c r="AH436" i="3"/>
  <c r="AG436" i="3"/>
  <c r="AF436" i="3"/>
  <c r="AE436" i="3"/>
  <c r="AD436" i="3"/>
  <c r="AC436" i="3"/>
  <c r="AB436" i="3"/>
  <c r="AA436" i="3"/>
  <c r="Z436" i="3"/>
  <c r="Y436" i="3"/>
  <c r="W436" i="3"/>
  <c r="U436" i="3"/>
  <c r="S436" i="3"/>
  <c r="R436" i="3"/>
  <c r="Q436" i="3"/>
  <c r="P436" i="3"/>
  <c r="O436" i="3"/>
  <c r="M436" i="3"/>
  <c r="K436" i="3"/>
  <c r="I436" i="3"/>
  <c r="G436" i="3"/>
  <c r="E436" i="3"/>
  <c r="C436" i="3"/>
  <c r="A436" i="3"/>
  <c r="B436" i="3" s="1"/>
  <c r="AX435" i="3"/>
  <c r="AW435" i="3"/>
  <c r="AV435" i="3"/>
  <c r="AT435" i="3"/>
  <c r="AS435" i="3"/>
  <c r="AU435" i="3" s="1"/>
  <c r="AR435" i="3"/>
  <c r="AP435" i="3"/>
  <c r="AN435" i="3"/>
  <c r="AL435" i="3"/>
  <c r="AJ435" i="3"/>
  <c r="AH435" i="3"/>
  <c r="AG435" i="3"/>
  <c r="AF435" i="3"/>
  <c r="AE435" i="3"/>
  <c r="AD435" i="3"/>
  <c r="AC435" i="3"/>
  <c r="AB435" i="3"/>
  <c r="AA435" i="3"/>
  <c r="Z435" i="3"/>
  <c r="Y435" i="3"/>
  <c r="W435" i="3"/>
  <c r="U435" i="3"/>
  <c r="S435" i="3"/>
  <c r="Q435" i="3"/>
  <c r="O435" i="3"/>
  <c r="M435" i="3"/>
  <c r="K435" i="3"/>
  <c r="I435" i="3"/>
  <c r="G435" i="3"/>
  <c r="E435" i="3"/>
  <c r="P435" i="3" s="1"/>
  <c r="C435" i="3"/>
  <c r="A435" i="3"/>
  <c r="B435" i="3" s="1"/>
  <c r="AX434" i="3"/>
  <c r="AW434" i="3"/>
  <c r="AV434" i="3"/>
  <c r="AU434" i="3"/>
  <c r="AT434" i="3"/>
  <c r="AS434" i="3"/>
  <c r="AR434" i="3"/>
  <c r="AP434" i="3"/>
  <c r="AN434" i="3"/>
  <c r="AL434" i="3"/>
  <c r="AJ434" i="3"/>
  <c r="AI434" i="3"/>
  <c r="AK434" i="3" s="1"/>
  <c r="AM434" i="3" s="1"/>
  <c r="AO434" i="3" s="1"/>
  <c r="AQ434" i="3" s="1"/>
  <c r="AH434" i="3"/>
  <c r="AG434" i="3"/>
  <c r="AF434" i="3"/>
  <c r="AE434" i="3"/>
  <c r="AD434" i="3"/>
  <c r="AC434" i="3"/>
  <c r="AB434" i="3"/>
  <c r="AA434" i="3"/>
  <c r="Z434" i="3"/>
  <c r="Y434" i="3"/>
  <c r="W434" i="3"/>
  <c r="U434" i="3"/>
  <c r="S434" i="3"/>
  <c r="R434" i="3"/>
  <c r="Q434" i="3"/>
  <c r="O434" i="3"/>
  <c r="M434" i="3"/>
  <c r="K434" i="3"/>
  <c r="I434" i="3"/>
  <c r="G434" i="3"/>
  <c r="E434" i="3"/>
  <c r="P434" i="3" s="1"/>
  <c r="C434" i="3"/>
  <c r="B434" i="3"/>
  <c r="F434" i="3" s="1"/>
  <c r="A434" i="3"/>
  <c r="AX433" i="3"/>
  <c r="AW433" i="3"/>
  <c r="AV433" i="3"/>
  <c r="AT433" i="3"/>
  <c r="AS433" i="3"/>
  <c r="AU433" i="3" s="1"/>
  <c r="AR433" i="3"/>
  <c r="AP433" i="3"/>
  <c r="AN433" i="3"/>
  <c r="AL433" i="3"/>
  <c r="AJ433" i="3"/>
  <c r="AH433" i="3"/>
  <c r="AG433" i="3"/>
  <c r="AF433" i="3"/>
  <c r="AE433" i="3"/>
  <c r="AD433" i="3"/>
  <c r="AC433" i="3"/>
  <c r="AB433" i="3"/>
  <c r="AA433" i="3"/>
  <c r="Z433" i="3"/>
  <c r="Y433" i="3"/>
  <c r="W433" i="3"/>
  <c r="U433" i="3"/>
  <c r="S433" i="3"/>
  <c r="Q433" i="3"/>
  <c r="O433" i="3"/>
  <c r="M433" i="3"/>
  <c r="K433" i="3"/>
  <c r="I433" i="3"/>
  <c r="G433" i="3"/>
  <c r="E433" i="3"/>
  <c r="R433" i="3" s="1"/>
  <c r="C433" i="3"/>
  <c r="A433" i="3"/>
  <c r="B433" i="3" s="1"/>
  <c r="AX432" i="3"/>
  <c r="AW432" i="3"/>
  <c r="AV432" i="3"/>
  <c r="AU432" i="3"/>
  <c r="AT432" i="3"/>
  <c r="AS432" i="3"/>
  <c r="AR432" i="3"/>
  <c r="AP432" i="3"/>
  <c r="AN432" i="3"/>
  <c r="AL432" i="3"/>
  <c r="AJ432" i="3"/>
  <c r="AH432" i="3"/>
  <c r="AG432" i="3"/>
  <c r="AF432" i="3"/>
  <c r="AE432" i="3"/>
  <c r="AD432" i="3"/>
  <c r="AC432" i="3"/>
  <c r="AB432" i="3"/>
  <c r="AA432" i="3"/>
  <c r="Z432" i="3"/>
  <c r="Y432" i="3"/>
  <c r="W432" i="3"/>
  <c r="U432" i="3"/>
  <c r="S432" i="3"/>
  <c r="R432" i="3"/>
  <c r="Q432" i="3"/>
  <c r="P432" i="3"/>
  <c r="O432" i="3"/>
  <c r="M432" i="3"/>
  <c r="K432" i="3"/>
  <c r="I432" i="3"/>
  <c r="G432" i="3"/>
  <c r="E432" i="3"/>
  <c r="C432" i="3"/>
  <c r="A432" i="3"/>
  <c r="B432" i="3" s="1"/>
  <c r="AX431" i="3"/>
  <c r="AW431" i="3"/>
  <c r="AV431" i="3"/>
  <c r="AT431" i="3"/>
  <c r="AS431" i="3"/>
  <c r="AU431" i="3" s="1"/>
  <c r="AR431" i="3"/>
  <c r="AP431" i="3"/>
  <c r="AN431" i="3"/>
  <c r="AL431" i="3"/>
  <c r="AJ431" i="3"/>
  <c r="AH431" i="3"/>
  <c r="AG431" i="3"/>
  <c r="AF431" i="3"/>
  <c r="AE431" i="3"/>
  <c r="AD431" i="3"/>
  <c r="AC431" i="3"/>
  <c r="AB431" i="3"/>
  <c r="AA431" i="3"/>
  <c r="Z431" i="3"/>
  <c r="Y431" i="3"/>
  <c r="W431" i="3"/>
  <c r="U431" i="3"/>
  <c r="S431" i="3"/>
  <c r="Q431" i="3"/>
  <c r="O431" i="3"/>
  <c r="M431" i="3"/>
  <c r="K431" i="3"/>
  <c r="I431" i="3"/>
  <c r="G431" i="3"/>
  <c r="E431" i="3"/>
  <c r="C431" i="3"/>
  <c r="A431" i="3"/>
  <c r="B431" i="3" s="1"/>
  <c r="AX430" i="3"/>
  <c r="AW430" i="3"/>
  <c r="AV430" i="3"/>
  <c r="AU430" i="3"/>
  <c r="AT430" i="3"/>
  <c r="AS430" i="3"/>
  <c r="AR430" i="3"/>
  <c r="AP430" i="3"/>
  <c r="AN430" i="3"/>
  <c r="AL430" i="3"/>
  <c r="AJ430" i="3"/>
  <c r="AI430" i="3"/>
  <c r="AK430" i="3" s="1"/>
  <c r="AM430" i="3" s="1"/>
  <c r="AO430" i="3" s="1"/>
  <c r="AQ430" i="3" s="1"/>
  <c r="AH430" i="3"/>
  <c r="AG430" i="3"/>
  <c r="AF430" i="3"/>
  <c r="AE430" i="3"/>
  <c r="AD430" i="3"/>
  <c r="AC430" i="3"/>
  <c r="AB430" i="3"/>
  <c r="AA430" i="3"/>
  <c r="Z430" i="3"/>
  <c r="Y430" i="3"/>
  <c r="W430" i="3"/>
  <c r="U430" i="3"/>
  <c r="S430" i="3"/>
  <c r="R430" i="3"/>
  <c r="Q430" i="3"/>
  <c r="O430" i="3"/>
  <c r="M430" i="3"/>
  <c r="K430" i="3"/>
  <c r="I430" i="3"/>
  <c r="G430" i="3"/>
  <c r="E430" i="3"/>
  <c r="P430" i="3" s="1"/>
  <c r="C430" i="3"/>
  <c r="B430" i="3"/>
  <c r="F430" i="3" s="1"/>
  <c r="A430" i="3"/>
  <c r="AX429" i="3"/>
  <c r="AW429" i="3"/>
  <c r="AV429" i="3"/>
  <c r="AT429" i="3"/>
  <c r="AS429" i="3"/>
  <c r="AU429" i="3" s="1"/>
  <c r="AR429" i="3"/>
  <c r="AP429" i="3"/>
  <c r="AN429" i="3"/>
  <c r="AL429" i="3"/>
  <c r="AK429" i="3"/>
  <c r="AM429" i="3" s="1"/>
  <c r="AO429" i="3" s="1"/>
  <c r="AQ429" i="3" s="1"/>
  <c r="AJ429" i="3"/>
  <c r="AH429" i="3"/>
  <c r="AG429" i="3"/>
  <c r="AF429" i="3"/>
  <c r="AE429" i="3"/>
  <c r="AD429" i="3"/>
  <c r="AC429" i="3"/>
  <c r="AB429" i="3"/>
  <c r="AA429" i="3"/>
  <c r="Z429" i="3"/>
  <c r="Y429" i="3"/>
  <c r="W429" i="3"/>
  <c r="U429" i="3"/>
  <c r="T429" i="3"/>
  <c r="S429" i="3"/>
  <c r="Q429" i="3"/>
  <c r="O429" i="3"/>
  <c r="M429" i="3"/>
  <c r="K429" i="3"/>
  <c r="I429" i="3"/>
  <c r="G429" i="3"/>
  <c r="F429" i="3"/>
  <c r="E429" i="3"/>
  <c r="C429" i="3"/>
  <c r="A429" i="3"/>
  <c r="B429" i="3" s="1"/>
  <c r="AI429" i="3" s="1"/>
  <c r="AX428" i="3"/>
  <c r="AW428" i="3"/>
  <c r="AV428" i="3"/>
  <c r="AU428" i="3"/>
  <c r="AT428" i="3"/>
  <c r="AS428" i="3"/>
  <c r="AR428" i="3"/>
  <c r="AP428" i="3"/>
  <c r="AN428" i="3"/>
  <c r="AL428" i="3"/>
  <c r="AJ428" i="3"/>
  <c r="AI428" i="3"/>
  <c r="AK428" i="3" s="1"/>
  <c r="AM428" i="3" s="1"/>
  <c r="AO428" i="3" s="1"/>
  <c r="AQ428" i="3" s="1"/>
  <c r="AH428" i="3"/>
  <c r="AG428" i="3"/>
  <c r="AF428" i="3"/>
  <c r="AE428" i="3"/>
  <c r="AD428" i="3"/>
  <c r="AC428" i="3"/>
  <c r="AB428" i="3"/>
  <c r="AA428" i="3"/>
  <c r="Z428" i="3"/>
  <c r="Y428" i="3"/>
  <c r="W428" i="3"/>
  <c r="U428" i="3"/>
  <c r="S428" i="3"/>
  <c r="R428" i="3"/>
  <c r="Q428" i="3"/>
  <c r="P428" i="3"/>
  <c r="O428" i="3"/>
  <c r="M428" i="3"/>
  <c r="K428" i="3"/>
  <c r="I428" i="3"/>
  <c r="G428" i="3"/>
  <c r="F428" i="3"/>
  <c r="E428" i="3"/>
  <c r="C428" i="3"/>
  <c r="B428" i="3"/>
  <c r="A428" i="3"/>
  <c r="AX427" i="3"/>
  <c r="AW427" i="3"/>
  <c r="AV427" i="3"/>
  <c r="AT427" i="3"/>
  <c r="AS427" i="3"/>
  <c r="AU427" i="3" s="1"/>
  <c r="AR427" i="3"/>
  <c r="AP427" i="3"/>
  <c r="AN427" i="3"/>
  <c r="AL427" i="3"/>
  <c r="AJ427" i="3"/>
  <c r="AH427" i="3"/>
  <c r="AG427" i="3"/>
  <c r="AF427" i="3"/>
  <c r="AE427" i="3"/>
  <c r="AD427" i="3"/>
  <c r="AC427" i="3"/>
  <c r="AB427" i="3"/>
  <c r="AA427" i="3"/>
  <c r="Z427" i="3"/>
  <c r="Y427" i="3"/>
  <c r="W427" i="3"/>
  <c r="U427" i="3"/>
  <c r="T427" i="3"/>
  <c r="S427" i="3"/>
  <c r="Q427" i="3"/>
  <c r="O427" i="3"/>
  <c r="M427" i="3"/>
  <c r="K427" i="3"/>
  <c r="I427" i="3"/>
  <c r="G427" i="3"/>
  <c r="E427" i="3"/>
  <c r="P427" i="3" s="1"/>
  <c r="D427" i="3"/>
  <c r="V427" i="3" s="1"/>
  <c r="X427" i="3" s="1"/>
  <c r="C427" i="3"/>
  <c r="B427" i="3"/>
  <c r="F427" i="3" s="1"/>
  <c r="A427" i="3"/>
  <c r="AX426" i="3"/>
  <c r="AW426" i="3"/>
  <c r="AV426" i="3"/>
  <c r="AT426" i="3"/>
  <c r="AS426" i="3"/>
  <c r="AU426" i="3" s="1"/>
  <c r="AR426" i="3"/>
  <c r="AP426" i="3"/>
  <c r="AN426" i="3"/>
  <c r="AL426" i="3"/>
  <c r="AJ426" i="3"/>
  <c r="AH426" i="3"/>
  <c r="AG426" i="3"/>
  <c r="AF426" i="3"/>
  <c r="AE426" i="3"/>
  <c r="AD426" i="3"/>
  <c r="AC426" i="3"/>
  <c r="AB426" i="3"/>
  <c r="AA426" i="3"/>
  <c r="Z426" i="3"/>
  <c r="Y426" i="3"/>
  <c r="W426" i="3"/>
  <c r="U426" i="3"/>
  <c r="S426" i="3"/>
  <c r="Q426" i="3"/>
  <c r="O426" i="3"/>
  <c r="M426" i="3"/>
  <c r="K426" i="3"/>
  <c r="I426" i="3"/>
  <c r="G426" i="3"/>
  <c r="E426" i="3"/>
  <c r="R426" i="3" s="1"/>
  <c r="C426" i="3"/>
  <c r="A426" i="3"/>
  <c r="B426" i="3" s="1"/>
  <c r="AX425" i="3"/>
  <c r="AW425" i="3"/>
  <c r="AV425" i="3"/>
  <c r="AU425" i="3"/>
  <c r="AT425" i="3"/>
  <c r="AS425" i="3"/>
  <c r="AR425" i="3"/>
  <c r="AP425" i="3"/>
  <c r="AN425" i="3"/>
  <c r="AL425" i="3"/>
  <c r="AJ425" i="3"/>
  <c r="AH425" i="3"/>
  <c r="AG425" i="3"/>
  <c r="AF425" i="3"/>
  <c r="AE425" i="3"/>
  <c r="AD425" i="3"/>
  <c r="AC425" i="3"/>
  <c r="AB425" i="3"/>
  <c r="AA425" i="3"/>
  <c r="Z425" i="3"/>
  <c r="Y425" i="3"/>
  <c r="W425" i="3"/>
  <c r="U425" i="3"/>
  <c r="S425" i="3"/>
  <c r="Q425" i="3"/>
  <c r="P425" i="3"/>
  <c r="O425" i="3"/>
  <c r="M425" i="3"/>
  <c r="K425" i="3"/>
  <c r="I425" i="3"/>
  <c r="G425" i="3"/>
  <c r="E425" i="3"/>
  <c r="R425" i="3" s="1"/>
  <c r="C425" i="3"/>
  <c r="A425" i="3"/>
  <c r="B425" i="3" s="1"/>
  <c r="AX424" i="3"/>
  <c r="AW424" i="3"/>
  <c r="AV424" i="3"/>
  <c r="AT424" i="3"/>
  <c r="AS424" i="3"/>
  <c r="AU424" i="3" s="1"/>
  <c r="AR424" i="3"/>
  <c r="AP424" i="3"/>
  <c r="AN424" i="3"/>
  <c r="AL424" i="3"/>
  <c r="AJ424" i="3"/>
  <c r="AH424" i="3"/>
  <c r="AG424" i="3"/>
  <c r="AF424" i="3"/>
  <c r="AE424" i="3"/>
  <c r="AD424" i="3"/>
  <c r="AC424" i="3"/>
  <c r="AB424" i="3"/>
  <c r="AA424" i="3"/>
  <c r="Z424" i="3"/>
  <c r="Y424" i="3"/>
  <c r="W424" i="3"/>
  <c r="U424" i="3"/>
  <c r="S424" i="3"/>
  <c r="R424" i="3"/>
  <c r="Q424" i="3"/>
  <c r="O424" i="3"/>
  <c r="M424" i="3"/>
  <c r="K424" i="3"/>
  <c r="I424" i="3"/>
  <c r="G424" i="3"/>
  <c r="E424" i="3"/>
  <c r="P424" i="3" s="1"/>
  <c r="C424" i="3"/>
  <c r="B424" i="3"/>
  <c r="F424" i="3" s="1"/>
  <c r="A424" i="3"/>
  <c r="AX423" i="3"/>
  <c r="AW423" i="3"/>
  <c r="AV423" i="3"/>
  <c r="AU423" i="3"/>
  <c r="AT423" i="3"/>
  <c r="AS423" i="3"/>
  <c r="AR423" i="3"/>
  <c r="AP423" i="3"/>
  <c r="AN423" i="3"/>
  <c r="AL423" i="3"/>
  <c r="AJ423" i="3"/>
  <c r="AI423" i="3"/>
  <c r="AK423" i="3" s="1"/>
  <c r="AM423" i="3" s="1"/>
  <c r="AO423" i="3" s="1"/>
  <c r="AQ423" i="3" s="1"/>
  <c r="AH423" i="3"/>
  <c r="AG423" i="3"/>
  <c r="AF423" i="3"/>
  <c r="AE423" i="3"/>
  <c r="AD423" i="3"/>
  <c r="AC423" i="3"/>
  <c r="AB423" i="3"/>
  <c r="AA423" i="3"/>
  <c r="Z423" i="3"/>
  <c r="Y423" i="3"/>
  <c r="W423" i="3"/>
  <c r="U423" i="3"/>
  <c r="T423" i="3"/>
  <c r="S423" i="3"/>
  <c r="Q423" i="3"/>
  <c r="O423" i="3"/>
  <c r="M423" i="3"/>
  <c r="K423" i="3"/>
  <c r="I423" i="3"/>
  <c r="G423" i="3"/>
  <c r="E423" i="3"/>
  <c r="P423" i="3" s="1"/>
  <c r="D423" i="3"/>
  <c r="H423" i="3" s="1"/>
  <c r="J423" i="3" s="1"/>
  <c r="C423" i="3"/>
  <c r="B423" i="3"/>
  <c r="F423" i="3" s="1"/>
  <c r="A423" i="3"/>
  <c r="AX422" i="3"/>
  <c r="AW422" i="3"/>
  <c r="AV422" i="3"/>
  <c r="AT422" i="3"/>
  <c r="AS422" i="3"/>
  <c r="AU422" i="3" s="1"/>
  <c r="AR422" i="3"/>
  <c r="AP422" i="3"/>
  <c r="AN422" i="3"/>
  <c r="AL422" i="3"/>
  <c r="AJ422" i="3"/>
  <c r="AH422" i="3"/>
  <c r="AG422" i="3"/>
  <c r="AF422" i="3"/>
  <c r="AE422" i="3"/>
  <c r="AD422" i="3"/>
  <c r="AC422" i="3"/>
  <c r="AB422" i="3"/>
  <c r="AA422" i="3"/>
  <c r="Z422" i="3"/>
  <c r="Y422" i="3"/>
  <c r="W422" i="3"/>
  <c r="U422" i="3"/>
  <c r="S422" i="3"/>
  <c r="Q422" i="3"/>
  <c r="O422" i="3"/>
  <c r="M422" i="3"/>
  <c r="K422" i="3"/>
  <c r="I422" i="3"/>
  <c r="G422" i="3"/>
  <c r="E422" i="3"/>
  <c r="R422" i="3" s="1"/>
  <c r="C422" i="3"/>
  <c r="A422" i="3"/>
  <c r="B422" i="3" s="1"/>
  <c r="AX421" i="3"/>
  <c r="AW421" i="3"/>
  <c r="AV421" i="3"/>
  <c r="AU421" i="3"/>
  <c r="AT421" i="3"/>
  <c r="AS421" i="3"/>
  <c r="AR421" i="3"/>
  <c r="AP421" i="3"/>
  <c r="AN421" i="3"/>
  <c r="AL421" i="3"/>
  <c r="AJ421" i="3"/>
  <c r="AH421" i="3"/>
  <c r="AG421" i="3"/>
  <c r="AF421" i="3"/>
  <c r="AE421" i="3"/>
  <c r="AD421" i="3"/>
  <c r="AC421" i="3"/>
  <c r="AB421" i="3"/>
  <c r="AA421" i="3"/>
  <c r="Z421" i="3"/>
  <c r="Y421" i="3"/>
  <c r="W421" i="3"/>
  <c r="U421" i="3"/>
  <c r="S421" i="3"/>
  <c r="Q421" i="3"/>
  <c r="P421" i="3"/>
  <c r="O421" i="3"/>
  <c r="M421" i="3"/>
  <c r="K421" i="3"/>
  <c r="I421" i="3"/>
  <c r="G421" i="3"/>
  <c r="E421" i="3"/>
  <c r="R421" i="3" s="1"/>
  <c r="C421" i="3"/>
  <c r="A421" i="3"/>
  <c r="B421" i="3" s="1"/>
  <c r="AX420" i="3"/>
  <c r="AW420" i="3"/>
  <c r="AV420" i="3"/>
  <c r="AT420" i="3"/>
  <c r="AS420" i="3"/>
  <c r="AU420" i="3" s="1"/>
  <c r="AR420" i="3"/>
  <c r="AP420" i="3"/>
  <c r="AN420" i="3"/>
  <c r="AL420" i="3"/>
  <c r="AJ420" i="3"/>
  <c r="AH420" i="3"/>
  <c r="AG420" i="3"/>
  <c r="AF420" i="3"/>
  <c r="AE420" i="3"/>
  <c r="AD420" i="3"/>
  <c r="AC420" i="3"/>
  <c r="AB420" i="3"/>
  <c r="AA420" i="3"/>
  <c r="Z420" i="3"/>
  <c r="Y420" i="3"/>
  <c r="W420" i="3"/>
  <c r="U420" i="3"/>
  <c r="S420" i="3"/>
  <c r="R420" i="3"/>
  <c r="Q420" i="3"/>
  <c r="O420" i="3"/>
  <c r="M420" i="3"/>
  <c r="K420" i="3"/>
  <c r="I420" i="3"/>
  <c r="G420" i="3"/>
  <c r="E420" i="3"/>
  <c r="P420" i="3" s="1"/>
  <c r="C420" i="3"/>
  <c r="B420" i="3"/>
  <c r="F420" i="3" s="1"/>
  <c r="A420" i="3"/>
  <c r="AX419" i="3"/>
  <c r="AW419" i="3"/>
  <c r="AV419" i="3"/>
  <c r="AU419" i="3"/>
  <c r="AT419" i="3"/>
  <c r="AS419" i="3"/>
  <c r="AR419" i="3"/>
  <c r="AP419" i="3"/>
  <c r="AN419" i="3"/>
  <c r="AL419" i="3"/>
  <c r="AJ419" i="3"/>
  <c r="AH419" i="3"/>
  <c r="AG419" i="3"/>
  <c r="AF419" i="3"/>
  <c r="AE419" i="3"/>
  <c r="AD419" i="3"/>
  <c r="AC419" i="3"/>
  <c r="AB419" i="3"/>
  <c r="AA419" i="3"/>
  <c r="Z419" i="3"/>
  <c r="Y419" i="3"/>
  <c r="W419" i="3"/>
  <c r="U419" i="3"/>
  <c r="S419" i="3"/>
  <c r="Q419" i="3"/>
  <c r="O419" i="3"/>
  <c r="M419" i="3"/>
  <c r="K419" i="3"/>
  <c r="I419" i="3"/>
  <c r="G419" i="3"/>
  <c r="E419" i="3"/>
  <c r="P419" i="3" s="1"/>
  <c r="C419" i="3"/>
  <c r="A419" i="3"/>
  <c r="B419" i="3" s="1"/>
  <c r="AX418" i="3"/>
  <c r="AW418" i="3"/>
  <c r="AV418" i="3"/>
  <c r="AT418" i="3"/>
  <c r="AS418" i="3"/>
  <c r="AU418" i="3" s="1"/>
  <c r="AR418" i="3"/>
  <c r="AP418" i="3"/>
  <c r="AN418" i="3"/>
  <c r="AL418" i="3"/>
  <c r="AJ418" i="3"/>
  <c r="AH418" i="3"/>
  <c r="AG418" i="3"/>
  <c r="AF418" i="3"/>
  <c r="AE418" i="3"/>
  <c r="AD418" i="3"/>
  <c r="AC418" i="3"/>
  <c r="AB418" i="3"/>
  <c r="AA418" i="3"/>
  <c r="Z418" i="3"/>
  <c r="Y418" i="3"/>
  <c r="W418" i="3"/>
  <c r="U418" i="3"/>
  <c r="S418" i="3"/>
  <c r="Q418" i="3"/>
  <c r="O418" i="3"/>
  <c r="M418" i="3"/>
  <c r="K418" i="3"/>
  <c r="I418" i="3"/>
  <c r="G418" i="3"/>
  <c r="E418" i="3"/>
  <c r="R418" i="3" s="1"/>
  <c r="C418" i="3"/>
  <c r="A418" i="3"/>
  <c r="B418" i="3" s="1"/>
  <c r="AX417" i="3"/>
  <c r="AW417" i="3"/>
  <c r="AV417" i="3"/>
  <c r="AU417" i="3"/>
  <c r="AT417" i="3"/>
  <c r="AS417" i="3"/>
  <c r="AR417" i="3"/>
  <c r="AP417" i="3"/>
  <c r="AN417" i="3"/>
  <c r="AL417" i="3"/>
  <c r="AJ417" i="3"/>
  <c r="AH417" i="3"/>
  <c r="AG417" i="3"/>
  <c r="AF417" i="3"/>
  <c r="AE417" i="3"/>
  <c r="AD417" i="3"/>
  <c r="AC417" i="3"/>
  <c r="AB417" i="3"/>
  <c r="AA417" i="3"/>
  <c r="Z417" i="3"/>
  <c r="Y417" i="3"/>
  <c r="W417" i="3"/>
  <c r="U417" i="3"/>
  <c r="S417" i="3"/>
  <c r="Q417" i="3"/>
  <c r="P417" i="3"/>
  <c r="O417" i="3"/>
  <c r="M417" i="3"/>
  <c r="K417" i="3"/>
  <c r="I417" i="3"/>
  <c r="G417" i="3"/>
  <c r="E417" i="3"/>
  <c r="R417" i="3" s="1"/>
  <c r="C417" i="3"/>
  <c r="A417" i="3"/>
  <c r="B417" i="3" s="1"/>
  <c r="AX416" i="3"/>
  <c r="AW416" i="3"/>
  <c r="AV416" i="3"/>
  <c r="AT416" i="3"/>
  <c r="AS416" i="3"/>
  <c r="AU416" i="3" s="1"/>
  <c r="AR416" i="3"/>
  <c r="AP416" i="3"/>
  <c r="AN416" i="3"/>
  <c r="AL416" i="3"/>
  <c r="AJ416" i="3"/>
  <c r="AH416" i="3"/>
  <c r="AG416" i="3"/>
  <c r="AF416" i="3"/>
  <c r="AE416" i="3"/>
  <c r="AD416" i="3"/>
  <c r="AC416" i="3"/>
  <c r="AB416" i="3"/>
  <c r="AA416" i="3"/>
  <c r="Z416" i="3"/>
  <c r="Y416" i="3"/>
  <c r="W416" i="3"/>
  <c r="U416" i="3"/>
  <c r="S416" i="3"/>
  <c r="Q416" i="3"/>
  <c r="O416" i="3"/>
  <c r="M416" i="3"/>
  <c r="K416" i="3"/>
  <c r="I416" i="3"/>
  <c r="G416" i="3"/>
  <c r="E416" i="3"/>
  <c r="R416" i="3" s="1"/>
  <c r="C416" i="3"/>
  <c r="A416" i="3"/>
  <c r="B416" i="3" s="1"/>
  <c r="AX415" i="3"/>
  <c r="AW415" i="3"/>
  <c r="AV415" i="3"/>
  <c r="AU415" i="3"/>
  <c r="AT415" i="3"/>
  <c r="AS415" i="3"/>
  <c r="AR415" i="3"/>
  <c r="AP415" i="3"/>
  <c r="AN415" i="3"/>
  <c r="AL415" i="3"/>
  <c r="AJ415" i="3"/>
  <c r="AH415" i="3"/>
  <c r="AG415" i="3"/>
  <c r="AF415" i="3"/>
  <c r="AE415" i="3"/>
  <c r="AD415" i="3"/>
  <c r="AC415" i="3"/>
  <c r="AB415" i="3"/>
  <c r="AA415" i="3"/>
  <c r="Z415" i="3"/>
  <c r="Y415" i="3"/>
  <c r="W415" i="3"/>
  <c r="U415" i="3"/>
  <c r="S415" i="3"/>
  <c r="Q415" i="3"/>
  <c r="O415" i="3"/>
  <c r="M415" i="3"/>
  <c r="K415" i="3"/>
  <c r="I415" i="3"/>
  <c r="G415" i="3"/>
  <c r="E415" i="3"/>
  <c r="P415" i="3" s="1"/>
  <c r="C415" i="3"/>
  <c r="A415" i="3"/>
  <c r="B415" i="3" s="1"/>
  <c r="AX414" i="3"/>
  <c r="AW414" i="3"/>
  <c r="AV414" i="3"/>
  <c r="AT414" i="3"/>
  <c r="AS414" i="3"/>
  <c r="AU414" i="3" s="1"/>
  <c r="AR414" i="3"/>
  <c r="AP414" i="3"/>
  <c r="AN414" i="3"/>
  <c r="AL414" i="3"/>
  <c r="AJ414" i="3"/>
  <c r="AH414" i="3"/>
  <c r="AG414" i="3"/>
  <c r="AF414" i="3"/>
  <c r="AE414" i="3"/>
  <c r="AD414" i="3"/>
  <c r="AC414" i="3"/>
  <c r="AB414" i="3"/>
  <c r="AA414" i="3"/>
  <c r="Z414" i="3"/>
  <c r="Y414" i="3"/>
  <c r="W414" i="3"/>
  <c r="U414" i="3"/>
  <c r="S414" i="3"/>
  <c r="Q414" i="3"/>
  <c r="O414" i="3"/>
  <c r="M414" i="3"/>
  <c r="K414" i="3"/>
  <c r="I414" i="3"/>
  <c r="G414" i="3"/>
  <c r="E414" i="3"/>
  <c r="R414" i="3" s="1"/>
  <c r="C414" i="3"/>
  <c r="A414" i="3"/>
  <c r="B414" i="3" s="1"/>
  <c r="AX413" i="3"/>
  <c r="AW413" i="3"/>
  <c r="AV413" i="3"/>
  <c r="AU413" i="3"/>
  <c r="AT413" i="3"/>
  <c r="AS413" i="3"/>
  <c r="AR413" i="3"/>
  <c r="AP413" i="3"/>
  <c r="AN413" i="3"/>
  <c r="AL413" i="3"/>
  <c r="AJ413" i="3"/>
  <c r="AH413" i="3"/>
  <c r="AG413" i="3"/>
  <c r="AF413" i="3"/>
  <c r="AE413" i="3"/>
  <c r="AD413" i="3"/>
  <c r="AC413" i="3"/>
  <c r="AB413" i="3"/>
  <c r="AA413" i="3"/>
  <c r="Z413" i="3"/>
  <c r="Y413" i="3"/>
  <c r="W413" i="3"/>
  <c r="U413" i="3"/>
  <c r="S413" i="3"/>
  <c r="Q413" i="3"/>
  <c r="P413" i="3"/>
  <c r="O413" i="3"/>
  <c r="M413" i="3"/>
  <c r="K413" i="3"/>
  <c r="I413" i="3"/>
  <c r="G413" i="3"/>
  <c r="E413" i="3"/>
  <c r="R413" i="3" s="1"/>
  <c r="C413" i="3"/>
  <c r="A413" i="3"/>
  <c r="B413" i="3" s="1"/>
  <c r="AX412" i="3"/>
  <c r="AW412" i="3"/>
  <c r="AV412" i="3"/>
  <c r="AT412" i="3"/>
  <c r="AS412" i="3"/>
  <c r="AU412" i="3" s="1"/>
  <c r="AR412" i="3"/>
  <c r="AP412" i="3"/>
  <c r="AN412" i="3"/>
  <c r="AL412" i="3"/>
  <c r="AJ412" i="3"/>
  <c r="AH412" i="3"/>
  <c r="AG412" i="3"/>
  <c r="AF412" i="3"/>
  <c r="AE412" i="3"/>
  <c r="AD412" i="3"/>
  <c r="AC412" i="3"/>
  <c r="AB412" i="3"/>
  <c r="AA412" i="3"/>
  <c r="Z412" i="3"/>
  <c r="Y412" i="3"/>
  <c r="W412" i="3"/>
  <c r="U412" i="3"/>
  <c r="S412" i="3"/>
  <c r="Q412" i="3"/>
  <c r="O412" i="3"/>
  <c r="M412" i="3"/>
  <c r="K412" i="3"/>
  <c r="I412" i="3"/>
  <c r="G412" i="3"/>
  <c r="E412" i="3"/>
  <c r="R412" i="3" s="1"/>
  <c r="C412" i="3"/>
  <c r="A412" i="3"/>
  <c r="B412" i="3" s="1"/>
  <c r="AX411" i="3"/>
  <c r="AW411" i="3"/>
  <c r="AV411" i="3"/>
  <c r="AU411" i="3"/>
  <c r="AT411" i="3"/>
  <c r="AS411" i="3"/>
  <c r="AR411" i="3"/>
  <c r="AP411" i="3"/>
  <c r="AN411" i="3"/>
  <c r="AL411" i="3"/>
  <c r="AJ411" i="3"/>
  <c r="AH411" i="3"/>
  <c r="AG411" i="3"/>
  <c r="AF411" i="3"/>
  <c r="AE411" i="3"/>
  <c r="AD411" i="3"/>
  <c r="AC411" i="3"/>
  <c r="AB411" i="3"/>
  <c r="AA411" i="3"/>
  <c r="Z411" i="3"/>
  <c r="Y411" i="3"/>
  <c r="W411" i="3"/>
  <c r="U411" i="3"/>
  <c r="S411" i="3"/>
  <c r="Q411" i="3"/>
  <c r="O411" i="3"/>
  <c r="M411" i="3"/>
  <c r="K411" i="3"/>
  <c r="I411" i="3"/>
  <c r="G411" i="3"/>
  <c r="E411" i="3"/>
  <c r="P411" i="3" s="1"/>
  <c r="C411" i="3"/>
  <c r="A411" i="3"/>
  <c r="B411" i="3" s="1"/>
  <c r="AX410" i="3"/>
  <c r="AW410" i="3"/>
  <c r="AV410" i="3"/>
  <c r="AT410" i="3"/>
  <c r="AS410" i="3"/>
  <c r="AU410" i="3" s="1"/>
  <c r="AR410" i="3"/>
  <c r="AP410" i="3"/>
  <c r="AN410" i="3"/>
  <c r="AL410" i="3"/>
  <c r="AJ410" i="3"/>
  <c r="AH410" i="3"/>
  <c r="AG410" i="3"/>
  <c r="AF410" i="3"/>
  <c r="AE410" i="3"/>
  <c r="AD410" i="3"/>
  <c r="AC410" i="3"/>
  <c r="AB410" i="3"/>
  <c r="AA410" i="3"/>
  <c r="Z410" i="3"/>
  <c r="Y410" i="3"/>
  <c r="W410" i="3"/>
  <c r="U410" i="3"/>
  <c r="S410" i="3"/>
  <c r="Q410" i="3"/>
  <c r="O410" i="3"/>
  <c r="M410" i="3"/>
  <c r="K410" i="3"/>
  <c r="I410" i="3"/>
  <c r="G410" i="3"/>
  <c r="E410" i="3"/>
  <c r="C410" i="3"/>
  <c r="A410" i="3"/>
  <c r="B410" i="3" s="1"/>
  <c r="AX409" i="3"/>
  <c r="AW409" i="3"/>
  <c r="AV409" i="3"/>
  <c r="AU409" i="3"/>
  <c r="AT409" i="3"/>
  <c r="AS409" i="3"/>
  <c r="AR409" i="3"/>
  <c r="AP409" i="3"/>
  <c r="AN409" i="3"/>
  <c r="AL409" i="3"/>
  <c r="AJ409" i="3"/>
  <c r="AH409" i="3"/>
  <c r="AG409" i="3"/>
  <c r="AF409" i="3"/>
  <c r="AE409" i="3"/>
  <c r="AD409" i="3"/>
  <c r="AC409" i="3"/>
  <c r="AB409" i="3"/>
  <c r="AA409" i="3"/>
  <c r="Z409" i="3"/>
  <c r="Y409" i="3"/>
  <c r="W409" i="3"/>
  <c r="U409" i="3"/>
  <c r="S409" i="3"/>
  <c r="Q409" i="3"/>
  <c r="P409" i="3"/>
  <c r="O409" i="3"/>
  <c r="M409" i="3"/>
  <c r="K409" i="3"/>
  <c r="I409" i="3"/>
  <c r="G409" i="3"/>
  <c r="E409" i="3"/>
  <c r="R409" i="3" s="1"/>
  <c r="C409" i="3"/>
  <c r="A409" i="3"/>
  <c r="B409" i="3" s="1"/>
  <c r="AX408" i="3"/>
  <c r="AW408" i="3"/>
  <c r="AV408" i="3"/>
  <c r="AT408" i="3"/>
  <c r="AS408" i="3"/>
  <c r="AU408" i="3" s="1"/>
  <c r="AR408" i="3"/>
  <c r="AP408" i="3"/>
  <c r="AN408" i="3"/>
  <c r="AL408" i="3"/>
  <c r="AJ408" i="3"/>
  <c r="AH408" i="3"/>
  <c r="AG408" i="3"/>
  <c r="AF408" i="3"/>
  <c r="AE408" i="3"/>
  <c r="AD408" i="3"/>
  <c r="AC408" i="3"/>
  <c r="AB408" i="3"/>
  <c r="AA408" i="3"/>
  <c r="Z408" i="3"/>
  <c r="Y408" i="3"/>
  <c r="W408" i="3"/>
  <c r="U408" i="3"/>
  <c r="S408" i="3"/>
  <c r="Q408" i="3"/>
  <c r="O408" i="3"/>
  <c r="M408" i="3"/>
  <c r="K408" i="3"/>
  <c r="I408" i="3"/>
  <c r="G408" i="3"/>
  <c r="E408" i="3"/>
  <c r="P408" i="3" s="1"/>
  <c r="C408" i="3"/>
  <c r="B408" i="3"/>
  <c r="A408" i="3"/>
  <c r="AX407" i="3"/>
  <c r="AW407" i="3"/>
  <c r="AV407" i="3"/>
  <c r="AU407" i="3"/>
  <c r="AT407" i="3"/>
  <c r="AS407" i="3"/>
  <c r="AR407" i="3"/>
  <c r="AP407" i="3"/>
  <c r="AN407" i="3"/>
  <c r="AL407" i="3"/>
  <c r="AK407" i="3"/>
  <c r="AM407" i="3" s="1"/>
  <c r="AO407" i="3" s="1"/>
  <c r="AQ407" i="3" s="1"/>
  <c r="AJ407" i="3"/>
  <c r="AI407" i="3"/>
  <c r="AH407" i="3"/>
  <c r="AG407" i="3"/>
  <c r="AF407" i="3"/>
  <c r="AE407" i="3"/>
  <c r="AD407" i="3"/>
  <c r="AC407" i="3"/>
  <c r="AB407" i="3"/>
  <c r="AA407" i="3"/>
  <c r="Z407" i="3"/>
  <c r="Y407" i="3"/>
  <c r="W407" i="3"/>
  <c r="U407" i="3"/>
  <c r="T407" i="3"/>
  <c r="S407" i="3"/>
  <c r="Q407" i="3"/>
  <c r="O407" i="3"/>
  <c r="M407" i="3"/>
  <c r="K407" i="3"/>
  <c r="I407" i="3"/>
  <c r="G407" i="3"/>
  <c r="E407" i="3"/>
  <c r="C407" i="3"/>
  <c r="A407" i="3"/>
  <c r="B407" i="3" s="1"/>
  <c r="F407" i="3" s="1"/>
  <c r="AX406" i="3"/>
  <c r="AW406" i="3"/>
  <c r="AV406" i="3"/>
  <c r="AU406" i="3"/>
  <c r="AT406" i="3"/>
  <c r="AS406" i="3"/>
  <c r="AR406" i="3"/>
  <c r="AP406" i="3"/>
  <c r="AN406" i="3"/>
  <c r="AL406" i="3"/>
  <c r="AJ406" i="3"/>
  <c r="AH406" i="3"/>
  <c r="AG406" i="3"/>
  <c r="AF406" i="3"/>
  <c r="AE406" i="3"/>
  <c r="AD406" i="3"/>
  <c r="AC406" i="3"/>
  <c r="AB406" i="3"/>
  <c r="AA406" i="3"/>
  <c r="Z406" i="3"/>
  <c r="Y406" i="3"/>
  <c r="W406" i="3"/>
  <c r="U406" i="3"/>
  <c r="S406" i="3"/>
  <c r="Q406" i="3"/>
  <c r="O406" i="3"/>
  <c r="M406" i="3"/>
  <c r="K406" i="3"/>
  <c r="I406" i="3"/>
  <c r="G406" i="3"/>
  <c r="E406" i="3"/>
  <c r="C406" i="3"/>
  <c r="A406" i="3"/>
  <c r="B406" i="3" s="1"/>
  <c r="F406" i="3" s="1"/>
  <c r="AX405" i="3"/>
  <c r="AW405" i="3"/>
  <c r="AV405" i="3"/>
  <c r="AU405" i="3"/>
  <c r="AT405" i="3"/>
  <c r="AS405" i="3"/>
  <c r="AR405" i="3"/>
  <c r="AP405" i="3"/>
  <c r="AN405" i="3"/>
  <c r="AL405" i="3"/>
  <c r="AJ405" i="3"/>
  <c r="AH405" i="3"/>
  <c r="AG405" i="3"/>
  <c r="AF405" i="3"/>
  <c r="AE405" i="3"/>
  <c r="AD405" i="3"/>
  <c r="AC405" i="3"/>
  <c r="AB405" i="3"/>
  <c r="AA405" i="3"/>
  <c r="Z405" i="3"/>
  <c r="Y405" i="3"/>
  <c r="W405" i="3"/>
  <c r="U405" i="3"/>
  <c r="S405" i="3"/>
  <c r="Q405" i="3"/>
  <c r="P405" i="3"/>
  <c r="O405" i="3"/>
  <c r="M405" i="3"/>
  <c r="K405" i="3"/>
  <c r="I405" i="3"/>
  <c r="G405" i="3"/>
  <c r="E405" i="3"/>
  <c r="R405" i="3" s="1"/>
  <c r="C405" i="3"/>
  <c r="A405" i="3"/>
  <c r="B405" i="3" s="1"/>
  <c r="AX404" i="3"/>
  <c r="AW404" i="3"/>
  <c r="AV404" i="3"/>
  <c r="AT404" i="3"/>
  <c r="AS404" i="3"/>
  <c r="AU404" i="3" s="1"/>
  <c r="AR404" i="3"/>
  <c r="AP404" i="3"/>
  <c r="AN404" i="3"/>
  <c r="AL404" i="3"/>
  <c r="AJ404" i="3"/>
  <c r="AH404" i="3"/>
  <c r="AG404" i="3"/>
  <c r="AF404" i="3"/>
  <c r="AE404" i="3"/>
  <c r="AD404" i="3"/>
  <c r="AC404" i="3"/>
  <c r="AB404" i="3"/>
  <c r="AA404" i="3"/>
  <c r="Z404" i="3"/>
  <c r="Y404" i="3"/>
  <c r="W404" i="3"/>
  <c r="U404" i="3"/>
  <c r="S404" i="3"/>
  <c r="Q404" i="3"/>
  <c r="O404" i="3"/>
  <c r="M404" i="3"/>
  <c r="K404" i="3"/>
  <c r="I404" i="3"/>
  <c r="G404" i="3"/>
  <c r="E404" i="3"/>
  <c r="P404" i="3" s="1"/>
  <c r="C404" i="3"/>
  <c r="B404" i="3"/>
  <c r="A404" i="3"/>
  <c r="AX403" i="3"/>
  <c r="AW403" i="3"/>
  <c r="AV403" i="3"/>
  <c r="AT403" i="3"/>
  <c r="AS403" i="3"/>
  <c r="AU403" i="3" s="1"/>
  <c r="AR403" i="3"/>
  <c r="AP403" i="3"/>
  <c r="AN403" i="3"/>
  <c r="AL403" i="3"/>
  <c r="AJ403" i="3"/>
  <c r="AI403" i="3"/>
  <c r="AK403" i="3" s="1"/>
  <c r="AM403" i="3" s="1"/>
  <c r="AO403" i="3" s="1"/>
  <c r="AQ403" i="3" s="1"/>
  <c r="AH403" i="3"/>
  <c r="AG403" i="3"/>
  <c r="AF403" i="3"/>
  <c r="AE403" i="3"/>
  <c r="AD403" i="3"/>
  <c r="AC403" i="3"/>
  <c r="AB403" i="3"/>
  <c r="AA403" i="3"/>
  <c r="Z403" i="3"/>
  <c r="Y403" i="3"/>
  <c r="W403" i="3"/>
  <c r="U403" i="3"/>
  <c r="T403" i="3"/>
  <c r="S403" i="3"/>
  <c r="Q403" i="3"/>
  <c r="O403" i="3"/>
  <c r="M403" i="3"/>
  <c r="K403" i="3"/>
  <c r="I403" i="3"/>
  <c r="G403" i="3"/>
  <c r="E403" i="3"/>
  <c r="D403" i="3"/>
  <c r="C403" i="3"/>
  <c r="A403" i="3"/>
  <c r="B403" i="3" s="1"/>
  <c r="F403" i="3" s="1"/>
  <c r="AX402" i="3"/>
  <c r="AW402" i="3"/>
  <c r="AV402" i="3"/>
  <c r="AT402" i="3"/>
  <c r="AS402" i="3"/>
  <c r="AU402" i="3" s="1"/>
  <c r="AR402" i="3"/>
  <c r="AP402" i="3"/>
  <c r="AN402" i="3"/>
  <c r="AL402" i="3"/>
  <c r="AJ402" i="3"/>
  <c r="AH402" i="3"/>
  <c r="AG402" i="3"/>
  <c r="AF402" i="3"/>
  <c r="AE402" i="3"/>
  <c r="AD402" i="3"/>
  <c r="AC402" i="3"/>
  <c r="AB402" i="3"/>
  <c r="AA402" i="3"/>
  <c r="Z402" i="3"/>
  <c r="Y402" i="3"/>
  <c r="W402" i="3"/>
  <c r="U402" i="3"/>
  <c r="S402" i="3"/>
  <c r="Q402" i="3"/>
  <c r="O402" i="3"/>
  <c r="M402" i="3"/>
  <c r="K402" i="3"/>
  <c r="I402" i="3"/>
  <c r="G402" i="3"/>
  <c r="E402" i="3"/>
  <c r="C402" i="3"/>
  <c r="A402" i="3"/>
  <c r="B402" i="3" s="1"/>
  <c r="F402" i="3" s="1"/>
  <c r="AX401" i="3"/>
  <c r="AW401" i="3"/>
  <c r="AV401" i="3"/>
  <c r="AT401" i="3"/>
  <c r="AS401" i="3"/>
  <c r="AU401" i="3" s="1"/>
  <c r="AR401" i="3"/>
  <c r="AP401" i="3"/>
  <c r="AN401" i="3"/>
  <c r="AL401" i="3"/>
  <c r="AK401" i="3"/>
  <c r="AM401" i="3" s="1"/>
  <c r="AO401" i="3" s="1"/>
  <c r="AQ401" i="3" s="1"/>
  <c r="AJ401" i="3"/>
  <c r="AI401" i="3"/>
  <c r="AH401" i="3"/>
  <c r="AG401" i="3"/>
  <c r="AF401" i="3"/>
  <c r="AE401" i="3"/>
  <c r="AD401" i="3"/>
  <c r="AC401" i="3"/>
  <c r="AB401" i="3"/>
  <c r="AA401" i="3"/>
  <c r="Z401" i="3"/>
  <c r="Y401" i="3"/>
  <c r="W401" i="3"/>
  <c r="U401" i="3"/>
  <c r="S401" i="3"/>
  <c r="Q401" i="3"/>
  <c r="P401" i="3"/>
  <c r="O401" i="3"/>
  <c r="M401" i="3"/>
  <c r="K401" i="3"/>
  <c r="I401" i="3"/>
  <c r="G401" i="3"/>
  <c r="E401" i="3"/>
  <c r="R401" i="3" s="1"/>
  <c r="C401" i="3"/>
  <c r="A401" i="3"/>
  <c r="B401" i="3" s="1"/>
  <c r="AX400" i="3"/>
  <c r="AW400" i="3"/>
  <c r="AV400" i="3"/>
  <c r="AU400" i="3"/>
  <c r="AT400" i="3"/>
  <c r="AS400" i="3"/>
  <c r="AR400" i="3"/>
  <c r="AP400" i="3"/>
  <c r="AN400" i="3"/>
  <c r="AL400" i="3"/>
  <c r="AJ400" i="3"/>
  <c r="AH400" i="3"/>
  <c r="AG400" i="3"/>
  <c r="AF400" i="3"/>
  <c r="AE400" i="3"/>
  <c r="AD400" i="3"/>
  <c r="AC400" i="3"/>
  <c r="AB400" i="3"/>
  <c r="AA400" i="3"/>
  <c r="Z400" i="3"/>
  <c r="Y400" i="3"/>
  <c r="W400" i="3"/>
  <c r="U400" i="3"/>
  <c r="S400" i="3"/>
  <c r="R400" i="3"/>
  <c r="Q400" i="3"/>
  <c r="O400" i="3"/>
  <c r="M400" i="3"/>
  <c r="K400" i="3"/>
  <c r="I400" i="3"/>
  <c r="G400" i="3"/>
  <c r="E400" i="3"/>
  <c r="P400" i="3" s="1"/>
  <c r="C400" i="3"/>
  <c r="A400" i="3"/>
  <c r="B400" i="3" s="1"/>
  <c r="AX399" i="3"/>
  <c r="AW399" i="3"/>
  <c r="AV399" i="3"/>
  <c r="AT399" i="3"/>
  <c r="AS399" i="3"/>
  <c r="AU399" i="3" s="1"/>
  <c r="AR399" i="3"/>
  <c r="AP399" i="3"/>
  <c r="AN399" i="3"/>
  <c r="AL399" i="3"/>
  <c r="AJ399" i="3"/>
  <c r="AH399" i="3"/>
  <c r="AG399" i="3"/>
  <c r="AF399" i="3"/>
  <c r="AE399" i="3"/>
  <c r="AD399" i="3"/>
  <c r="AC399" i="3"/>
  <c r="AB399" i="3"/>
  <c r="AA399" i="3"/>
  <c r="Z399" i="3"/>
  <c r="Y399" i="3"/>
  <c r="W399" i="3"/>
  <c r="U399" i="3"/>
  <c r="S399" i="3"/>
  <c r="Q399" i="3"/>
  <c r="O399" i="3"/>
  <c r="M399" i="3"/>
  <c r="K399" i="3"/>
  <c r="I399" i="3"/>
  <c r="G399" i="3"/>
  <c r="E399" i="3"/>
  <c r="R399" i="3" s="1"/>
  <c r="C399" i="3"/>
  <c r="A399" i="3"/>
  <c r="B399" i="3" s="1"/>
  <c r="AX398" i="3"/>
  <c r="AW398" i="3"/>
  <c r="AV398" i="3"/>
  <c r="AU398" i="3"/>
  <c r="AT398" i="3"/>
  <c r="AS398" i="3"/>
  <c r="AR398" i="3"/>
  <c r="AP398" i="3"/>
  <c r="AN398" i="3"/>
  <c r="AL398" i="3"/>
  <c r="AJ398" i="3"/>
  <c r="AH398" i="3"/>
  <c r="AG398" i="3"/>
  <c r="AF398" i="3"/>
  <c r="AE398" i="3"/>
  <c r="AD398" i="3"/>
  <c r="AC398" i="3"/>
  <c r="AB398" i="3"/>
  <c r="AA398" i="3"/>
  <c r="Z398" i="3"/>
  <c r="Y398" i="3"/>
  <c r="W398" i="3"/>
  <c r="U398" i="3"/>
  <c r="S398" i="3"/>
  <c r="Q398" i="3"/>
  <c r="O398" i="3"/>
  <c r="M398" i="3"/>
  <c r="K398" i="3"/>
  <c r="I398" i="3"/>
  <c r="G398" i="3"/>
  <c r="E398" i="3"/>
  <c r="R398" i="3" s="1"/>
  <c r="C398" i="3"/>
  <c r="A398" i="3"/>
  <c r="B398" i="3" s="1"/>
  <c r="AX397" i="3"/>
  <c r="AW397" i="3"/>
  <c r="AV397" i="3"/>
  <c r="AU397" i="3"/>
  <c r="AT397" i="3"/>
  <c r="AS397" i="3"/>
  <c r="AR397" i="3"/>
  <c r="AP397" i="3"/>
  <c r="AN397" i="3"/>
  <c r="AL397" i="3"/>
  <c r="AJ397" i="3"/>
  <c r="AH397" i="3"/>
  <c r="AG397" i="3"/>
  <c r="AF397" i="3"/>
  <c r="AE397" i="3"/>
  <c r="AD397" i="3"/>
  <c r="AC397" i="3"/>
  <c r="AB397" i="3"/>
  <c r="AA397" i="3"/>
  <c r="Z397" i="3"/>
  <c r="Y397" i="3"/>
  <c r="W397" i="3"/>
  <c r="U397" i="3"/>
  <c r="S397" i="3"/>
  <c r="Q397" i="3"/>
  <c r="O397" i="3"/>
  <c r="M397" i="3"/>
  <c r="K397" i="3"/>
  <c r="I397" i="3"/>
  <c r="G397" i="3"/>
  <c r="E397" i="3"/>
  <c r="P397" i="3" s="1"/>
  <c r="C397" i="3"/>
  <c r="A397" i="3"/>
  <c r="B397" i="3" s="1"/>
  <c r="AX396" i="3"/>
  <c r="AW396" i="3"/>
  <c r="AV396" i="3"/>
  <c r="AT396" i="3"/>
  <c r="AS396" i="3"/>
  <c r="AU396" i="3" s="1"/>
  <c r="AR396" i="3"/>
  <c r="AP396" i="3"/>
  <c r="AN396" i="3"/>
  <c r="AL396" i="3"/>
  <c r="AJ396" i="3"/>
  <c r="AH396" i="3"/>
  <c r="AG396" i="3"/>
  <c r="AF396" i="3"/>
  <c r="AE396" i="3"/>
  <c r="AD396" i="3"/>
  <c r="AC396" i="3"/>
  <c r="AB396" i="3"/>
  <c r="AA396" i="3"/>
  <c r="Z396" i="3"/>
  <c r="Y396" i="3"/>
  <c r="W396" i="3"/>
  <c r="U396" i="3"/>
  <c r="S396" i="3"/>
  <c r="Q396" i="3"/>
  <c r="O396" i="3"/>
  <c r="M396" i="3"/>
  <c r="K396" i="3"/>
  <c r="I396" i="3"/>
  <c r="G396" i="3"/>
  <c r="E396" i="3"/>
  <c r="R396" i="3" s="1"/>
  <c r="C396" i="3"/>
  <c r="A396" i="3"/>
  <c r="B396" i="3" s="1"/>
  <c r="AX395" i="3"/>
  <c r="AW395" i="3"/>
  <c r="AV395" i="3"/>
  <c r="AT395" i="3"/>
  <c r="AS395" i="3"/>
  <c r="AU395" i="3" s="1"/>
  <c r="AR395" i="3"/>
  <c r="AP395" i="3"/>
  <c r="AN395" i="3"/>
  <c r="AL395" i="3"/>
  <c r="AJ395" i="3"/>
  <c r="AH395" i="3"/>
  <c r="AG395" i="3"/>
  <c r="AF395" i="3"/>
  <c r="AE395" i="3"/>
  <c r="AD395" i="3"/>
  <c r="AC395" i="3"/>
  <c r="AB395" i="3"/>
  <c r="AA395" i="3"/>
  <c r="Z395" i="3"/>
  <c r="Y395" i="3"/>
  <c r="W395" i="3"/>
  <c r="U395" i="3"/>
  <c r="S395" i="3"/>
  <c r="Q395" i="3"/>
  <c r="O395" i="3"/>
  <c r="M395" i="3"/>
  <c r="K395" i="3"/>
  <c r="I395" i="3"/>
  <c r="G395" i="3"/>
  <c r="E395" i="3"/>
  <c r="R395" i="3" s="1"/>
  <c r="C395" i="3"/>
  <c r="A395" i="3"/>
  <c r="B395" i="3" s="1"/>
  <c r="AX394" i="3"/>
  <c r="AW394" i="3"/>
  <c r="AV394" i="3"/>
  <c r="AU394" i="3"/>
  <c r="AT394" i="3"/>
  <c r="AS394" i="3"/>
  <c r="AR394" i="3"/>
  <c r="AP394" i="3"/>
  <c r="AN394" i="3"/>
  <c r="AL394" i="3"/>
  <c r="AJ394" i="3"/>
  <c r="AH394" i="3"/>
  <c r="AG394" i="3"/>
  <c r="AF394" i="3"/>
  <c r="AE394" i="3"/>
  <c r="AD394" i="3"/>
  <c r="AC394" i="3"/>
  <c r="AB394" i="3"/>
  <c r="AA394" i="3"/>
  <c r="Z394" i="3"/>
  <c r="Y394" i="3"/>
  <c r="W394" i="3"/>
  <c r="U394" i="3"/>
  <c r="S394" i="3"/>
  <c r="Q394" i="3"/>
  <c r="O394" i="3"/>
  <c r="M394" i="3"/>
  <c r="K394" i="3"/>
  <c r="I394" i="3"/>
  <c r="G394" i="3"/>
  <c r="E394" i="3"/>
  <c r="R394" i="3" s="1"/>
  <c r="C394" i="3"/>
  <c r="A394" i="3"/>
  <c r="B394" i="3" s="1"/>
  <c r="AX393" i="3"/>
  <c r="AW393" i="3"/>
  <c r="AV393" i="3"/>
  <c r="AU393" i="3"/>
  <c r="AT393" i="3"/>
  <c r="AS393" i="3"/>
  <c r="AR393" i="3"/>
  <c r="AP393" i="3"/>
  <c r="AN393" i="3"/>
  <c r="AL393" i="3"/>
  <c r="AJ393" i="3"/>
  <c r="AH393" i="3"/>
  <c r="AG393" i="3"/>
  <c r="AF393" i="3"/>
  <c r="AE393" i="3"/>
  <c r="AD393" i="3"/>
  <c r="AC393" i="3"/>
  <c r="AB393" i="3"/>
  <c r="AA393" i="3"/>
  <c r="Z393" i="3"/>
  <c r="Y393" i="3"/>
  <c r="W393" i="3"/>
  <c r="U393" i="3"/>
  <c r="S393" i="3"/>
  <c r="Q393" i="3"/>
  <c r="O393" i="3"/>
  <c r="M393" i="3"/>
  <c r="K393" i="3"/>
  <c r="I393" i="3"/>
  <c r="G393" i="3"/>
  <c r="E393" i="3"/>
  <c r="P393" i="3" s="1"/>
  <c r="C393" i="3"/>
  <c r="A393" i="3"/>
  <c r="B393" i="3" s="1"/>
  <c r="AX392" i="3"/>
  <c r="AW392" i="3"/>
  <c r="AV392" i="3"/>
  <c r="AT392" i="3"/>
  <c r="AS392" i="3"/>
  <c r="AU392" i="3" s="1"/>
  <c r="AR392" i="3"/>
  <c r="AP392" i="3"/>
  <c r="AN392" i="3"/>
  <c r="AL392" i="3"/>
  <c r="AJ392" i="3"/>
  <c r="AH392" i="3"/>
  <c r="AG392" i="3"/>
  <c r="AF392" i="3"/>
  <c r="AE392" i="3"/>
  <c r="AD392" i="3"/>
  <c r="AC392" i="3"/>
  <c r="AB392" i="3"/>
  <c r="AA392" i="3"/>
  <c r="Z392" i="3"/>
  <c r="Y392" i="3"/>
  <c r="W392" i="3"/>
  <c r="U392" i="3"/>
  <c r="S392" i="3"/>
  <c r="Q392" i="3"/>
  <c r="O392" i="3"/>
  <c r="M392" i="3"/>
  <c r="K392" i="3"/>
  <c r="I392" i="3"/>
  <c r="G392" i="3"/>
  <c r="E392" i="3"/>
  <c r="R392" i="3" s="1"/>
  <c r="C392" i="3"/>
  <c r="A392" i="3"/>
  <c r="B392" i="3" s="1"/>
  <c r="AI392" i="3" s="1"/>
  <c r="AK392" i="3" s="1"/>
  <c r="AM392" i="3" s="1"/>
  <c r="AO392" i="3" s="1"/>
  <c r="AQ392" i="3" s="1"/>
  <c r="AX391" i="3"/>
  <c r="AW391" i="3"/>
  <c r="AV391" i="3"/>
  <c r="AT391" i="3"/>
  <c r="AS391" i="3"/>
  <c r="AU391" i="3" s="1"/>
  <c r="AR391" i="3"/>
  <c r="AP391" i="3"/>
  <c r="AN391" i="3"/>
  <c r="AL391" i="3"/>
  <c r="AJ391" i="3"/>
  <c r="AH391" i="3"/>
  <c r="AG391" i="3"/>
  <c r="AF391" i="3"/>
  <c r="AE391" i="3"/>
  <c r="AD391" i="3"/>
  <c r="AC391" i="3"/>
  <c r="AB391" i="3"/>
  <c r="AA391" i="3"/>
  <c r="Z391" i="3"/>
  <c r="Y391" i="3"/>
  <c r="W391" i="3"/>
  <c r="U391" i="3"/>
  <c r="S391" i="3"/>
  <c r="Q391" i="3"/>
  <c r="O391" i="3"/>
  <c r="M391" i="3"/>
  <c r="K391" i="3"/>
  <c r="I391" i="3"/>
  <c r="G391" i="3"/>
  <c r="E391" i="3"/>
  <c r="C391" i="3"/>
  <c r="A391" i="3"/>
  <c r="B391" i="3" s="1"/>
  <c r="AX390" i="3"/>
  <c r="AW390" i="3"/>
  <c r="AV390" i="3"/>
  <c r="AU390" i="3"/>
  <c r="AT390" i="3"/>
  <c r="AS390" i="3"/>
  <c r="AR390" i="3"/>
  <c r="AP390" i="3"/>
  <c r="AN390" i="3"/>
  <c r="AL390" i="3"/>
  <c r="AJ390" i="3"/>
  <c r="AH390" i="3"/>
  <c r="AG390" i="3"/>
  <c r="AF390" i="3"/>
  <c r="AE390" i="3"/>
  <c r="AD390" i="3"/>
  <c r="AC390" i="3"/>
  <c r="AB390" i="3"/>
  <c r="AA390" i="3"/>
  <c r="Z390" i="3"/>
  <c r="Y390" i="3"/>
  <c r="W390" i="3"/>
  <c r="U390" i="3"/>
  <c r="S390" i="3"/>
  <c r="Q390" i="3"/>
  <c r="O390" i="3"/>
  <c r="M390" i="3"/>
  <c r="K390" i="3"/>
  <c r="I390" i="3"/>
  <c r="G390" i="3"/>
  <c r="E390" i="3"/>
  <c r="C390" i="3"/>
  <c r="A390" i="3"/>
  <c r="B390" i="3" s="1"/>
  <c r="AX389" i="3"/>
  <c r="AW389" i="3"/>
  <c r="AV389" i="3"/>
  <c r="AU389" i="3"/>
  <c r="AT389" i="3"/>
  <c r="AS389" i="3"/>
  <c r="AR389" i="3"/>
  <c r="AP389" i="3"/>
  <c r="AN389" i="3"/>
  <c r="AL389" i="3"/>
  <c r="AJ389" i="3"/>
  <c r="AH389" i="3"/>
  <c r="AG389" i="3"/>
  <c r="AF389" i="3"/>
  <c r="AE389" i="3"/>
  <c r="AD389" i="3"/>
  <c r="AC389" i="3"/>
  <c r="AB389" i="3"/>
  <c r="AA389" i="3"/>
  <c r="Z389" i="3"/>
  <c r="Y389" i="3"/>
  <c r="W389" i="3"/>
  <c r="U389" i="3"/>
  <c r="S389" i="3"/>
  <c r="Q389" i="3"/>
  <c r="O389" i="3"/>
  <c r="M389" i="3"/>
  <c r="K389" i="3"/>
  <c r="I389" i="3"/>
  <c r="G389" i="3"/>
  <c r="E389" i="3"/>
  <c r="P389" i="3" s="1"/>
  <c r="C389" i="3"/>
  <c r="A389" i="3"/>
  <c r="B389" i="3" s="1"/>
  <c r="AX388" i="3"/>
  <c r="AW388" i="3"/>
  <c r="AV388" i="3"/>
  <c r="AT388" i="3"/>
  <c r="AS388" i="3"/>
  <c r="AU388" i="3" s="1"/>
  <c r="AR388" i="3"/>
  <c r="AP388" i="3"/>
  <c r="AN388" i="3"/>
  <c r="AL388" i="3"/>
  <c r="AJ388" i="3"/>
  <c r="AH388" i="3"/>
  <c r="AG388" i="3"/>
  <c r="AF388" i="3"/>
  <c r="AE388" i="3"/>
  <c r="AD388" i="3"/>
  <c r="AC388" i="3"/>
  <c r="AB388" i="3"/>
  <c r="AA388" i="3"/>
  <c r="Z388" i="3"/>
  <c r="Y388" i="3"/>
  <c r="W388" i="3"/>
  <c r="U388" i="3"/>
  <c r="S388" i="3"/>
  <c r="Q388" i="3"/>
  <c r="O388" i="3"/>
  <c r="M388" i="3"/>
  <c r="K388" i="3"/>
  <c r="I388" i="3"/>
  <c r="G388" i="3"/>
  <c r="E388" i="3"/>
  <c r="R388" i="3" s="1"/>
  <c r="C388" i="3"/>
  <c r="A388" i="3"/>
  <c r="B388" i="3" s="1"/>
  <c r="AX387" i="3"/>
  <c r="AW387" i="3"/>
  <c r="AV387" i="3"/>
  <c r="AU387" i="3"/>
  <c r="AT387" i="3"/>
  <c r="AS387" i="3"/>
  <c r="AR387" i="3"/>
  <c r="AP387" i="3"/>
  <c r="AN387" i="3"/>
  <c r="AL387" i="3"/>
  <c r="AJ387" i="3"/>
  <c r="AI387" i="3"/>
  <c r="AK387" i="3" s="1"/>
  <c r="AM387" i="3" s="1"/>
  <c r="AO387" i="3" s="1"/>
  <c r="AQ387" i="3" s="1"/>
  <c r="AH387" i="3"/>
  <c r="AG387" i="3"/>
  <c r="AF387" i="3"/>
  <c r="AE387" i="3"/>
  <c r="AD387" i="3"/>
  <c r="AC387" i="3"/>
  <c r="AB387" i="3"/>
  <c r="AA387" i="3"/>
  <c r="Z387" i="3"/>
  <c r="Y387" i="3"/>
  <c r="W387" i="3"/>
  <c r="U387" i="3"/>
  <c r="S387" i="3"/>
  <c r="Q387" i="3"/>
  <c r="O387" i="3"/>
  <c r="M387" i="3"/>
  <c r="K387" i="3"/>
  <c r="I387" i="3"/>
  <c r="G387" i="3"/>
  <c r="E387" i="3"/>
  <c r="C387" i="3"/>
  <c r="A387" i="3"/>
  <c r="B387" i="3" s="1"/>
  <c r="AX386" i="3"/>
  <c r="AW386" i="3"/>
  <c r="AV386" i="3"/>
  <c r="AT386" i="3"/>
  <c r="AS386" i="3"/>
  <c r="AU386" i="3" s="1"/>
  <c r="AR386" i="3"/>
  <c r="AP386" i="3"/>
  <c r="AN386" i="3"/>
  <c r="AL386" i="3"/>
  <c r="AJ386" i="3"/>
  <c r="AH386" i="3"/>
  <c r="AG386" i="3"/>
  <c r="AF386" i="3"/>
  <c r="AE386" i="3"/>
  <c r="AD386" i="3"/>
  <c r="AC386" i="3"/>
  <c r="AB386" i="3"/>
  <c r="AA386" i="3"/>
  <c r="Z386" i="3"/>
  <c r="Y386" i="3"/>
  <c r="W386" i="3"/>
  <c r="U386" i="3"/>
  <c r="S386" i="3"/>
  <c r="Q386" i="3"/>
  <c r="O386" i="3"/>
  <c r="M386" i="3"/>
  <c r="K386" i="3"/>
  <c r="I386" i="3"/>
  <c r="G386" i="3"/>
  <c r="E386" i="3"/>
  <c r="C386" i="3"/>
  <c r="A386" i="3"/>
  <c r="B386" i="3" s="1"/>
  <c r="AX385" i="3"/>
  <c r="AW385" i="3"/>
  <c r="AV385" i="3"/>
  <c r="AU385" i="3"/>
  <c r="AT385" i="3"/>
  <c r="AS385" i="3"/>
  <c r="AR385" i="3"/>
  <c r="AP385" i="3"/>
  <c r="AN385" i="3"/>
  <c r="AL385" i="3"/>
  <c r="AJ385" i="3"/>
  <c r="AH385" i="3"/>
  <c r="AG385" i="3"/>
  <c r="AF385" i="3"/>
  <c r="AE385" i="3"/>
  <c r="AD385" i="3"/>
  <c r="AC385" i="3"/>
  <c r="AB385" i="3"/>
  <c r="AA385" i="3"/>
  <c r="Z385" i="3"/>
  <c r="Y385" i="3"/>
  <c r="W385" i="3"/>
  <c r="U385" i="3"/>
  <c r="S385" i="3"/>
  <c r="Q385" i="3"/>
  <c r="O385" i="3"/>
  <c r="M385" i="3"/>
  <c r="K385" i="3"/>
  <c r="I385" i="3"/>
  <c r="G385" i="3"/>
  <c r="E385" i="3"/>
  <c r="P385" i="3" s="1"/>
  <c r="C385" i="3"/>
  <c r="A385" i="3"/>
  <c r="B385" i="3" s="1"/>
  <c r="AI385" i="3" s="1"/>
  <c r="AK385" i="3" s="1"/>
  <c r="AM385" i="3" s="1"/>
  <c r="AO385" i="3" s="1"/>
  <c r="AQ385" i="3" s="1"/>
  <c r="AX384" i="3"/>
  <c r="AW384" i="3"/>
  <c r="AV384" i="3"/>
  <c r="AT384" i="3"/>
  <c r="AS384" i="3"/>
  <c r="AU384" i="3" s="1"/>
  <c r="AR384" i="3"/>
  <c r="AP384" i="3"/>
  <c r="AO384" i="3"/>
  <c r="AQ384" i="3" s="1"/>
  <c r="AN384" i="3"/>
  <c r="AL384" i="3"/>
  <c r="AJ384" i="3"/>
  <c r="AI384" i="3"/>
  <c r="AK384" i="3" s="1"/>
  <c r="AM384" i="3" s="1"/>
  <c r="AH384" i="3"/>
  <c r="AG384" i="3"/>
  <c r="AF384" i="3"/>
  <c r="AE384" i="3"/>
  <c r="AD384" i="3"/>
  <c r="AC384" i="3"/>
  <c r="AB384" i="3"/>
  <c r="AA384" i="3"/>
  <c r="Z384" i="3"/>
  <c r="Y384" i="3"/>
  <c r="W384" i="3"/>
  <c r="U384" i="3"/>
  <c r="S384" i="3"/>
  <c r="Q384" i="3"/>
  <c r="O384" i="3"/>
  <c r="M384" i="3"/>
  <c r="K384" i="3"/>
  <c r="I384" i="3"/>
  <c r="G384" i="3"/>
  <c r="E384" i="3"/>
  <c r="C384" i="3"/>
  <c r="A384" i="3"/>
  <c r="B384" i="3" s="1"/>
  <c r="AX383" i="3"/>
  <c r="AW383" i="3"/>
  <c r="AV383" i="3"/>
  <c r="AU383" i="3"/>
  <c r="AT383" i="3"/>
  <c r="AS383" i="3"/>
  <c r="AR383" i="3"/>
  <c r="AP383" i="3"/>
  <c r="AN383" i="3"/>
  <c r="AL383" i="3"/>
  <c r="AJ383" i="3"/>
  <c r="AH383" i="3"/>
  <c r="AG383" i="3"/>
  <c r="AF383" i="3"/>
  <c r="AE383" i="3"/>
  <c r="AD383" i="3"/>
  <c r="AC383" i="3"/>
  <c r="AB383" i="3"/>
  <c r="AA383" i="3"/>
  <c r="Z383" i="3"/>
  <c r="Y383" i="3"/>
  <c r="W383" i="3"/>
  <c r="U383" i="3"/>
  <c r="S383" i="3"/>
  <c r="Q383" i="3"/>
  <c r="O383" i="3"/>
  <c r="M383" i="3"/>
  <c r="K383" i="3"/>
  <c r="I383" i="3"/>
  <c r="G383" i="3"/>
  <c r="E383" i="3"/>
  <c r="C383" i="3"/>
  <c r="A383" i="3"/>
  <c r="B383" i="3" s="1"/>
  <c r="AX382" i="3"/>
  <c r="AW382" i="3"/>
  <c r="AV382" i="3"/>
  <c r="AU382" i="3"/>
  <c r="AT382" i="3"/>
  <c r="AS382" i="3"/>
  <c r="AR382" i="3"/>
  <c r="AP382" i="3"/>
  <c r="AN382" i="3"/>
  <c r="AL382" i="3"/>
  <c r="AJ382" i="3"/>
  <c r="AH382" i="3"/>
  <c r="AG382" i="3"/>
  <c r="AF382" i="3"/>
  <c r="AE382" i="3"/>
  <c r="AD382" i="3"/>
  <c r="AC382" i="3"/>
  <c r="AB382" i="3"/>
  <c r="AA382" i="3"/>
  <c r="Z382" i="3"/>
  <c r="Y382" i="3"/>
  <c r="W382" i="3"/>
  <c r="U382" i="3"/>
  <c r="S382" i="3"/>
  <c r="Q382" i="3"/>
  <c r="O382" i="3"/>
  <c r="M382" i="3"/>
  <c r="K382" i="3"/>
  <c r="I382" i="3"/>
  <c r="G382" i="3"/>
  <c r="E382" i="3"/>
  <c r="C382" i="3"/>
  <c r="A382" i="3"/>
  <c r="B382" i="3" s="1"/>
  <c r="AX381" i="3"/>
  <c r="AW381" i="3"/>
  <c r="AV381" i="3"/>
  <c r="AU381" i="3"/>
  <c r="AT381" i="3"/>
  <c r="AS381" i="3"/>
  <c r="AR381" i="3"/>
  <c r="AP381" i="3"/>
  <c r="AN381" i="3"/>
  <c r="AL381" i="3"/>
  <c r="AJ381" i="3"/>
  <c r="AH381" i="3"/>
  <c r="AG381" i="3"/>
  <c r="AF381" i="3"/>
  <c r="AE381" i="3"/>
  <c r="AD381" i="3"/>
  <c r="AC381" i="3"/>
  <c r="AB381" i="3"/>
  <c r="AA381" i="3"/>
  <c r="Z381" i="3"/>
  <c r="Y381" i="3"/>
  <c r="W381" i="3"/>
  <c r="U381" i="3"/>
  <c r="S381" i="3"/>
  <c r="Q381" i="3"/>
  <c r="O381" i="3"/>
  <c r="M381" i="3"/>
  <c r="K381" i="3"/>
  <c r="I381" i="3"/>
  <c r="G381" i="3"/>
  <c r="E381" i="3"/>
  <c r="P381" i="3" s="1"/>
  <c r="C381" i="3"/>
  <c r="A381" i="3"/>
  <c r="B381" i="3" s="1"/>
  <c r="AX380" i="3"/>
  <c r="AW380" i="3"/>
  <c r="AV380" i="3"/>
  <c r="AT380" i="3"/>
  <c r="AS380" i="3"/>
  <c r="AU380" i="3" s="1"/>
  <c r="AR380" i="3"/>
  <c r="AQ380" i="3"/>
  <c r="AP380" i="3"/>
  <c r="AN380" i="3"/>
  <c r="AL380" i="3"/>
  <c r="AJ380" i="3"/>
  <c r="AH380" i="3"/>
  <c r="AG380" i="3"/>
  <c r="AF380" i="3"/>
  <c r="AE380" i="3"/>
  <c r="AD380" i="3"/>
  <c r="AC380" i="3"/>
  <c r="AB380" i="3"/>
  <c r="AA380" i="3"/>
  <c r="Z380" i="3"/>
  <c r="Y380" i="3"/>
  <c r="W380" i="3"/>
  <c r="U380" i="3"/>
  <c r="S380" i="3"/>
  <c r="Q380" i="3"/>
  <c r="O380" i="3"/>
  <c r="M380" i="3"/>
  <c r="K380" i="3"/>
  <c r="I380" i="3"/>
  <c r="G380" i="3"/>
  <c r="E380" i="3"/>
  <c r="C380" i="3"/>
  <c r="A380" i="3"/>
  <c r="B380" i="3" s="1"/>
  <c r="AI380" i="3" s="1"/>
  <c r="AK380" i="3" s="1"/>
  <c r="AM380" i="3" s="1"/>
  <c r="AO380" i="3" s="1"/>
  <c r="AX379" i="3"/>
  <c r="AW379" i="3"/>
  <c r="AV379" i="3"/>
  <c r="AU379" i="3"/>
  <c r="AT379" i="3"/>
  <c r="AS379" i="3"/>
  <c r="AR379" i="3"/>
  <c r="AP379" i="3"/>
  <c r="AN379" i="3"/>
  <c r="AM379" i="3"/>
  <c r="AO379" i="3" s="1"/>
  <c r="AQ379" i="3" s="1"/>
  <c r="AL379" i="3"/>
  <c r="AJ379" i="3"/>
  <c r="AI379" i="3"/>
  <c r="AK379" i="3" s="1"/>
  <c r="AH379" i="3"/>
  <c r="AG379" i="3"/>
  <c r="AF379" i="3"/>
  <c r="AE379" i="3"/>
  <c r="AD379" i="3"/>
  <c r="AC379" i="3"/>
  <c r="AB379" i="3"/>
  <c r="AA379" i="3"/>
  <c r="Z379" i="3"/>
  <c r="Y379" i="3"/>
  <c r="W379" i="3"/>
  <c r="U379" i="3"/>
  <c r="S379" i="3"/>
  <c r="Q379" i="3"/>
  <c r="O379" i="3"/>
  <c r="M379" i="3"/>
  <c r="K379" i="3"/>
  <c r="I379" i="3"/>
  <c r="G379" i="3"/>
  <c r="E379" i="3"/>
  <c r="C379" i="3"/>
  <c r="A379" i="3"/>
  <c r="B379" i="3" s="1"/>
  <c r="AX378" i="3"/>
  <c r="AW378" i="3"/>
  <c r="AV378" i="3"/>
  <c r="AT378" i="3"/>
  <c r="AS378" i="3"/>
  <c r="AU378" i="3" s="1"/>
  <c r="AR378" i="3"/>
  <c r="AP378" i="3"/>
  <c r="AN378" i="3"/>
  <c r="AL378" i="3"/>
  <c r="AJ378" i="3"/>
  <c r="AH378" i="3"/>
  <c r="AG378" i="3"/>
  <c r="AF378" i="3"/>
  <c r="AE378" i="3"/>
  <c r="AD378" i="3"/>
  <c r="AC378" i="3"/>
  <c r="AB378" i="3"/>
  <c r="AA378" i="3"/>
  <c r="Z378" i="3"/>
  <c r="Y378" i="3"/>
  <c r="W378" i="3"/>
  <c r="U378" i="3"/>
  <c r="S378" i="3"/>
  <c r="Q378" i="3"/>
  <c r="O378" i="3"/>
  <c r="M378" i="3"/>
  <c r="K378" i="3"/>
  <c r="I378" i="3"/>
  <c r="G378" i="3"/>
  <c r="E378" i="3"/>
  <c r="C378" i="3"/>
  <c r="A378" i="3"/>
  <c r="B378" i="3" s="1"/>
  <c r="AX377" i="3"/>
  <c r="AW377" i="3"/>
  <c r="AV377" i="3"/>
  <c r="AU377" i="3"/>
  <c r="AT377" i="3"/>
  <c r="AS377" i="3"/>
  <c r="AR377" i="3"/>
  <c r="AP377" i="3"/>
  <c r="AN377" i="3"/>
  <c r="AL377" i="3"/>
  <c r="AJ377" i="3"/>
  <c r="AH377" i="3"/>
  <c r="AG377" i="3"/>
  <c r="AF377" i="3"/>
  <c r="AE377" i="3"/>
  <c r="AD377" i="3"/>
  <c r="AC377" i="3"/>
  <c r="AB377" i="3"/>
  <c r="AA377" i="3"/>
  <c r="Z377" i="3"/>
  <c r="Y377" i="3"/>
  <c r="W377" i="3"/>
  <c r="U377" i="3"/>
  <c r="S377" i="3"/>
  <c r="Q377" i="3"/>
  <c r="O377" i="3"/>
  <c r="M377" i="3"/>
  <c r="K377" i="3"/>
  <c r="I377" i="3"/>
  <c r="G377" i="3"/>
  <c r="E377" i="3"/>
  <c r="C377" i="3"/>
  <c r="A377" i="3"/>
  <c r="B377" i="3" s="1"/>
  <c r="AI377" i="3" s="1"/>
  <c r="AK377" i="3" s="1"/>
  <c r="AM377" i="3" s="1"/>
  <c r="AO377" i="3" s="1"/>
  <c r="AQ377" i="3" s="1"/>
  <c r="AX376" i="3"/>
  <c r="AW376" i="3"/>
  <c r="AV376" i="3"/>
  <c r="AU376" i="3"/>
  <c r="AT376" i="3"/>
  <c r="AS376" i="3"/>
  <c r="AR376" i="3"/>
  <c r="AP376" i="3"/>
  <c r="AN376" i="3"/>
  <c r="AL376" i="3"/>
  <c r="AJ376" i="3"/>
  <c r="AI376" i="3"/>
  <c r="AK376" i="3" s="1"/>
  <c r="AM376" i="3" s="1"/>
  <c r="AO376" i="3" s="1"/>
  <c r="AQ376" i="3" s="1"/>
  <c r="AH376" i="3"/>
  <c r="AG376" i="3"/>
  <c r="AF376" i="3"/>
  <c r="AE376" i="3"/>
  <c r="AD376" i="3"/>
  <c r="AC376" i="3"/>
  <c r="AB376" i="3"/>
  <c r="AA376" i="3"/>
  <c r="Z376" i="3"/>
  <c r="Y376" i="3"/>
  <c r="W376" i="3"/>
  <c r="U376" i="3"/>
  <c r="S376" i="3"/>
  <c r="Q376" i="3"/>
  <c r="O376" i="3"/>
  <c r="M376" i="3"/>
  <c r="K376" i="3"/>
  <c r="I376" i="3"/>
  <c r="G376" i="3"/>
  <c r="E376" i="3"/>
  <c r="C376" i="3"/>
  <c r="A376" i="3"/>
  <c r="B376" i="3" s="1"/>
  <c r="AX375" i="3"/>
  <c r="AW375" i="3"/>
  <c r="AV375" i="3"/>
  <c r="AT375" i="3"/>
  <c r="AS375" i="3"/>
  <c r="AU375" i="3" s="1"/>
  <c r="AR375" i="3"/>
  <c r="AP375" i="3"/>
  <c r="AN375" i="3"/>
  <c r="AL375" i="3"/>
  <c r="AJ375" i="3"/>
  <c r="AH375" i="3"/>
  <c r="AG375" i="3"/>
  <c r="AF375" i="3"/>
  <c r="AE375" i="3"/>
  <c r="AD375" i="3"/>
  <c r="AC375" i="3"/>
  <c r="AB375" i="3"/>
  <c r="AA375" i="3"/>
  <c r="Z375" i="3"/>
  <c r="Y375" i="3"/>
  <c r="W375" i="3"/>
  <c r="U375" i="3"/>
  <c r="S375" i="3"/>
  <c r="R375" i="3"/>
  <c r="Q375" i="3"/>
  <c r="O375" i="3"/>
  <c r="M375" i="3"/>
  <c r="K375" i="3"/>
  <c r="I375" i="3"/>
  <c r="G375" i="3"/>
  <c r="E375" i="3"/>
  <c r="P375" i="3" s="1"/>
  <c r="C375" i="3"/>
  <c r="A375" i="3"/>
  <c r="B375" i="3" s="1"/>
  <c r="AX374" i="3"/>
  <c r="AW374" i="3"/>
  <c r="AV374" i="3"/>
  <c r="AT374" i="3"/>
  <c r="AS374" i="3"/>
  <c r="AU374" i="3" s="1"/>
  <c r="AR374" i="3"/>
  <c r="AP374" i="3"/>
  <c r="AN374" i="3"/>
  <c r="AL374" i="3"/>
  <c r="AJ374" i="3"/>
  <c r="AH374" i="3"/>
  <c r="AG374" i="3"/>
  <c r="AF374" i="3"/>
  <c r="AE374" i="3"/>
  <c r="AD374" i="3"/>
  <c r="AC374" i="3"/>
  <c r="AB374" i="3"/>
  <c r="AA374" i="3"/>
  <c r="Z374" i="3"/>
  <c r="Y374" i="3"/>
  <c r="W374" i="3"/>
  <c r="U374" i="3"/>
  <c r="S374" i="3"/>
  <c r="R374" i="3"/>
  <c r="Q374" i="3"/>
  <c r="O374" i="3"/>
  <c r="M374" i="3"/>
  <c r="K374" i="3"/>
  <c r="I374" i="3"/>
  <c r="G374" i="3"/>
  <c r="E374" i="3"/>
  <c r="P374" i="3" s="1"/>
  <c r="C374" i="3"/>
  <c r="B374" i="3"/>
  <c r="A374" i="3"/>
  <c r="AX373" i="3"/>
  <c r="AW373" i="3"/>
  <c r="AV373" i="3"/>
  <c r="AU373" i="3"/>
  <c r="AT373" i="3"/>
  <c r="AS373" i="3"/>
  <c r="AR373" i="3"/>
  <c r="AP373" i="3"/>
  <c r="AN373" i="3"/>
  <c r="AL373" i="3"/>
  <c r="AJ373" i="3"/>
  <c r="AH373" i="3"/>
  <c r="AG373" i="3"/>
  <c r="AF373" i="3"/>
  <c r="AE373" i="3"/>
  <c r="AD373" i="3"/>
  <c r="AC373" i="3"/>
  <c r="AB373" i="3"/>
  <c r="AA373" i="3"/>
  <c r="Z373" i="3"/>
  <c r="Y373" i="3"/>
  <c r="W373" i="3"/>
  <c r="U373" i="3"/>
  <c r="T373" i="3"/>
  <c r="S373" i="3"/>
  <c r="Q373" i="3"/>
  <c r="P373" i="3"/>
  <c r="O373" i="3"/>
  <c r="M373" i="3"/>
  <c r="K373" i="3"/>
  <c r="I373" i="3"/>
  <c r="G373" i="3"/>
  <c r="E373" i="3"/>
  <c r="R373" i="3" s="1"/>
  <c r="D373" i="3"/>
  <c r="C373" i="3"/>
  <c r="A373" i="3"/>
  <c r="B373" i="3" s="1"/>
  <c r="AX372" i="3"/>
  <c r="AW372" i="3"/>
  <c r="AV372" i="3"/>
  <c r="AU372" i="3"/>
  <c r="AT372" i="3"/>
  <c r="AS372" i="3"/>
  <c r="AR372" i="3"/>
  <c r="AP372" i="3"/>
  <c r="AN372" i="3"/>
  <c r="AL372" i="3"/>
  <c r="AJ372" i="3"/>
  <c r="AH372" i="3"/>
  <c r="AG372" i="3"/>
  <c r="AF372" i="3"/>
  <c r="AE372" i="3"/>
  <c r="AD372" i="3"/>
  <c r="AC372" i="3"/>
  <c r="AB372" i="3"/>
  <c r="AA372" i="3"/>
  <c r="Z372" i="3"/>
  <c r="Y372" i="3"/>
  <c r="W372" i="3"/>
  <c r="U372" i="3"/>
  <c r="S372" i="3"/>
  <c r="R372" i="3"/>
  <c r="Q372" i="3"/>
  <c r="P372" i="3"/>
  <c r="O372" i="3"/>
  <c r="M372" i="3"/>
  <c r="K372" i="3"/>
  <c r="I372" i="3"/>
  <c r="G372" i="3"/>
  <c r="F372" i="3"/>
  <c r="E372" i="3"/>
  <c r="C372" i="3"/>
  <c r="B372" i="3"/>
  <c r="T372" i="3" s="1"/>
  <c r="A372" i="3"/>
  <c r="AX371" i="3"/>
  <c r="AW371" i="3"/>
  <c r="AV371" i="3"/>
  <c r="AU371" i="3"/>
  <c r="AT371" i="3"/>
  <c r="AS371" i="3"/>
  <c r="AR371" i="3"/>
  <c r="AP371" i="3"/>
  <c r="AN371" i="3"/>
  <c r="AL371" i="3"/>
  <c r="AJ371" i="3"/>
  <c r="AH371" i="3"/>
  <c r="AG371" i="3"/>
  <c r="AF371" i="3"/>
  <c r="AE371" i="3"/>
  <c r="AD371" i="3"/>
  <c r="AC371" i="3"/>
  <c r="AB371" i="3"/>
  <c r="AA371" i="3"/>
  <c r="Z371" i="3"/>
  <c r="Y371" i="3"/>
  <c r="W371" i="3"/>
  <c r="U371" i="3"/>
  <c r="S371" i="3"/>
  <c r="R371" i="3"/>
  <c r="Q371" i="3"/>
  <c r="P371" i="3"/>
  <c r="O371" i="3"/>
  <c r="M371" i="3"/>
  <c r="K371" i="3"/>
  <c r="I371" i="3"/>
  <c r="G371" i="3"/>
  <c r="E371" i="3"/>
  <c r="C371" i="3"/>
  <c r="A371" i="3"/>
  <c r="B371" i="3" s="1"/>
  <c r="AX370" i="3"/>
  <c r="AW370" i="3"/>
  <c r="AV370" i="3"/>
  <c r="AT370" i="3"/>
  <c r="AS370" i="3"/>
  <c r="AU370" i="3" s="1"/>
  <c r="AR370" i="3"/>
  <c r="AP370" i="3"/>
  <c r="AN370" i="3"/>
  <c r="AL370" i="3"/>
  <c r="AJ370" i="3"/>
  <c r="AH370" i="3"/>
  <c r="AG370" i="3"/>
  <c r="AF370" i="3"/>
  <c r="AE370" i="3"/>
  <c r="AD370" i="3"/>
  <c r="AC370" i="3"/>
  <c r="AB370" i="3"/>
  <c r="AA370" i="3"/>
  <c r="Z370" i="3"/>
  <c r="Y370" i="3"/>
  <c r="W370" i="3"/>
  <c r="U370" i="3"/>
  <c r="S370" i="3"/>
  <c r="R370" i="3"/>
  <c r="Q370" i="3"/>
  <c r="O370" i="3"/>
  <c r="M370" i="3"/>
  <c r="K370" i="3"/>
  <c r="I370" i="3"/>
  <c r="G370" i="3"/>
  <c r="E370" i="3"/>
  <c r="P370" i="3" s="1"/>
  <c r="C370" i="3"/>
  <c r="B370" i="3"/>
  <c r="A370" i="3"/>
  <c r="AX369" i="3"/>
  <c r="AW369" i="3"/>
  <c r="AV369" i="3"/>
  <c r="AU369" i="3"/>
  <c r="AT369" i="3"/>
  <c r="AS369" i="3"/>
  <c r="AR369" i="3"/>
  <c r="AP369" i="3"/>
  <c r="AN369" i="3"/>
  <c r="AL369" i="3"/>
  <c r="AJ369" i="3"/>
  <c r="AH369" i="3"/>
  <c r="AG369" i="3"/>
  <c r="AF369" i="3"/>
  <c r="AE369" i="3"/>
  <c r="AD369" i="3"/>
  <c r="AC369" i="3"/>
  <c r="AB369" i="3"/>
  <c r="AA369" i="3"/>
  <c r="Z369" i="3"/>
  <c r="Y369" i="3"/>
  <c r="W369" i="3"/>
  <c r="U369" i="3"/>
  <c r="T369" i="3"/>
  <c r="S369" i="3"/>
  <c r="Q369" i="3"/>
  <c r="P369" i="3"/>
  <c r="O369" i="3"/>
  <c r="M369" i="3"/>
  <c r="K369" i="3"/>
  <c r="I369" i="3"/>
  <c r="G369" i="3"/>
  <c r="E369" i="3"/>
  <c r="R369" i="3" s="1"/>
  <c r="C369" i="3"/>
  <c r="A369" i="3"/>
  <c r="B369" i="3" s="1"/>
  <c r="AX368" i="3"/>
  <c r="AW368" i="3"/>
  <c r="AV368" i="3"/>
  <c r="AU368" i="3"/>
  <c r="AT368" i="3"/>
  <c r="AS368" i="3"/>
  <c r="AR368" i="3"/>
  <c r="AP368" i="3"/>
  <c r="AN368" i="3"/>
  <c r="AL368" i="3"/>
  <c r="AJ368" i="3"/>
  <c r="AH368" i="3"/>
  <c r="AG368" i="3"/>
  <c r="AF368" i="3"/>
  <c r="AE368" i="3"/>
  <c r="AD368" i="3"/>
  <c r="AC368" i="3"/>
  <c r="AB368" i="3"/>
  <c r="AA368" i="3"/>
  <c r="Z368" i="3"/>
  <c r="Y368" i="3"/>
  <c r="W368" i="3"/>
  <c r="U368" i="3"/>
  <c r="S368" i="3"/>
  <c r="R368" i="3"/>
  <c r="Q368" i="3"/>
  <c r="P368" i="3"/>
  <c r="O368" i="3"/>
  <c r="M368" i="3"/>
  <c r="K368" i="3"/>
  <c r="I368" i="3"/>
  <c r="G368" i="3"/>
  <c r="F368" i="3"/>
  <c r="E368" i="3"/>
  <c r="C368" i="3"/>
  <c r="B368" i="3"/>
  <c r="T368" i="3" s="1"/>
  <c r="A368" i="3"/>
  <c r="AX367" i="3"/>
  <c r="AW367" i="3"/>
  <c r="AV367" i="3"/>
  <c r="AT367" i="3"/>
  <c r="AS367" i="3"/>
  <c r="AU367" i="3" s="1"/>
  <c r="AR367" i="3"/>
  <c r="AP367" i="3"/>
  <c r="AN367" i="3"/>
  <c r="AL367" i="3"/>
  <c r="AJ367" i="3"/>
  <c r="AH367" i="3"/>
  <c r="AG367" i="3"/>
  <c r="AF367" i="3"/>
  <c r="AE367" i="3"/>
  <c r="AD367" i="3"/>
  <c r="AC367" i="3"/>
  <c r="AB367" i="3"/>
  <c r="AA367" i="3"/>
  <c r="Z367" i="3"/>
  <c r="Y367" i="3"/>
  <c r="W367" i="3"/>
  <c r="U367" i="3"/>
  <c r="S367" i="3"/>
  <c r="R367" i="3"/>
  <c r="Q367" i="3"/>
  <c r="P367" i="3"/>
  <c r="O367" i="3"/>
  <c r="M367" i="3"/>
  <c r="K367" i="3"/>
  <c r="I367" i="3"/>
  <c r="G367" i="3"/>
  <c r="E367" i="3"/>
  <c r="C367" i="3"/>
  <c r="A367" i="3"/>
  <c r="B367" i="3" s="1"/>
  <c r="AX366" i="3"/>
  <c r="AW366" i="3"/>
  <c r="AV366" i="3"/>
  <c r="AT366" i="3"/>
  <c r="AS366" i="3"/>
  <c r="AU366" i="3" s="1"/>
  <c r="AR366" i="3"/>
  <c r="AP366" i="3"/>
  <c r="AN366" i="3"/>
  <c r="AL366" i="3"/>
  <c r="AJ366" i="3"/>
  <c r="AH366" i="3"/>
  <c r="AG366" i="3"/>
  <c r="AF366" i="3"/>
  <c r="AE366" i="3"/>
  <c r="AD366" i="3"/>
  <c r="AC366" i="3"/>
  <c r="AB366" i="3"/>
  <c r="AA366" i="3"/>
  <c r="Z366" i="3"/>
  <c r="Y366" i="3"/>
  <c r="W366" i="3"/>
  <c r="U366" i="3"/>
  <c r="S366" i="3"/>
  <c r="R366" i="3"/>
  <c r="Q366" i="3"/>
  <c r="O366" i="3"/>
  <c r="M366" i="3"/>
  <c r="K366" i="3"/>
  <c r="I366" i="3"/>
  <c r="G366" i="3"/>
  <c r="E366" i="3"/>
  <c r="P366" i="3" s="1"/>
  <c r="C366" i="3"/>
  <c r="B366" i="3"/>
  <c r="A366" i="3"/>
  <c r="AX365" i="3"/>
  <c r="AW365" i="3"/>
  <c r="AV365" i="3"/>
  <c r="AU365" i="3"/>
  <c r="AT365" i="3"/>
  <c r="AS365" i="3"/>
  <c r="AR365" i="3"/>
  <c r="AP365" i="3"/>
  <c r="AN365" i="3"/>
  <c r="AL365" i="3"/>
  <c r="AJ365" i="3"/>
  <c r="AH365" i="3"/>
  <c r="AG365" i="3"/>
  <c r="AF365" i="3"/>
  <c r="AE365" i="3"/>
  <c r="AD365" i="3"/>
  <c r="AC365" i="3"/>
  <c r="AB365" i="3"/>
  <c r="AA365" i="3"/>
  <c r="Z365" i="3"/>
  <c r="Y365" i="3"/>
  <c r="W365" i="3"/>
  <c r="U365" i="3"/>
  <c r="S365" i="3"/>
  <c r="Q365" i="3"/>
  <c r="O365" i="3"/>
  <c r="M365" i="3"/>
  <c r="K365" i="3"/>
  <c r="I365" i="3"/>
  <c r="G365" i="3"/>
  <c r="E365" i="3"/>
  <c r="R365" i="3" s="1"/>
  <c r="C365" i="3"/>
  <c r="A365" i="3"/>
  <c r="B365" i="3" s="1"/>
  <c r="AX364" i="3"/>
  <c r="AW364" i="3"/>
  <c r="AV364" i="3"/>
  <c r="AU364" i="3"/>
  <c r="AT364" i="3"/>
  <c r="AS364" i="3"/>
  <c r="AR364" i="3"/>
  <c r="AP364" i="3"/>
  <c r="AN364" i="3"/>
  <c r="AL364" i="3"/>
  <c r="AJ364" i="3"/>
  <c r="AH364" i="3"/>
  <c r="AG364" i="3"/>
  <c r="AF364" i="3"/>
  <c r="AE364" i="3"/>
  <c r="AD364" i="3"/>
  <c r="AC364" i="3"/>
  <c r="AB364" i="3"/>
  <c r="AA364" i="3"/>
  <c r="Z364" i="3"/>
  <c r="Y364" i="3"/>
  <c r="W364" i="3"/>
  <c r="U364" i="3"/>
  <c r="S364" i="3"/>
  <c r="R364" i="3"/>
  <c r="Q364" i="3"/>
  <c r="P364" i="3"/>
  <c r="O364" i="3"/>
  <c r="M364" i="3"/>
  <c r="K364" i="3"/>
  <c r="I364" i="3"/>
  <c r="G364" i="3"/>
  <c r="E364" i="3"/>
  <c r="C364" i="3"/>
  <c r="A364" i="3"/>
  <c r="B364" i="3" s="1"/>
  <c r="AX363" i="3"/>
  <c r="AW363" i="3"/>
  <c r="AV363" i="3"/>
  <c r="AT363" i="3"/>
  <c r="AS363" i="3"/>
  <c r="AU363" i="3" s="1"/>
  <c r="AR363" i="3"/>
  <c r="AP363" i="3"/>
  <c r="AN363" i="3"/>
  <c r="AL363" i="3"/>
  <c r="AJ363" i="3"/>
  <c r="AH363" i="3"/>
  <c r="AG363" i="3"/>
  <c r="AF363" i="3"/>
  <c r="AE363" i="3"/>
  <c r="AD363" i="3"/>
  <c r="AC363" i="3"/>
  <c r="AB363" i="3"/>
  <c r="AA363" i="3"/>
  <c r="Z363" i="3"/>
  <c r="Y363" i="3"/>
  <c r="W363" i="3"/>
  <c r="U363" i="3"/>
  <c r="S363" i="3"/>
  <c r="R363" i="3"/>
  <c r="Q363" i="3"/>
  <c r="P363" i="3"/>
  <c r="O363" i="3"/>
  <c r="M363" i="3"/>
  <c r="K363" i="3"/>
  <c r="I363" i="3"/>
  <c r="G363" i="3"/>
  <c r="E363" i="3"/>
  <c r="C363" i="3"/>
  <c r="A363" i="3"/>
  <c r="B363" i="3" s="1"/>
  <c r="AX362" i="3"/>
  <c r="AW362" i="3"/>
  <c r="AV362" i="3"/>
  <c r="AT362" i="3"/>
  <c r="AS362" i="3"/>
  <c r="AU362" i="3" s="1"/>
  <c r="AR362" i="3"/>
  <c r="AP362" i="3"/>
  <c r="AN362" i="3"/>
  <c r="AL362" i="3"/>
  <c r="AJ362" i="3"/>
  <c r="AH362" i="3"/>
  <c r="AG362" i="3"/>
  <c r="AF362" i="3"/>
  <c r="AE362" i="3"/>
  <c r="AD362" i="3"/>
  <c r="AC362" i="3"/>
  <c r="AB362" i="3"/>
  <c r="AA362" i="3"/>
  <c r="Z362" i="3"/>
  <c r="Y362" i="3"/>
  <c r="W362" i="3"/>
  <c r="U362" i="3"/>
  <c r="S362" i="3"/>
  <c r="R362" i="3"/>
  <c r="Q362" i="3"/>
  <c r="O362" i="3"/>
  <c r="M362" i="3"/>
  <c r="K362" i="3"/>
  <c r="I362" i="3"/>
  <c r="G362" i="3"/>
  <c r="E362" i="3"/>
  <c r="P362" i="3" s="1"/>
  <c r="C362" i="3"/>
  <c r="B362" i="3"/>
  <c r="A362" i="3"/>
  <c r="AX361" i="3"/>
  <c r="AW361" i="3"/>
  <c r="AV361" i="3"/>
  <c r="AU361" i="3"/>
  <c r="AT361" i="3"/>
  <c r="AS361" i="3"/>
  <c r="AR361" i="3"/>
  <c r="AP361" i="3"/>
  <c r="AN361" i="3"/>
  <c r="AL361" i="3"/>
  <c r="AJ361" i="3"/>
  <c r="AH361" i="3"/>
  <c r="AG361" i="3"/>
  <c r="AF361" i="3"/>
  <c r="AE361" i="3"/>
  <c r="AD361" i="3"/>
  <c r="AC361" i="3"/>
  <c r="AB361" i="3"/>
  <c r="AA361" i="3"/>
  <c r="Z361" i="3"/>
  <c r="Y361" i="3"/>
  <c r="W361" i="3"/>
  <c r="U361" i="3"/>
  <c r="T361" i="3"/>
  <c r="S361" i="3"/>
  <c r="Q361" i="3"/>
  <c r="O361" i="3"/>
  <c r="M361" i="3"/>
  <c r="K361" i="3"/>
  <c r="I361" i="3"/>
  <c r="G361" i="3"/>
  <c r="E361" i="3"/>
  <c r="R361" i="3" s="1"/>
  <c r="C361" i="3"/>
  <c r="A361" i="3"/>
  <c r="B361" i="3" s="1"/>
  <c r="AX360" i="3"/>
  <c r="AW360" i="3"/>
  <c r="AV360" i="3"/>
  <c r="AU360" i="3"/>
  <c r="AT360" i="3"/>
  <c r="AS360" i="3"/>
  <c r="AR360" i="3"/>
  <c r="AP360" i="3"/>
  <c r="AN360" i="3"/>
  <c r="AL360" i="3"/>
  <c r="AJ360" i="3"/>
  <c r="AH360" i="3"/>
  <c r="AG360" i="3"/>
  <c r="AF360" i="3"/>
  <c r="AE360" i="3"/>
  <c r="AD360" i="3"/>
  <c r="AC360" i="3"/>
  <c r="AB360" i="3"/>
  <c r="AA360" i="3"/>
  <c r="Z360" i="3"/>
  <c r="Y360" i="3"/>
  <c r="W360" i="3"/>
  <c r="U360" i="3"/>
  <c r="S360" i="3"/>
  <c r="R360" i="3"/>
  <c r="Q360" i="3"/>
  <c r="O360" i="3"/>
  <c r="M360" i="3"/>
  <c r="K360" i="3"/>
  <c r="I360" i="3"/>
  <c r="G360" i="3"/>
  <c r="E360" i="3"/>
  <c r="P360" i="3" s="1"/>
  <c r="C360" i="3"/>
  <c r="A360" i="3"/>
  <c r="B360" i="3" s="1"/>
  <c r="AX359" i="3"/>
  <c r="AW359" i="3"/>
  <c r="AV359" i="3"/>
  <c r="AU359" i="3"/>
  <c r="AT359" i="3"/>
  <c r="AS359" i="3"/>
  <c r="AR359" i="3"/>
  <c r="AP359" i="3"/>
  <c r="AN359" i="3"/>
  <c r="AL359" i="3"/>
  <c r="AJ359" i="3"/>
  <c r="AH359" i="3"/>
  <c r="AG359" i="3"/>
  <c r="AF359" i="3"/>
  <c r="AE359" i="3"/>
  <c r="AD359" i="3"/>
  <c r="AC359" i="3"/>
  <c r="AB359" i="3"/>
  <c r="AA359" i="3"/>
  <c r="Z359" i="3"/>
  <c r="Y359" i="3"/>
  <c r="W359" i="3"/>
  <c r="U359" i="3"/>
  <c r="S359" i="3"/>
  <c r="Q359" i="3"/>
  <c r="P359" i="3"/>
  <c r="O359" i="3"/>
  <c r="M359" i="3"/>
  <c r="K359" i="3"/>
  <c r="I359" i="3"/>
  <c r="G359" i="3"/>
  <c r="E359" i="3"/>
  <c r="R359" i="3" s="1"/>
  <c r="C359" i="3"/>
  <c r="A359" i="3"/>
  <c r="B359" i="3" s="1"/>
  <c r="AX358" i="3"/>
  <c r="AW358" i="3"/>
  <c r="AV358" i="3"/>
  <c r="AT358" i="3"/>
  <c r="AS358" i="3"/>
  <c r="AU358" i="3" s="1"/>
  <c r="AR358" i="3"/>
  <c r="AP358" i="3"/>
  <c r="AN358" i="3"/>
  <c r="AL358" i="3"/>
  <c r="AJ358" i="3"/>
  <c r="AH358" i="3"/>
  <c r="AG358" i="3"/>
  <c r="AF358" i="3"/>
  <c r="AE358" i="3"/>
  <c r="AD358" i="3"/>
  <c r="AC358" i="3"/>
  <c r="AB358" i="3"/>
  <c r="AA358" i="3"/>
  <c r="Z358" i="3"/>
  <c r="Y358" i="3"/>
  <c r="W358" i="3"/>
  <c r="U358" i="3"/>
  <c r="S358" i="3"/>
  <c r="R358" i="3"/>
  <c r="Q358" i="3"/>
  <c r="O358" i="3"/>
  <c r="M358" i="3"/>
  <c r="K358" i="3"/>
  <c r="I358" i="3"/>
  <c r="G358" i="3"/>
  <c r="E358" i="3"/>
  <c r="P358" i="3" s="1"/>
  <c r="C358" i="3"/>
  <c r="B358" i="3"/>
  <c r="A358" i="3"/>
  <c r="AX357" i="3"/>
  <c r="AW357" i="3"/>
  <c r="AV357" i="3"/>
  <c r="AU357" i="3"/>
  <c r="AT357" i="3"/>
  <c r="AS357" i="3"/>
  <c r="AR357" i="3"/>
  <c r="AP357" i="3"/>
  <c r="AN357" i="3"/>
  <c r="AL357" i="3"/>
  <c r="AJ357" i="3"/>
  <c r="AH357" i="3"/>
  <c r="AG357" i="3"/>
  <c r="AF357" i="3"/>
  <c r="AE357" i="3"/>
  <c r="AD357" i="3"/>
  <c r="AC357" i="3"/>
  <c r="AB357" i="3"/>
  <c r="AA357" i="3"/>
  <c r="Z357" i="3"/>
  <c r="Y357" i="3"/>
  <c r="W357" i="3"/>
  <c r="U357" i="3"/>
  <c r="T357" i="3"/>
  <c r="S357" i="3"/>
  <c r="Q357" i="3"/>
  <c r="O357" i="3"/>
  <c r="M357" i="3"/>
  <c r="K357" i="3"/>
  <c r="I357" i="3"/>
  <c r="G357" i="3"/>
  <c r="E357" i="3"/>
  <c r="R357" i="3" s="1"/>
  <c r="C357" i="3"/>
  <c r="A357" i="3"/>
  <c r="B357" i="3" s="1"/>
  <c r="AX356" i="3"/>
  <c r="AW356" i="3"/>
  <c r="AV356" i="3"/>
  <c r="AU356" i="3"/>
  <c r="AT356" i="3"/>
  <c r="AS356" i="3"/>
  <c r="AR356" i="3"/>
  <c r="AP356" i="3"/>
  <c r="AN356" i="3"/>
  <c r="AL356" i="3"/>
  <c r="AJ356" i="3"/>
  <c r="AH356" i="3"/>
  <c r="AG356" i="3"/>
  <c r="AF356" i="3"/>
  <c r="AE356" i="3"/>
  <c r="AD356" i="3"/>
  <c r="AC356" i="3"/>
  <c r="AB356" i="3"/>
  <c r="AA356" i="3"/>
  <c r="Z356" i="3"/>
  <c r="Y356" i="3"/>
  <c r="W356" i="3"/>
  <c r="U356" i="3"/>
  <c r="S356" i="3"/>
  <c r="R356" i="3"/>
  <c r="Q356" i="3"/>
  <c r="O356" i="3"/>
  <c r="M356" i="3"/>
  <c r="K356" i="3"/>
  <c r="I356" i="3"/>
  <c r="G356" i="3"/>
  <c r="E356" i="3"/>
  <c r="P356" i="3" s="1"/>
  <c r="C356" i="3"/>
  <c r="A356" i="3"/>
  <c r="B356" i="3" s="1"/>
  <c r="AX355" i="3"/>
  <c r="AW355" i="3"/>
  <c r="AV355" i="3"/>
  <c r="AT355" i="3"/>
  <c r="AS355" i="3"/>
  <c r="AU355" i="3" s="1"/>
  <c r="AR355" i="3"/>
  <c r="AP355" i="3"/>
  <c r="AN355" i="3"/>
  <c r="AL355" i="3"/>
  <c r="AJ355" i="3"/>
  <c r="AH355" i="3"/>
  <c r="AG355" i="3"/>
  <c r="AF355" i="3"/>
  <c r="AE355" i="3"/>
  <c r="AD355" i="3"/>
  <c r="AC355" i="3"/>
  <c r="AB355" i="3"/>
  <c r="AA355" i="3"/>
  <c r="Z355" i="3"/>
  <c r="Y355" i="3"/>
  <c r="W355" i="3"/>
  <c r="U355" i="3"/>
  <c r="S355" i="3"/>
  <c r="Q355" i="3"/>
  <c r="P355" i="3"/>
  <c r="O355" i="3"/>
  <c r="M355" i="3"/>
  <c r="K355" i="3"/>
  <c r="I355" i="3"/>
  <c r="G355" i="3"/>
  <c r="E355" i="3"/>
  <c r="R355" i="3" s="1"/>
  <c r="C355" i="3"/>
  <c r="A355" i="3"/>
  <c r="B355" i="3" s="1"/>
  <c r="AX354" i="3"/>
  <c r="AW354" i="3"/>
  <c r="AV354" i="3"/>
  <c r="AT354" i="3"/>
  <c r="AS354" i="3"/>
  <c r="AU354" i="3" s="1"/>
  <c r="AR354" i="3"/>
  <c r="AP354" i="3"/>
  <c r="AN354" i="3"/>
  <c r="AL354" i="3"/>
  <c r="AJ354" i="3"/>
  <c r="AH354" i="3"/>
  <c r="AG354" i="3"/>
  <c r="AF354" i="3"/>
  <c r="AE354" i="3"/>
  <c r="AD354" i="3"/>
  <c r="AC354" i="3"/>
  <c r="AB354" i="3"/>
  <c r="AA354" i="3"/>
  <c r="Z354" i="3"/>
  <c r="Y354" i="3"/>
  <c r="W354" i="3"/>
  <c r="U354" i="3"/>
  <c r="S354" i="3"/>
  <c r="R354" i="3"/>
  <c r="Q354" i="3"/>
  <c r="O354" i="3"/>
  <c r="M354" i="3"/>
  <c r="K354" i="3"/>
  <c r="I354" i="3"/>
  <c r="G354" i="3"/>
  <c r="E354" i="3"/>
  <c r="P354" i="3" s="1"/>
  <c r="C354" i="3"/>
  <c r="B354" i="3"/>
  <c r="A354" i="3"/>
  <c r="AX353" i="3"/>
  <c r="AW353" i="3"/>
  <c r="AV353" i="3"/>
  <c r="AU353" i="3"/>
  <c r="AT353" i="3"/>
  <c r="AS353" i="3"/>
  <c r="AR353" i="3"/>
  <c r="AP353" i="3"/>
  <c r="AN353" i="3"/>
  <c r="AL353" i="3"/>
  <c r="AJ353" i="3"/>
  <c r="AH353" i="3"/>
  <c r="AG353" i="3"/>
  <c r="AF353" i="3"/>
  <c r="AE353" i="3"/>
  <c r="AD353" i="3"/>
  <c r="AC353" i="3"/>
  <c r="AB353" i="3"/>
  <c r="AA353" i="3"/>
  <c r="Z353" i="3"/>
  <c r="Y353" i="3"/>
  <c r="W353" i="3"/>
  <c r="U353" i="3"/>
  <c r="S353" i="3"/>
  <c r="Q353" i="3"/>
  <c r="O353" i="3"/>
  <c r="M353" i="3"/>
  <c r="K353" i="3"/>
  <c r="I353" i="3"/>
  <c r="G353" i="3"/>
  <c r="E353" i="3"/>
  <c r="R353" i="3" s="1"/>
  <c r="C353" i="3"/>
  <c r="A353" i="3"/>
  <c r="B353" i="3" s="1"/>
  <c r="AX352" i="3"/>
  <c r="AW352" i="3"/>
  <c r="AV352" i="3"/>
  <c r="AU352" i="3"/>
  <c r="AT352" i="3"/>
  <c r="AS352" i="3"/>
  <c r="AR352" i="3"/>
  <c r="AP352" i="3"/>
  <c r="AN352" i="3"/>
  <c r="AL352" i="3"/>
  <c r="AJ352" i="3"/>
  <c r="AH352" i="3"/>
  <c r="AG352" i="3"/>
  <c r="AF352" i="3"/>
  <c r="AE352" i="3"/>
  <c r="AD352" i="3"/>
  <c r="AC352" i="3"/>
  <c r="AB352" i="3"/>
  <c r="AA352" i="3"/>
  <c r="Z352" i="3"/>
  <c r="Y352" i="3"/>
  <c r="W352" i="3"/>
  <c r="U352" i="3"/>
  <c r="S352" i="3"/>
  <c r="R352" i="3"/>
  <c r="Q352" i="3"/>
  <c r="O352" i="3"/>
  <c r="M352" i="3"/>
  <c r="K352" i="3"/>
  <c r="I352" i="3"/>
  <c r="G352" i="3"/>
  <c r="E352" i="3"/>
  <c r="P352" i="3" s="1"/>
  <c r="C352" i="3"/>
  <c r="A352" i="3"/>
  <c r="B352" i="3" s="1"/>
  <c r="AX351" i="3"/>
  <c r="AW351" i="3"/>
  <c r="AV351" i="3"/>
  <c r="AT351" i="3"/>
  <c r="AS351" i="3"/>
  <c r="AU351" i="3" s="1"/>
  <c r="AR351" i="3"/>
  <c r="AP351" i="3"/>
  <c r="AN351" i="3"/>
  <c r="AL351" i="3"/>
  <c r="AJ351" i="3"/>
  <c r="AH351" i="3"/>
  <c r="AG351" i="3"/>
  <c r="AF351" i="3"/>
  <c r="AE351" i="3"/>
  <c r="AD351" i="3"/>
  <c r="AC351" i="3"/>
  <c r="AB351" i="3"/>
  <c r="AA351" i="3"/>
  <c r="Z351" i="3"/>
  <c r="Y351" i="3"/>
  <c r="W351" i="3"/>
  <c r="U351" i="3"/>
  <c r="S351" i="3"/>
  <c r="Q351" i="3"/>
  <c r="P351" i="3"/>
  <c r="O351" i="3"/>
  <c r="M351" i="3"/>
  <c r="K351" i="3"/>
  <c r="I351" i="3"/>
  <c r="G351" i="3"/>
  <c r="E351" i="3"/>
  <c r="R351" i="3" s="1"/>
  <c r="C351" i="3"/>
  <c r="A351" i="3"/>
  <c r="B351" i="3" s="1"/>
  <c r="AX350" i="3"/>
  <c r="AW350" i="3"/>
  <c r="AV350" i="3"/>
  <c r="AT350" i="3"/>
  <c r="AS350" i="3"/>
  <c r="AU350" i="3" s="1"/>
  <c r="AR350" i="3"/>
  <c r="AP350" i="3"/>
  <c r="AN350" i="3"/>
  <c r="AL350" i="3"/>
  <c r="AJ350" i="3"/>
  <c r="AH350" i="3"/>
  <c r="AG350" i="3"/>
  <c r="AF350" i="3"/>
  <c r="AE350" i="3"/>
  <c r="AD350" i="3"/>
  <c r="AC350" i="3"/>
  <c r="AB350" i="3"/>
  <c r="AA350" i="3"/>
  <c r="Z350" i="3"/>
  <c r="Y350" i="3"/>
  <c r="W350" i="3"/>
  <c r="U350" i="3"/>
  <c r="S350" i="3"/>
  <c r="R350" i="3"/>
  <c r="Q350" i="3"/>
  <c r="O350" i="3"/>
  <c r="M350" i="3"/>
  <c r="K350" i="3"/>
  <c r="I350" i="3"/>
  <c r="G350" i="3"/>
  <c r="E350" i="3"/>
  <c r="P350" i="3" s="1"/>
  <c r="C350" i="3"/>
  <c r="B350" i="3"/>
  <c r="A350" i="3"/>
  <c r="AX349" i="3"/>
  <c r="AW349" i="3"/>
  <c r="AV349" i="3"/>
  <c r="AU349" i="3"/>
  <c r="AT349" i="3"/>
  <c r="AS349" i="3"/>
  <c r="AR349" i="3"/>
  <c r="AP349" i="3"/>
  <c r="AN349" i="3"/>
  <c r="AL349" i="3"/>
  <c r="AJ349" i="3"/>
  <c r="AH349" i="3"/>
  <c r="AG349" i="3"/>
  <c r="AF349" i="3"/>
  <c r="AE349" i="3"/>
  <c r="AD349" i="3"/>
  <c r="AC349" i="3"/>
  <c r="AB349" i="3"/>
  <c r="AA349" i="3"/>
  <c r="Z349" i="3"/>
  <c r="Y349" i="3"/>
  <c r="W349" i="3"/>
  <c r="U349" i="3"/>
  <c r="S349" i="3"/>
  <c r="Q349" i="3"/>
  <c r="O349" i="3"/>
  <c r="M349" i="3"/>
  <c r="K349" i="3"/>
  <c r="I349" i="3"/>
  <c r="G349" i="3"/>
  <c r="E349" i="3"/>
  <c r="R349" i="3" s="1"/>
  <c r="D349" i="3"/>
  <c r="C349" i="3"/>
  <c r="A349" i="3"/>
  <c r="B349" i="3" s="1"/>
  <c r="AX348" i="3"/>
  <c r="AW348" i="3"/>
  <c r="AV348" i="3"/>
  <c r="AU348" i="3"/>
  <c r="AT348" i="3"/>
  <c r="AS348" i="3"/>
  <c r="AR348" i="3"/>
  <c r="AP348" i="3"/>
  <c r="AN348" i="3"/>
  <c r="AL348" i="3"/>
  <c r="AJ348" i="3"/>
  <c r="AH348" i="3"/>
  <c r="AG348" i="3"/>
  <c r="AF348" i="3"/>
  <c r="AE348" i="3"/>
  <c r="AD348" i="3"/>
  <c r="AC348" i="3"/>
  <c r="AB348" i="3"/>
  <c r="AA348" i="3"/>
  <c r="Z348" i="3"/>
  <c r="Y348" i="3"/>
  <c r="W348" i="3"/>
  <c r="U348" i="3"/>
  <c r="S348" i="3"/>
  <c r="R348" i="3"/>
  <c r="Q348" i="3"/>
  <c r="O348" i="3"/>
  <c r="M348" i="3"/>
  <c r="K348" i="3"/>
  <c r="I348" i="3"/>
  <c r="G348" i="3"/>
  <c r="F348" i="3"/>
  <c r="E348" i="3"/>
  <c r="P348" i="3" s="1"/>
  <c r="C348" i="3"/>
  <c r="A348" i="3"/>
  <c r="B348" i="3" s="1"/>
  <c r="AX347" i="3"/>
  <c r="AW347" i="3"/>
  <c r="AV347" i="3"/>
  <c r="AT347" i="3"/>
  <c r="AS347" i="3"/>
  <c r="AU347" i="3" s="1"/>
  <c r="AR347" i="3"/>
  <c r="AP347" i="3"/>
  <c r="AN347" i="3"/>
  <c r="AL347" i="3"/>
  <c r="AJ347" i="3"/>
  <c r="AH347" i="3"/>
  <c r="AG347" i="3"/>
  <c r="AF347" i="3"/>
  <c r="AE347" i="3"/>
  <c r="AD347" i="3"/>
  <c r="AC347" i="3"/>
  <c r="AB347" i="3"/>
  <c r="AA347" i="3"/>
  <c r="Z347" i="3"/>
  <c r="Y347" i="3"/>
  <c r="W347" i="3"/>
  <c r="U347" i="3"/>
  <c r="S347" i="3"/>
  <c r="Q347" i="3"/>
  <c r="P347" i="3"/>
  <c r="O347" i="3"/>
  <c r="M347" i="3"/>
  <c r="K347" i="3"/>
  <c r="I347" i="3"/>
  <c r="G347" i="3"/>
  <c r="E347" i="3"/>
  <c r="R347" i="3" s="1"/>
  <c r="C347" i="3"/>
  <c r="A347" i="3"/>
  <c r="B347" i="3" s="1"/>
  <c r="AX346" i="3"/>
  <c r="AW346" i="3"/>
  <c r="AV346" i="3"/>
  <c r="AT346" i="3"/>
  <c r="AS346" i="3"/>
  <c r="AU346" i="3" s="1"/>
  <c r="AR346" i="3"/>
  <c r="AP346" i="3"/>
  <c r="AN346" i="3"/>
  <c r="AL346" i="3"/>
  <c r="AJ346" i="3"/>
  <c r="AH346" i="3"/>
  <c r="AG346" i="3"/>
  <c r="AF346" i="3"/>
  <c r="AE346" i="3"/>
  <c r="AD346" i="3"/>
  <c r="AC346" i="3"/>
  <c r="AB346" i="3"/>
  <c r="AA346" i="3"/>
  <c r="Z346" i="3"/>
  <c r="Y346" i="3"/>
  <c r="W346" i="3"/>
  <c r="U346" i="3"/>
  <c r="S346" i="3"/>
  <c r="Q346" i="3"/>
  <c r="O346" i="3"/>
  <c r="M346" i="3"/>
  <c r="K346" i="3"/>
  <c r="I346" i="3"/>
  <c r="G346" i="3"/>
  <c r="E346" i="3"/>
  <c r="P346" i="3" s="1"/>
  <c r="C346" i="3"/>
  <c r="B346" i="3"/>
  <c r="A346" i="3"/>
  <c r="AX345" i="3"/>
  <c r="AW345" i="3"/>
  <c r="AV345" i="3"/>
  <c r="AT345" i="3"/>
  <c r="AS345" i="3"/>
  <c r="AU345" i="3" s="1"/>
  <c r="AR345" i="3"/>
  <c r="AP345" i="3"/>
  <c r="AN345" i="3"/>
  <c r="AL345" i="3"/>
  <c r="AJ345" i="3"/>
  <c r="AH345" i="3"/>
  <c r="AG345" i="3"/>
  <c r="AF345" i="3"/>
  <c r="AE345" i="3"/>
  <c r="AD345" i="3"/>
  <c r="AC345" i="3"/>
  <c r="AB345" i="3"/>
  <c r="AA345" i="3"/>
  <c r="Z345" i="3"/>
  <c r="Y345" i="3"/>
  <c r="W345" i="3"/>
  <c r="U345" i="3"/>
  <c r="S345" i="3"/>
  <c r="Q345" i="3"/>
  <c r="O345" i="3"/>
  <c r="M345" i="3"/>
  <c r="K345" i="3"/>
  <c r="I345" i="3"/>
  <c r="G345" i="3"/>
  <c r="E345" i="3"/>
  <c r="R345" i="3" s="1"/>
  <c r="C345" i="3"/>
  <c r="A345" i="3"/>
  <c r="B345" i="3" s="1"/>
  <c r="AX344" i="3"/>
  <c r="AW344" i="3"/>
  <c r="AV344" i="3"/>
  <c r="AU344" i="3"/>
  <c r="AT344" i="3"/>
  <c r="AS344" i="3"/>
  <c r="AR344" i="3"/>
  <c r="AP344" i="3"/>
  <c r="AN344" i="3"/>
  <c r="AL344" i="3"/>
  <c r="AJ344" i="3"/>
  <c r="AH344" i="3"/>
  <c r="AG344" i="3"/>
  <c r="AF344" i="3"/>
  <c r="AE344" i="3"/>
  <c r="AD344" i="3"/>
  <c r="AC344" i="3"/>
  <c r="AB344" i="3"/>
  <c r="AA344" i="3"/>
  <c r="Z344" i="3"/>
  <c r="Y344" i="3"/>
  <c r="W344" i="3"/>
  <c r="U344" i="3"/>
  <c r="S344" i="3"/>
  <c r="R344" i="3"/>
  <c r="Q344" i="3"/>
  <c r="O344" i="3"/>
  <c r="M344" i="3"/>
  <c r="K344" i="3"/>
  <c r="I344" i="3"/>
  <c r="G344" i="3"/>
  <c r="E344" i="3"/>
  <c r="P344" i="3" s="1"/>
  <c r="C344" i="3"/>
  <c r="B344" i="3"/>
  <c r="A344" i="3"/>
  <c r="AX343" i="3"/>
  <c r="AW343" i="3"/>
  <c r="AV343" i="3"/>
  <c r="AT343" i="3"/>
  <c r="AS343" i="3"/>
  <c r="AU343" i="3" s="1"/>
  <c r="AR343" i="3"/>
  <c r="AP343" i="3"/>
  <c r="AN343" i="3"/>
  <c r="AL343" i="3"/>
  <c r="AJ343" i="3"/>
  <c r="AI343" i="3"/>
  <c r="AK343" i="3" s="1"/>
  <c r="AM343" i="3" s="1"/>
  <c r="AO343" i="3" s="1"/>
  <c r="AQ343" i="3" s="1"/>
  <c r="AH343" i="3"/>
  <c r="AG343" i="3"/>
  <c r="AF343" i="3"/>
  <c r="AE343" i="3"/>
  <c r="AD343" i="3"/>
  <c r="AC343" i="3"/>
  <c r="AB343" i="3"/>
  <c r="AA343" i="3"/>
  <c r="Z343" i="3"/>
  <c r="Y343" i="3"/>
  <c r="W343" i="3"/>
  <c r="U343" i="3"/>
  <c r="T343" i="3"/>
  <c r="S343" i="3"/>
  <c r="Q343" i="3"/>
  <c r="O343" i="3"/>
  <c r="M343" i="3"/>
  <c r="K343" i="3"/>
  <c r="I343" i="3"/>
  <c r="G343" i="3"/>
  <c r="E343" i="3"/>
  <c r="R343" i="3" s="1"/>
  <c r="D343" i="3"/>
  <c r="C343" i="3"/>
  <c r="A343" i="3"/>
  <c r="B343" i="3" s="1"/>
  <c r="F343" i="3" s="1"/>
  <c r="AX342" i="3"/>
  <c r="AW342" i="3"/>
  <c r="AV342" i="3"/>
  <c r="AT342" i="3"/>
  <c r="AS342" i="3"/>
  <c r="AU342" i="3" s="1"/>
  <c r="AR342" i="3"/>
  <c r="AP342" i="3"/>
  <c r="AN342" i="3"/>
  <c r="AL342" i="3"/>
  <c r="AK342" i="3"/>
  <c r="AM342" i="3" s="1"/>
  <c r="AO342" i="3" s="1"/>
  <c r="AQ342" i="3" s="1"/>
  <c r="AJ342" i="3"/>
  <c r="AH342" i="3"/>
  <c r="AG342" i="3"/>
  <c r="AF342" i="3"/>
  <c r="AE342" i="3"/>
  <c r="AD342" i="3"/>
  <c r="AC342" i="3"/>
  <c r="AB342" i="3"/>
  <c r="AA342" i="3"/>
  <c r="Z342" i="3"/>
  <c r="Y342" i="3"/>
  <c r="W342" i="3"/>
  <c r="U342" i="3"/>
  <c r="T342" i="3"/>
  <c r="S342" i="3"/>
  <c r="Q342" i="3"/>
  <c r="O342" i="3"/>
  <c r="M342" i="3"/>
  <c r="K342" i="3"/>
  <c r="I342" i="3"/>
  <c r="G342" i="3"/>
  <c r="F342" i="3"/>
  <c r="E342" i="3"/>
  <c r="P342" i="3" s="1"/>
  <c r="C342" i="3"/>
  <c r="B342" i="3"/>
  <c r="AI342" i="3" s="1"/>
  <c r="A342" i="3"/>
  <c r="AX341" i="3"/>
  <c r="AW341" i="3"/>
  <c r="AV341" i="3"/>
  <c r="AT341" i="3"/>
  <c r="AS341" i="3"/>
  <c r="AU341" i="3" s="1"/>
  <c r="AR341" i="3"/>
  <c r="AP341" i="3"/>
  <c r="AN341" i="3"/>
  <c r="AL341" i="3"/>
  <c r="AJ341" i="3"/>
  <c r="AH341" i="3"/>
  <c r="AG341" i="3"/>
  <c r="AF341" i="3"/>
  <c r="AE341" i="3"/>
  <c r="AD341" i="3"/>
  <c r="AC341" i="3"/>
  <c r="AB341" i="3"/>
  <c r="AA341" i="3"/>
  <c r="Z341" i="3"/>
  <c r="Y341" i="3"/>
  <c r="W341" i="3"/>
  <c r="U341" i="3"/>
  <c r="S341" i="3"/>
  <c r="Q341" i="3"/>
  <c r="O341" i="3"/>
  <c r="M341" i="3"/>
  <c r="K341" i="3"/>
  <c r="I341" i="3"/>
  <c r="G341" i="3"/>
  <c r="E341" i="3"/>
  <c r="C341" i="3"/>
  <c r="A341" i="3"/>
  <c r="B341" i="3" s="1"/>
  <c r="AX340" i="3"/>
  <c r="AW340" i="3"/>
  <c r="AV340" i="3"/>
  <c r="AU340" i="3"/>
  <c r="AT340" i="3"/>
  <c r="AS340" i="3"/>
  <c r="AR340" i="3"/>
  <c r="AP340" i="3"/>
  <c r="AN340" i="3"/>
  <c r="AL340" i="3"/>
  <c r="AJ340" i="3"/>
  <c r="AH340" i="3"/>
  <c r="AG340" i="3"/>
  <c r="AF340" i="3"/>
  <c r="AE340" i="3"/>
  <c r="AD340" i="3"/>
  <c r="AC340" i="3"/>
  <c r="AB340" i="3"/>
  <c r="AA340" i="3"/>
  <c r="Z340" i="3"/>
  <c r="Y340" i="3"/>
  <c r="W340" i="3"/>
  <c r="U340" i="3"/>
  <c r="S340" i="3"/>
  <c r="R340" i="3"/>
  <c r="Q340" i="3"/>
  <c r="P340" i="3"/>
  <c r="O340" i="3"/>
  <c r="M340" i="3"/>
  <c r="K340" i="3"/>
  <c r="I340" i="3"/>
  <c r="G340" i="3"/>
  <c r="E340" i="3"/>
  <c r="C340" i="3"/>
  <c r="B340" i="3"/>
  <c r="T340" i="3" s="1"/>
  <c r="A340" i="3"/>
  <c r="AX339" i="3"/>
  <c r="AW339" i="3"/>
  <c r="AV339" i="3"/>
  <c r="AT339" i="3"/>
  <c r="AS339" i="3"/>
  <c r="AU339" i="3" s="1"/>
  <c r="AR339" i="3"/>
  <c r="AP339" i="3"/>
  <c r="AN339" i="3"/>
  <c r="AL339" i="3"/>
  <c r="AJ339" i="3"/>
  <c r="AH339" i="3"/>
  <c r="AG339" i="3"/>
  <c r="AF339" i="3"/>
  <c r="AE339" i="3"/>
  <c r="AD339" i="3"/>
  <c r="AC339" i="3"/>
  <c r="AB339" i="3"/>
  <c r="AA339" i="3"/>
  <c r="Z339" i="3"/>
  <c r="Y339" i="3"/>
  <c r="W339" i="3"/>
  <c r="U339" i="3"/>
  <c r="S339" i="3"/>
  <c r="Q339" i="3"/>
  <c r="P339" i="3"/>
  <c r="O339" i="3"/>
  <c r="M339" i="3"/>
  <c r="K339" i="3"/>
  <c r="I339" i="3"/>
  <c r="G339" i="3"/>
  <c r="E339" i="3"/>
  <c r="R339" i="3" s="1"/>
  <c r="C339" i="3"/>
  <c r="A339" i="3"/>
  <c r="B339" i="3" s="1"/>
  <c r="AX338" i="3"/>
  <c r="AW338" i="3"/>
  <c r="AV338" i="3"/>
  <c r="AT338" i="3"/>
  <c r="AS338" i="3"/>
  <c r="AU338" i="3" s="1"/>
  <c r="AR338" i="3"/>
  <c r="AP338" i="3"/>
  <c r="AN338" i="3"/>
  <c r="AL338" i="3"/>
  <c r="AJ338" i="3"/>
  <c r="AI338" i="3"/>
  <c r="AK338" i="3" s="1"/>
  <c r="AM338" i="3" s="1"/>
  <c r="AO338" i="3" s="1"/>
  <c r="AQ338" i="3" s="1"/>
  <c r="AH338" i="3"/>
  <c r="AG338" i="3"/>
  <c r="AF338" i="3"/>
  <c r="AE338" i="3"/>
  <c r="AD338" i="3"/>
  <c r="AC338" i="3"/>
  <c r="AB338" i="3"/>
  <c r="AA338" i="3"/>
  <c r="Z338" i="3"/>
  <c r="Y338" i="3"/>
  <c r="W338" i="3"/>
  <c r="U338" i="3"/>
  <c r="S338" i="3"/>
  <c r="Q338" i="3"/>
  <c r="O338" i="3"/>
  <c r="M338" i="3"/>
  <c r="K338" i="3"/>
  <c r="I338" i="3"/>
  <c r="G338" i="3"/>
  <c r="F338" i="3"/>
  <c r="E338" i="3"/>
  <c r="P338" i="3" s="1"/>
  <c r="C338" i="3"/>
  <c r="B338" i="3"/>
  <c r="T338" i="3" s="1"/>
  <c r="A338" i="3"/>
  <c r="AX337" i="3"/>
  <c r="AW337" i="3"/>
  <c r="AV337" i="3"/>
  <c r="AT337" i="3"/>
  <c r="AS337" i="3"/>
  <c r="AU337" i="3" s="1"/>
  <c r="AR337" i="3"/>
  <c r="AP337" i="3"/>
  <c r="AN337" i="3"/>
  <c r="AL337" i="3"/>
  <c r="AJ337" i="3"/>
  <c r="AH337" i="3"/>
  <c r="AG337" i="3"/>
  <c r="AF337" i="3"/>
  <c r="AE337" i="3"/>
  <c r="AD337" i="3"/>
  <c r="AC337" i="3"/>
  <c r="AB337" i="3"/>
  <c r="AA337" i="3"/>
  <c r="Z337" i="3"/>
  <c r="Y337" i="3"/>
  <c r="W337" i="3"/>
  <c r="U337" i="3"/>
  <c r="S337" i="3"/>
  <c r="Q337" i="3"/>
  <c r="O337" i="3"/>
  <c r="M337" i="3"/>
  <c r="K337" i="3"/>
  <c r="I337" i="3"/>
  <c r="G337" i="3"/>
  <c r="E337" i="3"/>
  <c r="C337" i="3"/>
  <c r="A337" i="3"/>
  <c r="B337" i="3" s="1"/>
  <c r="AX336" i="3"/>
  <c r="AW336" i="3"/>
  <c r="AV336" i="3"/>
  <c r="AU336" i="3"/>
  <c r="AT336" i="3"/>
  <c r="AS336" i="3"/>
  <c r="AR336" i="3"/>
  <c r="AP336" i="3"/>
  <c r="AN336" i="3"/>
  <c r="AL336" i="3"/>
  <c r="AJ336" i="3"/>
  <c r="AH336" i="3"/>
  <c r="AG336" i="3"/>
  <c r="AF336" i="3"/>
  <c r="AE336" i="3"/>
  <c r="AD336" i="3"/>
  <c r="AC336" i="3"/>
  <c r="AB336" i="3"/>
  <c r="AA336" i="3"/>
  <c r="Z336" i="3"/>
  <c r="Y336" i="3"/>
  <c r="W336" i="3"/>
  <c r="U336" i="3"/>
  <c r="S336" i="3"/>
  <c r="R336" i="3"/>
  <c r="Q336" i="3"/>
  <c r="P336" i="3"/>
  <c r="O336" i="3"/>
  <c r="M336" i="3"/>
  <c r="K336" i="3"/>
  <c r="I336" i="3"/>
  <c r="G336" i="3"/>
  <c r="E336" i="3"/>
  <c r="C336" i="3"/>
  <c r="B336" i="3"/>
  <c r="T336" i="3" s="1"/>
  <c r="A336" i="3"/>
  <c r="AX335" i="3"/>
  <c r="AW335" i="3"/>
  <c r="AV335" i="3"/>
  <c r="AT335" i="3"/>
  <c r="AS335" i="3"/>
  <c r="AU335" i="3" s="1"/>
  <c r="AR335" i="3"/>
  <c r="AP335" i="3"/>
  <c r="AN335" i="3"/>
  <c r="AL335" i="3"/>
  <c r="AJ335" i="3"/>
  <c r="AH335" i="3"/>
  <c r="AG335" i="3"/>
  <c r="AF335" i="3"/>
  <c r="AE335" i="3"/>
  <c r="AD335" i="3"/>
  <c r="AC335" i="3"/>
  <c r="AB335" i="3"/>
  <c r="AA335" i="3"/>
  <c r="Z335" i="3"/>
  <c r="Y335" i="3"/>
  <c r="W335" i="3"/>
  <c r="U335" i="3"/>
  <c r="S335" i="3"/>
  <c r="Q335" i="3"/>
  <c r="P335" i="3"/>
  <c r="O335" i="3"/>
  <c r="M335" i="3"/>
  <c r="K335" i="3"/>
  <c r="I335" i="3"/>
  <c r="G335" i="3"/>
  <c r="E335" i="3"/>
  <c r="R335" i="3" s="1"/>
  <c r="C335" i="3"/>
  <c r="A335" i="3"/>
  <c r="B335" i="3" s="1"/>
  <c r="AX334" i="3"/>
  <c r="AW334" i="3"/>
  <c r="AV334" i="3"/>
  <c r="AT334" i="3"/>
  <c r="AS334" i="3"/>
  <c r="AU334" i="3" s="1"/>
  <c r="AR334" i="3"/>
  <c r="AP334" i="3"/>
  <c r="AN334" i="3"/>
  <c r="AL334" i="3"/>
  <c r="AJ334" i="3"/>
  <c r="AI334" i="3"/>
  <c r="AK334" i="3" s="1"/>
  <c r="AM334" i="3" s="1"/>
  <c r="AO334" i="3" s="1"/>
  <c r="AQ334" i="3" s="1"/>
  <c r="AH334" i="3"/>
  <c r="AG334" i="3"/>
  <c r="AF334" i="3"/>
  <c r="AE334" i="3"/>
  <c r="AD334" i="3"/>
  <c r="AC334" i="3"/>
  <c r="AB334" i="3"/>
  <c r="AA334" i="3"/>
  <c r="Z334" i="3"/>
  <c r="Y334" i="3"/>
  <c r="W334" i="3"/>
  <c r="U334" i="3"/>
  <c r="S334" i="3"/>
  <c r="Q334" i="3"/>
  <c r="O334" i="3"/>
  <c r="M334" i="3"/>
  <c r="K334" i="3"/>
  <c r="I334" i="3"/>
  <c r="G334" i="3"/>
  <c r="F334" i="3"/>
  <c r="E334" i="3"/>
  <c r="P334" i="3" s="1"/>
  <c r="C334" i="3"/>
  <c r="B334" i="3"/>
  <c r="T334" i="3" s="1"/>
  <c r="A334" i="3"/>
  <c r="AX333" i="3"/>
  <c r="AW333" i="3"/>
  <c r="AV333" i="3"/>
  <c r="AT333" i="3"/>
  <c r="AS333" i="3"/>
  <c r="AU333" i="3" s="1"/>
  <c r="AR333" i="3"/>
  <c r="AP333" i="3"/>
  <c r="AN333" i="3"/>
  <c r="AL333" i="3"/>
  <c r="AJ333" i="3"/>
  <c r="AH333" i="3"/>
  <c r="AG333" i="3"/>
  <c r="AF333" i="3"/>
  <c r="AE333" i="3"/>
  <c r="AD333" i="3"/>
  <c r="AC333" i="3"/>
  <c r="AB333" i="3"/>
  <c r="AA333" i="3"/>
  <c r="Z333" i="3"/>
  <c r="Y333" i="3"/>
  <c r="W333" i="3"/>
  <c r="U333" i="3"/>
  <c r="S333" i="3"/>
  <c r="Q333" i="3"/>
  <c r="O333" i="3"/>
  <c r="M333" i="3"/>
  <c r="K333" i="3"/>
  <c r="I333" i="3"/>
  <c r="G333" i="3"/>
  <c r="E333" i="3"/>
  <c r="C333" i="3"/>
  <c r="A333" i="3"/>
  <c r="B333" i="3" s="1"/>
  <c r="AX332" i="3"/>
  <c r="AW332" i="3"/>
  <c r="AV332" i="3"/>
  <c r="AU332" i="3"/>
  <c r="AT332" i="3"/>
  <c r="AS332" i="3"/>
  <c r="AR332" i="3"/>
  <c r="AP332" i="3"/>
  <c r="AN332" i="3"/>
  <c r="AL332" i="3"/>
  <c r="AJ332" i="3"/>
  <c r="AH332" i="3"/>
  <c r="AG332" i="3"/>
  <c r="AF332" i="3"/>
  <c r="AE332" i="3"/>
  <c r="AD332" i="3"/>
  <c r="AC332" i="3"/>
  <c r="AB332" i="3"/>
  <c r="AA332" i="3"/>
  <c r="Z332" i="3"/>
  <c r="Y332" i="3"/>
  <c r="W332" i="3"/>
  <c r="U332" i="3"/>
  <c r="S332" i="3"/>
  <c r="R332" i="3"/>
  <c r="Q332" i="3"/>
  <c r="P332" i="3"/>
  <c r="O332" i="3"/>
  <c r="M332" i="3"/>
  <c r="K332" i="3"/>
  <c r="I332" i="3"/>
  <c r="G332" i="3"/>
  <c r="E332" i="3"/>
  <c r="C332" i="3"/>
  <c r="B332" i="3"/>
  <c r="T332" i="3" s="1"/>
  <c r="A332" i="3"/>
  <c r="AX331" i="3"/>
  <c r="AW331" i="3"/>
  <c r="AV331" i="3"/>
  <c r="AT331" i="3"/>
  <c r="AS331" i="3"/>
  <c r="AU331" i="3" s="1"/>
  <c r="AR331" i="3"/>
  <c r="AP331" i="3"/>
  <c r="AN331" i="3"/>
  <c r="AL331" i="3"/>
  <c r="AJ331" i="3"/>
  <c r="AH331" i="3"/>
  <c r="AG331" i="3"/>
  <c r="AF331" i="3"/>
  <c r="AE331" i="3"/>
  <c r="AD331" i="3"/>
  <c r="AC331" i="3"/>
  <c r="AB331" i="3"/>
  <c r="AA331" i="3"/>
  <c r="Z331" i="3"/>
  <c r="Y331" i="3"/>
  <c r="W331" i="3"/>
  <c r="U331" i="3"/>
  <c r="S331" i="3"/>
  <c r="Q331" i="3"/>
  <c r="P331" i="3"/>
  <c r="O331" i="3"/>
  <c r="M331" i="3"/>
  <c r="K331" i="3"/>
  <c r="I331" i="3"/>
  <c r="G331" i="3"/>
  <c r="E331" i="3"/>
  <c r="R331" i="3" s="1"/>
  <c r="C331" i="3"/>
  <c r="A331" i="3"/>
  <c r="B331" i="3" s="1"/>
  <c r="AX330" i="3"/>
  <c r="AW330" i="3"/>
  <c r="AV330" i="3"/>
  <c r="AT330" i="3"/>
  <c r="AS330" i="3"/>
  <c r="AU330" i="3" s="1"/>
  <c r="AR330" i="3"/>
  <c r="AP330" i="3"/>
  <c r="AN330" i="3"/>
  <c r="AL330" i="3"/>
  <c r="AJ330" i="3"/>
  <c r="AI330" i="3"/>
  <c r="AK330" i="3" s="1"/>
  <c r="AM330" i="3" s="1"/>
  <c r="AO330" i="3" s="1"/>
  <c r="AQ330" i="3" s="1"/>
  <c r="AH330" i="3"/>
  <c r="AG330" i="3"/>
  <c r="AF330" i="3"/>
  <c r="AE330" i="3"/>
  <c r="AD330" i="3"/>
  <c r="AC330" i="3"/>
  <c r="AB330" i="3"/>
  <c r="AA330" i="3"/>
  <c r="Z330" i="3"/>
  <c r="Y330" i="3"/>
  <c r="W330" i="3"/>
  <c r="U330" i="3"/>
  <c r="S330" i="3"/>
  <c r="Q330" i="3"/>
  <c r="O330" i="3"/>
  <c r="M330" i="3"/>
  <c r="K330" i="3"/>
  <c r="I330" i="3"/>
  <c r="G330" i="3"/>
  <c r="F330" i="3"/>
  <c r="E330" i="3"/>
  <c r="P330" i="3" s="1"/>
  <c r="C330" i="3"/>
  <c r="B330" i="3"/>
  <c r="T330" i="3" s="1"/>
  <c r="A330" i="3"/>
  <c r="AX329" i="3"/>
  <c r="AW329" i="3"/>
  <c r="AV329" i="3"/>
  <c r="AT329" i="3"/>
  <c r="AS329" i="3"/>
  <c r="AU329" i="3" s="1"/>
  <c r="AR329" i="3"/>
  <c r="AP329" i="3"/>
  <c r="AN329" i="3"/>
  <c r="AL329" i="3"/>
  <c r="AJ329" i="3"/>
  <c r="AH329" i="3"/>
  <c r="AG329" i="3"/>
  <c r="AF329" i="3"/>
  <c r="AE329" i="3"/>
  <c r="AD329" i="3"/>
  <c r="AC329" i="3"/>
  <c r="AB329" i="3"/>
  <c r="AA329" i="3"/>
  <c r="Z329" i="3"/>
  <c r="Y329" i="3"/>
  <c r="W329" i="3"/>
  <c r="U329" i="3"/>
  <c r="S329" i="3"/>
  <c r="Q329" i="3"/>
  <c r="O329" i="3"/>
  <c r="M329" i="3"/>
  <c r="K329" i="3"/>
  <c r="I329" i="3"/>
  <c r="G329" i="3"/>
  <c r="E329" i="3"/>
  <c r="C329" i="3"/>
  <c r="A329" i="3"/>
  <c r="B329" i="3" s="1"/>
  <c r="AX328" i="3"/>
  <c r="AW328" i="3"/>
  <c r="AV328" i="3"/>
  <c r="AU328" i="3"/>
  <c r="AT328" i="3"/>
  <c r="AS328" i="3"/>
  <c r="AR328" i="3"/>
  <c r="AP328" i="3"/>
  <c r="AN328" i="3"/>
  <c r="AL328" i="3"/>
  <c r="AJ328" i="3"/>
  <c r="AH328" i="3"/>
  <c r="AG328" i="3"/>
  <c r="AF328" i="3"/>
  <c r="AE328" i="3"/>
  <c r="AD328" i="3"/>
  <c r="AC328" i="3"/>
  <c r="AB328" i="3"/>
  <c r="AA328" i="3"/>
  <c r="Z328" i="3"/>
  <c r="Y328" i="3"/>
  <c r="W328" i="3"/>
  <c r="U328" i="3"/>
  <c r="S328" i="3"/>
  <c r="R328" i="3"/>
  <c r="Q328" i="3"/>
  <c r="P328" i="3"/>
  <c r="O328" i="3"/>
  <c r="M328" i="3"/>
  <c r="K328" i="3"/>
  <c r="I328" i="3"/>
  <c r="G328" i="3"/>
  <c r="E328" i="3"/>
  <c r="C328" i="3"/>
  <c r="A328" i="3"/>
  <c r="B328" i="3" s="1"/>
  <c r="AX327" i="3"/>
  <c r="AW327" i="3"/>
  <c r="AV327" i="3"/>
  <c r="AT327" i="3"/>
  <c r="AS327" i="3"/>
  <c r="AU327" i="3" s="1"/>
  <c r="AR327" i="3"/>
  <c r="AP327" i="3"/>
  <c r="AN327" i="3"/>
  <c r="AL327" i="3"/>
  <c r="AJ327" i="3"/>
  <c r="AH327" i="3"/>
  <c r="AG327" i="3"/>
  <c r="AF327" i="3"/>
  <c r="AE327" i="3"/>
  <c r="AD327" i="3"/>
  <c r="AC327" i="3"/>
  <c r="AB327" i="3"/>
  <c r="AA327" i="3"/>
  <c r="Z327" i="3"/>
  <c r="Y327" i="3"/>
  <c r="W327" i="3"/>
  <c r="U327" i="3"/>
  <c r="S327" i="3"/>
  <c r="Q327" i="3"/>
  <c r="P327" i="3"/>
  <c r="O327" i="3"/>
  <c r="M327" i="3"/>
  <c r="K327" i="3"/>
  <c r="I327" i="3"/>
  <c r="G327" i="3"/>
  <c r="E327" i="3"/>
  <c r="R327" i="3" s="1"/>
  <c r="C327" i="3"/>
  <c r="A327" i="3"/>
  <c r="B327" i="3" s="1"/>
  <c r="AX326" i="3"/>
  <c r="AW326" i="3"/>
  <c r="AV326" i="3"/>
  <c r="AT326" i="3"/>
  <c r="AS326" i="3"/>
  <c r="AU326" i="3" s="1"/>
  <c r="AR326" i="3"/>
  <c r="AQ326" i="3"/>
  <c r="AP326" i="3"/>
  <c r="AN326" i="3"/>
  <c r="AL326" i="3"/>
  <c r="AJ326" i="3"/>
  <c r="AI326" i="3"/>
  <c r="AK326" i="3" s="1"/>
  <c r="AM326" i="3" s="1"/>
  <c r="AO326" i="3" s="1"/>
  <c r="AH326" i="3"/>
  <c r="AG326" i="3"/>
  <c r="AF326" i="3"/>
  <c r="AE326" i="3"/>
  <c r="AD326" i="3"/>
  <c r="AC326" i="3"/>
  <c r="AB326" i="3"/>
  <c r="AA326" i="3"/>
  <c r="Z326" i="3"/>
  <c r="Y326" i="3"/>
  <c r="W326" i="3"/>
  <c r="U326" i="3"/>
  <c r="S326" i="3"/>
  <c r="Q326" i="3"/>
  <c r="O326" i="3"/>
  <c r="M326" i="3"/>
  <c r="K326" i="3"/>
  <c r="I326" i="3"/>
  <c r="G326" i="3"/>
  <c r="F326" i="3"/>
  <c r="E326" i="3"/>
  <c r="P326" i="3" s="1"/>
  <c r="C326" i="3"/>
  <c r="B326" i="3"/>
  <c r="T326" i="3" s="1"/>
  <c r="A326" i="3"/>
  <c r="AX325" i="3"/>
  <c r="AW325" i="3"/>
  <c r="AV325" i="3"/>
  <c r="AT325" i="3"/>
  <c r="AS325" i="3"/>
  <c r="AU325" i="3" s="1"/>
  <c r="AR325" i="3"/>
  <c r="AP325" i="3"/>
  <c r="AN325" i="3"/>
  <c r="AL325" i="3"/>
  <c r="AJ325" i="3"/>
  <c r="AH325" i="3"/>
  <c r="AG325" i="3"/>
  <c r="AF325" i="3"/>
  <c r="AE325" i="3"/>
  <c r="AD325" i="3"/>
  <c r="AC325" i="3"/>
  <c r="AB325" i="3"/>
  <c r="AA325" i="3"/>
  <c r="Z325" i="3"/>
  <c r="Y325" i="3"/>
  <c r="W325" i="3"/>
  <c r="U325" i="3"/>
  <c r="S325" i="3"/>
  <c r="Q325" i="3"/>
  <c r="O325" i="3"/>
  <c r="M325" i="3"/>
  <c r="K325" i="3"/>
  <c r="I325" i="3"/>
  <c r="G325" i="3"/>
  <c r="E325" i="3"/>
  <c r="C325" i="3"/>
  <c r="A325" i="3"/>
  <c r="B325" i="3" s="1"/>
  <c r="AX324" i="3"/>
  <c r="AW324" i="3"/>
  <c r="AV324" i="3"/>
  <c r="AU324" i="3"/>
  <c r="AT324" i="3"/>
  <c r="AS324" i="3"/>
  <c r="AR324" i="3"/>
  <c r="AP324" i="3"/>
  <c r="AN324" i="3"/>
  <c r="AL324" i="3"/>
  <c r="AJ324" i="3"/>
  <c r="AH324" i="3"/>
  <c r="AG324" i="3"/>
  <c r="AF324" i="3"/>
  <c r="AE324" i="3"/>
  <c r="AD324" i="3"/>
  <c r="AC324" i="3"/>
  <c r="AB324" i="3"/>
  <c r="AA324" i="3"/>
  <c r="Z324" i="3"/>
  <c r="Y324" i="3"/>
  <c r="W324" i="3"/>
  <c r="U324" i="3"/>
  <c r="S324" i="3"/>
  <c r="R324" i="3"/>
  <c r="Q324" i="3"/>
  <c r="P324" i="3"/>
  <c r="O324" i="3"/>
  <c r="M324" i="3"/>
  <c r="K324" i="3"/>
  <c r="I324" i="3"/>
  <c r="G324" i="3"/>
  <c r="E324" i="3"/>
  <c r="C324" i="3"/>
  <c r="B324" i="3"/>
  <c r="T324" i="3" s="1"/>
  <c r="A324" i="3"/>
  <c r="AX323" i="3"/>
  <c r="AW323" i="3"/>
  <c r="AV323" i="3"/>
  <c r="AT323" i="3"/>
  <c r="AS323" i="3"/>
  <c r="AU323" i="3" s="1"/>
  <c r="AR323" i="3"/>
  <c r="AP323" i="3"/>
  <c r="AN323" i="3"/>
  <c r="AL323" i="3"/>
  <c r="AJ323" i="3"/>
  <c r="AH323" i="3"/>
  <c r="AG323" i="3"/>
  <c r="AF323" i="3"/>
  <c r="AE323" i="3"/>
  <c r="AD323" i="3"/>
  <c r="AC323" i="3"/>
  <c r="AB323" i="3"/>
  <c r="AA323" i="3"/>
  <c r="Z323" i="3"/>
  <c r="Y323" i="3"/>
  <c r="W323" i="3"/>
  <c r="U323" i="3"/>
  <c r="S323" i="3"/>
  <c r="Q323" i="3"/>
  <c r="P323" i="3"/>
  <c r="O323" i="3"/>
  <c r="M323" i="3"/>
  <c r="K323" i="3"/>
  <c r="I323" i="3"/>
  <c r="G323" i="3"/>
  <c r="E323" i="3"/>
  <c r="R323" i="3" s="1"/>
  <c r="C323" i="3"/>
  <c r="A323" i="3"/>
  <c r="B323" i="3" s="1"/>
  <c r="AX322" i="3"/>
  <c r="AW322" i="3"/>
  <c r="AV322" i="3"/>
  <c r="AT322" i="3"/>
  <c r="AS322" i="3"/>
  <c r="AU322" i="3" s="1"/>
  <c r="AR322" i="3"/>
  <c r="AQ322" i="3"/>
  <c r="AP322" i="3"/>
  <c r="AN322" i="3"/>
  <c r="AL322" i="3"/>
  <c r="AJ322" i="3"/>
  <c r="AI322" i="3"/>
  <c r="AK322" i="3" s="1"/>
  <c r="AM322" i="3" s="1"/>
  <c r="AO322" i="3" s="1"/>
  <c r="AH322" i="3"/>
  <c r="AG322" i="3"/>
  <c r="AF322" i="3"/>
  <c r="AE322" i="3"/>
  <c r="AD322" i="3"/>
  <c r="AC322" i="3"/>
  <c r="AB322" i="3"/>
  <c r="AA322" i="3"/>
  <c r="Z322" i="3"/>
  <c r="Y322" i="3"/>
  <c r="W322" i="3"/>
  <c r="U322" i="3"/>
  <c r="S322" i="3"/>
  <c r="Q322" i="3"/>
  <c r="O322" i="3"/>
  <c r="M322" i="3"/>
  <c r="K322" i="3"/>
  <c r="I322" i="3"/>
  <c r="G322" i="3"/>
  <c r="F322" i="3"/>
  <c r="E322" i="3"/>
  <c r="P322" i="3" s="1"/>
  <c r="C322" i="3"/>
  <c r="B322" i="3"/>
  <c r="T322" i="3" s="1"/>
  <c r="A322" i="3"/>
  <c r="AX321" i="3"/>
  <c r="AW321" i="3"/>
  <c r="AV321" i="3"/>
  <c r="AT321" i="3"/>
  <c r="AS321" i="3"/>
  <c r="AU321" i="3" s="1"/>
  <c r="AR321" i="3"/>
  <c r="AP321" i="3"/>
  <c r="AN321" i="3"/>
  <c r="AL321" i="3"/>
  <c r="AJ321" i="3"/>
  <c r="AH321" i="3"/>
  <c r="AG321" i="3"/>
  <c r="AF321" i="3"/>
  <c r="AE321" i="3"/>
  <c r="AD321" i="3"/>
  <c r="AC321" i="3"/>
  <c r="AB321" i="3"/>
  <c r="AA321" i="3"/>
  <c r="Z321" i="3"/>
  <c r="Y321" i="3"/>
  <c r="W321" i="3"/>
  <c r="U321" i="3"/>
  <c r="S321" i="3"/>
  <c r="Q321" i="3"/>
  <c r="O321" i="3"/>
  <c r="M321" i="3"/>
  <c r="K321" i="3"/>
  <c r="I321" i="3"/>
  <c r="G321" i="3"/>
  <c r="E321" i="3"/>
  <c r="C321" i="3"/>
  <c r="A321" i="3"/>
  <c r="B321" i="3" s="1"/>
  <c r="AX320" i="3"/>
  <c r="AW320" i="3"/>
  <c r="AV320" i="3"/>
  <c r="AU320" i="3"/>
  <c r="AT320" i="3"/>
  <c r="AS320" i="3"/>
  <c r="AR320" i="3"/>
  <c r="AP320" i="3"/>
  <c r="AN320" i="3"/>
  <c r="AL320" i="3"/>
  <c r="AJ320" i="3"/>
  <c r="AH320" i="3"/>
  <c r="AG320" i="3"/>
  <c r="AF320" i="3"/>
  <c r="AE320" i="3"/>
  <c r="AD320" i="3"/>
  <c r="AC320" i="3"/>
  <c r="AB320" i="3"/>
  <c r="AA320" i="3"/>
  <c r="Z320" i="3"/>
  <c r="Y320" i="3"/>
  <c r="W320" i="3"/>
  <c r="U320" i="3"/>
  <c r="S320" i="3"/>
  <c r="R320" i="3"/>
  <c r="Q320" i="3"/>
  <c r="P320" i="3"/>
  <c r="O320" i="3"/>
  <c r="M320" i="3"/>
  <c r="K320" i="3"/>
  <c r="I320" i="3"/>
  <c r="G320" i="3"/>
  <c r="E320" i="3"/>
  <c r="C320" i="3"/>
  <c r="B320" i="3"/>
  <c r="T320" i="3" s="1"/>
  <c r="A320" i="3"/>
  <c r="AX319" i="3"/>
  <c r="AW319" i="3"/>
  <c r="AV319" i="3"/>
  <c r="AT319" i="3"/>
  <c r="AS319" i="3"/>
  <c r="AU319" i="3" s="1"/>
  <c r="AR319" i="3"/>
  <c r="AP319" i="3"/>
  <c r="AN319" i="3"/>
  <c r="AL319" i="3"/>
  <c r="AJ319" i="3"/>
  <c r="AH319" i="3"/>
  <c r="AG319" i="3"/>
  <c r="AF319" i="3"/>
  <c r="AE319" i="3"/>
  <c r="AD319" i="3"/>
  <c r="AC319" i="3"/>
  <c r="AB319" i="3"/>
  <c r="AA319" i="3"/>
  <c r="Z319" i="3"/>
  <c r="Y319" i="3"/>
  <c r="W319" i="3"/>
  <c r="U319" i="3"/>
  <c r="S319" i="3"/>
  <c r="Q319" i="3"/>
  <c r="P319" i="3"/>
  <c r="O319" i="3"/>
  <c r="M319" i="3"/>
  <c r="K319" i="3"/>
  <c r="I319" i="3"/>
  <c r="G319" i="3"/>
  <c r="E319" i="3"/>
  <c r="R319" i="3" s="1"/>
  <c r="C319" i="3"/>
  <c r="A319" i="3"/>
  <c r="B319" i="3" s="1"/>
  <c r="AX318" i="3"/>
  <c r="AW318" i="3"/>
  <c r="AV318" i="3"/>
  <c r="AT318" i="3"/>
  <c r="AS318" i="3"/>
  <c r="AU318" i="3" s="1"/>
  <c r="AR318" i="3"/>
  <c r="AQ318" i="3"/>
  <c r="AP318" i="3"/>
  <c r="AN318" i="3"/>
  <c r="AL318" i="3"/>
  <c r="AJ318" i="3"/>
  <c r="AI318" i="3"/>
  <c r="AK318" i="3" s="1"/>
  <c r="AM318" i="3" s="1"/>
  <c r="AO318" i="3" s="1"/>
  <c r="AH318" i="3"/>
  <c r="AG318" i="3"/>
  <c r="AF318" i="3"/>
  <c r="AE318" i="3"/>
  <c r="AD318" i="3"/>
  <c r="AC318" i="3"/>
  <c r="AB318" i="3"/>
  <c r="AA318" i="3"/>
  <c r="Z318" i="3"/>
  <c r="Y318" i="3"/>
  <c r="W318" i="3"/>
  <c r="U318" i="3"/>
  <c r="S318" i="3"/>
  <c r="Q318" i="3"/>
  <c r="O318" i="3"/>
  <c r="M318" i="3"/>
  <c r="K318" i="3"/>
  <c r="I318" i="3"/>
  <c r="G318" i="3"/>
  <c r="F318" i="3"/>
  <c r="E318" i="3"/>
  <c r="P318" i="3" s="1"/>
  <c r="C318" i="3"/>
  <c r="B318" i="3"/>
  <c r="T318" i="3" s="1"/>
  <c r="A318" i="3"/>
  <c r="AX317" i="3"/>
  <c r="AW317" i="3"/>
  <c r="AV317" i="3"/>
  <c r="AT317" i="3"/>
  <c r="AS317" i="3"/>
  <c r="AU317" i="3" s="1"/>
  <c r="AR317" i="3"/>
  <c r="AP317" i="3"/>
  <c r="AN317" i="3"/>
  <c r="AL317" i="3"/>
  <c r="AJ317" i="3"/>
  <c r="AH317" i="3"/>
  <c r="AG317" i="3"/>
  <c r="AF317" i="3"/>
  <c r="AE317" i="3"/>
  <c r="AD317" i="3"/>
  <c r="AC317" i="3"/>
  <c r="AB317" i="3"/>
  <c r="AA317" i="3"/>
  <c r="Z317" i="3"/>
  <c r="Y317" i="3"/>
  <c r="W317" i="3"/>
  <c r="U317" i="3"/>
  <c r="S317" i="3"/>
  <c r="Q317" i="3"/>
  <c r="O317" i="3"/>
  <c r="M317" i="3"/>
  <c r="K317" i="3"/>
  <c r="I317" i="3"/>
  <c r="G317" i="3"/>
  <c r="E317" i="3"/>
  <c r="C317" i="3"/>
  <c r="A317" i="3"/>
  <c r="B317" i="3" s="1"/>
  <c r="AX316" i="3"/>
  <c r="AW316" i="3"/>
  <c r="AV316" i="3"/>
  <c r="AU316" i="3"/>
  <c r="AT316" i="3"/>
  <c r="AS316" i="3"/>
  <c r="AR316" i="3"/>
  <c r="AP316" i="3"/>
  <c r="AN316" i="3"/>
  <c r="AL316" i="3"/>
  <c r="AJ316" i="3"/>
  <c r="AH316" i="3"/>
  <c r="AG316" i="3"/>
  <c r="AF316" i="3"/>
  <c r="AE316" i="3"/>
  <c r="AD316" i="3"/>
  <c r="AC316" i="3"/>
  <c r="AB316" i="3"/>
  <c r="AA316" i="3"/>
  <c r="Z316" i="3"/>
  <c r="Y316" i="3"/>
  <c r="W316" i="3"/>
  <c r="U316" i="3"/>
  <c r="S316" i="3"/>
  <c r="R316" i="3"/>
  <c r="Q316" i="3"/>
  <c r="P316" i="3"/>
  <c r="O316" i="3"/>
  <c r="M316" i="3"/>
  <c r="K316" i="3"/>
  <c r="I316" i="3"/>
  <c r="G316" i="3"/>
  <c r="E316" i="3"/>
  <c r="C316" i="3"/>
  <c r="A316" i="3"/>
  <c r="B316" i="3" s="1"/>
  <c r="AX315" i="3"/>
  <c r="AW315" i="3"/>
  <c r="AV315" i="3"/>
  <c r="AT315" i="3"/>
  <c r="AS315" i="3"/>
  <c r="AU315" i="3" s="1"/>
  <c r="AR315" i="3"/>
  <c r="AP315" i="3"/>
  <c r="AN315" i="3"/>
  <c r="AL315" i="3"/>
  <c r="AJ315" i="3"/>
  <c r="AH315" i="3"/>
  <c r="AG315" i="3"/>
  <c r="AF315" i="3"/>
  <c r="AE315" i="3"/>
  <c r="AD315" i="3"/>
  <c r="AC315" i="3"/>
  <c r="AB315" i="3"/>
  <c r="AA315" i="3"/>
  <c r="Z315" i="3"/>
  <c r="Y315" i="3"/>
  <c r="W315" i="3"/>
  <c r="U315" i="3"/>
  <c r="S315" i="3"/>
  <c r="Q315" i="3"/>
  <c r="P315" i="3"/>
  <c r="O315" i="3"/>
  <c r="M315" i="3"/>
  <c r="K315" i="3"/>
  <c r="I315" i="3"/>
  <c r="G315" i="3"/>
  <c r="E315" i="3"/>
  <c r="R315" i="3" s="1"/>
  <c r="C315" i="3"/>
  <c r="A315" i="3"/>
  <c r="B315" i="3" s="1"/>
  <c r="AX314" i="3"/>
  <c r="AW314" i="3"/>
  <c r="AV314" i="3"/>
  <c r="AT314" i="3"/>
  <c r="AS314" i="3"/>
  <c r="AU314" i="3" s="1"/>
  <c r="AR314" i="3"/>
  <c r="AP314" i="3"/>
  <c r="AN314" i="3"/>
  <c r="AL314" i="3"/>
  <c r="AJ314" i="3"/>
  <c r="AI314" i="3"/>
  <c r="AK314" i="3" s="1"/>
  <c r="AM314" i="3" s="1"/>
  <c r="AO314" i="3" s="1"/>
  <c r="AQ314" i="3" s="1"/>
  <c r="AH314" i="3"/>
  <c r="AG314" i="3"/>
  <c r="AF314" i="3"/>
  <c r="AE314" i="3"/>
  <c r="AD314" i="3"/>
  <c r="AC314" i="3"/>
  <c r="AB314" i="3"/>
  <c r="AA314" i="3"/>
  <c r="Z314" i="3"/>
  <c r="Y314" i="3"/>
  <c r="W314" i="3"/>
  <c r="U314" i="3"/>
  <c r="S314" i="3"/>
  <c r="Q314" i="3"/>
  <c r="O314" i="3"/>
  <c r="M314" i="3"/>
  <c r="K314" i="3"/>
  <c r="I314" i="3"/>
  <c r="G314" i="3"/>
  <c r="F314" i="3"/>
  <c r="E314" i="3"/>
  <c r="P314" i="3" s="1"/>
  <c r="C314" i="3"/>
  <c r="B314" i="3"/>
  <c r="T314" i="3" s="1"/>
  <c r="A314" i="3"/>
  <c r="AX313" i="3"/>
  <c r="AW313" i="3"/>
  <c r="AV313" i="3"/>
  <c r="AT313" i="3"/>
  <c r="AS313" i="3"/>
  <c r="AU313" i="3" s="1"/>
  <c r="AR313" i="3"/>
  <c r="AP313" i="3"/>
  <c r="AN313" i="3"/>
  <c r="AL313" i="3"/>
  <c r="AJ313" i="3"/>
  <c r="AH313" i="3"/>
  <c r="AG313" i="3"/>
  <c r="AF313" i="3"/>
  <c r="AE313" i="3"/>
  <c r="AD313" i="3"/>
  <c r="AC313" i="3"/>
  <c r="AB313" i="3"/>
  <c r="AA313" i="3"/>
  <c r="Z313" i="3"/>
  <c r="Y313" i="3"/>
  <c r="W313" i="3"/>
  <c r="U313" i="3"/>
  <c r="S313" i="3"/>
  <c r="Q313" i="3"/>
  <c r="O313" i="3"/>
  <c r="M313" i="3"/>
  <c r="K313" i="3"/>
  <c r="I313" i="3"/>
  <c r="G313" i="3"/>
  <c r="E313" i="3"/>
  <c r="C313" i="3"/>
  <c r="A313" i="3"/>
  <c r="B313" i="3" s="1"/>
  <c r="AX312" i="3"/>
  <c r="AW312" i="3"/>
  <c r="AV312" i="3"/>
  <c r="AU312" i="3"/>
  <c r="AT312" i="3"/>
  <c r="AS312" i="3"/>
  <c r="AR312" i="3"/>
  <c r="AP312" i="3"/>
  <c r="AN312" i="3"/>
  <c r="AL312" i="3"/>
  <c r="AJ312" i="3"/>
  <c r="AH312" i="3"/>
  <c r="AG312" i="3"/>
  <c r="AF312" i="3"/>
  <c r="AE312" i="3"/>
  <c r="AD312" i="3"/>
  <c r="AC312" i="3"/>
  <c r="AB312" i="3"/>
  <c r="AA312" i="3"/>
  <c r="Z312" i="3"/>
  <c r="Y312" i="3"/>
  <c r="W312" i="3"/>
  <c r="U312" i="3"/>
  <c r="S312" i="3"/>
  <c r="R312" i="3"/>
  <c r="Q312" i="3"/>
  <c r="P312" i="3"/>
  <c r="O312" i="3"/>
  <c r="M312" i="3"/>
  <c r="K312" i="3"/>
  <c r="I312" i="3"/>
  <c r="G312" i="3"/>
  <c r="E312" i="3"/>
  <c r="C312" i="3"/>
  <c r="A312" i="3"/>
  <c r="B312" i="3" s="1"/>
  <c r="AX311" i="3"/>
  <c r="AW311" i="3"/>
  <c r="AV311" i="3"/>
  <c r="AT311" i="3"/>
  <c r="AS311" i="3"/>
  <c r="AU311" i="3" s="1"/>
  <c r="AR311" i="3"/>
  <c r="AP311" i="3"/>
  <c r="AN311" i="3"/>
  <c r="AL311" i="3"/>
  <c r="AJ311" i="3"/>
  <c r="AI311" i="3"/>
  <c r="AK311" i="3" s="1"/>
  <c r="AM311" i="3" s="1"/>
  <c r="AO311" i="3" s="1"/>
  <c r="AQ311" i="3" s="1"/>
  <c r="AH311" i="3"/>
  <c r="AG311" i="3"/>
  <c r="AF311" i="3"/>
  <c r="AE311" i="3"/>
  <c r="AD311" i="3"/>
  <c r="AC311" i="3"/>
  <c r="AB311" i="3"/>
  <c r="AA311" i="3"/>
  <c r="Z311" i="3"/>
  <c r="Y311" i="3"/>
  <c r="X311" i="3"/>
  <c r="W311" i="3"/>
  <c r="U311" i="3"/>
  <c r="S311" i="3"/>
  <c r="Q311" i="3"/>
  <c r="P311" i="3"/>
  <c r="O311" i="3"/>
  <c r="M311" i="3"/>
  <c r="K311" i="3"/>
  <c r="I311" i="3"/>
  <c r="H311" i="3"/>
  <c r="J311" i="3" s="1"/>
  <c r="N311" i="3" s="1"/>
  <c r="G311" i="3"/>
  <c r="E311" i="3"/>
  <c r="R311" i="3" s="1"/>
  <c r="D311" i="3"/>
  <c r="V311" i="3" s="1"/>
  <c r="C311" i="3"/>
  <c r="A311" i="3"/>
  <c r="B311" i="3" s="1"/>
  <c r="F311" i="3" s="1"/>
  <c r="AX310" i="3"/>
  <c r="AW310" i="3"/>
  <c r="AV310" i="3"/>
  <c r="AT310" i="3"/>
  <c r="AS310" i="3"/>
  <c r="AU310" i="3" s="1"/>
  <c r="AR310" i="3"/>
  <c r="AP310" i="3"/>
  <c r="AN310" i="3"/>
  <c r="AL310" i="3"/>
  <c r="AJ310" i="3"/>
  <c r="AH310" i="3"/>
  <c r="AG310" i="3"/>
  <c r="AF310" i="3"/>
  <c r="AE310" i="3"/>
  <c r="AD310" i="3"/>
  <c r="AC310" i="3"/>
  <c r="AB310" i="3"/>
  <c r="AA310" i="3"/>
  <c r="Z310" i="3"/>
  <c r="Y310" i="3"/>
  <c r="W310" i="3"/>
  <c r="U310" i="3"/>
  <c r="S310" i="3"/>
  <c r="R310" i="3"/>
  <c r="Q310" i="3"/>
  <c r="O310" i="3"/>
  <c r="M310" i="3"/>
  <c r="K310" i="3"/>
  <c r="I310" i="3"/>
  <c r="G310" i="3"/>
  <c r="F310" i="3"/>
  <c r="E310" i="3"/>
  <c r="P310" i="3" s="1"/>
  <c r="C310" i="3"/>
  <c r="B310" i="3"/>
  <c r="A310" i="3"/>
  <c r="AX309" i="3"/>
  <c r="AW309" i="3"/>
  <c r="AV309" i="3"/>
  <c r="AT309" i="3"/>
  <c r="AS309" i="3"/>
  <c r="AU309" i="3" s="1"/>
  <c r="AR309" i="3"/>
  <c r="AP309" i="3"/>
  <c r="AN309" i="3"/>
  <c r="AL309" i="3"/>
  <c r="AJ309" i="3"/>
  <c r="AH309" i="3"/>
  <c r="AG309" i="3"/>
  <c r="AF309" i="3"/>
  <c r="AE309" i="3"/>
  <c r="AD309" i="3"/>
  <c r="AC309" i="3"/>
  <c r="AB309" i="3"/>
  <c r="AA309" i="3"/>
  <c r="Z309" i="3"/>
  <c r="Y309" i="3"/>
  <c r="X309" i="3"/>
  <c r="W309" i="3"/>
  <c r="U309" i="3"/>
  <c r="T309" i="3"/>
  <c r="S309" i="3"/>
  <c r="Q309" i="3"/>
  <c r="O309" i="3"/>
  <c r="M309" i="3"/>
  <c r="K309" i="3"/>
  <c r="I309" i="3"/>
  <c r="G309" i="3"/>
  <c r="E309" i="3"/>
  <c r="R309" i="3" s="1"/>
  <c r="D309" i="3"/>
  <c r="V309" i="3" s="1"/>
  <c r="C309" i="3"/>
  <c r="A309" i="3"/>
  <c r="B309" i="3" s="1"/>
  <c r="AX308" i="3"/>
  <c r="AW308" i="3"/>
  <c r="AV308" i="3"/>
  <c r="AU308" i="3"/>
  <c r="AT308" i="3"/>
  <c r="AS308" i="3"/>
  <c r="AR308" i="3"/>
  <c r="AP308" i="3"/>
  <c r="AN308" i="3"/>
  <c r="AL308" i="3"/>
  <c r="AJ308" i="3"/>
  <c r="AH308" i="3"/>
  <c r="AG308" i="3"/>
  <c r="AF308" i="3"/>
  <c r="AE308" i="3"/>
  <c r="AD308" i="3"/>
  <c r="AC308" i="3"/>
  <c r="AB308" i="3"/>
  <c r="AA308" i="3"/>
  <c r="Z308" i="3"/>
  <c r="Y308" i="3"/>
  <c r="W308" i="3"/>
  <c r="U308" i="3"/>
  <c r="S308" i="3"/>
  <c r="R308" i="3"/>
  <c r="Q308" i="3"/>
  <c r="P308" i="3"/>
  <c r="O308" i="3"/>
  <c r="M308" i="3"/>
  <c r="K308" i="3"/>
  <c r="I308" i="3"/>
  <c r="G308" i="3"/>
  <c r="E308" i="3"/>
  <c r="C308" i="3"/>
  <c r="B308" i="3"/>
  <c r="A308" i="3"/>
  <c r="AX307" i="3"/>
  <c r="AW307" i="3"/>
  <c r="AV307" i="3"/>
  <c r="AT307" i="3"/>
  <c r="AS307" i="3"/>
  <c r="AU307" i="3" s="1"/>
  <c r="AR307" i="3"/>
  <c r="AP307" i="3"/>
  <c r="AN307" i="3"/>
  <c r="AL307" i="3"/>
  <c r="AJ307" i="3"/>
  <c r="AH307" i="3"/>
  <c r="AG307" i="3"/>
  <c r="AF307" i="3"/>
  <c r="AE307" i="3"/>
  <c r="AD307" i="3"/>
  <c r="AC307" i="3"/>
  <c r="AB307" i="3"/>
  <c r="AA307" i="3"/>
  <c r="Z307" i="3"/>
  <c r="Y307" i="3"/>
  <c r="W307" i="3"/>
  <c r="U307" i="3"/>
  <c r="S307" i="3"/>
  <c r="Q307" i="3"/>
  <c r="O307" i="3"/>
  <c r="M307" i="3"/>
  <c r="K307" i="3"/>
  <c r="I307" i="3"/>
  <c r="G307" i="3"/>
  <c r="E307" i="3"/>
  <c r="R307" i="3" s="1"/>
  <c r="C307" i="3"/>
  <c r="B307" i="3"/>
  <c r="F307" i="3" s="1"/>
  <c r="A307" i="3"/>
  <c r="AX306" i="3"/>
  <c r="AW306" i="3"/>
  <c r="AV306" i="3"/>
  <c r="AT306" i="3"/>
  <c r="AS306" i="3"/>
  <c r="AU306" i="3" s="1"/>
  <c r="AR306" i="3"/>
  <c r="AP306" i="3"/>
  <c r="AN306" i="3"/>
  <c r="AL306" i="3"/>
  <c r="AJ306" i="3"/>
  <c r="AI306" i="3"/>
  <c r="AK306" i="3" s="1"/>
  <c r="AM306" i="3" s="1"/>
  <c r="AO306" i="3" s="1"/>
  <c r="AQ306" i="3" s="1"/>
  <c r="AH306" i="3"/>
  <c r="AG306" i="3"/>
  <c r="AF306" i="3"/>
  <c r="AE306" i="3"/>
  <c r="AD306" i="3"/>
  <c r="AC306" i="3"/>
  <c r="AB306" i="3"/>
  <c r="AA306" i="3"/>
  <c r="Z306" i="3"/>
  <c r="Y306" i="3"/>
  <c r="W306" i="3"/>
  <c r="U306" i="3"/>
  <c r="S306" i="3"/>
  <c r="Q306" i="3"/>
  <c r="O306" i="3"/>
  <c r="N306" i="3"/>
  <c r="M306" i="3"/>
  <c r="L306" i="3"/>
  <c r="K306" i="3"/>
  <c r="J306" i="3"/>
  <c r="I306" i="3"/>
  <c r="G306" i="3"/>
  <c r="F306" i="3"/>
  <c r="E306" i="3"/>
  <c r="D306" i="3"/>
  <c r="H306" i="3" s="1"/>
  <c r="C306" i="3"/>
  <c r="B306" i="3"/>
  <c r="T306" i="3" s="1"/>
  <c r="A306" i="3"/>
  <c r="AX305" i="3"/>
  <c r="AW305" i="3"/>
  <c r="AV305" i="3"/>
  <c r="AU305" i="3"/>
  <c r="AT305" i="3"/>
  <c r="AS305" i="3"/>
  <c r="AR305" i="3"/>
  <c r="AP305" i="3"/>
  <c r="AN305" i="3"/>
  <c r="AL305" i="3"/>
  <c r="AJ305" i="3"/>
  <c r="AH305" i="3"/>
  <c r="AG305" i="3"/>
  <c r="AF305" i="3"/>
  <c r="AE305" i="3"/>
  <c r="AD305" i="3"/>
  <c r="AC305" i="3"/>
  <c r="AB305" i="3"/>
  <c r="AA305" i="3"/>
  <c r="Z305" i="3"/>
  <c r="Y305" i="3"/>
  <c r="W305" i="3"/>
  <c r="U305" i="3"/>
  <c r="S305" i="3"/>
  <c r="Q305" i="3"/>
  <c r="P305" i="3"/>
  <c r="O305" i="3"/>
  <c r="M305" i="3"/>
  <c r="K305" i="3"/>
  <c r="I305" i="3"/>
  <c r="G305" i="3"/>
  <c r="F305" i="3"/>
  <c r="E305" i="3"/>
  <c r="R305" i="3" s="1"/>
  <c r="D305" i="3"/>
  <c r="H305" i="3" s="1"/>
  <c r="J305" i="3" s="1"/>
  <c r="N305" i="3" s="1"/>
  <c r="C305" i="3"/>
  <c r="A305" i="3"/>
  <c r="B305" i="3" s="1"/>
  <c r="AI305" i="3" s="1"/>
  <c r="AK305" i="3" s="1"/>
  <c r="AM305" i="3" s="1"/>
  <c r="AO305" i="3" s="1"/>
  <c r="AQ305" i="3" s="1"/>
  <c r="AX304" i="3"/>
  <c r="AW304" i="3"/>
  <c r="AV304" i="3"/>
  <c r="AU304" i="3"/>
  <c r="AT304" i="3"/>
  <c r="AS304" i="3"/>
  <c r="AR304" i="3"/>
  <c r="AP304" i="3"/>
  <c r="AN304" i="3"/>
  <c r="AL304" i="3"/>
  <c r="AJ304" i="3"/>
  <c r="AH304" i="3"/>
  <c r="AG304" i="3"/>
  <c r="AF304" i="3"/>
  <c r="AE304" i="3"/>
  <c r="AD304" i="3"/>
  <c r="AC304" i="3"/>
  <c r="AB304" i="3"/>
  <c r="AA304" i="3"/>
  <c r="Z304" i="3"/>
  <c r="Y304" i="3"/>
  <c r="W304" i="3"/>
  <c r="U304" i="3"/>
  <c r="S304" i="3"/>
  <c r="R304" i="3"/>
  <c r="Q304" i="3"/>
  <c r="P304" i="3"/>
  <c r="O304" i="3"/>
  <c r="M304" i="3"/>
  <c r="K304" i="3"/>
  <c r="I304" i="3"/>
  <c r="G304" i="3"/>
  <c r="E304" i="3"/>
  <c r="C304" i="3"/>
  <c r="A304" i="3"/>
  <c r="B304" i="3" s="1"/>
  <c r="AX303" i="3"/>
  <c r="AW303" i="3"/>
  <c r="AV303" i="3"/>
  <c r="AT303" i="3"/>
  <c r="AS303" i="3"/>
  <c r="AU303" i="3" s="1"/>
  <c r="AR303" i="3"/>
  <c r="AP303" i="3"/>
  <c r="AN303" i="3"/>
  <c r="AL303" i="3"/>
  <c r="AJ303" i="3"/>
  <c r="AH303" i="3"/>
  <c r="AG303" i="3"/>
  <c r="AF303" i="3"/>
  <c r="AE303" i="3"/>
  <c r="AD303" i="3"/>
  <c r="AC303" i="3"/>
  <c r="AB303" i="3"/>
  <c r="AA303" i="3"/>
  <c r="Z303" i="3"/>
  <c r="Y303" i="3"/>
  <c r="W303" i="3"/>
  <c r="U303" i="3"/>
  <c r="S303" i="3"/>
  <c r="Q303" i="3"/>
  <c r="O303" i="3"/>
  <c r="M303" i="3"/>
  <c r="K303" i="3"/>
  <c r="I303" i="3"/>
  <c r="G303" i="3"/>
  <c r="E303" i="3"/>
  <c r="C303" i="3"/>
  <c r="A303" i="3"/>
  <c r="B303" i="3" s="1"/>
  <c r="AX302" i="3"/>
  <c r="AW302" i="3"/>
  <c r="AV302" i="3"/>
  <c r="AU302" i="3"/>
  <c r="AT302" i="3"/>
  <c r="AS302" i="3"/>
  <c r="AR302" i="3"/>
  <c r="AP302" i="3"/>
  <c r="AN302" i="3"/>
  <c r="AM302" i="3"/>
  <c r="AO302" i="3" s="1"/>
  <c r="AQ302" i="3" s="1"/>
  <c r="AL302" i="3"/>
  <c r="AK302" i="3"/>
  <c r="AJ302" i="3"/>
  <c r="AI302" i="3"/>
  <c r="AH302" i="3"/>
  <c r="AG302" i="3"/>
  <c r="AF302" i="3"/>
  <c r="AE302" i="3"/>
  <c r="AD302" i="3"/>
  <c r="AC302" i="3"/>
  <c r="AB302" i="3"/>
  <c r="AA302" i="3"/>
  <c r="Z302" i="3"/>
  <c r="Y302" i="3"/>
  <c r="W302" i="3"/>
  <c r="U302" i="3"/>
  <c r="S302" i="3"/>
  <c r="Q302" i="3"/>
  <c r="O302" i="3"/>
  <c r="M302" i="3"/>
  <c r="K302" i="3"/>
  <c r="I302" i="3"/>
  <c r="G302" i="3"/>
  <c r="E302" i="3"/>
  <c r="R302" i="3" s="1"/>
  <c r="C302" i="3"/>
  <c r="B302" i="3"/>
  <c r="T302" i="3" s="1"/>
  <c r="A302" i="3"/>
  <c r="AX301" i="3"/>
  <c r="AW301" i="3"/>
  <c r="AV301" i="3"/>
  <c r="AU301" i="3"/>
  <c r="AT301" i="3"/>
  <c r="AS301" i="3"/>
  <c r="AR301" i="3"/>
  <c r="AP301" i="3"/>
  <c r="AN301" i="3"/>
  <c r="AL301" i="3"/>
  <c r="AJ301" i="3"/>
  <c r="AH301" i="3"/>
  <c r="AG301" i="3"/>
  <c r="AF301" i="3"/>
  <c r="AE301" i="3"/>
  <c r="AD301" i="3"/>
  <c r="AC301" i="3"/>
  <c r="AB301" i="3"/>
  <c r="AA301" i="3"/>
  <c r="Z301" i="3"/>
  <c r="Y301" i="3"/>
  <c r="W301" i="3"/>
  <c r="U301" i="3"/>
  <c r="S301" i="3"/>
  <c r="Q301" i="3"/>
  <c r="O301" i="3"/>
  <c r="M301" i="3"/>
  <c r="K301" i="3"/>
  <c r="I301" i="3"/>
  <c r="G301" i="3"/>
  <c r="E301" i="3"/>
  <c r="R301" i="3" s="1"/>
  <c r="C301" i="3"/>
  <c r="A301" i="3"/>
  <c r="B301" i="3" s="1"/>
  <c r="AX300" i="3"/>
  <c r="AW300" i="3"/>
  <c r="AV300" i="3"/>
  <c r="AU300" i="3"/>
  <c r="AT300" i="3"/>
  <c r="AS300" i="3"/>
  <c r="AR300" i="3"/>
  <c r="AQ300" i="3"/>
  <c r="AP300" i="3"/>
  <c r="AN300" i="3"/>
  <c r="AL300" i="3"/>
  <c r="AJ300" i="3"/>
  <c r="AI300" i="3"/>
  <c r="AK300" i="3" s="1"/>
  <c r="AM300" i="3" s="1"/>
  <c r="AO300" i="3" s="1"/>
  <c r="AH300" i="3"/>
  <c r="AG300" i="3"/>
  <c r="AF300" i="3"/>
  <c r="AE300" i="3"/>
  <c r="AD300" i="3"/>
  <c r="AC300" i="3"/>
  <c r="AB300" i="3"/>
  <c r="AA300" i="3"/>
  <c r="Z300" i="3"/>
  <c r="Y300" i="3"/>
  <c r="W300" i="3"/>
  <c r="U300" i="3"/>
  <c r="S300" i="3"/>
  <c r="Q300" i="3"/>
  <c r="O300" i="3"/>
  <c r="M300" i="3"/>
  <c r="K300" i="3"/>
  <c r="I300" i="3"/>
  <c r="G300" i="3"/>
  <c r="E300" i="3"/>
  <c r="P300" i="3" s="1"/>
  <c r="C300" i="3"/>
  <c r="A300" i="3"/>
  <c r="B300" i="3" s="1"/>
  <c r="AX299" i="3"/>
  <c r="AW299" i="3"/>
  <c r="AV299" i="3"/>
  <c r="AT299" i="3"/>
  <c r="AS299" i="3"/>
  <c r="AU299" i="3" s="1"/>
  <c r="AR299" i="3"/>
  <c r="AP299" i="3"/>
  <c r="AN299" i="3"/>
  <c r="AL299" i="3"/>
  <c r="AJ299" i="3"/>
  <c r="AH299" i="3"/>
  <c r="AG299" i="3"/>
  <c r="AF299" i="3"/>
  <c r="AE299" i="3"/>
  <c r="AD299" i="3"/>
  <c r="AC299" i="3"/>
  <c r="AB299" i="3"/>
  <c r="AA299" i="3"/>
  <c r="Z299" i="3"/>
  <c r="Y299" i="3"/>
  <c r="W299" i="3"/>
  <c r="U299" i="3"/>
  <c r="S299" i="3"/>
  <c r="Q299" i="3"/>
  <c r="O299" i="3"/>
  <c r="M299" i="3"/>
  <c r="K299" i="3"/>
  <c r="I299" i="3"/>
  <c r="G299" i="3"/>
  <c r="E299" i="3"/>
  <c r="C299" i="3"/>
  <c r="A299" i="3"/>
  <c r="B299" i="3" s="1"/>
  <c r="AX298" i="3"/>
  <c r="AW298" i="3"/>
  <c r="AV298" i="3"/>
  <c r="AU298" i="3"/>
  <c r="AT298" i="3"/>
  <c r="AS298" i="3"/>
  <c r="AR298" i="3"/>
  <c r="AP298" i="3"/>
  <c r="AN298" i="3"/>
  <c r="AM298" i="3"/>
  <c r="AO298" i="3" s="1"/>
  <c r="AQ298" i="3" s="1"/>
  <c r="AL298" i="3"/>
  <c r="AK298" i="3"/>
  <c r="AJ298" i="3"/>
  <c r="AI298" i="3"/>
  <c r="AH298" i="3"/>
  <c r="AG298" i="3"/>
  <c r="AF298" i="3"/>
  <c r="AE298" i="3"/>
  <c r="AD298" i="3"/>
  <c r="AC298" i="3"/>
  <c r="AB298" i="3"/>
  <c r="AA298" i="3"/>
  <c r="Z298" i="3"/>
  <c r="Y298" i="3"/>
  <c r="W298" i="3"/>
  <c r="U298" i="3"/>
  <c r="S298" i="3"/>
  <c r="Q298" i="3"/>
  <c r="O298" i="3"/>
  <c r="M298" i="3"/>
  <c r="K298" i="3"/>
  <c r="I298" i="3"/>
  <c r="G298" i="3"/>
  <c r="E298" i="3"/>
  <c r="R298" i="3" s="1"/>
  <c r="C298" i="3"/>
  <c r="B298" i="3"/>
  <c r="T298" i="3" s="1"/>
  <c r="A298" i="3"/>
  <c r="AX297" i="3"/>
  <c r="AW297" i="3"/>
  <c r="AV297" i="3"/>
  <c r="AU297" i="3"/>
  <c r="AT297" i="3"/>
  <c r="AS297" i="3"/>
  <c r="AR297" i="3"/>
  <c r="AP297" i="3"/>
  <c r="AN297" i="3"/>
  <c r="AL297" i="3"/>
  <c r="AJ297" i="3"/>
  <c r="AH297" i="3"/>
  <c r="AG297" i="3"/>
  <c r="AF297" i="3"/>
  <c r="AE297" i="3"/>
  <c r="AD297" i="3"/>
  <c r="AC297" i="3"/>
  <c r="AB297" i="3"/>
  <c r="AA297" i="3"/>
  <c r="Z297" i="3"/>
  <c r="Y297" i="3"/>
  <c r="W297" i="3"/>
  <c r="U297" i="3"/>
  <c r="S297" i="3"/>
  <c r="Q297" i="3"/>
  <c r="O297" i="3"/>
  <c r="M297" i="3"/>
  <c r="K297" i="3"/>
  <c r="I297" i="3"/>
  <c r="G297" i="3"/>
  <c r="E297" i="3"/>
  <c r="R297" i="3" s="1"/>
  <c r="C297" i="3"/>
  <c r="A297" i="3"/>
  <c r="B297" i="3" s="1"/>
  <c r="AX296" i="3"/>
  <c r="AW296" i="3"/>
  <c r="AV296" i="3"/>
  <c r="AU296" i="3"/>
  <c r="AT296" i="3"/>
  <c r="AS296" i="3"/>
  <c r="AR296" i="3"/>
  <c r="AP296" i="3"/>
  <c r="AN296" i="3"/>
  <c r="AL296" i="3"/>
  <c r="AJ296" i="3"/>
  <c r="AI296" i="3"/>
  <c r="AK296" i="3" s="1"/>
  <c r="AM296" i="3" s="1"/>
  <c r="AO296" i="3" s="1"/>
  <c r="AQ296" i="3" s="1"/>
  <c r="AH296" i="3"/>
  <c r="AG296" i="3"/>
  <c r="AF296" i="3"/>
  <c r="AE296" i="3"/>
  <c r="AD296" i="3"/>
  <c r="AC296" i="3"/>
  <c r="AB296" i="3"/>
  <c r="AA296" i="3"/>
  <c r="Z296" i="3"/>
  <c r="Y296" i="3"/>
  <c r="W296" i="3"/>
  <c r="U296" i="3"/>
  <c r="S296" i="3"/>
  <c r="Q296" i="3"/>
  <c r="O296" i="3"/>
  <c r="M296" i="3"/>
  <c r="K296" i="3"/>
  <c r="I296" i="3"/>
  <c r="G296" i="3"/>
  <c r="E296" i="3"/>
  <c r="P296" i="3" s="1"/>
  <c r="C296" i="3"/>
  <c r="A296" i="3"/>
  <c r="B296" i="3" s="1"/>
  <c r="AX295" i="3"/>
  <c r="AW295" i="3"/>
  <c r="AV295" i="3"/>
  <c r="AT295" i="3"/>
  <c r="AS295" i="3"/>
  <c r="AU295" i="3" s="1"/>
  <c r="AR295" i="3"/>
  <c r="AP295" i="3"/>
  <c r="AN295" i="3"/>
  <c r="AL295" i="3"/>
  <c r="AJ295" i="3"/>
  <c r="AH295" i="3"/>
  <c r="AG295" i="3"/>
  <c r="AF295" i="3"/>
  <c r="AE295" i="3"/>
  <c r="AD295" i="3"/>
  <c r="AC295" i="3"/>
  <c r="AB295" i="3"/>
  <c r="AA295" i="3"/>
  <c r="Z295" i="3"/>
  <c r="Y295" i="3"/>
  <c r="W295" i="3"/>
  <c r="U295" i="3"/>
  <c r="S295" i="3"/>
  <c r="Q295" i="3"/>
  <c r="O295" i="3"/>
  <c r="M295" i="3"/>
  <c r="K295" i="3"/>
  <c r="I295" i="3"/>
  <c r="G295" i="3"/>
  <c r="E295" i="3"/>
  <c r="C295" i="3"/>
  <c r="A295" i="3"/>
  <c r="B295" i="3" s="1"/>
  <c r="AX294" i="3"/>
  <c r="AW294" i="3"/>
  <c r="AV294" i="3"/>
  <c r="AU294" i="3"/>
  <c r="AT294" i="3"/>
  <c r="AS294" i="3"/>
  <c r="AR294" i="3"/>
  <c r="AP294" i="3"/>
  <c r="AN294" i="3"/>
  <c r="AM294" i="3"/>
  <c r="AO294" i="3" s="1"/>
  <c r="AQ294" i="3" s="1"/>
  <c r="AL294" i="3"/>
  <c r="AK294" i="3"/>
  <c r="AJ294" i="3"/>
  <c r="AI294" i="3"/>
  <c r="AH294" i="3"/>
  <c r="AG294" i="3"/>
  <c r="AF294" i="3"/>
  <c r="AE294" i="3"/>
  <c r="AD294" i="3"/>
  <c r="AC294" i="3"/>
  <c r="AB294" i="3"/>
  <c r="AA294" i="3"/>
  <c r="Z294" i="3"/>
  <c r="Y294" i="3"/>
  <c r="W294" i="3"/>
  <c r="U294" i="3"/>
  <c r="S294" i="3"/>
  <c r="Q294" i="3"/>
  <c r="O294" i="3"/>
  <c r="M294" i="3"/>
  <c r="K294" i="3"/>
  <c r="I294" i="3"/>
  <c r="G294" i="3"/>
  <c r="E294" i="3"/>
  <c r="R294" i="3" s="1"/>
  <c r="C294" i="3"/>
  <c r="B294" i="3"/>
  <c r="T294" i="3" s="1"/>
  <c r="A294" i="3"/>
  <c r="AX293" i="3"/>
  <c r="AW293" i="3"/>
  <c r="AV293" i="3"/>
  <c r="AU293" i="3"/>
  <c r="AT293" i="3"/>
  <c r="AS293" i="3"/>
  <c r="AR293" i="3"/>
  <c r="AP293" i="3"/>
  <c r="AN293" i="3"/>
  <c r="AL293" i="3"/>
  <c r="AJ293" i="3"/>
  <c r="AH293" i="3"/>
  <c r="AG293" i="3"/>
  <c r="AF293" i="3"/>
  <c r="AE293" i="3"/>
  <c r="AD293" i="3"/>
  <c r="AC293" i="3"/>
  <c r="AB293" i="3"/>
  <c r="AA293" i="3"/>
  <c r="Z293" i="3"/>
  <c r="Y293" i="3"/>
  <c r="W293" i="3"/>
  <c r="U293" i="3"/>
  <c r="S293" i="3"/>
  <c r="Q293" i="3"/>
  <c r="O293" i="3"/>
  <c r="M293" i="3"/>
  <c r="K293" i="3"/>
  <c r="I293" i="3"/>
  <c r="G293" i="3"/>
  <c r="E293" i="3"/>
  <c r="R293" i="3" s="1"/>
  <c r="C293" i="3"/>
  <c r="A293" i="3"/>
  <c r="B293" i="3" s="1"/>
  <c r="AX292" i="3"/>
  <c r="AW292" i="3"/>
  <c r="AV292" i="3"/>
  <c r="AU292" i="3"/>
  <c r="AT292" i="3"/>
  <c r="AS292" i="3"/>
  <c r="AR292" i="3"/>
  <c r="AP292" i="3"/>
  <c r="AN292" i="3"/>
  <c r="AL292" i="3"/>
  <c r="AJ292" i="3"/>
  <c r="AH292" i="3"/>
  <c r="AG292" i="3"/>
  <c r="AF292" i="3"/>
  <c r="AE292" i="3"/>
  <c r="AD292" i="3"/>
  <c r="AC292" i="3"/>
  <c r="AB292" i="3"/>
  <c r="AA292" i="3"/>
  <c r="Z292" i="3"/>
  <c r="Y292" i="3"/>
  <c r="W292" i="3"/>
  <c r="U292" i="3"/>
  <c r="S292" i="3"/>
  <c r="Q292" i="3"/>
  <c r="O292" i="3"/>
  <c r="M292" i="3"/>
  <c r="K292" i="3"/>
  <c r="I292" i="3"/>
  <c r="G292" i="3"/>
  <c r="E292" i="3"/>
  <c r="P292" i="3" s="1"/>
  <c r="C292" i="3"/>
  <c r="A292" i="3"/>
  <c r="B292" i="3" s="1"/>
  <c r="AI292" i="3" s="1"/>
  <c r="AK292" i="3" s="1"/>
  <c r="AM292" i="3" s="1"/>
  <c r="AO292" i="3" s="1"/>
  <c r="AQ292" i="3" s="1"/>
  <c r="AX291" i="3"/>
  <c r="AW291" i="3"/>
  <c r="AV291" i="3"/>
  <c r="AT291" i="3"/>
  <c r="AS291" i="3"/>
  <c r="AU291" i="3" s="1"/>
  <c r="AR291" i="3"/>
  <c r="AP291" i="3"/>
  <c r="AN291" i="3"/>
  <c r="AL291" i="3"/>
  <c r="AJ291" i="3"/>
  <c r="AH291" i="3"/>
  <c r="AG291" i="3"/>
  <c r="AF291" i="3"/>
  <c r="AE291" i="3"/>
  <c r="AD291" i="3"/>
  <c r="AC291" i="3"/>
  <c r="AB291" i="3"/>
  <c r="AA291" i="3"/>
  <c r="Z291" i="3"/>
  <c r="Y291" i="3"/>
  <c r="W291" i="3"/>
  <c r="U291" i="3"/>
  <c r="S291" i="3"/>
  <c r="Q291" i="3"/>
  <c r="O291" i="3"/>
  <c r="M291" i="3"/>
  <c r="K291" i="3"/>
  <c r="I291" i="3"/>
  <c r="G291" i="3"/>
  <c r="E291" i="3"/>
  <c r="C291" i="3"/>
  <c r="A291" i="3"/>
  <c r="B291" i="3" s="1"/>
  <c r="AX290" i="3"/>
  <c r="AW290" i="3"/>
  <c r="AV290" i="3"/>
  <c r="AU290" i="3"/>
  <c r="AT290" i="3"/>
  <c r="AS290" i="3"/>
  <c r="AR290" i="3"/>
  <c r="AP290" i="3"/>
  <c r="AN290" i="3"/>
  <c r="AM290" i="3"/>
  <c r="AO290" i="3" s="1"/>
  <c r="AQ290" i="3" s="1"/>
  <c r="AL290" i="3"/>
  <c r="AK290" i="3"/>
  <c r="AJ290" i="3"/>
  <c r="AI290" i="3"/>
  <c r="AH290" i="3"/>
  <c r="AG290" i="3"/>
  <c r="AF290" i="3"/>
  <c r="AE290" i="3"/>
  <c r="AD290" i="3"/>
  <c r="AC290" i="3"/>
  <c r="AB290" i="3"/>
  <c r="AA290" i="3"/>
  <c r="Z290" i="3"/>
  <c r="Y290" i="3"/>
  <c r="W290" i="3"/>
  <c r="U290" i="3"/>
  <c r="S290" i="3"/>
  <c r="Q290" i="3"/>
  <c r="O290" i="3"/>
  <c r="M290" i="3"/>
  <c r="K290" i="3"/>
  <c r="I290" i="3"/>
  <c r="G290" i="3"/>
  <c r="E290" i="3"/>
  <c r="R290" i="3" s="1"/>
  <c r="C290" i="3"/>
  <c r="B290" i="3"/>
  <c r="T290" i="3" s="1"/>
  <c r="A290" i="3"/>
  <c r="AX289" i="3"/>
  <c r="AW289" i="3"/>
  <c r="AV289" i="3"/>
  <c r="AU289" i="3"/>
  <c r="AT289" i="3"/>
  <c r="AS289" i="3"/>
  <c r="AR289" i="3"/>
  <c r="AP289" i="3"/>
  <c r="AN289" i="3"/>
  <c r="AL289" i="3"/>
  <c r="AJ289" i="3"/>
  <c r="AH289" i="3"/>
  <c r="AG289" i="3"/>
  <c r="AF289" i="3"/>
  <c r="AE289" i="3"/>
  <c r="AD289" i="3"/>
  <c r="AC289" i="3"/>
  <c r="AB289" i="3"/>
  <c r="AA289" i="3"/>
  <c r="Z289" i="3"/>
  <c r="Y289" i="3"/>
  <c r="W289" i="3"/>
  <c r="U289" i="3"/>
  <c r="S289" i="3"/>
  <c r="Q289" i="3"/>
  <c r="O289" i="3"/>
  <c r="M289" i="3"/>
  <c r="K289" i="3"/>
  <c r="I289" i="3"/>
  <c r="G289" i="3"/>
  <c r="E289" i="3"/>
  <c r="R289" i="3" s="1"/>
  <c r="C289" i="3"/>
  <c r="A289" i="3"/>
  <c r="B289" i="3" s="1"/>
  <c r="AX288" i="3"/>
  <c r="AW288" i="3"/>
  <c r="AV288" i="3"/>
  <c r="AU288" i="3"/>
  <c r="AT288" i="3"/>
  <c r="AS288" i="3"/>
  <c r="AR288" i="3"/>
  <c r="AP288" i="3"/>
  <c r="AN288" i="3"/>
  <c r="AL288" i="3"/>
  <c r="AJ288" i="3"/>
  <c r="AH288" i="3"/>
  <c r="AG288" i="3"/>
  <c r="AF288" i="3"/>
  <c r="AE288" i="3"/>
  <c r="AD288" i="3"/>
  <c r="AC288" i="3"/>
  <c r="AB288" i="3"/>
  <c r="AA288" i="3"/>
  <c r="Z288" i="3"/>
  <c r="Y288" i="3"/>
  <c r="W288" i="3"/>
  <c r="U288" i="3"/>
  <c r="S288" i="3"/>
  <c r="Q288" i="3"/>
  <c r="O288" i="3"/>
  <c r="M288" i="3"/>
  <c r="K288" i="3"/>
  <c r="I288" i="3"/>
  <c r="G288" i="3"/>
  <c r="E288" i="3"/>
  <c r="P288" i="3" s="1"/>
  <c r="C288" i="3"/>
  <c r="A288" i="3"/>
  <c r="B288" i="3" s="1"/>
  <c r="AI288" i="3" s="1"/>
  <c r="AK288" i="3" s="1"/>
  <c r="AM288" i="3" s="1"/>
  <c r="AO288" i="3" s="1"/>
  <c r="AQ288" i="3" s="1"/>
  <c r="AX287" i="3"/>
  <c r="AW287" i="3"/>
  <c r="AV287" i="3"/>
  <c r="AT287" i="3"/>
  <c r="AS287" i="3"/>
  <c r="AU287" i="3" s="1"/>
  <c r="AR287" i="3"/>
  <c r="AP287" i="3"/>
  <c r="AN287" i="3"/>
  <c r="AL287" i="3"/>
  <c r="AJ287" i="3"/>
  <c r="AH287" i="3"/>
  <c r="AG287" i="3"/>
  <c r="AF287" i="3"/>
  <c r="AE287" i="3"/>
  <c r="AD287" i="3"/>
  <c r="AC287" i="3"/>
  <c r="AB287" i="3"/>
  <c r="AA287" i="3"/>
  <c r="Z287" i="3"/>
  <c r="Y287" i="3"/>
  <c r="W287" i="3"/>
  <c r="U287" i="3"/>
  <c r="S287" i="3"/>
  <c r="Q287" i="3"/>
  <c r="O287" i="3"/>
  <c r="M287" i="3"/>
  <c r="K287" i="3"/>
  <c r="I287" i="3"/>
  <c r="G287" i="3"/>
  <c r="E287" i="3"/>
  <c r="C287" i="3"/>
  <c r="A287" i="3"/>
  <c r="B287" i="3" s="1"/>
  <c r="AX286" i="3"/>
  <c r="AW286" i="3"/>
  <c r="AV286" i="3"/>
  <c r="AU286" i="3"/>
  <c r="AT286" i="3"/>
  <c r="AS286" i="3"/>
  <c r="AR286" i="3"/>
  <c r="AP286" i="3"/>
  <c r="AN286" i="3"/>
  <c r="AM286" i="3"/>
  <c r="AO286" i="3" s="1"/>
  <c r="AQ286" i="3" s="1"/>
  <c r="AL286" i="3"/>
  <c r="AK286" i="3"/>
  <c r="AJ286" i="3"/>
  <c r="AI286" i="3"/>
  <c r="AH286" i="3"/>
  <c r="AG286" i="3"/>
  <c r="AF286" i="3"/>
  <c r="AE286" i="3"/>
  <c r="AD286" i="3"/>
  <c r="AC286" i="3"/>
  <c r="AB286" i="3"/>
  <c r="AA286" i="3"/>
  <c r="Z286" i="3"/>
  <c r="Y286" i="3"/>
  <c r="W286" i="3"/>
  <c r="U286" i="3"/>
  <c r="S286" i="3"/>
  <c r="Q286" i="3"/>
  <c r="O286" i="3"/>
  <c r="M286" i="3"/>
  <c r="K286" i="3"/>
  <c r="I286" i="3"/>
  <c r="G286" i="3"/>
  <c r="E286" i="3"/>
  <c r="R286" i="3" s="1"/>
  <c r="C286" i="3"/>
  <c r="B286" i="3"/>
  <c r="T286" i="3" s="1"/>
  <c r="A286" i="3"/>
  <c r="AX285" i="3"/>
  <c r="AW285" i="3"/>
  <c r="AV285" i="3"/>
  <c r="AU285" i="3"/>
  <c r="AT285" i="3"/>
  <c r="AS285" i="3"/>
  <c r="AR285" i="3"/>
  <c r="AP285" i="3"/>
  <c r="AN285" i="3"/>
  <c r="AL285" i="3"/>
  <c r="AJ285" i="3"/>
  <c r="AH285" i="3"/>
  <c r="AG285" i="3"/>
  <c r="AF285" i="3"/>
  <c r="AE285" i="3"/>
  <c r="AD285" i="3"/>
  <c r="AC285" i="3"/>
  <c r="AB285" i="3"/>
  <c r="AA285" i="3"/>
  <c r="Z285" i="3"/>
  <c r="Y285" i="3"/>
  <c r="W285" i="3"/>
  <c r="U285" i="3"/>
  <c r="S285" i="3"/>
  <c r="Q285" i="3"/>
  <c r="O285" i="3"/>
  <c r="M285" i="3"/>
  <c r="K285" i="3"/>
  <c r="I285" i="3"/>
  <c r="G285" i="3"/>
  <c r="E285" i="3"/>
  <c r="R285" i="3" s="1"/>
  <c r="C285" i="3"/>
  <c r="A285" i="3"/>
  <c r="B285" i="3" s="1"/>
  <c r="AX284" i="3"/>
  <c r="AW284" i="3"/>
  <c r="AV284" i="3"/>
  <c r="AU284" i="3"/>
  <c r="AT284" i="3"/>
  <c r="AS284" i="3"/>
  <c r="AR284" i="3"/>
  <c r="AP284" i="3"/>
  <c r="AN284" i="3"/>
  <c r="AL284" i="3"/>
  <c r="AJ284" i="3"/>
  <c r="AH284" i="3"/>
  <c r="AG284" i="3"/>
  <c r="AF284" i="3"/>
  <c r="AE284" i="3"/>
  <c r="AD284" i="3"/>
  <c r="AC284" i="3"/>
  <c r="AB284" i="3"/>
  <c r="AA284" i="3"/>
  <c r="Z284" i="3"/>
  <c r="Y284" i="3"/>
  <c r="W284" i="3"/>
  <c r="U284" i="3"/>
  <c r="S284" i="3"/>
  <c r="Q284" i="3"/>
  <c r="O284" i="3"/>
  <c r="M284" i="3"/>
  <c r="K284" i="3"/>
  <c r="I284" i="3"/>
  <c r="G284" i="3"/>
  <c r="E284" i="3"/>
  <c r="P284" i="3" s="1"/>
  <c r="C284" i="3"/>
  <c r="A284" i="3"/>
  <c r="B284" i="3" s="1"/>
  <c r="AX283" i="3"/>
  <c r="AW283" i="3"/>
  <c r="AV283" i="3"/>
  <c r="AT283" i="3"/>
  <c r="AS283" i="3"/>
  <c r="AU283" i="3" s="1"/>
  <c r="AR283" i="3"/>
  <c r="AP283" i="3"/>
  <c r="AN283" i="3"/>
  <c r="AL283" i="3"/>
  <c r="AJ283" i="3"/>
  <c r="AH283" i="3"/>
  <c r="AG283" i="3"/>
  <c r="AF283" i="3"/>
  <c r="AE283" i="3"/>
  <c r="AD283" i="3"/>
  <c r="AC283" i="3"/>
  <c r="AB283" i="3"/>
  <c r="AA283" i="3"/>
  <c r="Z283" i="3"/>
  <c r="Y283" i="3"/>
  <c r="W283" i="3"/>
  <c r="U283" i="3"/>
  <c r="S283" i="3"/>
  <c r="Q283" i="3"/>
  <c r="O283" i="3"/>
  <c r="M283" i="3"/>
  <c r="K283" i="3"/>
  <c r="I283" i="3"/>
  <c r="G283" i="3"/>
  <c r="E283" i="3"/>
  <c r="C283" i="3"/>
  <c r="A283" i="3"/>
  <c r="B283" i="3" s="1"/>
  <c r="AX282" i="3"/>
  <c r="AW282" i="3"/>
  <c r="AV282" i="3"/>
  <c r="AU282" i="3"/>
  <c r="AT282" i="3"/>
  <c r="AS282" i="3"/>
  <c r="AR282" i="3"/>
  <c r="AP282" i="3"/>
  <c r="AN282" i="3"/>
  <c r="AM282" i="3"/>
  <c r="AO282" i="3" s="1"/>
  <c r="AQ282" i="3" s="1"/>
  <c r="AL282" i="3"/>
  <c r="AK282" i="3"/>
  <c r="AJ282" i="3"/>
  <c r="AI282" i="3"/>
  <c r="AH282" i="3"/>
  <c r="AG282" i="3"/>
  <c r="AF282" i="3"/>
  <c r="AE282" i="3"/>
  <c r="AD282" i="3"/>
  <c r="AC282" i="3"/>
  <c r="AB282" i="3"/>
  <c r="AA282" i="3"/>
  <c r="Z282" i="3"/>
  <c r="Y282" i="3"/>
  <c r="W282" i="3"/>
  <c r="U282" i="3"/>
  <c r="S282" i="3"/>
  <c r="Q282" i="3"/>
  <c r="O282" i="3"/>
  <c r="M282" i="3"/>
  <c r="K282" i="3"/>
  <c r="I282" i="3"/>
  <c r="G282" i="3"/>
  <c r="E282" i="3"/>
  <c r="R282" i="3" s="1"/>
  <c r="C282" i="3"/>
  <c r="B282" i="3"/>
  <c r="T282" i="3" s="1"/>
  <c r="A282" i="3"/>
  <c r="AX281" i="3"/>
  <c r="AW281" i="3"/>
  <c r="AV281" i="3"/>
  <c r="AU281" i="3"/>
  <c r="AT281" i="3"/>
  <c r="AS281" i="3"/>
  <c r="AR281" i="3"/>
  <c r="AP281" i="3"/>
  <c r="AN281" i="3"/>
  <c r="AL281" i="3"/>
  <c r="AJ281" i="3"/>
  <c r="AH281" i="3"/>
  <c r="AG281" i="3"/>
  <c r="AF281" i="3"/>
  <c r="AE281" i="3"/>
  <c r="AD281" i="3"/>
  <c r="AC281" i="3"/>
  <c r="AB281" i="3"/>
  <c r="AA281" i="3"/>
  <c r="Z281" i="3"/>
  <c r="Y281" i="3"/>
  <c r="W281" i="3"/>
  <c r="U281" i="3"/>
  <c r="S281" i="3"/>
  <c r="Q281" i="3"/>
  <c r="O281" i="3"/>
  <c r="M281" i="3"/>
  <c r="K281" i="3"/>
  <c r="I281" i="3"/>
  <c r="G281" i="3"/>
  <c r="E281" i="3"/>
  <c r="R281" i="3" s="1"/>
  <c r="C281" i="3"/>
  <c r="A281" i="3"/>
  <c r="B281" i="3" s="1"/>
  <c r="AX280" i="3"/>
  <c r="AW280" i="3"/>
  <c r="AV280" i="3"/>
  <c r="AU280" i="3"/>
  <c r="AT280" i="3"/>
  <c r="AS280" i="3"/>
  <c r="AR280" i="3"/>
  <c r="AP280" i="3"/>
  <c r="AN280" i="3"/>
  <c r="AL280" i="3"/>
  <c r="AJ280" i="3"/>
  <c r="AH280" i="3"/>
  <c r="AG280" i="3"/>
  <c r="AF280" i="3"/>
  <c r="AE280" i="3"/>
  <c r="AD280" i="3"/>
  <c r="AC280" i="3"/>
  <c r="AB280" i="3"/>
  <c r="AA280" i="3"/>
  <c r="Z280" i="3"/>
  <c r="Y280" i="3"/>
  <c r="W280" i="3"/>
  <c r="U280" i="3"/>
  <c r="S280" i="3"/>
  <c r="Q280" i="3"/>
  <c r="O280" i="3"/>
  <c r="M280" i="3"/>
  <c r="K280" i="3"/>
  <c r="I280" i="3"/>
  <c r="G280" i="3"/>
  <c r="E280" i="3"/>
  <c r="P280" i="3" s="1"/>
  <c r="C280" i="3"/>
  <c r="A280" i="3"/>
  <c r="B280" i="3" s="1"/>
  <c r="AI280" i="3" s="1"/>
  <c r="AK280" i="3" s="1"/>
  <c r="AM280" i="3" s="1"/>
  <c r="AO280" i="3" s="1"/>
  <c r="AQ280" i="3" s="1"/>
  <c r="AX279" i="3"/>
  <c r="AW279" i="3"/>
  <c r="AV279" i="3"/>
  <c r="AT279" i="3"/>
  <c r="AS279" i="3"/>
  <c r="AU279" i="3" s="1"/>
  <c r="AR279" i="3"/>
  <c r="AP279" i="3"/>
  <c r="AN279" i="3"/>
  <c r="AL279" i="3"/>
  <c r="AJ279" i="3"/>
  <c r="AH279" i="3"/>
  <c r="AG279" i="3"/>
  <c r="AF279" i="3"/>
  <c r="AE279" i="3"/>
  <c r="AD279" i="3"/>
  <c r="AC279" i="3"/>
  <c r="AB279" i="3"/>
  <c r="AA279" i="3"/>
  <c r="Z279" i="3"/>
  <c r="Y279" i="3"/>
  <c r="W279" i="3"/>
  <c r="U279" i="3"/>
  <c r="S279" i="3"/>
  <c r="Q279" i="3"/>
  <c r="O279" i="3"/>
  <c r="M279" i="3"/>
  <c r="K279" i="3"/>
  <c r="I279" i="3"/>
  <c r="G279" i="3"/>
  <c r="E279" i="3"/>
  <c r="C279" i="3"/>
  <c r="A279" i="3"/>
  <c r="B279" i="3" s="1"/>
  <c r="AX278" i="3"/>
  <c r="AW278" i="3"/>
  <c r="AV278" i="3"/>
  <c r="AU278" i="3"/>
  <c r="AT278" i="3"/>
  <c r="AS278" i="3"/>
  <c r="AR278" i="3"/>
  <c r="AP278" i="3"/>
  <c r="AN278" i="3"/>
  <c r="AM278" i="3"/>
  <c r="AO278" i="3" s="1"/>
  <c r="AQ278" i="3" s="1"/>
  <c r="AL278" i="3"/>
  <c r="AK278" i="3"/>
  <c r="AJ278" i="3"/>
  <c r="AI278" i="3"/>
  <c r="AH278" i="3"/>
  <c r="AG278" i="3"/>
  <c r="AF278" i="3"/>
  <c r="AE278" i="3"/>
  <c r="AD278" i="3"/>
  <c r="AC278" i="3"/>
  <c r="AB278" i="3"/>
  <c r="AA278" i="3"/>
  <c r="Z278" i="3"/>
  <c r="Y278" i="3"/>
  <c r="W278" i="3"/>
  <c r="U278" i="3"/>
  <c r="S278" i="3"/>
  <c r="Q278" i="3"/>
  <c r="O278" i="3"/>
  <c r="M278" i="3"/>
  <c r="K278" i="3"/>
  <c r="I278" i="3"/>
  <c r="G278" i="3"/>
  <c r="E278" i="3"/>
  <c r="R278" i="3" s="1"/>
  <c r="C278" i="3"/>
  <c r="B278" i="3"/>
  <c r="T278" i="3" s="1"/>
  <c r="A278" i="3"/>
  <c r="AX277" i="3"/>
  <c r="AW277" i="3"/>
  <c r="AV277" i="3"/>
  <c r="AU277" i="3"/>
  <c r="AT277" i="3"/>
  <c r="AS277" i="3"/>
  <c r="AR277" i="3"/>
  <c r="AP277" i="3"/>
  <c r="AN277" i="3"/>
  <c r="AL277" i="3"/>
  <c r="AJ277" i="3"/>
  <c r="AH277" i="3"/>
  <c r="AG277" i="3"/>
  <c r="AF277" i="3"/>
  <c r="AE277" i="3"/>
  <c r="AD277" i="3"/>
  <c r="AC277" i="3"/>
  <c r="AB277" i="3"/>
  <c r="AA277" i="3"/>
  <c r="Z277" i="3"/>
  <c r="Y277" i="3"/>
  <c r="W277" i="3"/>
  <c r="U277" i="3"/>
  <c r="S277" i="3"/>
  <c r="Q277" i="3"/>
  <c r="O277" i="3"/>
  <c r="M277" i="3"/>
  <c r="K277" i="3"/>
  <c r="I277" i="3"/>
  <c r="G277" i="3"/>
  <c r="E277" i="3"/>
  <c r="R277" i="3" s="1"/>
  <c r="C277" i="3"/>
  <c r="A277" i="3"/>
  <c r="B277" i="3" s="1"/>
  <c r="AX276" i="3"/>
  <c r="AW276" i="3"/>
  <c r="AV276" i="3"/>
  <c r="AU276" i="3"/>
  <c r="AT276" i="3"/>
  <c r="AS276" i="3"/>
  <c r="AR276" i="3"/>
  <c r="AQ276" i="3"/>
  <c r="AP276" i="3"/>
  <c r="AN276" i="3"/>
  <c r="AL276" i="3"/>
  <c r="AJ276" i="3"/>
  <c r="AI276" i="3"/>
  <c r="AK276" i="3" s="1"/>
  <c r="AM276" i="3" s="1"/>
  <c r="AO276" i="3" s="1"/>
  <c r="AH276" i="3"/>
  <c r="AG276" i="3"/>
  <c r="AF276" i="3"/>
  <c r="AE276" i="3"/>
  <c r="AD276" i="3"/>
  <c r="AC276" i="3"/>
  <c r="AB276" i="3"/>
  <c r="AA276" i="3"/>
  <c r="Z276" i="3"/>
  <c r="Y276" i="3"/>
  <c r="W276" i="3"/>
  <c r="U276" i="3"/>
  <c r="S276" i="3"/>
  <c r="Q276" i="3"/>
  <c r="O276" i="3"/>
  <c r="M276" i="3"/>
  <c r="K276" i="3"/>
  <c r="I276" i="3"/>
  <c r="G276" i="3"/>
  <c r="E276" i="3"/>
  <c r="P276" i="3" s="1"/>
  <c r="C276" i="3"/>
  <c r="A276" i="3"/>
  <c r="B276" i="3" s="1"/>
  <c r="AX275" i="3"/>
  <c r="AW275" i="3"/>
  <c r="AV275" i="3"/>
  <c r="AT275" i="3"/>
  <c r="AS275" i="3"/>
  <c r="AU275" i="3" s="1"/>
  <c r="AR275" i="3"/>
  <c r="AP275" i="3"/>
  <c r="AN275" i="3"/>
  <c r="AL275" i="3"/>
  <c r="AJ275" i="3"/>
  <c r="AH275" i="3"/>
  <c r="AG275" i="3"/>
  <c r="AF275" i="3"/>
  <c r="AE275" i="3"/>
  <c r="AD275" i="3"/>
  <c r="AC275" i="3"/>
  <c r="AB275" i="3"/>
  <c r="AA275" i="3"/>
  <c r="Z275" i="3"/>
  <c r="Y275" i="3"/>
  <c r="W275" i="3"/>
  <c r="U275" i="3"/>
  <c r="S275" i="3"/>
  <c r="Q275" i="3"/>
  <c r="O275" i="3"/>
  <c r="M275" i="3"/>
  <c r="K275" i="3"/>
  <c r="I275" i="3"/>
  <c r="G275" i="3"/>
  <c r="E275" i="3"/>
  <c r="C275" i="3"/>
  <c r="A275" i="3"/>
  <c r="B275" i="3" s="1"/>
  <c r="AI275" i="3" s="1"/>
  <c r="AK275" i="3" s="1"/>
  <c r="AM275" i="3" s="1"/>
  <c r="AO275" i="3" s="1"/>
  <c r="AQ275" i="3" s="1"/>
  <c r="AX274" i="3"/>
  <c r="AW274" i="3"/>
  <c r="AV274" i="3"/>
  <c r="AU274" i="3"/>
  <c r="AT274" i="3"/>
  <c r="AS274" i="3"/>
  <c r="AR274" i="3"/>
  <c r="AP274" i="3"/>
  <c r="AN274" i="3"/>
  <c r="AL274" i="3"/>
  <c r="AJ274" i="3"/>
  <c r="AI274" i="3"/>
  <c r="AK274" i="3" s="1"/>
  <c r="AM274" i="3" s="1"/>
  <c r="AO274" i="3" s="1"/>
  <c r="AQ274" i="3" s="1"/>
  <c r="AH274" i="3"/>
  <c r="AG274" i="3"/>
  <c r="AF274" i="3"/>
  <c r="AE274" i="3"/>
  <c r="AD274" i="3"/>
  <c r="AC274" i="3"/>
  <c r="AB274" i="3"/>
  <c r="AA274" i="3"/>
  <c r="Z274" i="3"/>
  <c r="Y274" i="3"/>
  <c r="W274" i="3"/>
  <c r="U274" i="3"/>
  <c r="S274" i="3"/>
  <c r="Q274" i="3"/>
  <c r="O274" i="3"/>
  <c r="M274" i="3"/>
  <c r="K274" i="3"/>
  <c r="I274" i="3"/>
  <c r="G274" i="3"/>
  <c r="E274" i="3"/>
  <c r="C274" i="3"/>
  <c r="B274" i="3"/>
  <c r="T274" i="3" s="1"/>
  <c r="A274" i="3"/>
  <c r="AX273" i="3"/>
  <c r="AW273" i="3"/>
  <c r="AV273" i="3"/>
  <c r="AU273" i="3"/>
  <c r="AT273" i="3"/>
  <c r="AS273" i="3"/>
  <c r="AR273" i="3"/>
  <c r="AP273" i="3"/>
  <c r="AN273" i="3"/>
  <c r="AL273" i="3"/>
  <c r="AJ273" i="3"/>
  <c r="AH273" i="3"/>
  <c r="AG273" i="3"/>
  <c r="AF273" i="3"/>
  <c r="AE273" i="3"/>
  <c r="AD273" i="3"/>
  <c r="AC273" i="3"/>
  <c r="AB273" i="3"/>
  <c r="AA273" i="3"/>
  <c r="Z273" i="3"/>
  <c r="Y273" i="3"/>
  <c r="W273" i="3"/>
  <c r="U273" i="3"/>
  <c r="S273" i="3"/>
  <c r="Q273" i="3"/>
  <c r="O273" i="3"/>
  <c r="M273" i="3"/>
  <c r="K273" i="3"/>
  <c r="I273" i="3"/>
  <c r="G273" i="3"/>
  <c r="E273" i="3"/>
  <c r="C273" i="3"/>
  <c r="A273" i="3"/>
  <c r="B273" i="3" s="1"/>
  <c r="AX272" i="3"/>
  <c r="AW272" i="3"/>
  <c r="AV272" i="3"/>
  <c r="AU272" i="3"/>
  <c r="AT272" i="3"/>
  <c r="AS272" i="3"/>
  <c r="AR272" i="3"/>
  <c r="AP272" i="3"/>
  <c r="AN272" i="3"/>
  <c r="AL272" i="3"/>
  <c r="AJ272" i="3"/>
  <c r="AH272" i="3"/>
  <c r="AG272" i="3"/>
  <c r="AF272" i="3"/>
  <c r="AE272" i="3"/>
  <c r="AD272" i="3"/>
  <c r="AC272" i="3"/>
  <c r="AB272" i="3"/>
  <c r="AA272" i="3"/>
  <c r="Z272" i="3"/>
  <c r="Y272" i="3"/>
  <c r="W272" i="3"/>
  <c r="U272" i="3"/>
  <c r="S272" i="3"/>
  <c r="Q272" i="3"/>
  <c r="O272" i="3"/>
  <c r="M272" i="3"/>
  <c r="K272" i="3"/>
  <c r="I272" i="3"/>
  <c r="G272" i="3"/>
  <c r="E272" i="3"/>
  <c r="P272" i="3" s="1"/>
  <c r="C272" i="3"/>
  <c r="A272" i="3"/>
  <c r="B272" i="3" s="1"/>
  <c r="AX271" i="3"/>
  <c r="AW271" i="3"/>
  <c r="AV271" i="3"/>
  <c r="AT271" i="3"/>
  <c r="AS271" i="3"/>
  <c r="AU271" i="3" s="1"/>
  <c r="AR271" i="3"/>
  <c r="AP271" i="3"/>
  <c r="AN271" i="3"/>
  <c r="AL271" i="3"/>
  <c r="AJ271" i="3"/>
  <c r="AI271" i="3"/>
  <c r="AK271" i="3" s="1"/>
  <c r="AM271" i="3" s="1"/>
  <c r="AO271" i="3" s="1"/>
  <c r="AQ271" i="3" s="1"/>
  <c r="AH271" i="3"/>
  <c r="AG271" i="3"/>
  <c r="AF271" i="3"/>
  <c r="AE271" i="3"/>
  <c r="AD271" i="3"/>
  <c r="AC271" i="3"/>
  <c r="AB271" i="3"/>
  <c r="AA271" i="3"/>
  <c r="Z271" i="3"/>
  <c r="Y271" i="3"/>
  <c r="W271" i="3"/>
  <c r="U271" i="3"/>
  <c r="S271" i="3"/>
  <c r="Q271" i="3"/>
  <c r="O271" i="3"/>
  <c r="M271" i="3"/>
  <c r="K271" i="3"/>
  <c r="I271" i="3"/>
  <c r="G271" i="3"/>
  <c r="E271" i="3"/>
  <c r="C271" i="3"/>
  <c r="A271" i="3"/>
  <c r="B271" i="3" s="1"/>
  <c r="AX270" i="3"/>
  <c r="AW270" i="3"/>
  <c r="AV270" i="3"/>
  <c r="AU270" i="3"/>
  <c r="AT270" i="3"/>
  <c r="AS270" i="3"/>
  <c r="AR270" i="3"/>
  <c r="AP270" i="3"/>
  <c r="AN270" i="3"/>
  <c r="AL270" i="3"/>
  <c r="AJ270" i="3"/>
  <c r="AI270" i="3"/>
  <c r="AK270" i="3" s="1"/>
  <c r="AM270" i="3" s="1"/>
  <c r="AO270" i="3" s="1"/>
  <c r="AQ270" i="3" s="1"/>
  <c r="AH270" i="3"/>
  <c r="AG270" i="3"/>
  <c r="AF270" i="3"/>
  <c r="AE270" i="3"/>
  <c r="AD270" i="3"/>
  <c r="AC270" i="3"/>
  <c r="AB270" i="3"/>
  <c r="AA270" i="3"/>
  <c r="Z270" i="3"/>
  <c r="Y270" i="3"/>
  <c r="W270" i="3"/>
  <c r="U270" i="3"/>
  <c r="S270" i="3"/>
  <c r="Q270" i="3"/>
  <c r="O270" i="3"/>
  <c r="M270" i="3"/>
  <c r="K270" i="3"/>
  <c r="I270" i="3"/>
  <c r="G270" i="3"/>
  <c r="E270" i="3"/>
  <c r="C270" i="3"/>
  <c r="B270" i="3"/>
  <c r="T270" i="3" s="1"/>
  <c r="A270" i="3"/>
  <c r="AX269" i="3"/>
  <c r="AW269" i="3"/>
  <c r="AV269" i="3"/>
  <c r="AT269" i="3"/>
  <c r="AS269" i="3"/>
  <c r="AU269" i="3" s="1"/>
  <c r="AR269" i="3"/>
  <c r="AP269" i="3"/>
  <c r="AN269" i="3"/>
  <c r="AL269" i="3"/>
  <c r="AJ269" i="3"/>
  <c r="AH269" i="3"/>
  <c r="AG269" i="3"/>
  <c r="AF269" i="3"/>
  <c r="AE269" i="3"/>
  <c r="AD269" i="3"/>
  <c r="AC269" i="3"/>
  <c r="AB269" i="3"/>
  <c r="AA269" i="3"/>
  <c r="Z269" i="3"/>
  <c r="Y269" i="3"/>
  <c r="W269" i="3"/>
  <c r="U269" i="3"/>
  <c r="S269" i="3"/>
  <c r="Q269" i="3"/>
  <c r="O269" i="3"/>
  <c r="M269" i="3"/>
  <c r="K269" i="3"/>
  <c r="I269" i="3"/>
  <c r="G269" i="3"/>
  <c r="E269" i="3"/>
  <c r="C269" i="3"/>
  <c r="A269" i="3"/>
  <c r="B269" i="3" s="1"/>
  <c r="AX268" i="3"/>
  <c r="AW268" i="3"/>
  <c r="AV268" i="3"/>
  <c r="AU268" i="3"/>
  <c r="AT268" i="3"/>
  <c r="AS268" i="3"/>
  <c r="AR268" i="3"/>
  <c r="AP268" i="3"/>
  <c r="AN268" i="3"/>
  <c r="AL268" i="3"/>
  <c r="AJ268" i="3"/>
  <c r="AH268" i="3"/>
  <c r="AG268" i="3"/>
  <c r="AF268" i="3"/>
  <c r="AE268" i="3"/>
  <c r="AD268" i="3"/>
  <c r="AC268" i="3"/>
  <c r="AB268" i="3"/>
  <c r="AA268" i="3"/>
  <c r="Z268" i="3"/>
  <c r="Y268" i="3"/>
  <c r="W268" i="3"/>
  <c r="U268" i="3"/>
  <c r="S268" i="3"/>
  <c r="Q268" i="3"/>
  <c r="O268" i="3"/>
  <c r="M268" i="3"/>
  <c r="K268" i="3"/>
  <c r="I268" i="3"/>
  <c r="G268" i="3"/>
  <c r="E268" i="3"/>
  <c r="P268" i="3" s="1"/>
  <c r="C268" i="3"/>
  <c r="A268" i="3"/>
  <c r="B268" i="3" s="1"/>
  <c r="AI268" i="3" s="1"/>
  <c r="AK268" i="3" s="1"/>
  <c r="AM268" i="3" s="1"/>
  <c r="AO268" i="3" s="1"/>
  <c r="AQ268" i="3" s="1"/>
  <c r="AX267" i="3"/>
  <c r="AW267" i="3"/>
  <c r="AV267" i="3"/>
  <c r="AT267" i="3"/>
  <c r="AS267" i="3"/>
  <c r="AU267" i="3" s="1"/>
  <c r="AR267" i="3"/>
  <c r="AP267" i="3"/>
  <c r="AN267" i="3"/>
  <c r="AL267" i="3"/>
  <c r="AJ267" i="3"/>
  <c r="AI267" i="3"/>
  <c r="AK267" i="3" s="1"/>
  <c r="AM267" i="3" s="1"/>
  <c r="AO267" i="3" s="1"/>
  <c r="AQ267" i="3" s="1"/>
  <c r="AH267" i="3"/>
  <c r="AG267" i="3"/>
  <c r="AF267" i="3"/>
  <c r="AE267" i="3"/>
  <c r="AD267" i="3"/>
  <c r="AC267" i="3"/>
  <c r="AB267" i="3"/>
  <c r="AA267" i="3"/>
  <c r="Z267" i="3"/>
  <c r="Y267" i="3"/>
  <c r="W267" i="3"/>
  <c r="U267" i="3"/>
  <c r="S267" i="3"/>
  <c r="Q267" i="3"/>
  <c r="O267" i="3"/>
  <c r="M267" i="3"/>
  <c r="K267" i="3"/>
  <c r="I267" i="3"/>
  <c r="G267" i="3"/>
  <c r="E267" i="3"/>
  <c r="C267" i="3"/>
  <c r="A267" i="3"/>
  <c r="B267" i="3" s="1"/>
  <c r="AX266" i="3"/>
  <c r="AW266" i="3"/>
  <c r="AV266" i="3"/>
  <c r="AU266" i="3"/>
  <c r="AT266" i="3"/>
  <c r="AS266" i="3"/>
  <c r="AR266" i="3"/>
  <c r="AP266" i="3"/>
  <c r="AN266" i="3"/>
  <c r="AL266" i="3"/>
  <c r="AJ266" i="3"/>
  <c r="AI266" i="3"/>
  <c r="AK266" i="3" s="1"/>
  <c r="AM266" i="3" s="1"/>
  <c r="AO266" i="3" s="1"/>
  <c r="AQ266" i="3" s="1"/>
  <c r="AH266" i="3"/>
  <c r="AG266" i="3"/>
  <c r="AF266" i="3"/>
  <c r="AE266" i="3"/>
  <c r="AD266" i="3"/>
  <c r="AC266" i="3"/>
  <c r="AB266" i="3"/>
  <c r="AA266" i="3"/>
  <c r="Z266" i="3"/>
  <c r="Y266" i="3"/>
  <c r="W266" i="3"/>
  <c r="U266" i="3"/>
  <c r="S266" i="3"/>
  <c r="Q266" i="3"/>
  <c r="O266" i="3"/>
  <c r="M266" i="3"/>
  <c r="K266" i="3"/>
  <c r="I266" i="3"/>
  <c r="G266" i="3"/>
  <c r="E266" i="3"/>
  <c r="C266" i="3"/>
  <c r="B266" i="3"/>
  <c r="T266" i="3" s="1"/>
  <c r="A266" i="3"/>
  <c r="AX265" i="3"/>
  <c r="AW265" i="3"/>
  <c r="AV265" i="3"/>
  <c r="AT265" i="3"/>
  <c r="AS265" i="3"/>
  <c r="AU265" i="3" s="1"/>
  <c r="AR265" i="3"/>
  <c r="AP265" i="3"/>
  <c r="AN265" i="3"/>
  <c r="AL265" i="3"/>
  <c r="AJ265" i="3"/>
  <c r="AH265" i="3"/>
  <c r="AG265" i="3"/>
  <c r="AF265" i="3"/>
  <c r="AE265" i="3"/>
  <c r="AD265" i="3"/>
  <c r="AC265" i="3"/>
  <c r="AB265" i="3"/>
  <c r="AA265" i="3"/>
  <c r="Z265" i="3"/>
  <c r="Y265" i="3"/>
  <c r="W265" i="3"/>
  <c r="U265" i="3"/>
  <c r="S265" i="3"/>
  <c r="Q265" i="3"/>
  <c r="O265" i="3"/>
  <c r="M265" i="3"/>
  <c r="K265" i="3"/>
  <c r="I265" i="3"/>
  <c r="G265" i="3"/>
  <c r="E265" i="3"/>
  <c r="C265" i="3"/>
  <c r="A265" i="3"/>
  <c r="B265" i="3" s="1"/>
  <c r="AX264" i="3"/>
  <c r="AW264" i="3"/>
  <c r="AV264" i="3"/>
  <c r="AU264" i="3"/>
  <c r="AT264" i="3"/>
  <c r="AS264" i="3"/>
  <c r="AR264" i="3"/>
  <c r="AP264" i="3"/>
  <c r="AO264" i="3"/>
  <c r="AQ264" i="3" s="1"/>
  <c r="AN264" i="3"/>
  <c r="AM264" i="3"/>
  <c r="AL264" i="3"/>
  <c r="AJ264" i="3"/>
  <c r="AI264" i="3"/>
  <c r="AK264" i="3" s="1"/>
  <c r="AH264" i="3"/>
  <c r="AG264" i="3"/>
  <c r="AF264" i="3"/>
  <c r="AE264" i="3"/>
  <c r="AD264" i="3"/>
  <c r="AC264" i="3"/>
  <c r="AB264" i="3"/>
  <c r="AA264" i="3"/>
  <c r="Z264" i="3"/>
  <c r="Y264" i="3"/>
  <c r="W264" i="3"/>
  <c r="U264" i="3"/>
  <c r="S264" i="3"/>
  <c r="Q264" i="3"/>
  <c r="O264" i="3"/>
  <c r="M264" i="3"/>
  <c r="K264" i="3"/>
  <c r="I264" i="3"/>
  <c r="G264" i="3"/>
  <c r="E264" i="3"/>
  <c r="P264" i="3" s="1"/>
  <c r="C264" i="3"/>
  <c r="A264" i="3"/>
  <c r="B264" i="3" s="1"/>
  <c r="AX263" i="3"/>
  <c r="AW263" i="3"/>
  <c r="AV263" i="3"/>
  <c r="AT263" i="3"/>
  <c r="AS263" i="3"/>
  <c r="AU263" i="3" s="1"/>
  <c r="AR263" i="3"/>
  <c r="AP263" i="3"/>
  <c r="AN263" i="3"/>
  <c r="AL263" i="3"/>
  <c r="AJ263" i="3"/>
  <c r="AH263" i="3"/>
  <c r="AG263" i="3"/>
  <c r="AF263" i="3"/>
  <c r="AE263" i="3"/>
  <c r="AD263" i="3"/>
  <c r="AC263" i="3"/>
  <c r="AB263" i="3"/>
  <c r="AA263" i="3"/>
  <c r="Z263" i="3"/>
  <c r="Y263" i="3"/>
  <c r="W263" i="3"/>
  <c r="U263" i="3"/>
  <c r="S263" i="3"/>
  <c r="Q263" i="3"/>
  <c r="O263" i="3"/>
  <c r="M263" i="3"/>
  <c r="K263" i="3"/>
  <c r="I263" i="3"/>
  <c r="G263" i="3"/>
  <c r="E263" i="3"/>
  <c r="C263" i="3"/>
  <c r="A263" i="3"/>
  <c r="B263" i="3" s="1"/>
  <c r="AI263" i="3" s="1"/>
  <c r="AK263" i="3" s="1"/>
  <c r="AM263" i="3" s="1"/>
  <c r="AO263" i="3" s="1"/>
  <c r="AQ263" i="3" s="1"/>
  <c r="AX262" i="3"/>
  <c r="AW262" i="3"/>
  <c r="AV262" i="3"/>
  <c r="AT262" i="3"/>
  <c r="AS262" i="3"/>
  <c r="AU262" i="3" s="1"/>
  <c r="AR262" i="3"/>
  <c r="AP262" i="3"/>
  <c r="AN262" i="3"/>
  <c r="AL262" i="3"/>
  <c r="AJ262" i="3"/>
  <c r="AI262" i="3"/>
  <c r="AK262" i="3" s="1"/>
  <c r="AM262" i="3" s="1"/>
  <c r="AO262" i="3" s="1"/>
  <c r="AQ262" i="3" s="1"/>
  <c r="AH262" i="3"/>
  <c r="AG262" i="3"/>
  <c r="AF262" i="3"/>
  <c r="AE262" i="3"/>
  <c r="AD262" i="3"/>
  <c r="AC262" i="3"/>
  <c r="AB262" i="3"/>
  <c r="AA262" i="3"/>
  <c r="Z262" i="3"/>
  <c r="Y262" i="3"/>
  <c r="W262" i="3"/>
  <c r="U262" i="3"/>
  <c r="S262" i="3"/>
  <c r="Q262" i="3"/>
  <c r="O262" i="3"/>
  <c r="M262" i="3"/>
  <c r="K262" i="3"/>
  <c r="I262" i="3"/>
  <c r="G262" i="3"/>
  <c r="E262" i="3"/>
  <c r="C262" i="3"/>
  <c r="B262" i="3"/>
  <c r="T262" i="3" s="1"/>
  <c r="A262" i="3"/>
  <c r="AX261" i="3"/>
  <c r="AW261" i="3"/>
  <c r="AV261" i="3"/>
  <c r="AT261" i="3"/>
  <c r="AS261" i="3"/>
  <c r="AU261" i="3" s="1"/>
  <c r="AR261" i="3"/>
  <c r="AP261" i="3"/>
  <c r="AN261" i="3"/>
  <c r="AL261" i="3"/>
  <c r="AJ261" i="3"/>
  <c r="AH261" i="3"/>
  <c r="AG261" i="3"/>
  <c r="AF261" i="3"/>
  <c r="AE261" i="3"/>
  <c r="AD261" i="3"/>
  <c r="AC261" i="3"/>
  <c r="AB261" i="3"/>
  <c r="AA261" i="3"/>
  <c r="Z261" i="3"/>
  <c r="Y261" i="3"/>
  <c r="W261" i="3"/>
  <c r="U261" i="3"/>
  <c r="S261" i="3"/>
  <c r="Q261" i="3"/>
  <c r="O261" i="3"/>
  <c r="M261" i="3"/>
  <c r="K261" i="3"/>
  <c r="I261" i="3"/>
  <c r="G261" i="3"/>
  <c r="E261" i="3"/>
  <c r="C261" i="3"/>
  <c r="A261" i="3"/>
  <c r="B261" i="3" s="1"/>
  <c r="AX260" i="3"/>
  <c r="AW260" i="3"/>
  <c r="AV260" i="3"/>
  <c r="AU260" i="3"/>
  <c r="AT260" i="3"/>
  <c r="AS260" i="3"/>
  <c r="AR260" i="3"/>
  <c r="AP260" i="3"/>
  <c r="AN260" i="3"/>
  <c r="AL260" i="3"/>
  <c r="AJ260" i="3"/>
  <c r="AH260" i="3"/>
  <c r="AG260" i="3"/>
  <c r="AF260" i="3"/>
  <c r="AE260" i="3"/>
  <c r="AD260" i="3"/>
  <c r="AC260" i="3"/>
  <c r="AB260" i="3"/>
  <c r="AA260" i="3"/>
  <c r="Z260" i="3"/>
  <c r="Y260" i="3"/>
  <c r="W260" i="3"/>
  <c r="U260" i="3"/>
  <c r="S260" i="3"/>
  <c r="Q260" i="3"/>
  <c r="O260" i="3"/>
  <c r="M260" i="3"/>
  <c r="K260" i="3"/>
  <c r="I260" i="3"/>
  <c r="G260" i="3"/>
  <c r="E260" i="3"/>
  <c r="P260" i="3" s="1"/>
  <c r="C260" i="3"/>
  <c r="A260" i="3"/>
  <c r="B260" i="3" s="1"/>
  <c r="AI260" i="3" s="1"/>
  <c r="AK260" i="3" s="1"/>
  <c r="AM260" i="3" s="1"/>
  <c r="AO260" i="3" s="1"/>
  <c r="AQ260" i="3" s="1"/>
  <c r="AX259" i="3"/>
  <c r="AW259" i="3"/>
  <c r="AV259" i="3"/>
  <c r="AT259" i="3"/>
  <c r="AS259" i="3"/>
  <c r="AU259" i="3" s="1"/>
  <c r="AR259" i="3"/>
  <c r="AP259" i="3"/>
  <c r="AN259" i="3"/>
  <c r="AL259" i="3"/>
  <c r="AJ259" i="3"/>
  <c r="AH259" i="3"/>
  <c r="AG259" i="3"/>
  <c r="AF259" i="3"/>
  <c r="AE259" i="3"/>
  <c r="AD259" i="3"/>
  <c r="AC259" i="3"/>
  <c r="AB259" i="3"/>
  <c r="AA259" i="3"/>
  <c r="Z259" i="3"/>
  <c r="Y259" i="3"/>
  <c r="W259" i="3"/>
  <c r="U259" i="3"/>
  <c r="S259" i="3"/>
  <c r="Q259" i="3"/>
  <c r="O259" i="3"/>
  <c r="M259" i="3"/>
  <c r="K259" i="3"/>
  <c r="I259" i="3"/>
  <c r="G259" i="3"/>
  <c r="E259" i="3"/>
  <c r="C259" i="3"/>
  <c r="A259" i="3"/>
  <c r="B259" i="3" s="1"/>
  <c r="AI259" i="3" s="1"/>
  <c r="AK259" i="3" s="1"/>
  <c r="AM259" i="3" s="1"/>
  <c r="AO259" i="3" s="1"/>
  <c r="AQ259" i="3" s="1"/>
  <c r="AX258" i="3"/>
  <c r="AW258" i="3"/>
  <c r="AV258" i="3"/>
  <c r="AU258" i="3"/>
  <c r="AT258" i="3"/>
  <c r="AS258" i="3"/>
  <c r="AR258" i="3"/>
  <c r="AP258" i="3"/>
  <c r="AN258" i="3"/>
  <c r="AL258" i="3"/>
  <c r="AJ258" i="3"/>
  <c r="AH258" i="3"/>
  <c r="AG258" i="3"/>
  <c r="AF258" i="3"/>
  <c r="AE258" i="3"/>
  <c r="AD258" i="3"/>
  <c r="AC258" i="3"/>
  <c r="AB258" i="3"/>
  <c r="AA258" i="3"/>
  <c r="Z258" i="3"/>
  <c r="Y258" i="3"/>
  <c r="W258" i="3"/>
  <c r="U258" i="3"/>
  <c r="S258" i="3"/>
  <c r="Q258" i="3"/>
  <c r="O258" i="3"/>
  <c r="M258" i="3"/>
  <c r="K258" i="3"/>
  <c r="I258" i="3"/>
  <c r="G258" i="3"/>
  <c r="E258" i="3"/>
  <c r="P258" i="3" s="1"/>
  <c r="C258" i="3"/>
  <c r="B258" i="3"/>
  <c r="A258" i="3"/>
  <c r="AX257" i="3"/>
  <c r="AW257" i="3"/>
  <c r="AV257" i="3"/>
  <c r="AU257" i="3"/>
  <c r="AT257" i="3"/>
  <c r="AS257" i="3"/>
  <c r="AR257" i="3"/>
  <c r="AP257" i="3"/>
  <c r="AN257" i="3"/>
  <c r="AL257" i="3"/>
  <c r="AJ257" i="3"/>
  <c r="AH257" i="3"/>
  <c r="AG257" i="3"/>
  <c r="AF257" i="3"/>
  <c r="AE257" i="3"/>
  <c r="AD257" i="3"/>
  <c r="AC257" i="3"/>
  <c r="AB257" i="3"/>
  <c r="AA257" i="3"/>
  <c r="Z257" i="3"/>
  <c r="Y257" i="3"/>
  <c r="W257" i="3"/>
  <c r="U257" i="3"/>
  <c r="T257" i="3"/>
  <c r="S257" i="3"/>
  <c r="Q257" i="3"/>
  <c r="O257" i="3"/>
  <c r="M257" i="3"/>
  <c r="K257" i="3"/>
  <c r="I257" i="3"/>
  <c r="G257" i="3"/>
  <c r="E257" i="3"/>
  <c r="C257" i="3"/>
  <c r="A257" i="3"/>
  <c r="B257" i="3" s="1"/>
  <c r="AX256" i="3"/>
  <c r="AW256" i="3"/>
  <c r="AV256" i="3"/>
  <c r="AU256" i="3"/>
  <c r="AT256" i="3"/>
  <c r="AS256" i="3"/>
  <c r="AR256" i="3"/>
  <c r="AP256" i="3"/>
  <c r="AN256" i="3"/>
  <c r="AL256" i="3"/>
  <c r="AJ256" i="3"/>
  <c r="AH256" i="3"/>
  <c r="AG256" i="3"/>
  <c r="AF256" i="3"/>
  <c r="AE256" i="3"/>
  <c r="AD256" i="3"/>
  <c r="AC256" i="3"/>
  <c r="AB256" i="3"/>
  <c r="AA256" i="3"/>
  <c r="Z256" i="3"/>
  <c r="Y256" i="3"/>
  <c r="W256" i="3"/>
  <c r="U256" i="3"/>
  <c r="S256" i="3"/>
  <c r="Q256" i="3"/>
  <c r="O256" i="3"/>
  <c r="M256" i="3"/>
  <c r="K256" i="3"/>
  <c r="I256" i="3"/>
  <c r="G256" i="3"/>
  <c r="E256" i="3"/>
  <c r="C256" i="3"/>
  <c r="A256" i="3"/>
  <c r="B256" i="3" s="1"/>
  <c r="AX255" i="3"/>
  <c r="AW255" i="3"/>
  <c r="AV255" i="3"/>
  <c r="AU255" i="3"/>
  <c r="AT255" i="3"/>
  <c r="AS255" i="3"/>
  <c r="AR255" i="3"/>
  <c r="AP255" i="3"/>
  <c r="AN255" i="3"/>
  <c r="AM255" i="3"/>
  <c r="AO255" i="3" s="1"/>
  <c r="AQ255" i="3" s="1"/>
  <c r="AL255" i="3"/>
  <c r="AK255" i="3"/>
  <c r="AJ255" i="3"/>
  <c r="AI255" i="3"/>
  <c r="AH255" i="3"/>
  <c r="AG255" i="3"/>
  <c r="AF255" i="3"/>
  <c r="AE255" i="3"/>
  <c r="AD255" i="3"/>
  <c r="AC255" i="3"/>
  <c r="AB255" i="3"/>
  <c r="AA255" i="3"/>
  <c r="Z255" i="3"/>
  <c r="Y255" i="3"/>
  <c r="W255" i="3"/>
  <c r="U255" i="3"/>
  <c r="S255" i="3"/>
  <c r="Q255" i="3"/>
  <c r="P255" i="3"/>
  <c r="O255" i="3"/>
  <c r="M255" i="3"/>
  <c r="K255" i="3"/>
  <c r="I255" i="3"/>
  <c r="G255" i="3"/>
  <c r="E255" i="3"/>
  <c r="R255" i="3" s="1"/>
  <c r="C255" i="3"/>
  <c r="A255" i="3"/>
  <c r="B255" i="3" s="1"/>
  <c r="AX254" i="3"/>
  <c r="AW254" i="3"/>
  <c r="AV254" i="3"/>
  <c r="AT254" i="3"/>
  <c r="AS254" i="3"/>
  <c r="AU254" i="3" s="1"/>
  <c r="AR254" i="3"/>
  <c r="AP254" i="3"/>
  <c r="AN254" i="3"/>
  <c r="AL254" i="3"/>
  <c r="AJ254" i="3"/>
  <c r="AH254" i="3"/>
  <c r="AG254" i="3"/>
  <c r="AF254" i="3"/>
  <c r="AE254" i="3"/>
  <c r="AD254" i="3"/>
  <c r="AC254" i="3"/>
  <c r="AB254" i="3"/>
  <c r="AA254" i="3"/>
  <c r="Z254" i="3"/>
  <c r="Y254" i="3"/>
  <c r="W254" i="3"/>
  <c r="U254" i="3"/>
  <c r="S254" i="3"/>
  <c r="R254" i="3"/>
  <c r="Q254" i="3"/>
  <c r="O254" i="3"/>
  <c r="M254" i="3"/>
  <c r="K254" i="3"/>
  <c r="I254" i="3"/>
  <c r="G254" i="3"/>
  <c r="E254" i="3"/>
  <c r="P254" i="3" s="1"/>
  <c r="C254" i="3"/>
  <c r="A254" i="3"/>
  <c r="B254" i="3" s="1"/>
  <c r="AX253" i="3"/>
  <c r="AW253" i="3"/>
  <c r="AV253" i="3"/>
  <c r="AT253" i="3"/>
  <c r="AS253" i="3"/>
  <c r="AU253" i="3" s="1"/>
  <c r="AR253" i="3"/>
  <c r="AP253" i="3"/>
  <c r="AN253" i="3"/>
  <c r="AL253" i="3"/>
  <c r="AJ253" i="3"/>
  <c r="AH253" i="3"/>
  <c r="AG253" i="3"/>
  <c r="AF253" i="3"/>
  <c r="AE253" i="3"/>
  <c r="AD253" i="3"/>
  <c r="AC253" i="3"/>
  <c r="AB253" i="3"/>
  <c r="AA253" i="3"/>
  <c r="Z253" i="3"/>
  <c r="Y253" i="3"/>
  <c r="W253" i="3"/>
  <c r="U253" i="3"/>
  <c r="S253" i="3"/>
  <c r="Q253" i="3"/>
  <c r="O253" i="3"/>
  <c r="M253" i="3"/>
  <c r="K253" i="3"/>
  <c r="I253" i="3"/>
  <c r="G253" i="3"/>
  <c r="E253" i="3"/>
  <c r="R253" i="3" s="1"/>
  <c r="C253" i="3"/>
  <c r="A253" i="3"/>
  <c r="B253" i="3" s="1"/>
  <c r="AX252" i="3"/>
  <c r="AW252" i="3"/>
  <c r="AV252" i="3"/>
  <c r="AU252" i="3"/>
  <c r="AT252" i="3"/>
  <c r="AS252" i="3"/>
  <c r="AR252" i="3"/>
  <c r="AP252" i="3"/>
  <c r="AN252" i="3"/>
  <c r="AL252" i="3"/>
  <c r="AJ252" i="3"/>
  <c r="AH252" i="3"/>
  <c r="AG252" i="3"/>
  <c r="AF252" i="3"/>
  <c r="AE252" i="3"/>
  <c r="AD252" i="3"/>
  <c r="AC252" i="3"/>
  <c r="AB252" i="3"/>
  <c r="AA252" i="3"/>
  <c r="Z252" i="3"/>
  <c r="Y252" i="3"/>
  <c r="W252" i="3"/>
  <c r="U252" i="3"/>
  <c r="S252" i="3"/>
  <c r="Q252" i="3"/>
  <c r="O252" i="3"/>
  <c r="M252" i="3"/>
  <c r="K252" i="3"/>
  <c r="I252" i="3"/>
  <c r="G252" i="3"/>
  <c r="E252" i="3"/>
  <c r="R252" i="3" s="1"/>
  <c r="C252" i="3"/>
  <c r="A252" i="3"/>
  <c r="B252" i="3" s="1"/>
  <c r="AX251" i="3"/>
  <c r="AW251" i="3"/>
  <c r="AV251" i="3"/>
  <c r="AU251" i="3"/>
  <c r="AT251" i="3"/>
  <c r="AS251" i="3"/>
  <c r="AR251" i="3"/>
  <c r="AP251" i="3"/>
  <c r="AN251" i="3"/>
  <c r="AL251" i="3"/>
  <c r="AJ251" i="3"/>
  <c r="AH251" i="3"/>
  <c r="AG251" i="3"/>
  <c r="AF251" i="3"/>
  <c r="AE251" i="3"/>
  <c r="AD251" i="3"/>
  <c r="AC251" i="3"/>
  <c r="AB251" i="3"/>
  <c r="AA251" i="3"/>
  <c r="Z251" i="3"/>
  <c r="Y251" i="3"/>
  <c r="W251" i="3"/>
  <c r="U251" i="3"/>
  <c r="S251" i="3"/>
  <c r="Q251" i="3"/>
  <c r="O251" i="3"/>
  <c r="M251" i="3"/>
  <c r="K251" i="3"/>
  <c r="I251" i="3"/>
  <c r="G251" i="3"/>
  <c r="E251" i="3"/>
  <c r="P251" i="3" s="1"/>
  <c r="C251" i="3"/>
  <c r="A251" i="3"/>
  <c r="B251" i="3" s="1"/>
  <c r="AX250" i="3"/>
  <c r="AW250" i="3"/>
  <c r="AV250" i="3"/>
  <c r="AU250" i="3"/>
  <c r="AT250" i="3"/>
  <c r="AS250" i="3"/>
  <c r="AR250" i="3"/>
  <c r="AP250" i="3"/>
  <c r="AN250" i="3"/>
  <c r="AL250" i="3"/>
  <c r="AJ250" i="3"/>
  <c r="AH250" i="3"/>
  <c r="AG250" i="3"/>
  <c r="AF250" i="3"/>
  <c r="AE250" i="3"/>
  <c r="AD250" i="3"/>
  <c r="AC250" i="3"/>
  <c r="AB250" i="3"/>
  <c r="AA250" i="3"/>
  <c r="Z250" i="3"/>
  <c r="Y250" i="3"/>
  <c r="W250" i="3"/>
  <c r="U250" i="3"/>
  <c r="S250" i="3"/>
  <c r="Q250" i="3"/>
  <c r="O250" i="3"/>
  <c r="M250" i="3"/>
  <c r="K250" i="3"/>
  <c r="I250" i="3"/>
  <c r="G250" i="3"/>
  <c r="E250" i="3"/>
  <c r="R250" i="3" s="1"/>
  <c r="C250" i="3"/>
  <c r="A250" i="3"/>
  <c r="B250" i="3" s="1"/>
  <c r="AX249" i="3"/>
  <c r="AW249" i="3"/>
  <c r="AV249" i="3"/>
  <c r="AT249" i="3"/>
  <c r="AS249" i="3"/>
  <c r="AU249" i="3" s="1"/>
  <c r="AR249" i="3"/>
  <c r="AP249" i="3"/>
  <c r="AN249" i="3"/>
  <c r="AL249" i="3"/>
  <c r="AJ249" i="3"/>
  <c r="AH249" i="3"/>
  <c r="AG249" i="3"/>
  <c r="AF249" i="3"/>
  <c r="AE249" i="3"/>
  <c r="AD249" i="3"/>
  <c r="AC249" i="3"/>
  <c r="AB249" i="3"/>
  <c r="AA249" i="3"/>
  <c r="Z249" i="3"/>
  <c r="Y249" i="3"/>
  <c r="W249" i="3"/>
  <c r="U249" i="3"/>
  <c r="S249" i="3"/>
  <c r="Q249" i="3"/>
  <c r="O249" i="3"/>
  <c r="M249" i="3"/>
  <c r="K249" i="3"/>
  <c r="I249" i="3"/>
  <c r="G249" i="3"/>
  <c r="E249" i="3"/>
  <c r="R249" i="3" s="1"/>
  <c r="C249" i="3"/>
  <c r="A249" i="3"/>
  <c r="B249" i="3" s="1"/>
  <c r="AX248" i="3"/>
  <c r="AW248" i="3"/>
  <c r="AV248" i="3"/>
  <c r="AU248" i="3"/>
  <c r="AT248" i="3"/>
  <c r="AS248" i="3"/>
  <c r="AR248" i="3"/>
  <c r="AP248" i="3"/>
  <c r="AN248" i="3"/>
  <c r="AL248" i="3"/>
  <c r="AJ248" i="3"/>
  <c r="AH248" i="3"/>
  <c r="AG248" i="3"/>
  <c r="AF248" i="3"/>
  <c r="AE248" i="3"/>
  <c r="AD248" i="3"/>
  <c r="AC248" i="3"/>
  <c r="AB248" i="3"/>
  <c r="AA248" i="3"/>
  <c r="Z248" i="3"/>
  <c r="Y248" i="3"/>
  <c r="W248" i="3"/>
  <c r="U248" i="3"/>
  <c r="S248" i="3"/>
  <c r="Q248" i="3"/>
  <c r="O248" i="3"/>
  <c r="M248" i="3"/>
  <c r="K248" i="3"/>
  <c r="I248" i="3"/>
  <c r="G248" i="3"/>
  <c r="E248" i="3"/>
  <c r="R248" i="3" s="1"/>
  <c r="C248" i="3"/>
  <c r="A248" i="3"/>
  <c r="B248" i="3" s="1"/>
  <c r="AX247" i="3"/>
  <c r="AW247" i="3"/>
  <c r="AV247" i="3"/>
  <c r="AU247" i="3"/>
  <c r="AT247" i="3"/>
  <c r="AS247" i="3"/>
  <c r="AR247" i="3"/>
  <c r="AP247" i="3"/>
  <c r="AN247" i="3"/>
  <c r="AL247" i="3"/>
  <c r="AJ247" i="3"/>
  <c r="AH247" i="3"/>
  <c r="AG247" i="3"/>
  <c r="AF247" i="3"/>
  <c r="AE247" i="3"/>
  <c r="AD247" i="3"/>
  <c r="AC247" i="3"/>
  <c r="AB247" i="3"/>
  <c r="AA247" i="3"/>
  <c r="Z247" i="3"/>
  <c r="Y247" i="3"/>
  <c r="W247" i="3"/>
  <c r="U247" i="3"/>
  <c r="S247" i="3"/>
  <c r="Q247" i="3"/>
  <c r="O247" i="3"/>
  <c r="M247" i="3"/>
  <c r="K247" i="3"/>
  <c r="I247" i="3"/>
  <c r="G247" i="3"/>
  <c r="E247" i="3"/>
  <c r="P247" i="3" s="1"/>
  <c r="C247" i="3"/>
  <c r="A247" i="3"/>
  <c r="B247" i="3" s="1"/>
  <c r="AX246" i="3"/>
  <c r="AW246" i="3"/>
  <c r="AV246" i="3"/>
  <c r="AU246" i="3"/>
  <c r="AT246" i="3"/>
  <c r="AS246" i="3"/>
  <c r="AR246" i="3"/>
  <c r="AP246" i="3"/>
  <c r="AN246" i="3"/>
  <c r="AL246" i="3"/>
  <c r="AJ246" i="3"/>
  <c r="AH246" i="3"/>
  <c r="AG246" i="3"/>
  <c r="AF246" i="3"/>
  <c r="AE246" i="3"/>
  <c r="AD246" i="3"/>
  <c r="AC246" i="3"/>
  <c r="AB246" i="3"/>
  <c r="AA246" i="3"/>
  <c r="Z246" i="3"/>
  <c r="Y246" i="3"/>
  <c r="W246" i="3"/>
  <c r="U246" i="3"/>
  <c r="S246" i="3"/>
  <c r="Q246" i="3"/>
  <c r="O246" i="3"/>
  <c r="M246" i="3"/>
  <c r="K246" i="3"/>
  <c r="I246" i="3"/>
  <c r="G246" i="3"/>
  <c r="E246" i="3"/>
  <c r="R246" i="3" s="1"/>
  <c r="C246" i="3"/>
  <c r="A246" i="3"/>
  <c r="B246" i="3" s="1"/>
  <c r="AX245" i="3"/>
  <c r="AW245" i="3"/>
  <c r="AV245" i="3"/>
  <c r="AT245" i="3"/>
  <c r="AS245" i="3"/>
  <c r="AU245" i="3" s="1"/>
  <c r="AR245" i="3"/>
  <c r="AP245" i="3"/>
  <c r="AN245" i="3"/>
  <c r="AL245" i="3"/>
  <c r="AJ245" i="3"/>
  <c r="AH245" i="3"/>
  <c r="AG245" i="3"/>
  <c r="AF245" i="3"/>
  <c r="AE245" i="3"/>
  <c r="AD245" i="3"/>
  <c r="AC245" i="3"/>
  <c r="AB245" i="3"/>
  <c r="AA245" i="3"/>
  <c r="Z245" i="3"/>
  <c r="Y245" i="3"/>
  <c r="W245" i="3"/>
  <c r="U245" i="3"/>
  <c r="S245" i="3"/>
  <c r="Q245" i="3"/>
  <c r="O245" i="3"/>
  <c r="M245" i="3"/>
  <c r="K245" i="3"/>
  <c r="I245" i="3"/>
  <c r="G245" i="3"/>
  <c r="E245" i="3"/>
  <c r="R245" i="3" s="1"/>
  <c r="C245" i="3"/>
  <c r="A245" i="3"/>
  <c r="B245" i="3" s="1"/>
  <c r="AX244" i="3"/>
  <c r="AW244" i="3"/>
  <c r="AV244" i="3"/>
  <c r="AU244" i="3"/>
  <c r="AT244" i="3"/>
  <c r="AS244" i="3"/>
  <c r="AR244" i="3"/>
  <c r="AP244" i="3"/>
  <c r="AN244" i="3"/>
  <c r="AL244" i="3"/>
  <c r="AJ244" i="3"/>
  <c r="AH244" i="3"/>
  <c r="AG244" i="3"/>
  <c r="AF244" i="3"/>
  <c r="AE244" i="3"/>
  <c r="AD244" i="3"/>
  <c r="AC244" i="3"/>
  <c r="AB244" i="3"/>
  <c r="AA244" i="3"/>
  <c r="Z244" i="3"/>
  <c r="Y244" i="3"/>
  <c r="W244" i="3"/>
  <c r="U244" i="3"/>
  <c r="S244" i="3"/>
  <c r="Q244" i="3"/>
  <c r="O244" i="3"/>
  <c r="M244" i="3"/>
  <c r="K244" i="3"/>
  <c r="I244" i="3"/>
  <c r="G244" i="3"/>
  <c r="E244" i="3"/>
  <c r="R244" i="3" s="1"/>
  <c r="C244" i="3"/>
  <c r="A244" i="3"/>
  <c r="B244" i="3" s="1"/>
  <c r="AX243" i="3"/>
  <c r="AW243" i="3"/>
  <c r="AV243" i="3"/>
  <c r="AU243" i="3"/>
  <c r="AT243" i="3"/>
  <c r="AS243" i="3"/>
  <c r="AR243" i="3"/>
  <c r="AP243" i="3"/>
  <c r="AN243" i="3"/>
  <c r="AL243" i="3"/>
  <c r="AJ243" i="3"/>
  <c r="AH243" i="3"/>
  <c r="AG243" i="3"/>
  <c r="AF243" i="3"/>
  <c r="AE243" i="3"/>
  <c r="AD243" i="3"/>
  <c r="AC243" i="3"/>
  <c r="AB243" i="3"/>
  <c r="AA243" i="3"/>
  <c r="Z243" i="3"/>
  <c r="Y243" i="3"/>
  <c r="W243" i="3"/>
  <c r="U243" i="3"/>
  <c r="S243" i="3"/>
  <c r="Q243" i="3"/>
  <c r="O243" i="3"/>
  <c r="M243" i="3"/>
  <c r="K243" i="3"/>
  <c r="I243" i="3"/>
  <c r="G243" i="3"/>
  <c r="E243" i="3"/>
  <c r="P243" i="3" s="1"/>
  <c r="C243" i="3"/>
  <c r="A243" i="3"/>
  <c r="B243" i="3" s="1"/>
  <c r="AX242" i="3"/>
  <c r="AW242" i="3"/>
  <c r="AV242" i="3"/>
  <c r="AU242" i="3"/>
  <c r="AT242" i="3"/>
  <c r="AS242" i="3"/>
  <c r="AR242" i="3"/>
  <c r="AP242" i="3"/>
  <c r="AN242" i="3"/>
  <c r="AL242" i="3"/>
  <c r="AJ242" i="3"/>
  <c r="AH242" i="3"/>
  <c r="AG242" i="3"/>
  <c r="AF242" i="3"/>
  <c r="AE242" i="3"/>
  <c r="AD242" i="3"/>
  <c r="AC242" i="3"/>
  <c r="AB242" i="3"/>
  <c r="AA242" i="3"/>
  <c r="Z242" i="3"/>
  <c r="Y242" i="3"/>
  <c r="W242" i="3"/>
  <c r="U242" i="3"/>
  <c r="S242" i="3"/>
  <c r="Q242" i="3"/>
  <c r="O242" i="3"/>
  <c r="M242" i="3"/>
  <c r="K242" i="3"/>
  <c r="I242" i="3"/>
  <c r="G242" i="3"/>
  <c r="E242" i="3"/>
  <c r="R242" i="3" s="1"/>
  <c r="C242" i="3"/>
  <c r="A242" i="3"/>
  <c r="B242" i="3" s="1"/>
  <c r="AX241" i="3"/>
  <c r="AW241" i="3"/>
  <c r="AV241" i="3"/>
  <c r="AT241" i="3"/>
  <c r="AS241" i="3"/>
  <c r="AU241" i="3" s="1"/>
  <c r="AR241" i="3"/>
  <c r="AP241" i="3"/>
  <c r="AN241" i="3"/>
  <c r="AL241" i="3"/>
  <c r="AJ241" i="3"/>
  <c r="AH241" i="3"/>
  <c r="AG241" i="3"/>
  <c r="AF241" i="3"/>
  <c r="AE241" i="3"/>
  <c r="AD241" i="3"/>
  <c r="AC241" i="3"/>
  <c r="AB241" i="3"/>
  <c r="AA241" i="3"/>
  <c r="Z241" i="3"/>
  <c r="Y241" i="3"/>
  <c r="W241" i="3"/>
  <c r="U241" i="3"/>
  <c r="S241" i="3"/>
  <c r="Q241" i="3"/>
  <c r="O241" i="3"/>
  <c r="M241" i="3"/>
  <c r="K241" i="3"/>
  <c r="I241" i="3"/>
  <c r="G241" i="3"/>
  <c r="E241" i="3"/>
  <c r="R241" i="3" s="1"/>
  <c r="C241" i="3"/>
  <c r="A241" i="3"/>
  <c r="B241" i="3" s="1"/>
  <c r="AX240" i="3"/>
  <c r="AW240" i="3"/>
  <c r="AV240" i="3"/>
  <c r="AU240" i="3"/>
  <c r="AT240" i="3"/>
  <c r="AS240" i="3"/>
  <c r="AR240" i="3"/>
  <c r="AP240" i="3"/>
  <c r="AN240" i="3"/>
  <c r="AL240" i="3"/>
  <c r="AJ240" i="3"/>
  <c r="AH240" i="3"/>
  <c r="AG240" i="3"/>
  <c r="AF240" i="3"/>
  <c r="AE240" i="3"/>
  <c r="AD240" i="3"/>
  <c r="AC240" i="3"/>
  <c r="AB240" i="3"/>
  <c r="AA240" i="3"/>
  <c r="Z240" i="3"/>
  <c r="Y240" i="3"/>
  <c r="W240" i="3"/>
  <c r="U240" i="3"/>
  <c r="S240" i="3"/>
  <c r="Q240" i="3"/>
  <c r="O240" i="3"/>
  <c r="M240" i="3"/>
  <c r="K240" i="3"/>
  <c r="I240" i="3"/>
  <c r="G240" i="3"/>
  <c r="E240" i="3"/>
  <c r="R240" i="3" s="1"/>
  <c r="C240" i="3"/>
  <c r="A240" i="3"/>
  <c r="B240" i="3" s="1"/>
  <c r="AX239" i="3"/>
  <c r="AW239" i="3"/>
  <c r="AV239" i="3"/>
  <c r="AU239" i="3"/>
  <c r="AT239" i="3"/>
  <c r="AS239" i="3"/>
  <c r="AR239" i="3"/>
  <c r="AP239" i="3"/>
  <c r="AN239" i="3"/>
  <c r="AL239" i="3"/>
  <c r="AJ239" i="3"/>
  <c r="AH239" i="3"/>
  <c r="AG239" i="3"/>
  <c r="AF239" i="3"/>
  <c r="AE239" i="3"/>
  <c r="AD239" i="3"/>
  <c r="AC239" i="3"/>
  <c r="AB239" i="3"/>
  <c r="AA239" i="3"/>
  <c r="Z239" i="3"/>
  <c r="Y239" i="3"/>
  <c r="W239" i="3"/>
  <c r="U239" i="3"/>
  <c r="S239" i="3"/>
  <c r="Q239" i="3"/>
  <c r="O239" i="3"/>
  <c r="M239" i="3"/>
  <c r="K239" i="3"/>
  <c r="I239" i="3"/>
  <c r="G239" i="3"/>
  <c r="E239" i="3"/>
  <c r="P239" i="3" s="1"/>
  <c r="C239" i="3"/>
  <c r="A239" i="3"/>
  <c r="B239" i="3" s="1"/>
  <c r="AX238" i="3"/>
  <c r="AW238" i="3"/>
  <c r="AV238" i="3"/>
  <c r="AU238" i="3"/>
  <c r="AT238" i="3"/>
  <c r="AS238" i="3"/>
  <c r="AR238" i="3"/>
  <c r="AP238" i="3"/>
  <c r="AN238" i="3"/>
  <c r="AL238" i="3"/>
  <c r="AJ238" i="3"/>
  <c r="AH238" i="3"/>
  <c r="AG238" i="3"/>
  <c r="AF238" i="3"/>
  <c r="AE238" i="3"/>
  <c r="AD238" i="3"/>
  <c r="AC238" i="3"/>
  <c r="AB238" i="3"/>
  <c r="AA238" i="3"/>
  <c r="Z238" i="3"/>
  <c r="Y238" i="3"/>
  <c r="W238" i="3"/>
  <c r="U238" i="3"/>
  <c r="S238" i="3"/>
  <c r="Q238" i="3"/>
  <c r="O238" i="3"/>
  <c r="M238" i="3"/>
  <c r="K238" i="3"/>
  <c r="I238" i="3"/>
  <c r="G238" i="3"/>
  <c r="E238" i="3"/>
  <c r="R238" i="3" s="1"/>
  <c r="C238" i="3"/>
  <c r="A238" i="3"/>
  <c r="B238" i="3" s="1"/>
  <c r="AX237" i="3"/>
  <c r="AW237" i="3"/>
  <c r="AV237" i="3"/>
  <c r="AT237" i="3"/>
  <c r="AS237" i="3"/>
  <c r="AU237" i="3" s="1"/>
  <c r="AR237" i="3"/>
  <c r="AP237" i="3"/>
  <c r="AN237" i="3"/>
  <c r="AL237" i="3"/>
  <c r="AJ237" i="3"/>
  <c r="AH237" i="3"/>
  <c r="AG237" i="3"/>
  <c r="AF237" i="3"/>
  <c r="AE237" i="3"/>
  <c r="AD237" i="3"/>
  <c r="AC237" i="3"/>
  <c r="AB237" i="3"/>
  <c r="AA237" i="3"/>
  <c r="Z237" i="3"/>
  <c r="Y237" i="3"/>
  <c r="W237" i="3"/>
  <c r="U237" i="3"/>
  <c r="S237" i="3"/>
  <c r="Q237" i="3"/>
  <c r="O237" i="3"/>
  <c r="M237" i="3"/>
  <c r="K237" i="3"/>
  <c r="I237" i="3"/>
  <c r="G237" i="3"/>
  <c r="E237" i="3"/>
  <c r="R237" i="3" s="1"/>
  <c r="C237" i="3"/>
  <c r="A237" i="3"/>
  <c r="B237" i="3" s="1"/>
  <c r="AX236" i="3"/>
  <c r="AW236" i="3"/>
  <c r="AV236" i="3"/>
  <c r="AU236" i="3"/>
  <c r="AT236" i="3"/>
  <c r="AS236" i="3"/>
  <c r="AR236" i="3"/>
  <c r="AP236" i="3"/>
  <c r="AN236" i="3"/>
  <c r="AL236" i="3"/>
  <c r="AJ236" i="3"/>
  <c r="AH236" i="3"/>
  <c r="AG236" i="3"/>
  <c r="AF236" i="3"/>
  <c r="AE236" i="3"/>
  <c r="AD236" i="3"/>
  <c r="AC236" i="3"/>
  <c r="AB236" i="3"/>
  <c r="AA236" i="3"/>
  <c r="Z236" i="3"/>
  <c r="Y236" i="3"/>
  <c r="W236" i="3"/>
  <c r="U236" i="3"/>
  <c r="S236" i="3"/>
  <c r="Q236" i="3"/>
  <c r="O236" i="3"/>
  <c r="M236" i="3"/>
  <c r="K236" i="3"/>
  <c r="I236" i="3"/>
  <c r="G236" i="3"/>
  <c r="E236" i="3"/>
  <c r="R236" i="3" s="1"/>
  <c r="C236" i="3"/>
  <c r="A236" i="3"/>
  <c r="B236" i="3" s="1"/>
  <c r="AX235" i="3"/>
  <c r="AW235" i="3"/>
  <c r="AV235" i="3"/>
  <c r="AU235" i="3"/>
  <c r="AT235" i="3"/>
  <c r="AS235" i="3"/>
  <c r="AR235" i="3"/>
  <c r="AP235" i="3"/>
  <c r="AN235" i="3"/>
  <c r="AL235" i="3"/>
  <c r="AJ235" i="3"/>
  <c r="AH235" i="3"/>
  <c r="AG235" i="3"/>
  <c r="AF235" i="3"/>
  <c r="AE235" i="3"/>
  <c r="AD235" i="3"/>
  <c r="AC235" i="3"/>
  <c r="AB235" i="3"/>
  <c r="AA235" i="3"/>
  <c r="Z235" i="3"/>
  <c r="Y235" i="3"/>
  <c r="W235" i="3"/>
  <c r="U235" i="3"/>
  <c r="S235" i="3"/>
  <c r="Q235" i="3"/>
  <c r="O235" i="3"/>
  <c r="M235" i="3"/>
  <c r="K235" i="3"/>
  <c r="I235" i="3"/>
  <c r="G235" i="3"/>
  <c r="E235" i="3"/>
  <c r="P235" i="3" s="1"/>
  <c r="C235" i="3"/>
  <c r="A235" i="3"/>
  <c r="B235" i="3" s="1"/>
  <c r="AX234" i="3"/>
  <c r="AW234" i="3"/>
  <c r="AV234" i="3"/>
  <c r="AU234" i="3"/>
  <c r="AT234" i="3"/>
  <c r="AS234" i="3"/>
  <c r="AR234" i="3"/>
  <c r="AP234" i="3"/>
  <c r="AN234" i="3"/>
  <c r="AL234" i="3"/>
  <c r="AJ234" i="3"/>
  <c r="AH234" i="3"/>
  <c r="AG234" i="3"/>
  <c r="AF234" i="3"/>
  <c r="AE234" i="3"/>
  <c r="AD234" i="3"/>
  <c r="AC234" i="3"/>
  <c r="AB234" i="3"/>
  <c r="AA234" i="3"/>
  <c r="Z234" i="3"/>
  <c r="Y234" i="3"/>
  <c r="W234" i="3"/>
  <c r="U234" i="3"/>
  <c r="S234" i="3"/>
  <c r="Q234" i="3"/>
  <c r="O234" i="3"/>
  <c r="M234" i="3"/>
  <c r="K234" i="3"/>
  <c r="I234" i="3"/>
  <c r="G234" i="3"/>
  <c r="E234" i="3"/>
  <c r="R234" i="3" s="1"/>
  <c r="C234" i="3"/>
  <c r="A234" i="3"/>
  <c r="B234" i="3" s="1"/>
  <c r="AX233" i="3"/>
  <c r="AW233" i="3"/>
  <c r="AV233" i="3"/>
  <c r="AT233" i="3"/>
  <c r="AS233" i="3"/>
  <c r="AU233" i="3" s="1"/>
  <c r="AR233" i="3"/>
  <c r="AP233" i="3"/>
  <c r="AN233" i="3"/>
  <c r="AL233" i="3"/>
  <c r="AJ233" i="3"/>
  <c r="AH233" i="3"/>
  <c r="AG233" i="3"/>
  <c r="AF233" i="3"/>
  <c r="AE233" i="3"/>
  <c r="AD233" i="3"/>
  <c r="AC233" i="3"/>
  <c r="AB233" i="3"/>
  <c r="AA233" i="3"/>
  <c r="Z233" i="3"/>
  <c r="Y233" i="3"/>
  <c r="W233" i="3"/>
  <c r="U233" i="3"/>
  <c r="S233" i="3"/>
  <c r="Q233" i="3"/>
  <c r="O233" i="3"/>
  <c r="M233" i="3"/>
  <c r="K233" i="3"/>
  <c r="I233" i="3"/>
  <c r="G233" i="3"/>
  <c r="E233" i="3"/>
  <c r="R233" i="3" s="1"/>
  <c r="C233" i="3"/>
  <c r="A233" i="3"/>
  <c r="B233" i="3" s="1"/>
  <c r="AX232" i="3"/>
  <c r="AW232" i="3"/>
  <c r="AV232" i="3"/>
  <c r="AU232" i="3"/>
  <c r="AT232" i="3"/>
  <c r="AS232" i="3"/>
  <c r="AR232" i="3"/>
  <c r="AP232" i="3"/>
  <c r="AN232" i="3"/>
  <c r="AL232" i="3"/>
  <c r="AJ232" i="3"/>
  <c r="AH232" i="3"/>
  <c r="AG232" i="3"/>
  <c r="AF232" i="3"/>
  <c r="AE232" i="3"/>
  <c r="AD232" i="3"/>
  <c r="AC232" i="3"/>
  <c r="AB232" i="3"/>
  <c r="AA232" i="3"/>
  <c r="Z232" i="3"/>
  <c r="Y232" i="3"/>
  <c r="W232" i="3"/>
  <c r="U232" i="3"/>
  <c r="S232" i="3"/>
  <c r="Q232" i="3"/>
  <c r="O232" i="3"/>
  <c r="M232" i="3"/>
  <c r="K232" i="3"/>
  <c r="I232" i="3"/>
  <c r="G232" i="3"/>
  <c r="E232" i="3"/>
  <c r="R232" i="3" s="1"/>
  <c r="C232" i="3"/>
  <c r="A232" i="3"/>
  <c r="B232" i="3" s="1"/>
  <c r="AX231" i="3"/>
  <c r="AW231" i="3"/>
  <c r="AV231" i="3"/>
  <c r="AU231" i="3"/>
  <c r="AT231" i="3"/>
  <c r="AS231" i="3"/>
  <c r="AR231" i="3"/>
  <c r="AP231" i="3"/>
  <c r="AN231" i="3"/>
  <c r="AL231" i="3"/>
  <c r="AJ231" i="3"/>
  <c r="AH231" i="3"/>
  <c r="AG231" i="3"/>
  <c r="AF231" i="3"/>
  <c r="AE231" i="3"/>
  <c r="AD231" i="3"/>
  <c r="AC231" i="3"/>
  <c r="AB231" i="3"/>
  <c r="AA231" i="3"/>
  <c r="Z231" i="3"/>
  <c r="Y231" i="3"/>
  <c r="W231" i="3"/>
  <c r="U231" i="3"/>
  <c r="S231" i="3"/>
  <c r="Q231" i="3"/>
  <c r="O231" i="3"/>
  <c r="M231" i="3"/>
  <c r="K231" i="3"/>
  <c r="I231" i="3"/>
  <c r="G231" i="3"/>
  <c r="E231" i="3"/>
  <c r="P231" i="3" s="1"/>
  <c r="C231" i="3"/>
  <c r="A231" i="3"/>
  <c r="B231" i="3" s="1"/>
  <c r="AX230" i="3"/>
  <c r="AW230" i="3"/>
  <c r="AV230" i="3"/>
  <c r="AU230" i="3"/>
  <c r="AT230" i="3"/>
  <c r="AS230" i="3"/>
  <c r="AR230" i="3"/>
  <c r="AP230" i="3"/>
  <c r="AN230" i="3"/>
  <c r="AL230" i="3"/>
  <c r="AJ230" i="3"/>
  <c r="AH230" i="3"/>
  <c r="AG230" i="3"/>
  <c r="AF230" i="3"/>
  <c r="AE230" i="3"/>
  <c r="AD230" i="3"/>
  <c r="AC230" i="3"/>
  <c r="AB230" i="3"/>
  <c r="AA230" i="3"/>
  <c r="Z230" i="3"/>
  <c r="Y230" i="3"/>
  <c r="W230" i="3"/>
  <c r="U230" i="3"/>
  <c r="S230" i="3"/>
  <c r="Q230" i="3"/>
  <c r="O230" i="3"/>
  <c r="M230" i="3"/>
  <c r="K230" i="3"/>
  <c r="I230" i="3"/>
  <c r="G230" i="3"/>
  <c r="E230" i="3"/>
  <c r="R230" i="3" s="1"/>
  <c r="C230" i="3"/>
  <c r="A230" i="3"/>
  <c r="B230" i="3" s="1"/>
  <c r="AX229" i="3"/>
  <c r="AW229" i="3"/>
  <c r="AV229" i="3"/>
  <c r="AT229" i="3"/>
  <c r="AS229" i="3"/>
  <c r="AU229" i="3" s="1"/>
  <c r="AR229" i="3"/>
  <c r="AP229" i="3"/>
  <c r="AN229" i="3"/>
  <c r="AL229" i="3"/>
  <c r="AJ229" i="3"/>
  <c r="AH229" i="3"/>
  <c r="AG229" i="3"/>
  <c r="AF229" i="3"/>
  <c r="AE229" i="3"/>
  <c r="AD229" i="3"/>
  <c r="AC229" i="3"/>
  <c r="AB229" i="3"/>
  <c r="AA229" i="3"/>
  <c r="Z229" i="3"/>
  <c r="Y229" i="3"/>
  <c r="W229" i="3"/>
  <c r="U229" i="3"/>
  <c r="S229" i="3"/>
  <c r="Q229" i="3"/>
  <c r="O229" i="3"/>
  <c r="M229" i="3"/>
  <c r="K229" i="3"/>
  <c r="I229" i="3"/>
  <c r="G229" i="3"/>
  <c r="E229" i="3"/>
  <c r="R229" i="3" s="1"/>
  <c r="C229" i="3"/>
  <c r="A229" i="3"/>
  <c r="B229" i="3" s="1"/>
  <c r="AX228" i="3"/>
  <c r="AW228" i="3"/>
  <c r="AV228" i="3"/>
  <c r="AU228" i="3"/>
  <c r="AT228" i="3"/>
  <c r="AS228" i="3"/>
  <c r="AR228" i="3"/>
  <c r="AP228" i="3"/>
  <c r="AN228" i="3"/>
  <c r="AL228" i="3"/>
  <c r="AJ228" i="3"/>
  <c r="AH228" i="3"/>
  <c r="AG228" i="3"/>
  <c r="AF228" i="3"/>
  <c r="AE228" i="3"/>
  <c r="AD228" i="3"/>
  <c r="AC228" i="3"/>
  <c r="AB228" i="3"/>
  <c r="AA228" i="3"/>
  <c r="Z228" i="3"/>
  <c r="Y228" i="3"/>
  <c r="W228" i="3"/>
  <c r="U228" i="3"/>
  <c r="S228" i="3"/>
  <c r="Q228" i="3"/>
  <c r="O228" i="3"/>
  <c r="M228" i="3"/>
  <c r="K228" i="3"/>
  <c r="I228" i="3"/>
  <c r="G228" i="3"/>
  <c r="E228" i="3"/>
  <c r="R228" i="3" s="1"/>
  <c r="C228" i="3"/>
  <c r="A228" i="3"/>
  <c r="B228" i="3" s="1"/>
  <c r="AX227" i="3"/>
  <c r="AW227" i="3"/>
  <c r="AV227" i="3"/>
  <c r="AU227" i="3"/>
  <c r="AT227" i="3"/>
  <c r="AS227" i="3"/>
  <c r="AR227" i="3"/>
  <c r="AP227" i="3"/>
  <c r="AN227" i="3"/>
  <c r="AL227" i="3"/>
  <c r="AJ227" i="3"/>
  <c r="AH227" i="3"/>
  <c r="AG227" i="3"/>
  <c r="AF227" i="3"/>
  <c r="AE227" i="3"/>
  <c r="AD227" i="3"/>
  <c r="AC227" i="3"/>
  <c r="AB227" i="3"/>
  <c r="AA227" i="3"/>
  <c r="Z227" i="3"/>
  <c r="Y227" i="3"/>
  <c r="W227" i="3"/>
  <c r="U227" i="3"/>
  <c r="S227" i="3"/>
  <c r="Q227" i="3"/>
  <c r="O227" i="3"/>
  <c r="M227" i="3"/>
  <c r="K227" i="3"/>
  <c r="I227" i="3"/>
  <c r="G227" i="3"/>
  <c r="E227" i="3"/>
  <c r="P227" i="3" s="1"/>
  <c r="C227" i="3"/>
  <c r="A227" i="3"/>
  <c r="B227" i="3" s="1"/>
  <c r="AX226" i="3"/>
  <c r="AW226" i="3"/>
  <c r="AV226" i="3"/>
  <c r="AU226" i="3"/>
  <c r="AT226" i="3"/>
  <c r="AS226" i="3"/>
  <c r="AR226" i="3"/>
  <c r="AP226" i="3"/>
  <c r="AN226" i="3"/>
  <c r="AL226" i="3"/>
  <c r="AJ226" i="3"/>
  <c r="AH226" i="3"/>
  <c r="AG226" i="3"/>
  <c r="AF226" i="3"/>
  <c r="AE226" i="3"/>
  <c r="AD226" i="3"/>
  <c r="AC226" i="3"/>
  <c r="AB226" i="3"/>
  <c r="AA226" i="3"/>
  <c r="Z226" i="3"/>
  <c r="Y226" i="3"/>
  <c r="W226" i="3"/>
  <c r="U226" i="3"/>
  <c r="S226" i="3"/>
  <c r="Q226" i="3"/>
  <c r="O226" i="3"/>
  <c r="M226" i="3"/>
  <c r="K226" i="3"/>
  <c r="I226" i="3"/>
  <c r="G226" i="3"/>
  <c r="E226" i="3"/>
  <c r="R226" i="3" s="1"/>
  <c r="C226" i="3"/>
  <c r="A226" i="3"/>
  <c r="B226" i="3" s="1"/>
  <c r="AX225" i="3"/>
  <c r="AW225" i="3"/>
  <c r="AV225" i="3"/>
  <c r="AT225" i="3"/>
  <c r="AS225" i="3"/>
  <c r="AU225" i="3" s="1"/>
  <c r="AR225" i="3"/>
  <c r="AP225" i="3"/>
  <c r="AN225" i="3"/>
  <c r="AL225" i="3"/>
  <c r="AJ225" i="3"/>
  <c r="AH225" i="3"/>
  <c r="AG225" i="3"/>
  <c r="AF225" i="3"/>
  <c r="AE225" i="3"/>
  <c r="AD225" i="3"/>
  <c r="AC225" i="3"/>
  <c r="AB225" i="3"/>
  <c r="AA225" i="3"/>
  <c r="Z225" i="3"/>
  <c r="Y225" i="3"/>
  <c r="W225" i="3"/>
  <c r="U225" i="3"/>
  <c r="S225" i="3"/>
  <c r="Q225" i="3"/>
  <c r="O225" i="3"/>
  <c r="M225" i="3"/>
  <c r="K225" i="3"/>
  <c r="I225" i="3"/>
  <c r="G225" i="3"/>
  <c r="E225" i="3"/>
  <c r="C225" i="3"/>
  <c r="A225" i="3"/>
  <c r="B225" i="3" s="1"/>
  <c r="AI225" i="3" s="1"/>
  <c r="AK225" i="3" s="1"/>
  <c r="AM225" i="3" s="1"/>
  <c r="AO225" i="3" s="1"/>
  <c r="AQ225" i="3" s="1"/>
  <c r="AX224" i="3"/>
  <c r="AW224" i="3"/>
  <c r="AV224" i="3"/>
  <c r="AT224" i="3"/>
  <c r="AS224" i="3"/>
  <c r="AU224" i="3" s="1"/>
  <c r="AR224" i="3"/>
  <c r="AP224" i="3"/>
  <c r="AN224" i="3"/>
  <c r="AL224" i="3"/>
  <c r="AJ224" i="3"/>
  <c r="AH224" i="3"/>
  <c r="AG224" i="3"/>
  <c r="AF224" i="3"/>
  <c r="AE224" i="3"/>
  <c r="AD224" i="3"/>
  <c r="AC224" i="3"/>
  <c r="AB224" i="3"/>
  <c r="AA224" i="3"/>
  <c r="Z224" i="3"/>
  <c r="Y224" i="3"/>
  <c r="W224" i="3"/>
  <c r="U224" i="3"/>
  <c r="S224" i="3"/>
  <c r="Q224" i="3"/>
  <c r="O224" i="3"/>
  <c r="M224" i="3"/>
  <c r="K224" i="3"/>
  <c r="I224" i="3"/>
  <c r="G224" i="3"/>
  <c r="E224" i="3"/>
  <c r="C224" i="3"/>
  <c r="A224" i="3"/>
  <c r="B224" i="3" s="1"/>
  <c r="AX223" i="3"/>
  <c r="AW223" i="3"/>
  <c r="AV223" i="3"/>
  <c r="AU223" i="3"/>
  <c r="AT223" i="3"/>
  <c r="AS223" i="3"/>
  <c r="AR223" i="3"/>
  <c r="AP223" i="3"/>
  <c r="AN223" i="3"/>
  <c r="AL223" i="3"/>
  <c r="AJ223" i="3"/>
  <c r="AH223" i="3"/>
  <c r="AG223" i="3"/>
  <c r="AF223" i="3"/>
  <c r="AE223" i="3"/>
  <c r="AD223" i="3"/>
  <c r="AC223" i="3"/>
  <c r="AB223" i="3"/>
  <c r="AA223" i="3"/>
  <c r="Z223" i="3"/>
  <c r="Y223" i="3"/>
  <c r="W223" i="3"/>
  <c r="U223" i="3"/>
  <c r="S223" i="3"/>
  <c r="Q223" i="3"/>
  <c r="O223" i="3"/>
  <c r="M223" i="3"/>
  <c r="K223" i="3"/>
  <c r="I223" i="3"/>
  <c r="G223" i="3"/>
  <c r="E223" i="3"/>
  <c r="P223" i="3" s="1"/>
  <c r="C223" i="3"/>
  <c r="A223" i="3"/>
  <c r="B223" i="3" s="1"/>
  <c r="AX222" i="3"/>
  <c r="AW222" i="3"/>
  <c r="AV222" i="3"/>
  <c r="AU222" i="3"/>
  <c r="AT222" i="3"/>
  <c r="AS222" i="3"/>
  <c r="AR222" i="3"/>
  <c r="AQ222" i="3"/>
  <c r="AP222" i="3"/>
  <c r="AO222" i="3"/>
  <c r="AN222" i="3"/>
  <c r="AL222" i="3"/>
  <c r="AJ222" i="3"/>
  <c r="AI222" i="3"/>
  <c r="AK222" i="3" s="1"/>
  <c r="AM222" i="3" s="1"/>
  <c r="AH222" i="3"/>
  <c r="AG222" i="3"/>
  <c r="AF222" i="3"/>
  <c r="AE222" i="3"/>
  <c r="AD222" i="3"/>
  <c r="AC222" i="3"/>
  <c r="AB222" i="3"/>
  <c r="AA222" i="3"/>
  <c r="Z222" i="3"/>
  <c r="Y222" i="3"/>
  <c r="W222" i="3"/>
  <c r="U222" i="3"/>
  <c r="S222" i="3"/>
  <c r="Q222" i="3"/>
  <c r="O222" i="3"/>
  <c r="M222" i="3"/>
  <c r="K222" i="3"/>
  <c r="I222" i="3"/>
  <c r="G222" i="3"/>
  <c r="E222" i="3"/>
  <c r="R222" i="3" s="1"/>
  <c r="C222" i="3"/>
  <c r="A222" i="3"/>
  <c r="B222" i="3" s="1"/>
  <c r="AX221" i="3"/>
  <c r="AW221" i="3"/>
  <c r="AV221" i="3"/>
  <c r="AT221" i="3"/>
  <c r="AS221" i="3"/>
  <c r="AU221" i="3" s="1"/>
  <c r="AR221" i="3"/>
  <c r="AP221" i="3"/>
  <c r="AN221" i="3"/>
  <c r="AL221" i="3"/>
  <c r="AJ221" i="3"/>
  <c r="AI221" i="3"/>
  <c r="AK221" i="3" s="1"/>
  <c r="AM221" i="3" s="1"/>
  <c r="AO221" i="3" s="1"/>
  <c r="AQ221" i="3" s="1"/>
  <c r="AH221" i="3"/>
  <c r="AG221" i="3"/>
  <c r="AF221" i="3"/>
  <c r="AE221" i="3"/>
  <c r="AD221" i="3"/>
  <c r="AC221" i="3"/>
  <c r="AB221" i="3"/>
  <c r="AA221" i="3"/>
  <c r="Z221" i="3"/>
  <c r="Y221" i="3"/>
  <c r="W221" i="3"/>
  <c r="U221" i="3"/>
  <c r="S221" i="3"/>
  <c r="Q221" i="3"/>
  <c r="O221" i="3"/>
  <c r="M221" i="3"/>
  <c r="K221" i="3"/>
  <c r="I221" i="3"/>
  <c r="G221" i="3"/>
  <c r="E221" i="3"/>
  <c r="C221" i="3"/>
  <c r="A221" i="3"/>
  <c r="B221" i="3" s="1"/>
  <c r="AX220" i="3"/>
  <c r="AW220" i="3"/>
  <c r="AV220" i="3"/>
  <c r="AT220" i="3"/>
  <c r="AS220" i="3"/>
  <c r="AU220" i="3" s="1"/>
  <c r="AR220" i="3"/>
  <c r="AP220" i="3"/>
  <c r="AN220" i="3"/>
  <c r="AL220" i="3"/>
  <c r="AJ220" i="3"/>
  <c r="AH220" i="3"/>
  <c r="AG220" i="3"/>
  <c r="AF220" i="3"/>
  <c r="AE220" i="3"/>
  <c r="AD220" i="3"/>
  <c r="AC220" i="3"/>
  <c r="AB220" i="3"/>
  <c r="AA220" i="3"/>
  <c r="Z220" i="3"/>
  <c r="Y220" i="3"/>
  <c r="W220" i="3"/>
  <c r="U220" i="3"/>
  <c r="S220" i="3"/>
  <c r="Q220" i="3"/>
  <c r="O220" i="3"/>
  <c r="M220" i="3"/>
  <c r="K220" i="3"/>
  <c r="I220" i="3"/>
  <c r="G220" i="3"/>
  <c r="E220" i="3"/>
  <c r="C220" i="3"/>
  <c r="A220" i="3"/>
  <c r="B220" i="3" s="1"/>
  <c r="AX219" i="3"/>
  <c r="AW219" i="3"/>
  <c r="AV219" i="3"/>
  <c r="AU219" i="3"/>
  <c r="AT219" i="3"/>
  <c r="AS219" i="3"/>
  <c r="AR219" i="3"/>
  <c r="AP219" i="3"/>
  <c r="AN219" i="3"/>
  <c r="AL219" i="3"/>
  <c r="AJ219" i="3"/>
  <c r="AH219" i="3"/>
  <c r="AG219" i="3"/>
  <c r="AF219" i="3"/>
  <c r="AE219" i="3"/>
  <c r="AD219" i="3"/>
  <c r="AC219" i="3"/>
  <c r="AB219" i="3"/>
  <c r="AA219" i="3"/>
  <c r="Z219" i="3"/>
  <c r="Y219" i="3"/>
  <c r="W219" i="3"/>
  <c r="U219" i="3"/>
  <c r="S219" i="3"/>
  <c r="Q219" i="3"/>
  <c r="O219" i="3"/>
  <c r="M219" i="3"/>
  <c r="K219" i="3"/>
  <c r="I219" i="3"/>
  <c r="G219" i="3"/>
  <c r="E219" i="3"/>
  <c r="C219" i="3"/>
  <c r="A219" i="3"/>
  <c r="B219" i="3" s="1"/>
  <c r="AX218" i="3"/>
  <c r="AW218" i="3"/>
  <c r="AV218" i="3"/>
  <c r="AU218" i="3"/>
  <c r="AT218" i="3"/>
  <c r="AS218" i="3"/>
  <c r="AR218" i="3"/>
  <c r="AP218" i="3"/>
  <c r="AO218" i="3"/>
  <c r="AQ218" i="3" s="1"/>
  <c r="AN218" i="3"/>
  <c r="AM218" i="3"/>
  <c r="AL218" i="3"/>
  <c r="AJ218" i="3"/>
  <c r="AI218" i="3"/>
  <c r="AK218" i="3" s="1"/>
  <c r="AH218" i="3"/>
  <c r="AG218" i="3"/>
  <c r="AF218" i="3"/>
  <c r="AE218" i="3"/>
  <c r="AD218" i="3"/>
  <c r="AC218" i="3"/>
  <c r="AB218" i="3"/>
  <c r="AA218" i="3"/>
  <c r="Z218" i="3"/>
  <c r="Y218" i="3"/>
  <c r="W218" i="3"/>
  <c r="U218" i="3"/>
  <c r="S218" i="3"/>
  <c r="Q218" i="3"/>
  <c r="O218" i="3"/>
  <c r="M218" i="3"/>
  <c r="K218" i="3"/>
  <c r="I218" i="3"/>
  <c r="G218" i="3"/>
  <c r="E218" i="3"/>
  <c r="R218" i="3" s="1"/>
  <c r="C218" i="3"/>
  <c r="A218" i="3"/>
  <c r="B218" i="3" s="1"/>
  <c r="AX217" i="3"/>
  <c r="AW217" i="3"/>
  <c r="AV217" i="3"/>
  <c r="AT217" i="3"/>
  <c r="AS217" i="3"/>
  <c r="AU217" i="3" s="1"/>
  <c r="AR217" i="3"/>
  <c r="AP217" i="3"/>
  <c r="AN217" i="3"/>
  <c r="AL217" i="3"/>
  <c r="AJ217" i="3"/>
  <c r="AI217" i="3"/>
  <c r="AK217" i="3" s="1"/>
  <c r="AM217" i="3" s="1"/>
  <c r="AO217" i="3" s="1"/>
  <c r="AQ217" i="3" s="1"/>
  <c r="AH217" i="3"/>
  <c r="AG217" i="3"/>
  <c r="AF217" i="3"/>
  <c r="AE217" i="3"/>
  <c r="AD217" i="3"/>
  <c r="AC217" i="3"/>
  <c r="AB217" i="3"/>
  <c r="AA217" i="3"/>
  <c r="Z217" i="3"/>
  <c r="Y217" i="3"/>
  <c r="W217" i="3"/>
  <c r="U217" i="3"/>
  <c r="S217" i="3"/>
  <c r="Q217" i="3"/>
  <c r="O217" i="3"/>
  <c r="M217" i="3"/>
  <c r="K217" i="3"/>
  <c r="I217" i="3"/>
  <c r="G217" i="3"/>
  <c r="E217" i="3"/>
  <c r="C217" i="3"/>
  <c r="A217" i="3"/>
  <c r="B217" i="3" s="1"/>
  <c r="AX216" i="3"/>
  <c r="AW216" i="3"/>
  <c r="AV216" i="3"/>
  <c r="AT216" i="3"/>
  <c r="AS216" i="3"/>
  <c r="AU216" i="3" s="1"/>
  <c r="AR216" i="3"/>
  <c r="AP216" i="3"/>
  <c r="AN216" i="3"/>
  <c r="AL216" i="3"/>
  <c r="AJ216" i="3"/>
  <c r="AH216" i="3"/>
  <c r="AG216" i="3"/>
  <c r="AF216" i="3"/>
  <c r="AE216" i="3"/>
  <c r="AD216" i="3"/>
  <c r="AC216" i="3"/>
  <c r="AB216" i="3"/>
  <c r="AA216" i="3"/>
  <c r="Z216" i="3"/>
  <c r="Y216" i="3"/>
  <c r="W216" i="3"/>
  <c r="U216" i="3"/>
  <c r="S216" i="3"/>
  <c r="Q216" i="3"/>
  <c r="P216" i="3"/>
  <c r="O216" i="3"/>
  <c r="M216" i="3"/>
  <c r="K216" i="3"/>
  <c r="I216" i="3"/>
  <c r="G216" i="3"/>
  <c r="E216" i="3"/>
  <c r="R216" i="3" s="1"/>
  <c r="C216" i="3"/>
  <c r="A216" i="3"/>
  <c r="B216" i="3" s="1"/>
  <c r="AX215" i="3"/>
  <c r="AW215" i="3"/>
  <c r="AV215" i="3"/>
  <c r="AU215" i="3"/>
  <c r="AT215" i="3"/>
  <c r="AS215" i="3"/>
  <c r="AR215" i="3"/>
  <c r="AP215" i="3"/>
  <c r="AN215" i="3"/>
  <c r="AL215" i="3"/>
  <c r="AJ215" i="3"/>
  <c r="AH215" i="3"/>
  <c r="AG215" i="3"/>
  <c r="AF215" i="3"/>
  <c r="AE215" i="3"/>
  <c r="AD215" i="3"/>
  <c r="AC215" i="3"/>
  <c r="AB215" i="3"/>
  <c r="AA215" i="3"/>
  <c r="Z215" i="3"/>
  <c r="Y215" i="3"/>
  <c r="W215" i="3"/>
  <c r="U215" i="3"/>
  <c r="S215" i="3"/>
  <c r="Q215" i="3"/>
  <c r="O215" i="3"/>
  <c r="M215" i="3"/>
  <c r="K215" i="3"/>
  <c r="I215" i="3"/>
  <c r="G215" i="3"/>
  <c r="E215" i="3"/>
  <c r="P215" i="3" s="1"/>
  <c r="C215" i="3"/>
  <c r="A215" i="3"/>
  <c r="B215" i="3" s="1"/>
  <c r="AX214" i="3"/>
  <c r="AW214" i="3"/>
  <c r="AV214" i="3"/>
  <c r="AU214" i="3"/>
  <c r="AT214" i="3"/>
  <c r="AS214" i="3"/>
  <c r="AR214" i="3"/>
  <c r="AP214" i="3"/>
  <c r="AN214" i="3"/>
  <c r="AL214" i="3"/>
  <c r="AJ214" i="3"/>
  <c r="AH214" i="3"/>
  <c r="AG214" i="3"/>
  <c r="AF214" i="3"/>
  <c r="AE214" i="3"/>
  <c r="AD214" i="3"/>
  <c r="AC214" i="3"/>
  <c r="AB214" i="3"/>
  <c r="AA214" i="3"/>
  <c r="Z214" i="3"/>
  <c r="Y214" i="3"/>
  <c r="W214" i="3"/>
  <c r="U214" i="3"/>
  <c r="T214" i="3"/>
  <c r="S214" i="3"/>
  <c r="Q214" i="3"/>
  <c r="O214" i="3"/>
  <c r="M214" i="3"/>
  <c r="K214" i="3"/>
  <c r="I214" i="3"/>
  <c r="G214" i="3"/>
  <c r="E214" i="3"/>
  <c r="R214" i="3" s="1"/>
  <c r="C214" i="3"/>
  <c r="A214" i="3"/>
  <c r="B214" i="3" s="1"/>
  <c r="F214" i="3" s="1"/>
  <c r="AX213" i="3"/>
  <c r="AW213" i="3"/>
  <c r="AV213" i="3"/>
  <c r="AT213" i="3"/>
  <c r="AS213" i="3"/>
  <c r="AU213" i="3" s="1"/>
  <c r="AR213" i="3"/>
  <c r="AP213" i="3"/>
  <c r="AN213" i="3"/>
  <c r="AL213" i="3"/>
  <c r="AK213" i="3"/>
  <c r="AM213" i="3" s="1"/>
  <c r="AO213" i="3" s="1"/>
  <c r="AQ213" i="3" s="1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W213" i="3"/>
  <c r="U213" i="3"/>
  <c r="S213" i="3"/>
  <c r="Q213" i="3"/>
  <c r="O213" i="3"/>
  <c r="M213" i="3"/>
  <c r="K213" i="3"/>
  <c r="I213" i="3"/>
  <c r="G213" i="3"/>
  <c r="F213" i="3"/>
  <c r="E213" i="3"/>
  <c r="C213" i="3"/>
  <c r="A213" i="3"/>
  <c r="B213" i="3" s="1"/>
  <c r="AX212" i="3"/>
  <c r="AW212" i="3"/>
  <c r="AV212" i="3"/>
  <c r="AU212" i="3"/>
  <c r="AT212" i="3"/>
  <c r="AS212" i="3"/>
  <c r="AR212" i="3"/>
  <c r="AP212" i="3"/>
  <c r="AN212" i="3"/>
  <c r="AL212" i="3"/>
  <c r="AJ212" i="3"/>
  <c r="AH212" i="3"/>
  <c r="AG212" i="3"/>
  <c r="AF212" i="3"/>
  <c r="AE212" i="3"/>
  <c r="AD212" i="3"/>
  <c r="AC212" i="3"/>
  <c r="AB212" i="3"/>
  <c r="AA212" i="3"/>
  <c r="Z212" i="3"/>
  <c r="Y212" i="3"/>
  <c r="W212" i="3"/>
  <c r="U212" i="3"/>
  <c r="S212" i="3"/>
  <c r="R212" i="3"/>
  <c r="Q212" i="3"/>
  <c r="O212" i="3"/>
  <c r="M212" i="3"/>
  <c r="K212" i="3"/>
  <c r="I212" i="3"/>
  <c r="G212" i="3"/>
  <c r="E212" i="3"/>
  <c r="P212" i="3" s="1"/>
  <c r="C212" i="3"/>
  <c r="B212" i="3"/>
  <c r="A212" i="3"/>
  <c r="AX211" i="3"/>
  <c r="AW211" i="3"/>
  <c r="AV211" i="3"/>
  <c r="AT211" i="3"/>
  <c r="AS211" i="3"/>
  <c r="AU211" i="3" s="1"/>
  <c r="AR211" i="3"/>
  <c r="AP211" i="3"/>
  <c r="AN211" i="3"/>
  <c r="AL211" i="3"/>
  <c r="AJ211" i="3"/>
  <c r="AH211" i="3"/>
  <c r="AG211" i="3"/>
  <c r="AF211" i="3"/>
  <c r="AE211" i="3"/>
  <c r="AD211" i="3"/>
  <c r="AC211" i="3"/>
  <c r="AB211" i="3"/>
  <c r="AA211" i="3"/>
  <c r="Z211" i="3"/>
  <c r="Y211" i="3"/>
  <c r="W211" i="3"/>
  <c r="U211" i="3"/>
  <c r="S211" i="3"/>
  <c r="R211" i="3"/>
  <c r="Q211" i="3"/>
  <c r="O211" i="3"/>
  <c r="M211" i="3"/>
  <c r="K211" i="3"/>
  <c r="I211" i="3"/>
  <c r="G211" i="3"/>
  <c r="E211" i="3"/>
  <c r="P211" i="3" s="1"/>
  <c r="D211" i="3"/>
  <c r="C211" i="3"/>
  <c r="B211" i="3"/>
  <c r="F211" i="3" s="1"/>
  <c r="A211" i="3"/>
  <c r="AX210" i="3"/>
  <c r="AW210" i="3"/>
  <c r="AV210" i="3"/>
  <c r="AT210" i="3"/>
  <c r="AS210" i="3"/>
  <c r="AU210" i="3" s="1"/>
  <c r="AR210" i="3"/>
  <c r="AP210" i="3"/>
  <c r="AN210" i="3"/>
  <c r="AL210" i="3"/>
  <c r="AK210" i="3"/>
  <c r="AM210" i="3" s="1"/>
  <c r="AO210" i="3" s="1"/>
  <c r="AQ210" i="3" s="1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W210" i="3"/>
  <c r="U210" i="3"/>
  <c r="T210" i="3"/>
  <c r="S210" i="3"/>
  <c r="Q210" i="3"/>
  <c r="O210" i="3"/>
  <c r="M210" i="3"/>
  <c r="K210" i="3"/>
  <c r="I210" i="3"/>
  <c r="G210" i="3"/>
  <c r="F210" i="3"/>
  <c r="E210" i="3"/>
  <c r="D210" i="3"/>
  <c r="H210" i="3" s="1"/>
  <c r="J210" i="3" s="1"/>
  <c r="L210" i="3" s="1"/>
  <c r="C210" i="3"/>
  <c r="A210" i="3"/>
  <c r="B210" i="3" s="1"/>
  <c r="AX209" i="3"/>
  <c r="AW209" i="3"/>
  <c r="AV209" i="3"/>
  <c r="AT209" i="3"/>
  <c r="AS209" i="3"/>
  <c r="AU209" i="3" s="1"/>
  <c r="AR209" i="3"/>
  <c r="AP209" i="3"/>
  <c r="AN209" i="3"/>
  <c r="AL209" i="3"/>
  <c r="AJ209" i="3"/>
  <c r="AH209" i="3"/>
  <c r="AG209" i="3"/>
  <c r="AF209" i="3"/>
  <c r="AE209" i="3"/>
  <c r="AD209" i="3"/>
  <c r="AC209" i="3"/>
  <c r="AB209" i="3"/>
  <c r="AA209" i="3"/>
  <c r="Z209" i="3"/>
  <c r="Y209" i="3"/>
  <c r="W209" i="3"/>
  <c r="U209" i="3"/>
  <c r="S209" i="3"/>
  <c r="Q209" i="3"/>
  <c r="O209" i="3"/>
  <c r="M209" i="3"/>
  <c r="K209" i="3"/>
  <c r="I209" i="3"/>
  <c r="G209" i="3"/>
  <c r="F209" i="3"/>
  <c r="E209" i="3"/>
  <c r="R209" i="3" s="1"/>
  <c r="C209" i="3"/>
  <c r="A209" i="3"/>
  <c r="B209" i="3" s="1"/>
  <c r="AX208" i="3"/>
  <c r="AW208" i="3"/>
  <c r="AV208" i="3"/>
  <c r="AT208" i="3"/>
  <c r="AS208" i="3"/>
  <c r="AU208" i="3" s="1"/>
  <c r="AR208" i="3"/>
  <c r="AP208" i="3"/>
  <c r="AN208" i="3"/>
  <c r="AL208" i="3"/>
  <c r="AJ208" i="3"/>
  <c r="AH208" i="3"/>
  <c r="AG208" i="3"/>
  <c r="AF208" i="3"/>
  <c r="AE208" i="3"/>
  <c r="AD208" i="3"/>
  <c r="AC208" i="3"/>
  <c r="AB208" i="3"/>
  <c r="AA208" i="3"/>
  <c r="Z208" i="3"/>
  <c r="Y208" i="3"/>
  <c r="W208" i="3"/>
  <c r="U208" i="3"/>
  <c r="S208" i="3"/>
  <c r="R208" i="3"/>
  <c r="Q208" i="3"/>
  <c r="O208" i="3"/>
  <c r="M208" i="3"/>
  <c r="K208" i="3"/>
  <c r="I208" i="3"/>
  <c r="G208" i="3"/>
  <c r="E208" i="3"/>
  <c r="P208" i="3" s="1"/>
  <c r="C208" i="3"/>
  <c r="B208" i="3"/>
  <c r="A208" i="3"/>
  <c r="AX207" i="3"/>
  <c r="AW207" i="3"/>
  <c r="AV207" i="3"/>
  <c r="AT207" i="3"/>
  <c r="AS207" i="3"/>
  <c r="AU207" i="3" s="1"/>
  <c r="AR207" i="3"/>
  <c r="AP207" i="3"/>
  <c r="AN207" i="3"/>
  <c r="AL207" i="3"/>
  <c r="AJ207" i="3"/>
  <c r="AH207" i="3"/>
  <c r="AG207" i="3"/>
  <c r="AF207" i="3"/>
  <c r="AE207" i="3"/>
  <c r="AD207" i="3"/>
  <c r="AC207" i="3"/>
  <c r="AB207" i="3"/>
  <c r="AA207" i="3"/>
  <c r="Z207" i="3"/>
  <c r="Y207" i="3"/>
  <c r="W207" i="3"/>
  <c r="U207" i="3"/>
  <c r="S207" i="3"/>
  <c r="R207" i="3"/>
  <c r="Q207" i="3"/>
  <c r="O207" i="3"/>
  <c r="M207" i="3"/>
  <c r="K207" i="3"/>
  <c r="I207" i="3"/>
  <c r="G207" i="3"/>
  <c r="E207" i="3"/>
  <c r="P207" i="3" s="1"/>
  <c r="D207" i="3"/>
  <c r="C207" i="3"/>
  <c r="B207" i="3"/>
  <c r="F207" i="3" s="1"/>
  <c r="A207" i="3"/>
  <c r="AX206" i="3"/>
  <c r="AW206" i="3"/>
  <c r="AV206" i="3"/>
  <c r="AT206" i="3"/>
  <c r="AS206" i="3"/>
  <c r="AU206" i="3" s="1"/>
  <c r="AR206" i="3"/>
  <c r="AP206" i="3"/>
  <c r="AN206" i="3"/>
  <c r="AL206" i="3"/>
  <c r="AK206" i="3"/>
  <c r="AM206" i="3" s="1"/>
  <c r="AO206" i="3" s="1"/>
  <c r="AQ206" i="3" s="1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W206" i="3"/>
  <c r="U206" i="3"/>
  <c r="T206" i="3"/>
  <c r="S206" i="3"/>
  <c r="Q206" i="3"/>
  <c r="O206" i="3"/>
  <c r="M206" i="3"/>
  <c r="K206" i="3"/>
  <c r="I206" i="3"/>
  <c r="G206" i="3"/>
  <c r="F206" i="3"/>
  <c r="E206" i="3"/>
  <c r="D206" i="3"/>
  <c r="H206" i="3" s="1"/>
  <c r="J206" i="3" s="1"/>
  <c r="L206" i="3" s="1"/>
  <c r="C206" i="3"/>
  <c r="A206" i="3"/>
  <c r="B206" i="3" s="1"/>
  <c r="AX205" i="3"/>
  <c r="AW205" i="3"/>
  <c r="AV205" i="3"/>
  <c r="AT205" i="3"/>
  <c r="AS205" i="3"/>
  <c r="AU205" i="3" s="1"/>
  <c r="AR205" i="3"/>
  <c r="AP205" i="3"/>
  <c r="AN205" i="3"/>
  <c r="AL205" i="3"/>
  <c r="AJ205" i="3"/>
  <c r="AH205" i="3"/>
  <c r="AG205" i="3"/>
  <c r="AF205" i="3"/>
  <c r="AE205" i="3"/>
  <c r="AD205" i="3"/>
  <c r="AC205" i="3"/>
  <c r="AB205" i="3"/>
  <c r="AA205" i="3"/>
  <c r="Z205" i="3"/>
  <c r="Y205" i="3"/>
  <c r="W205" i="3"/>
  <c r="U205" i="3"/>
  <c r="S205" i="3"/>
  <c r="Q205" i="3"/>
  <c r="O205" i="3"/>
  <c r="M205" i="3"/>
  <c r="K205" i="3"/>
  <c r="I205" i="3"/>
  <c r="G205" i="3"/>
  <c r="F205" i="3"/>
  <c r="E205" i="3"/>
  <c r="R205" i="3" s="1"/>
  <c r="C205" i="3"/>
  <c r="A205" i="3"/>
  <c r="B205" i="3" s="1"/>
  <c r="AX204" i="3"/>
  <c r="AW204" i="3"/>
  <c r="AV204" i="3"/>
  <c r="AT204" i="3"/>
  <c r="AS204" i="3"/>
  <c r="AU204" i="3" s="1"/>
  <c r="AR204" i="3"/>
  <c r="AP204" i="3"/>
  <c r="AN204" i="3"/>
  <c r="AL204" i="3"/>
  <c r="AJ204" i="3"/>
  <c r="AH204" i="3"/>
  <c r="AG204" i="3"/>
  <c r="AF204" i="3"/>
  <c r="AE204" i="3"/>
  <c r="AD204" i="3"/>
  <c r="AC204" i="3"/>
  <c r="AB204" i="3"/>
  <c r="AA204" i="3"/>
  <c r="Z204" i="3"/>
  <c r="Y204" i="3"/>
  <c r="W204" i="3"/>
  <c r="U204" i="3"/>
  <c r="S204" i="3"/>
  <c r="R204" i="3"/>
  <c r="Q204" i="3"/>
  <c r="P204" i="3"/>
  <c r="O204" i="3"/>
  <c r="M204" i="3"/>
  <c r="K204" i="3"/>
  <c r="I204" i="3"/>
  <c r="G204" i="3"/>
  <c r="E204" i="3"/>
  <c r="D204" i="3"/>
  <c r="V204" i="3" s="1"/>
  <c r="X204" i="3" s="1"/>
  <c r="C204" i="3"/>
  <c r="B204" i="3"/>
  <c r="T204" i="3" s="1"/>
  <c r="A204" i="3"/>
  <c r="AX203" i="3"/>
  <c r="AW203" i="3"/>
  <c r="AV203" i="3"/>
  <c r="AT203" i="3"/>
  <c r="AS203" i="3"/>
  <c r="AU203" i="3" s="1"/>
  <c r="AR203" i="3"/>
  <c r="AP203" i="3"/>
  <c r="AN203" i="3"/>
  <c r="AL203" i="3"/>
  <c r="AJ203" i="3"/>
  <c r="AH203" i="3"/>
  <c r="AG203" i="3"/>
  <c r="AF203" i="3"/>
  <c r="AE203" i="3"/>
  <c r="AD203" i="3"/>
  <c r="AC203" i="3"/>
  <c r="AB203" i="3"/>
  <c r="AA203" i="3"/>
  <c r="Z203" i="3"/>
  <c r="Y203" i="3"/>
  <c r="W203" i="3"/>
  <c r="U203" i="3"/>
  <c r="S203" i="3"/>
  <c r="Q203" i="3"/>
  <c r="O203" i="3"/>
  <c r="M203" i="3"/>
  <c r="K203" i="3"/>
  <c r="I203" i="3"/>
  <c r="G203" i="3"/>
  <c r="E203" i="3"/>
  <c r="R203" i="3" s="1"/>
  <c r="C203" i="3"/>
  <c r="A203" i="3"/>
  <c r="B203" i="3" s="1"/>
  <c r="AX202" i="3"/>
  <c r="AW202" i="3"/>
  <c r="AV202" i="3"/>
  <c r="AU202" i="3"/>
  <c r="AT202" i="3"/>
  <c r="AS202" i="3"/>
  <c r="AR202" i="3"/>
  <c r="AP202" i="3"/>
  <c r="AN202" i="3"/>
  <c r="AL202" i="3"/>
  <c r="AJ202" i="3"/>
  <c r="AI202" i="3"/>
  <c r="AK202" i="3" s="1"/>
  <c r="AM202" i="3" s="1"/>
  <c r="AO202" i="3" s="1"/>
  <c r="AQ202" i="3" s="1"/>
  <c r="AH202" i="3"/>
  <c r="AG202" i="3"/>
  <c r="AF202" i="3"/>
  <c r="AE202" i="3"/>
  <c r="AD202" i="3"/>
  <c r="AC202" i="3"/>
  <c r="AB202" i="3"/>
  <c r="AA202" i="3"/>
  <c r="Z202" i="3"/>
  <c r="Y202" i="3"/>
  <c r="W202" i="3"/>
  <c r="U202" i="3"/>
  <c r="S202" i="3"/>
  <c r="Q202" i="3"/>
  <c r="P202" i="3"/>
  <c r="O202" i="3"/>
  <c r="M202" i="3"/>
  <c r="K202" i="3"/>
  <c r="I202" i="3"/>
  <c r="G202" i="3"/>
  <c r="F202" i="3"/>
  <c r="E202" i="3"/>
  <c r="R202" i="3" s="1"/>
  <c r="C202" i="3"/>
  <c r="B202" i="3"/>
  <c r="T202" i="3" s="1"/>
  <c r="A202" i="3"/>
  <c r="AX201" i="3"/>
  <c r="AW201" i="3"/>
  <c r="AV201" i="3"/>
  <c r="AT201" i="3"/>
  <c r="AS201" i="3"/>
  <c r="AU201" i="3" s="1"/>
  <c r="AR201" i="3"/>
  <c r="AP201" i="3"/>
  <c r="AN201" i="3"/>
  <c r="AL201" i="3"/>
  <c r="AJ201" i="3"/>
  <c r="AH201" i="3"/>
  <c r="AG201" i="3"/>
  <c r="AF201" i="3"/>
  <c r="AE201" i="3"/>
  <c r="AD201" i="3"/>
  <c r="AC201" i="3"/>
  <c r="AB201" i="3"/>
  <c r="AA201" i="3"/>
  <c r="Z201" i="3"/>
  <c r="Y201" i="3"/>
  <c r="W201" i="3"/>
  <c r="U201" i="3"/>
  <c r="S201" i="3"/>
  <c r="R201" i="3"/>
  <c r="Q201" i="3"/>
  <c r="O201" i="3"/>
  <c r="M201" i="3"/>
  <c r="K201" i="3"/>
  <c r="I201" i="3"/>
  <c r="G201" i="3"/>
  <c r="E201" i="3"/>
  <c r="P201" i="3" s="1"/>
  <c r="C201" i="3"/>
  <c r="A201" i="3"/>
  <c r="B201" i="3" s="1"/>
  <c r="AX200" i="3"/>
  <c r="AW200" i="3"/>
  <c r="AV200" i="3"/>
  <c r="AU200" i="3"/>
  <c r="AT200" i="3"/>
  <c r="AS200" i="3"/>
  <c r="AR200" i="3"/>
  <c r="AP200" i="3"/>
  <c r="AN200" i="3"/>
  <c r="AL200" i="3"/>
  <c r="AJ200" i="3"/>
  <c r="AI200" i="3"/>
  <c r="AK200" i="3" s="1"/>
  <c r="AM200" i="3" s="1"/>
  <c r="AO200" i="3" s="1"/>
  <c r="AQ200" i="3" s="1"/>
  <c r="AH200" i="3"/>
  <c r="AG200" i="3"/>
  <c r="AF200" i="3"/>
  <c r="AE200" i="3"/>
  <c r="AD200" i="3"/>
  <c r="AC200" i="3"/>
  <c r="AB200" i="3"/>
  <c r="AA200" i="3"/>
  <c r="Z200" i="3"/>
  <c r="Y200" i="3"/>
  <c r="W200" i="3"/>
  <c r="U200" i="3"/>
  <c r="T200" i="3"/>
  <c r="S200" i="3"/>
  <c r="R200" i="3"/>
  <c r="Q200" i="3"/>
  <c r="O200" i="3"/>
  <c r="M200" i="3"/>
  <c r="K200" i="3"/>
  <c r="I200" i="3"/>
  <c r="G200" i="3"/>
  <c r="E200" i="3"/>
  <c r="P200" i="3" s="1"/>
  <c r="D200" i="3"/>
  <c r="H200" i="3" s="1"/>
  <c r="J200" i="3" s="1"/>
  <c r="C200" i="3"/>
  <c r="B200" i="3"/>
  <c r="F200" i="3" s="1"/>
  <c r="A200" i="3"/>
  <c r="AX199" i="3"/>
  <c r="AW199" i="3"/>
  <c r="AV199" i="3"/>
  <c r="AT199" i="3"/>
  <c r="AS199" i="3"/>
  <c r="AU199" i="3" s="1"/>
  <c r="AR199" i="3"/>
  <c r="AP199" i="3"/>
  <c r="AN199" i="3"/>
  <c r="AL199" i="3"/>
  <c r="AJ199" i="3"/>
  <c r="AH199" i="3"/>
  <c r="AG199" i="3"/>
  <c r="AF199" i="3"/>
  <c r="AE199" i="3"/>
  <c r="AD199" i="3"/>
  <c r="AC199" i="3"/>
  <c r="AB199" i="3"/>
  <c r="AA199" i="3"/>
  <c r="Z199" i="3"/>
  <c r="Y199" i="3"/>
  <c r="W199" i="3"/>
  <c r="U199" i="3"/>
  <c r="S199" i="3"/>
  <c r="Q199" i="3"/>
  <c r="O199" i="3"/>
  <c r="M199" i="3"/>
  <c r="K199" i="3"/>
  <c r="I199" i="3"/>
  <c r="G199" i="3"/>
  <c r="E199" i="3"/>
  <c r="R199" i="3" s="1"/>
  <c r="C199" i="3"/>
  <c r="A199" i="3"/>
  <c r="B199" i="3" s="1"/>
  <c r="AX198" i="3"/>
  <c r="AW198" i="3"/>
  <c r="AV198" i="3"/>
  <c r="AU198" i="3"/>
  <c r="AT198" i="3"/>
  <c r="AS198" i="3"/>
  <c r="AR198" i="3"/>
  <c r="AP198" i="3"/>
  <c r="AN198" i="3"/>
  <c r="AL198" i="3"/>
  <c r="AJ198" i="3"/>
  <c r="AI198" i="3"/>
  <c r="AK198" i="3" s="1"/>
  <c r="AM198" i="3" s="1"/>
  <c r="AO198" i="3" s="1"/>
  <c r="AQ198" i="3" s="1"/>
  <c r="AH198" i="3"/>
  <c r="AG198" i="3"/>
  <c r="AF198" i="3"/>
  <c r="AE198" i="3"/>
  <c r="AD198" i="3"/>
  <c r="AC198" i="3"/>
  <c r="AB198" i="3"/>
  <c r="AA198" i="3"/>
  <c r="Z198" i="3"/>
  <c r="Y198" i="3"/>
  <c r="W198" i="3"/>
  <c r="U198" i="3"/>
  <c r="S198" i="3"/>
  <c r="Q198" i="3"/>
  <c r="P198" i="3"/>
  <c r="O198" i="3"/>
  <c r="M198" i="3"/>
  <c r="K198" i="3"/>
  <c r="I198" i="3"/>
  <c r="G198" i="3"/>
  <c r="F198" i="3"/>
  <c r="E198" i="3"/>
  <c r="R198" i="3" s="1"/>
  <c r="C198" i="3"/>
  <c r="B198" i="3"/>
  <c r="T198" i="3" s="1"/>
  <c r="A198" i="3"/>
  <c r="AX197" i="3"/>
  <c r="AW197" i="3"/>
  <c r="AV197" i="3"/>
  <c r="AT197" i="3"/>
  <c r="AS197" i="3"/>
  <c r="AU197" i="3" s="1"/>
  <c r="AR197" i="3"/>
  <c r="AP197" i="3"/>
  <c r="AN197" i="3"/>
  <c r="AL197" i="3"/>
  <c r="AJ197" i="3"/>
  <c r="AH197" i="3"/>
  <c r="AG197" i="3"/>
  <c r="AF197" i="3"/>
  <c r="AE197" i="3"/>
  <c r="AD197" i="3"/>
  <c r="AC197" i="3"/>
  <c r="AB197" i="3"/>
  <c r="AA197" i="3"/>
  <c r="Z197" i="3"/>
  <c r="Y197" i="3"/>
  <c r="W197" i="3"/>
  <c r="U197" i="3"/>
  <c r="S197" i="3"/>
  <c r="R197" i="3"/>
  <c r="Q197" i="3"/>
  <c r="O197" i="3"/>
  <c r="M197" i="3"/>
  <c r="K197" i="3"/>
  <c r="I197" i="3"/>
  <c r="G197" i="3"/>
  <c r="E197" i="3"/>
  <c r="P197" i="3" s="1"/>
  <c r="C197" i="3"/>
  <c r="A197" i="3"/>
  <c r="B197" i="3" s="1"/>
  <c r="AX196" i="3"/>
  <c r="AW196" i="3"/>
  <c r="AV196" i="3"/>
  <c r="AU196" i="3"/>
  <c r="AT196" i="3"/>
  <c r="AS196" i="3"/>
  <c r="AR196" i="3"/>
  <c r="AP196" i="3"/>
  <c r="AN196" i="3"/>
  <c r="AL196" i="3"/>
  <c r="AJ196" i="3"/>
  <c r="AI196" i="3"/>
  <c r="AK196" i="3" s="1"/>
  <c r="AM196" i="3" s="1"/>
  <c r="AO196" i="3" s="1"/>
  <c r="AQ196" i="3" s="1"/>
  <c r="AH196" i="3"/>
  <c r="AG196" i="3"/>
  <c r="AF196" i="3"/>
  <c r="AE196" i="3"/>
  <c r="AD196" i="3"/>
  <c r="AC196" i="3"/>
  <c r="AB196" i="3"/>
  <c r="AA196" i="3"/>
  <c r="Z196" i="3"/>
  <c r="Y196" i="3"/>
  <c r="W196" i="3"/>
  <c r="U196" i="3"/>
  <c r="T196" i="3"/>
  <c r="S196" i="3"/>
  <c r="R196" i="3"/>
  <c r="Q196" i="3"/>
  <c r="O196" i="3"/>
  <c r="M196" i="3"/>
  <c r="K196" i="3"/>
  <c r="I196" i="3"/>
  <c r="G196" i="3"/>
  <c r="E196" i="3"/>
  <c r="P196" i="3" s="1"/>
  <c r="D196" i="3"/>
  <c r="H196" i="3" s="1"/>
  <c r="J196" i="3" s="1"/>
  <c r="C196" i="3"/>
  <c r="B196" i="3"/>
  <c r="F196" i="3" s="1"/>
  <c r="A196" i="3"/>
  <c r="AX195" i="3"/>
  <c r="AW195" i="3"/>
  <c r="AV195" i="3"/>
  <c r="AT195" i="3"/>
  <c r="AS195" i="3"/>
  <c r="AU195" i="3" s="1"/>
  <c r="AR195" i="3"/>
  <c r="AP195" i="3"/>
  <c r="AN195" i="3"/>
  <c r="AL195" i="3"/>
  <c r="AJ195" i="3"/>
  <c r="AH195" i="3"/>
  <c r="AG195" i="3"/>
  <c r="AF195" i="3"/>
  <c r="AE195" i="3"/>
  <c r="AD195" i="3"/>
  <c r="AC195" i="3"/>
  <c r="AB195" i="3"/>
  <c r="AA195" i="3"/>
  <c r="Z195" i="3"/>
  <c r="Y195" i="3"/>
  <c r="W195" i="3"/>
  <c r="U195" i="3"/>
  <c r="S195" i="3"/>
  <c r="Q195" i="3"/>
  <c r="O195" i="3"/>
  <c r="M195" i="3"/>
  <c r="K195" i="3"/>
  <c r="I195" i="3"/>
  <c r="G195" i="3"/>
  <c r="E195" i="3"/>
  <c r="R195" i="3" s="1"/>
  <c r="C195" i="3"/>
  <c r="A195" i="3"/>
  <c r="B195" i="3" s="1"/>
  <c r="AX194" i="3"/>
  <c r="AW194" i="3"/>
  <c r="AV194" i="3"/>
  <c r="AU194" i="3"/>
  <c r="AT194" i="3"/>
  <c r="AS194" i="3"/>
  <c r="AR194" i="3"/>
  <c r="AP194" i="3"/>
  <c r="AN194" i="3"/>
  <c r="AL194" i="3"/>
  <c r="AJ194" i="3"/>
  <c r="AI194" i="3"/>
  <c r="AK194" i="3" s="1"/>
  <c r="AM194" i="3" s="1"/>
  <c r="AO194" i="3" s="1"/>
  <c r="AQ194" i="3" s="1"/>
  <c r="AH194" i="3"/>
  <c r="AG194" i="3"/>
  <c r="AF194" i="3"/>
  <c r="AE194" i="3"/>
  <c r="AD194" i="3"/>
  <c r="AC194" i="3"/>
  <c r="AB194" i="3"/>
  <c r="AA194" i="3"/>
  <c r="Z194" i="3"/>
  <c r="Y194" i="3"/>
  <c r="W194" i="3"/>
  <c r="U194" i="3"/>
  <c r="S194" i="3"/>
  <c r="Q194" i="3"/>
  <c r="P194" i="3"/>
  <c r="O194" i="3"/>
  <c r="M194" i="3"/>
  <c r="K194" i="3"/>
  <c r="I194" i="3"/>
  <c r="G194" i="3"/>
  <c r="F194" i="3"/>
  <c r="E194" i="3"/>
  <c r="R194" i="3" s="1"/>
  <c r="C194" i="3"/>
  <c r="B194" i="3"/>
  <c r="T194" i="3" s="1"/>
  <c r="A194" i="3"/>
  <c r="AX193" i="3"/>
  <c r="AW193" i="3"/>
  <c r="AV193" i="3"/>
  <c r="AT193" i="3"/>
  <c r="AS193" i="3"/>
  <c r="AU193" i="3" s="1"/>
  <c r="AR193" i="3"/>
  <c r="AP193" i="3"/>
  <c r="AN193" i="3"/>
  <c r="AL193" i="3"/>
  <c r="AJ193" i="3"/>
  <c r="AH193" i="3"/>
  <c r="AG193" i="3"/>
  <c r="AF193" i="3"/>
  <c r="AE193" i="3"/>
  <c r="AD193" i="3"/>
  <c r="AC193" i="3"/>
  <c r="AB193" i="3"/>
  <c r="AA193" i="3"/>
  <c r="Z193" i="3"/>
  <c r="Y193" i="3"/>
  <c r="W193" i="3"/>
  <c r="U193" i="3"/>
  <c r="S193" i="3"/>
  <c r="R193" i="3"/>
  <c r="Q193" i="3"/>
  <c r="O193" i="3"/>
  <c r="M193" i="3"/>
  <c r="K193" i="3"/>
  <c r="I193" i="3"/>
  <c r="G193" i="3"/>
  <c r="E193" i="3"/>
  <c r="P193" i="3" s="1"/>
  <c r="C193" i="3"/>
  <c r="A193" i="3"/>
  <c r="B193" i="3" s="1"/>
  <c r="AX192" i="3"/>
  <c r="AW192" i="3"/>
  <c r="AV192" i="3"/>
  <c r="AU192" i="3"/>
  <c r="AT192" i="3"/>
  <c r="AS192" i="3"/>
  <c r="AR192" i="3"/>
  <c r="AP192" i="3"/>
  <c r="AN192" i="3"/>
  <c r="AL192" i="3"/>
  <c r="AJ192" i="3"/>
  <c r="AI192" i="3"/>
  <c r="AK192" i="3" s="1"/>
  <c r="AM192" i="3" s="1"/>
  <c r="AO192" i="3" s="1"/>
  <c r="AQ192" i="3" s="1"/>
  <c r="AH192" i="3"/>
  <c r="AG192" i="3"/>
  <c r="AF192" i="3"/>
  <c r="AE192" i="3"/>
  <c r="AD192" i="3"/>
  <c r="AC192" i="3"/>
  <c r="AB192" i="3"/>
  <c r="AA192" i="3"/>
  <c r="Z192" i="3"/>
  <c r="Y192" i="3"/>
  <c r="W192" i="3"/>
  <c r="U192" i="3"/>
  <c r="T192" i="3"/>
  <c r="S192" i="3"/>
  <c r="R192" i="3"/>
  <c r="Q192" i="3"/>
  <c r="O192" i="3"/>
  <c r="M192" i="3"/>
  <c r="K192" i="3"/>
  <c r="I192" i="3"/>
  <c r="G192" i="3"/>
  <c r="E192" i="3"/>
  <c r="P192" i="3" s="1"/>
  <c r="D192" i="3"/>
  <c r="H192" i="3" s="1"/>
  <c r="J192" i="3" s="1"/>
  <c r="C192" i="3"/>
  <c r="B192" i="3"/>
  <c r="F192" i="3" s="1"/>
  <c r="A192" i="3"/>
  <c r="AX191" i="3"/>
  <c r="AW191" i="3"/>
  <c r="AV191" i="3"/>
  <c r="AT191" i="3"/>
  <c r="AS191" i="3"/>
  <c r="AU191" i="3" s="1"/>
  <c r="AR191" i="3"/>
  <c r="AP191" i="3"/>
  <c r="AN191" i="3"/>
  <c r="AL191" i="3"/>
  <c r="AJ191" i="3"/>
  <c r="AH191" i="3"/>
  <c r="AG191" i="3"/>
  <c r="AF191" i="3"/>
  <c r="AE191" i="3"/>
  <c r="AD191" i="3"/>
  <c r="AC191" i="3"/>
  <c r="AB191" i="3"/>
  <c r="AA191" i="3"/>
  <c r="Z191" i="3"/>
  <c r="Y191" i="3"/>
  <c r="W191" i="3"/>
  <c r="U191" i="3"/>
  <c r="S191" i="3"/>
  <c r="Q191" i="3"/>
  <c r="O191" i="3"/>
  <c r="M191" i="3"/>
  <c r="K191" i="3"/>
  <c r="I191" i="3"/>
  <c r="G191" i="3"/>
  <c r="E191" i="3"/>
  <c r="R191" i="3" s="1"/>
  <c r="C191" i="3"/>
  <c r="A191" i="3"/>
  <c r="B191" i="3" s="1"/>
  <c r="AX190" i="3"/>
  <c r="AW190" i="3"/>
  <c r="AV190" i="3"/>
  <c r="AU190" i="3"/>
  <c r="AT190" i="3"/>
  <c r="AS190" i="3"/>
  <c r="AR190" i="3"/>
  <c r="AP190" i="3"/>
  <c r="AN190" i="3"/>
  <c r="AL190" i="3"/>
  <c r="AJ190" i="3"/>
  <c r="AI190" i="3"/>
  <c r="AK190" i="3" s="1"/>
  <c r="AM190" i="3" s="1"/>
  <c r="AO190" i="3" s="1"/>
  <c r="AQ190" i="3" s="1"/>
  <c r="AH190" i="3"/>
  <c r="AG190" i="3"/>
  <c r="AF190" i="3"/>
  <c r="AE190" i="3"/>
  <c r="AD190" i="3"/>
  <c r="AC190" i="3"/>
  <c r="AB190" i="3"/>
  <c r="AA190" i="3"/>
  <c r="Z190" i="3"/>
  <c r="Y190" i="3"/>
  <c r="W190" i="3"/>
  <c r="U190" i="3"/>
  <c r="S190" i="3"/>
  <c r="Q190" i="3"/>
  <c r="P190" i="3"/>
  <c r="O190" i="3"/>
  <c r="M190" i="3"/>
  <c r="K190" i="3"/>
  <c r="I190" i="3"/>
  <c r="G190" i="3"/>
  <c r="F190" i="3"/>
  <c r="E190" i="3"/>
  <c r="R190" i="3" s="1"/>
  <c r="C190" i="3"/>
  <c r="B190" i="3"/>
  <c r="T190" i="3" s="1"/>
  <c r="A190" i="3"/>
  <c r="AX189" i="3"/>
  <c r="AW189" i="3"/>
  <c r="AV189" i="3"/>
  <c r="AT189" i="3"/>
  <c r="AS189" i="3"/>
  <c r="AU189" i="3" s="1"/>
  <c r="AR189" i="3"/>
  <c r="AP189" i="3"/>
  <c r="AN189" i="3"/>
  <c r="AL189" i="3"/>
  <c r="AJ189" i="3"/>
  <c r="AH189" i="3"/>
  <c r="AG189" i="3"/>
  <c r="AF189" i="3"/>
  <c r="AE189" i="3"/>
  <c r="AD189" i="3"/>
  <c r="AC189" i="3"/>
  <c r="AB189" i="3"/>
  <c r="AA189" i="3"/>
  <c r="Z189" i="3"/>
  <c r="Y189" i="3"/>
  <c r="W189" i="3"/>
  <c r="U189" i="3"/>
  <c r="S189" i="3"/>
  <c r="R189" i="3"/>
  <c r="Q189" i="3"/>
  <c r="O189" i="3"/>
  <c r="M189" i="3"/>
  <c r="K189" i="3"/>
  <c r="I189" i="3"/>
  <c r="G189" i="3"/>
  <c r="E189" i="3"/>
  <c r="P189" i="3" s="1"/>
  <c r="C189" i="3"/>
  <c r="A189" i="3"/>
  <c r="B189" i="3" s="1"/>
  <c r="AX188" i="3"/>
  <c r="AW188" i="3"/>
  <c r="AV188" i="3"/>
  <c r="AU188" i="3"/>
  <c r="AT188" i="3"/>
  <c r="AS188" i="3"/>
  <c r="AR188" i="3"/>
  <c r="AP188" i="3"/>
  <c r="AN188" i="3"/>
  <c r="AL188" i="3"/>
  <c r="AJ188" i="3"/>
  <c r="AI188" i="3"/>
  <c r="AK188" i="3" s="1"/>
  <c r="AM188" i="3" s="1"/>
  <c r="AO188" i="3" s="1"/>
  <c r="AQ188" i="3" s="1"/>
  <c r="AH188" i="3"/>
  <c r="AG188" i="3"/>
  <c r="AF188" i="3"/>
  <c r="AE188" i="3"/>
  <c r="AD188" i="3"/>
  <c r="AC188" i="3"/>
  <c r="AB188" i="3"/>
  <c r="AA188" i="3"/>
  <c r="Z188" i="3"/>
  <c r="Y188" i="3"/>
  <c r="W188" i="3"/>
  <c r="U188" i="3"/>
  <c r="T188" i="3"/>
  <c r="S188" i="3"/>
  <c r="R188" i="3"/>
  <c r="Q188" i="3"/>
  <c r="O188" i="3"/>
  <c r="M188" i="3"/>
  <c r="K188" i="3"/>
  <c r="I188" i="3"/>
  <c r="G188" i="3"/>
  <c r="E188" i="3"/>
  <c r="P188" i="3" s="1"/>
  <c r="D188" i="3"/>
  <c r="H188" i="3" s="1"/>
  <c r="J188" i="3" s="1"/>
  <c r="C188" i="3"/>
  <c r="B188" i="3"/>
  <c r="F188" i="3" s="1"/>
  <c r="A188" i="3"/>
  <c r="AX187" i="3"/>
  <c r="AW187" i="3"/>
  <c r="AV187" i="3"/>
  <c r="AT187" i="3"/>
  <c r="AS187" i="3"/>
  <c r="AU187" i="3" s="1"/>
  <c r="AR187" i="3"/>
  <c r="AP187" i="3"/>
  <c r="AN187" i="3"/>
  <c r="AL187" i="3"/>
  <c r="AJ187" i="3"/>
  <c r="AH187" i="3"/>
  <c r="AG187" i="3"/>
  <c r="AF187" i="3"/>
  <c r="AE187" i="3"/>
  <c r="AD187" i="3"/>
  <c r="AC187" i="3"/>
  <c r="AB187" i="3"/>
  <c r="AA187" i="3"/>
  <c r="Z187" i="3"/>
  <c r="Y187" i="3"/>
  <c r="W187" i="3"/>
  <c r="U187" i="3"/>
  <c r="S187" i="3"/>
  <c r="Q187" i="3"/>
  <c r="O187" i="3"/>
  <c r="M187" i="3"/>
  <c r="K187" i="3"/>
  <c r="I187" i="3"/>
  <c r="G187" i="3"/>
  <c r="E187" i="3"/>
  <c r="R187" i="3" s="1"/>
  <c r="C187" i="3"/>
  <c r="A187" i="3"/>
  <c r="B187" i="3" s="1"/>
  <c r="AX186" i="3"/>
  <c r="AW186" i="3"/>
  <c r="AV186" i="3"/>
  <c r="AU186" i="3"/>
  <c r="AT186" i="3"/>
  <c r="AS186" i="3"/>
  <c r="AR186" i="3"/>
  <c r="AP186" i="3"/>
  <c r="AN186" i="3"/>
  <c r="AL186" i="3"/>
  <c r="AJ186" i="3"/>
  <c r="AI186" i="3"/>
  <c r="AK186" i="3" s="1"/>
  <c r="AM186" i="3" s="1"/>
  <c r="AO186" i="3" s="1"/>
  <c r="AQ186" i="3" s="1"/>
  <c r="AH186" i="3"/>
  <c r="AG186" i="3"/>
  <c r="AF186" i="3"/>
  <c r="AE186" i="3"/>
  <c r="AD186" i="3"/>
  <c r="AC186" i="3"/>
  <c r="AB186" i="3"/>
  <c r="AA186" i="3"/>
  <c r="Z186" i="3"/>
  <c r="Y186" i="3"/>
  <c r="W186" i="3"/>
  <c r="U186" i="3"/>
  <c r="S186" i="3"/>
  <c r="Q186" i="3"/>
  <c r="P186" i="3"/>
  <c r="O186" i="3"/>
  <c r="M186" i="3"/>
  <c r="K186" i="3"/>
  <c r="I186" i="3"/>
  <c r="G186" i="3"/>
  <c r="F186" i="3"/>
  <c r="E186" i="3"/>
  <c r="R186" i="3" s="1"/>
  <c r="C186" i="3"/>
  <c r="B186" i="3"/>
  <c r="T186" i="3" s="1"/>
  <c r="A186" i="3"/>
  <c r="AX185" i="3"/>
  <c r="AW185" i="3"/>
  <c r="AV185" i="3"/>
  <c r="AT185" i="3"/>
  <c r="AS185" i="3"/>
  <c r="AU185" i="3" s="1"/>
  <c r="AR185" i="3"/>
  <c r="AP185" i="3"/>
  <c r="AN185" i="3"/>
  <c r="AL185" i="3"/>
  <c r="AJ185" i="3"/>
  <c r="AH185" i="3"/>
  <c r="AG185" i="3"/>
  <c r="AF185" i="3"/>
  <c r="AE185" i="3"/>
  <c r="AD185" i="3"/>
  <c r="AC185" i="3"/>
  <c r="AB185" i="3"/>
  <c r="AA185" i="3"/>
  <c r="Z185" i="3"/>
  <c r="Y185" i="3"/>
  <c r="W185" i="3"/>
  <c r="U185" i="3"/>
  <c r="S185" i="3"/>
  <c r="R185" i="3"/>
  <c r="Q185" i="3"/>
  <c r="O185" i="3"/>
  <c r="M185" i="3"/>
  <c r="K185" i="3"/>
  <c r="I185" i="3"/>
  <c r="G185" i="3"/>
  <c r="E185" i="3"/>
  <c r="P185" i="3" s="1"/>
  <c r="C185" i="3"/>
  <c r="B185" i="3"/>
  <c r="AI185" i="3" s="1"/>
  <c r="AK185" i="3" s="1"/>
  <c r="AM185" i="3" s="1"/>
  <c r="AO185" i="3" s="1"/>
  <c r="AQ185" i="3" s="1"/>
  <c r="A185" i="3"/>
  <c r="AX184" i="3"/>
  <c r="AW184" i="3"/>
  <c r="AV184" i="3"/>
  <c r="AU184" i="3"/>
  <c r="AT184" i="3"/>
  <c r="AS184" i="3"/>
  <c r="AR184" i="3"/>
  <c r="AP184" i="3"/>
  <c r="AN184" i="3"/>
  <c r="AL184" i="3"/>
  <c r="AJ184" i="3"/>
  <c r="AI184" i="3"/>
  <c r="AK184" i="3" s="1"/>
  <c r="AM184" i="3" s="1"/>
  <c r="AO184" i="3" s="1"/>
  <c r="AQ184" i="3" s="1"/>
  <c r="AH184" i="3"/>
  <c r="AG184" i="3"/>
  <c r="AF184" i="3"/>
  <c r="AE184" i="3"/>
  <c r="AD184" i="3"/>
  <c r="AC184" i="3"/>
  <c r="AB184" i="3"/>
  <c r="AA184" i="3"/>
  <c r="Z184" i="3"/>
  <c r="Y184" i="3"/>
  <c r="W184" i="3"/>
  <c r="U184" i="3"/>
  <c r="T184" i="3"/>
  <c r="S184" i="3"/>
  <c r="R184" i="3"/>
  <c r="Q184" i="3"/>
  <c r="O184" i="3"/>
  <c r="M184" i="3"/>
  <c r="K184" i="3"/>
  <c r="I184" i="3"/>
  <c r="G184" i="3"/>
  <c r="E184" i="3"/>
  <c r="P184" i="3" s="1"/>
  <c r="D184" i="3"/>
  <c r="H184" i="3" s="1"/>
  <c r="J184" i="3" s="1"/>
  <c r="C184" i="3"/>
  <c r="B184" i="3"/>
  <c r="F184" i="3" s="1"/>
  <c r="A184" i="3"/>
  <c r="AX183" i="3"/>
  <c r="AW183" i="3"/>
  <c r="AV183" i="3"/>
  <c r="AT183" i="3"/>
  <c r="AS183" i="3"/>
  <c r="AU183" i="3" s="1"/>
  <c r="AR183" i="3"/>
  <c r="AP183" i="3"/>
  <c r="AN183" i="3"/>
  <c r="AL183" i="3"/>
  <c r="AJ183" i="3"/>
  <c r="AH183" i="3"/>
  <c r="AG183" i="3"/>
  <c r="AF183" i="3"/>
  <c r="AE183" i="3"/>
  <c r="AD183" i="3"/>
  <c r="AC183" i="3"/>
  <c r="AB183" i="3"/>
  <c r="AA183" i="3"/>
  <c r="Z183" i="3"/>
  <c r="Y183" i="3"/>
  <c r="W183" i="3"/>
  <c r="U183" i="3"/>
  <c r="S183" i="3"/>
  <c r="Q183" i="3"/>
  <c r="O183" i="3"/>
  <c r="M183" i="3"/>
  <c r="K183" i="3"/>
  <c r="I183" i="3"/>
  <c r="G183" i="3"/>
  <c r="E183" i="3"/>
  <c r="R183" i="3" s="1"/>
  <c r="C183" i="3"/>
  <c r="A183" i="3"/>
  <c r="B183" i="3" s="1"/>
  <c r="AX182" i="3"/>
  <c r="AW182" i="3"/>
  <c r="AV182" i="3"/>
  <c r="AU182" i="3"/>
  <c r="AT182" i="3"/>
  <c r="AS182" i="3"/>
  <c r="AR182" i="3"/>
  <c r="AP182" i="3"/>
  <c r="AN182" i="3"/>
  <c r="AL182" i="3"/>
  <c r="AJ182" i="3"/>
  <c r="AI182" i="3"/>
  <c r="AK182" i="3" s="1"/>
  <c r="AM182" i="3" s="1"/>
  <c r="AO182" i="3" s="1"/>
  <c r="AQ182" i="3" s="1"/>
  <c r="AH182" i="3"/>
  <c r="AG182" i="3"/>
  <c r="AF182" i="3"/>
  <c r="AE182" i="3"/>
  <c r="AD182" i="3"/>
  <c r="AC182" i="3"/>
  <c r="AB182" i="3"/>
  <c r="AA182" i="3"/>
  <c r="Z182" i="3"/>
  <c r="Y182" i="3"/>
  <c r="W182" i="3"/>
  <c r="U182" i="3"/>
  <c r="S182" i="3"/>
  <c r="Q182" i="3"/>
  <c r="P182" i="3"/>
  <c r="O182" i="3"/>
  <c r="M182" i="3"/>
  <c r="K182" i="3"/>
  <c r="I182" i="3"/>
  <c r="G182" i="3"/>
  <c r="F182" i="3"/>
  <c r="E182" i="3"/>
  <c r="R182" i="3" s="1"/>
  <c r="C182" i="3"/>
  <c r="B182" i="3"/>
  <c r="T182" i="3" s="1"/>
  <c r="A182" i="3"/>
  <c r="AX181" i="3"/>
  <c r="AW181" i="3"/>
  <c r="AV181" i="3"/>
  <c r="AT181" i="3"/>
  <c r="AS181" i="3"/>
  <c r="AU181" i="3" s="1"/>
  <c r="AR181" i="3"/>
  <c r="AP181" i="3"/>
  <c r="AN181" i="3"/>
  <c r="AL181" i="3"/>
  <c r="AJ181" i="3"/>
  <c r="AH181" i="3"/>
  <c r="AG181" i="3"/>
  <c r="AF181" i="3"/>
  <c r="AE181" i="3"/>
  <c r="AD181" i="3"/>
  <c r="AC181" i="3"/>
  <c r="AB181" i="3"/>
  <c r="AA181" i="3"/>
  <c r="Z181" i="3"/>
  <c r="Y181" i="3"/>
  <c r="W181" i="3"/>
  <c r="U181" i="3"/>
  <c r="S181" i="3"/>
  <c r="R181" i="3"/>
  <c r="Q181" i="3"/>
  <c r="O181" i="3"/>
  <c r="M181" i="3"/>
  <c r="K181" i="3"/>
  <c r="I181" i="3"/>
  <c r="G181" i="3"/>
  <c r="E181" i="3"/>
  <c r="P181" i="3" s="1"/>
  <c r="C181" i="3"/>
  <c r="B181" i="3"/>
  <c r="AI181" i="3" s="1"/>
  <c r="AK181" i="3" s="1"/>
  <c r="AM181" i="3" s="1"/>
  <c r="AO181" i="3" s="1"/>
  <c r="AQ181" i="3" s="1"/>
  <c r="A181" i="3"/>
  <c r="AX180" i="3"/>
  <c r="AW180" i="3"/>
  <c r="AV180" i="3"/>
  <c r="AU180" i="3"/>
  <c r="AT180" i="3"/>
  <c r="AS180" i="3"/>
  <c r="AR180" i="3"/>
  <c r="AP180" i="3"/>
  <c r="AN180" i="3"/>
  <c r="AL180" i="3"/>
  <c r="AJ180" i="3"/>
  <c r="AI180" i="3"/>
  <c r="AK180" i="3" s="1"/>
  <c r="AM180" i="3" s="1"/>
  <c r="AO180" i="3" s="1"/>
  <c r="AQ180" i="3" s="1"/>
  <c r="AH180" i="3"/>
  <c r="AG180" i="3"/>
  <c r="AF180" i="3"/>
  <c r="AE180" i="3"/>
  <c r="AD180" i="3"/>
  <c r="AC180" i="3"/>
  <c r="AB180" i="3"/>
  <c r="AA180" i="3"/>
  <c r="Z180" i="3"/>
  <c r="Y180" i="3"/>
  <c r="W180" i="3"/>
  <c r="U180" i="3"/>
  <c r="T180" i="3"/>
  <c r="S180" i="3"/>
  <c r="R180" i="3"/>
  <c r="Q180" i="3"/>
  <c r="O180" i="3"/>
  <c r="M180" i="3"/>
  <c r="K180" i="3"/>
  <c r="I180" i="3"/>
  <c r="G180" i="3"/>
  <c r="E180" i="3"/>
  <c r="P180" i="3" s="1"/>
  <c r="D180" i="3"/>
  <c r="H180" i="3" s="1"/>
  <c r="J180" i="3" s="1"/>
  <c r="C180" i="3"/>
  <c r="B180" i="3"/>
  <c r="F180" i="3" s="1"/>
  <c r="A180" i="3"/>
  <c r="AX179" i="3"/>
  <c r="AW179" i="3"/>
  <c r="AV179" i="3"/>
  <c r="AT179" i="3"/>
  <c r="AS179" i="3"/>
  <c r="AU179" i="3" s="1"/>
  <c r="AR179" i="3"/>
  <c r="AP179" i="3"/>
  <c r="AN179" i="3"/>
  <c r="AL179" i="3"/>
  <c r="AJ179" i="3"/>
  <c r="AH179" i="3"/>
  <c r="AG179" i="3"/>
  <c r="AF179" i="3"/>
  <c r="AE179" i="3"/>
  <c r="AD179" i="3"/>
  <c r="AC179" i="3"/>
  <c r="AB179" i="3"/>
  <c r="AA179" i="3"/>
  <c r="Z179" i="3"/>
  <c r="Y179" i="3"/>
  <c r="W179" i="3"/>
  <c r="U179" i="3"/>
  <c r="S179" i="3"/>
  <c r="Q179" i="3"/>
  <c r="O179" i="3"/>
  <c r="M179" i="3"/>
  <c r="K179" i="3"/>
  <c r="I179" i="3"/>
  <c r="G179" i="3"/>
  <c r="E179" i="3"/>
  <c r="R179" i="3" s="1"/>
  <c r="C179" i="3"/>
  <c r="A179" i="3"/>
  <c r="B179" i="3" s="1"/>
  <c r="AX178" i="3"/>
  <c r="AW178" i="3"/>
  <c r="AV178" i="3"/>
  <c r="AU178" i="3"/>
  <c r="AT178" i="3"/>
  <c r="AS178" i="3"/>
  <c r="AR178" i="3"/>
  <c r="AP178" i="3"/>
  <c r="AN178" i="3"/>
  <c r="AL178" i="3"/>
  <c r="AJ178" i="3"/>
  <c r="AI178" i="3"/>
  <c r="AK178" i="3" s="1"/>
  <c r="AM178" i="3" s="1"/>
  <c r="AO178" i="3" s="1"/>
  <c r="AQ178" i="3" s="1"/>
  <c r="AH178" i="3"/>
  <c r="AG178" i="3"/>
  <c r="AF178" i="3"/>
  <c r="AE178" i="3"/>
  <c r="AD178" i="3"/>
  <c r="AC178" i="3"/>
  <c r="AB178" i="3"/>
  <c r="AA178" i="3"/>
  <c r="Z178" i="3"/>
  <c r="Y178" i="3"/>
  <c r="W178" i="3"/>
  <c r="U178" i="3"/>
  <c r="S178" i="3"/>
  <c r="Q178" i="3"/>
  <c r="P178" i="3"/>
  <c r="O178" i="3"/>
  <c r="M178" i="3"/>
  <c r="K178" i="3"/>
  <c r="I178" i="3"/>
  <c r="G178" i="3"/>
  <c r="F178" i="3"/>
  <c r="E178" i="3"/>
  <c r="R178" i="3" s="1"/>
  <c r="C178" i="3"/>
  <c r="B178" i="3"/>
  <c r="T178" i="3" s="1"/>
  <c r="A178" i="3"/>
  <c r="AX177" i="3"/>
  <c r="AW177" i="3"/>
  <c r="AV177" i="3"/>
  <c r="AT177" i="3"/>
  <c r="AS177" i="3"/>
  <c r="AU177" i="3" s="1"/>
  <c r="AR177" i="3"/>
  <c r="AP177" i="3"/>
  <c r="AN177" i="3"/>
  <c r="AL177" i="3"/>
  <c r="AJ177" i="3"/>
  <c r="AH177" i="3"/>
  <c r="AG177" i="3"/>
  <c r="AF177" i="3"/>
  <c r="AE177" i="3"/>
  <c r="AD177" i="3"/>
  <c r="AC177" i="3"/>
  <c r="AB177" i="3"/>
  <c r="AA177" i="3"/>
  <c r="Z177" i="3"/>
  <c r="Y177" i="3"/>
  <c r="W177" i="3"/>
  <c r="U177" i="3"/>
  <c r="S177" i="3"/>
  <c r="R177" i="3"/>
  <c r="Q177" i="3"/>
  <c r="O177" i="3"/>
  <c r="M177" i="3"/>
  <c r="K177" i="3"/>
  <c r="I177" i="3"/>
  <c r="G177" i="3"/>
  <c r="E177" i="3"/>
  <c r="P177" i="3" s="1"/>
  <c r="C177" i="3"/>
  <c r="B177" i="3"/>
  <c r="AI177" i="3" s="1"/>
  <c r="AK177" i="3" s="1"/>
  <c r="AM177" i="3" s="1"/>
  <c r="AO177" i="3" s="1"/>
  <c r="AQ177" i="3" s="1"/>
  <c r="A177" i="3"/>
  <c r="AX176" i="3"/>
  <c r="AW176" i="3"/>
  <c r="AV176" i="3"/>
  <c r="AU176" i="3"/>
  <c r="AT176" i="3"/>
  <c r="AS176" i="3"/>
  <c r="AR176" i="3"/>
  <c r="AP176" i="3"/>
  <c r="AN176" i="3"/>
  <c r="AL176" i="3"/>
  <c r="AJ176" i="3"/>
  <c r="AI176" i="3"/>
  <c r="AK176" i="3" s="1"/>
  <c r="AM176" i="3" s="1"/>
  <c r="AO176" i="3" s="1"/>
  <c r="AQ176" i="3" s="1"/>
  <c r="AH176" i="3"/>
  <c r="AG176" i="3"/>
  <c r="AF176" i="3"/>
  <c r="AE176" i="3"/>
  <c r="AD176" i="3"/>
  <c r="AC176" i="3"/>
  <c r="AB176" i="3"/>
  <c r="AA176" i="3"/>
  <c r="Z176" i="3"/>
  <c r="Y176" i="3"/>
  <c r="W176" i="3"/>
  <c r="U176" i="3"/>
  <c r="T176" i="3"/>
  <c r="S176" i="3"/>
  <c r="R176" i="3"/>
  <c r="Q176" i="3"/>
  <c r="O176" i="3"/>
  <c r="M176" i="3"/>
  <c r="K176" i="3"/>
  <c r="I176" i="3"/>
  <c r="G176" i="3"/>
  <c r="E176" i="3"/>
  <c r="P176" i="3" s="1"/>
  <c r="D176" i="3"/>
  <c r="H176" i="3" s="1"/>
  <c r="J176" i="3" s="1"/>
  <c r="C176" i="3"/>
  <c r="B176" i="3"/>
  <c r="F176" i="3" s="1"/>
  <c r="A176" i="3"/>
  <c r="AX175" i="3"/>
  <c r="AW175" i="3"/>
  <c r="AV175" i="3"/>
  <c r="AT175" i="3"/>
  <c r="AS175" i="3"/>
  <c r="AU175" i="3" s="1"/>
  <c r="AR175" i="3"/>
  <c r="AP175" i="3"/>
  <c r="AN175" i="3"/>
  <c r="AL175" i="3"/>
  <c r="AJ175" i="3"/>
  <c r="AH175" i="3"/>
  <c r="AG175" i="3"/>
  <c r="AF175" i="3"/>
  <c r="AE175" i="3"/>
  <c r="AD175" i="3"/>
  <c r="AC175" i="3"/>
  <c r="AB175" i="3"/>
  <c r="AA175" i="3"/>
  <c r="Z175" i="3"/>
  <c r="Y175" i="3"/>
  <c r="W175" i="3"/>
  <c r="U175" i="3"/>
  <c r="S175" i="3"/>
  <c r="Q175" i="3"/>
  <c r="O175" i="3"/>
  <c r="M175" i="3"/>
  <c r="K175" i="3"/>
  <c r="I175" i="3"/>
  <c r="G175" i="3"/>
  <c r="E175" i="3"/>
  <c r="R175" i="3" s="1"/>
  <c r="C175" i="3"/>
  <c r="A175" i="3"/>
  <c r="B175" i="3" s="1"/>
  <c r="AX174" i="3"/>
  <c r="AW174" i="3"/>
  <c r="AV174" i="3"/>
  <c r="AU174" i="3"/>
  <c r="AT174" i="3"/>
  <c r="AS174" i="3"/>
  <c r="AR174" i="3"/>
  <c r="AP174" i="3"/>
  <c r="AN174" i="3"/>
  <c r="AL174" i="3"/>
  <c r="AJ174" i="3"/>
  <c r="AI174" i="3"/>
  <c r="AK174" i="3" s="1"/>
  <c r="AM174" i="3" s="1"/>
  <c r="AO174" i="3" s="1"/>
  <c r="AQ174" i="3" s="1"/>
  <c r="AH174" i="3"/>
  <c r="AG174" i="3"/>
  <c r="AF174" i="3"/>
  <c r="AE174" i="3"/>
  <c r="AD174" i="3"/>
  <c r="AC174" i="3"/>
  <c r="AB174" i="3"/>
  <c r="AA174" i="3"/>
  <c r="Z174" i="3"/>
  <c r="Y174" i="3"/>
  <c r="W174" i="3"/>
  <c r="U174" i="3"/>
  <c r="S174" i="3"/>
  <c r="Q174" i="3"/>
  <c r="P174" i="3"/>
  <c r="O174" i="3"/>
  <c r="M174" i="3"/>
  <c r="K174" i="3"/>
  <c r="I174" i="3"/>
  <c r="G174" i="3"/>
  <c r="F174" i="3"/>
  <c r="E174" i="3"/>
  <c r="R174" i="3" s="1"/>
  <c r="C174" i="3"/>
  <c r="B174" i="3"/>
  <c r="T174" i="3" s="1"/>
  <c r="A174" i="3"/>
  <c r="AX173" i="3"/>
  <c r="AW173" i="3"/>
  <c r="AV173" i="3"/>
  <c r="AT173" i="3"/>
  <c r="AS173" i="3"/>
  <c r="AU173" i="3" s="1"/>
  <c r="AR173" i="3"/>
  <c r="AP173" i="3"/>
  <c r="AN173" i="3"/>
  <c r="AL173" i="3"/>
  <c r="AJ173" i="3"/>
  <c r="AH173" i="3"/>
  <c r="AG173" i="3"/>
  <c r="AF173" i="3"/>
  <c r="AE173" i="3"/>
  <c r="AD173" i="3"/>
  <c r="AC173" i="3"/>
  <c r="AB173" i="3"/>
  <c r="AA173" i="3"/>
  <c r="Z173" i="3"/>
  <c r="Y173" i="3"/>
  <c r="W173" i="3"/>
  <c r="U173" i="3"/>
  <c r="S173" i="3"/>
  <c r="R173" i="3"/>
  <c r="Q173" i="3"/>
  <c r="O173" i="3"/>
  <c r="M173" i="3"/>
  <c r="K173" i="3"/>
  <c r="I173" i="3"/>
  <c r="G173" i="3"/>
  <c r="E173" i="3"/>
  <c r="P173" i="3" s="1"/>
  <c r="C173" i="3"/>
  <c r="A173" i="3"/>
  <c r="B173" i="3" s="1"/>
  <c r="AX172" i="3"/>
  <c r="AW172" i="3"/>
  <c r="AV172" i="3"/>
  <c r="AU172" i="3"/>
  <c r="AT172" i="3"/>
  <c r="AS172" i="3"/>
  <c r="AR172" i="3"/>
  <c r="AQ172" i="3"/>
  <c r="AP172" i="3"/>
  <c r="AN172" i="3"/>
  <c r="AL172" i="3"/>
  <c r="AJ172" i="3"/>
  <c r="AI172" i="3"/>
  <c r="AK172" i="3" s="1"/>
  <c r="AM172" i="3" s="1"/>
  <c r="AO172" i="3" s="1"/>
  <c r="AH172" i="3"/>
  <c r="AG172" i="3"/>
  <c r="AF172" i="3"/>
  <c r="AE172" i="3"/>
  <c r="AD172" i="3"/>
  <c r="AC172" i="3"/>
  <c r="AB172" i="3"/>
  <c r="AA172" i="3"/>
  <c r="Z172" i="3"/>
  <c r="Y172" i="3"/>
  <c r="W172" i="3"/>
  <c r="U172" i="3"/>
  <c r="T172" i="3"/>
  <c r="S172" i="3"/>
  <c r="R172" i="3"/>
  <c r="Q172" i="3"/>
  <c r="O172" i="3"/>
  <c r="M172" i="3"/>
  <c r="K172" i="3"/>
  <c r="I172" i="3"/>
  <c r="G172" i="3"/>
  <c r="E172" i="3"/>
  <c r="P172" i="3" s="1"/>
  <c r="D172" i="3"/>
  <c r="C172" i="3"/>
  <c r="B172" i="3"/>
  <c r="F172" i="3" s="1"/>
  <c r="A172" i="3"/>
  <c r="AX171" i="3"/>
  <c r="AW171" i="3"/>
  <c r="AV171" i="3"/>
  <c r="AT171" i="3"/>
  <c r="AS171" i="3"/>
  <c r="AU171" i="3" s="1"/>
  <c r="AR171" i="3"/>
  <c r="AP171" i="3"/>
  <c r="AN171" i="3"/>
  <c r="AL171" i="3"/>
  <c r="AJ171" i="3"/>
  <c r="AH171" i="3"/>
  <c r="AG171" i="3"/>
  <c r="AF171" i="3"/>
  <c r="AE171" i="3"/>
  <c r="AD171" i="3"/>
  <c r="AC171" i="3"/>
  <c r="AB171" i="3"/>
  <c r="AA171" i="3"/>
  <c r="Z171" i="3"/>
  <c r="Y171" i="3"/>
  <c r="W171" i="3"/>
  <c r="U171" i="3"/>
  <c r="S171" i="3"/>
  <c r="Q171" i="3"/>
  <c r="O171" i="3"/>
  <c r="M171" i="3"/>
  <c r="K171" i="3"/>
  <c r="I171" i="3"/>
  <c r="G171" i="3"/>
  <c r="E171" i="3"/>
  <c r="C171" i="3"/>
  <c r="A171" i="3"/>
  <c r="B171" i="3" s="1"/>
  <c r="F171" i="3" s="1"/>
  <c r="AX170" i="3"/>
  <c r="AW170" i="3"/>
  <c r="AV170" i="3"/>
  <c r="AU170" i="3"/>
  <c r="AT170" i="3"/>
  <c r="AS170" i="3"/>
  <c r="AR170" i="3"/>
  <c r="AP170" i="3"/>
  <c r="AN170" i="3"/>
  <c r="AL170" i="3"/>
  <c r="AJ170" i="3"/>
  <c r="AI170" i="3"/>
  <c r="AK170" i="3" s="1"/>
  <c r="AM170" i="3" s="1"/>
  <c r="AO170" i="3" s="1"/>
  <c r="AQ170" i="3" s="1"/>
  <c r="AH170" i="3"/>
  <c r="AG170" i="3"/>
  <c r="AF170" i="3"/>
  <c r="AE170" i="3"/>
  <c r="AD170" i="3"/>
  <c r="AC170" i="3"/>
  <c r="AB170" i="3"/>
  <c r="AA170" i="3"/>
  <c r="Z170" i="3"/>
  <c r="Y170" i="3"/>
  <c r="W170" i="3"/>
  <c r="U170" i="3"/>
  <c r="S170" i="3"/>
  <c r="Q170" i="3"/>
  <c r="P170" i="3"/>
  <c r="O170" i="3"/>
  <c r="M170" i="3"/>
  <c r="K170" i="3"/>
  <c r="I170" i="3"/>
  <c r="G170" i="3"/>
  <c r="F170" i="3"/>
  <c r="E170" i="3"/>
  <c r="R170" i="3" s="1"/>
  <c r="C170" i="3"/>
  <c r="B170" i="3"/>
  <c r="T170" i="3" s="1"/>
  <c r="A170" i="3"/>
  <c r="AX169" i="3"/>
  <c r="AW169" i="3"/>
  <c r="AV169" i="3"/>
  <c r="AT169" i="3"/>
  <c r="AS169" i="3"/>
  <c r="AU169" i="3" s="1"/>
  <c r="AR169" i="3"/>
  <c r="AP169" i="3"/>
  <c r="AN169" i="3"/>
  <c r="AL169" i="3"/>
  <c r="AJ169" i="3"/>
  <c r="AH169" i="3"/>
  <c r="AG169" i="3"/>
  <c r="AF169" i="3"/>
  <c r="AE169" i="3"/>
  <c r="AD169" i="3"/>
  <c r="AC169" i="3"/>
  <c r="AB169" i="3"/>
  <c r="AA169" i="3"/>
  <c r="Z169" i="3"/>
  <c r="Y169" i="3"/>
  <c r="W169" i="3"/>
  <c r="U169" i="3"/>
  <c r="S169" i="3"/>
  <c r="R169" i="3"/>
  <c r="Q169" i="3"/>
  <c r="O169" i="3"/>
  <c r="M169" i="3"/>
  <c r="K169" i="3"/>
  <c r="I169" i="3"/>
  <c r="G169" i="3"/>
  <c r="E169" i="3"/>
  <c r="P169" i="3" s="1"/>
  <c r="C169" i="3"/>
  <c r="A169" i="3"/>
  <c r="B169" i="3" s="1"/>
  <c r="AX168" i="3"/>
  <c r="AW168" i="3"/>
  <c r="AV168" i="3"/>
  <c r="AU168" i="3"/>
  <c r="AT168" i="3"/>
  <c r="AS168" i="3"/>
  <c r="AR168" i="3"/>
  <c r="AQ168" i="3"/>
  <c r="AP168" i="3"/>
  <c r="AN168" i="3"/>
  <c r="AL168" i="3"/>
  <c r="AJ168" i="3"/>
  <c r="AI168" i="3"/>
  <c r="AK168" i="3" s="1"/>
  <c r="AM168" i="3" s="1"/>
  <c r="AO168" i="3" s="1"/>
  <c r="AH168" i="3"/>
  <c r="AG168" i="3"/>
  <c r="AF168" i="3"/>
  <c r="AE168" i="3"/>
  <c r="AD168" i="3"/>
  <c r="AC168" i="3"/>
  <c r="AB168" i="3"/>
  <c r="AA168" i="3"/>
  <c r="Z168" i="3"/>
  <c r="Y168" i="3"/>
  <c r="W168" i="3"/>
  <c r="U168" i="3"/>
  <c r="T168" i="3"/>
  <c r="S168" i="3"/>
  <c r="R168" i="3"/>
  <c r="Q168" i="3"/>
  <c r="O168" i="3"/>
  <c r="M168" i="3"/>
  <c r="K168" i="3"/>
  <c r="I168" i="3"/>
  <c r="G168" i="3"/>
  <c r="E168" i="3"/>
  <c r="P168" i="3" s="1"/>
  <c r="D168" i="3"/>
  <c r="C168" i="3"/>
  <c r="B168" i="3"/>
  <c r="F168" i="3" s="1"/>
  <c r="A168" i="3"/>
  <c r="AX167" i="3"/>
  <c r="AW167" i="3"/>
  <c r="AV167" i="3"/>
  <c r="AT167" i="3"/>
  <c r="AS167" i="3"/>
  <c r="AU167" i="3" s="1"/>
  <c r="AR167" i="3"/>
  <c r="AP167" i="3"/>
  <c r="AN167" i="3"/>
  <c r="AL167" i="3"/>
  <c r="AJ167" i="3"/>
  <c r="AH167" i="3"/>
  <c r="AG167" i="3"/>
  <c r="AF167" i="3"/>
  <c r="AE167" i="3"/>
  <c r="AD167" i="3"/>
  <c r="AC167" i="3"/>
  <c r="AB167" i="3"/>
  <c r="AA167" i="3"/>
  <c r="Z167" i="3"/>
  <c r="Y167" i="3"/>
  <c r="W167" i="3"/>
  <c r="U167" i="3"/>
  <c r="S167" i="3"/>
  <c r="Q167" i="3"/>
  <c r="O167" i="3"/>
  <c r="M167" i="3"/>
  <c r="K167" i="3"/>
  <c r="I167" i="3"/>
  <c r="G167" i="3"/>
  <c r="E167" i="3"/>
  <c r="C167" i="3"/>
  <c r="A167" i="3"/>
  <c r="B167" i="3" s="1"/>
  <c r="F167" i="3" s="1"/>
  <c r="AX166" i="3"/>
  <c r="AW166" i="3"/>
  <c r="AV166" i="3"/>
  <c r="AU166" i="3"/>
  <c r="AT166" i="3"/>
  <c r="AS166" i="3"/>
  <c r="AR166" i="3"/>
  <c r="AP166" i="3"/>
  <c r="AN166" i="3"/>
  <c r="AL166" i="3"/>
  <c r="AJ166" i="3"/>
  <c r="AI166" i="3"/>
  <c r="AK166" i="3" s="1"/>
  <c r="AM166" i="3" s="1"/>
  <c r="AO166" i="3" s="1"/>
  <c r="AQ166" i="3" s="1"/>
  <c r="AH166" i="3"/>
  <c r="AG166" i="3"/>
  <c r="AF166" i="3"/>
  <c r="AE166" i="3"/>
  <c r="AD166" i="3"/>
  <c r="AC166" i="3"/>
  <c r="AB166" i="3"/>
  <c r="AA166" i="3"/>
  <c r="Z166" i="3"/>
  <c r="Y166" i="3"/>
  <c r="W166" i="3"/>
  <c r="U166" i="3"/>
  <c r="S166" i="3"/>
  <c r="Q166" i="3"/>
  <c r="P166" i="3"/>
  <c r="O166" i="3"/>
  <c r="M166" i="3"/>
  <c r="K166" i="3"/>
  <c r="I166" i="3"/>
  <c r="G166" i="3"/>
  <c r="F166" i="3"/>
  <c r="E166" i="3"/>
  <c r="R166" i="3" s="1"/>
  <c r="C166" i="3"/>
  <c r="B166" i="3"/>
  <c r="T166" i="3" s="1"/>
  <c r="A166" i="3"/>
  <c r="AX165" i="3"/>
  <c r="AW165" i="3"/>
  <c r="AV165" i="3"/>
  <c r="AT165" i="3"/>
  <c r="AS165" i="3"/>
  <c r="AU165" i="3" s="1"/>
  <c r="AR165" i="3"/>
  <c r="AP165" i="3"/>
  <c r="AN165" i="3"/>
  <c r="AL165" i="3"/>
  <c r="AJ165" i="3"/>
  <c r="AH165" i="3"/>
  <c r="AG165" i="3"/>
  <c r="AF165" i="3"/>
  <c r="AE165" i="3"/>
  <c r="AD165" i="3"/>
  <c r="AC165" i="3"/>
  <c r="AB165" i="3"/>
  <c r="AA165" i="3"/>
  <c r="Z165" i="3"/>
  <c r="Y165" i="3"/>
  <c r="W165" i="3"/>
  <c r="U165" i="3"/>
  <c r="S165" i="3"/>
  <c r="Q165" i="3"/>
  <c r="O165" i="3"/>
  <c r="M165" i="3"/>
  <c r="K165" i="3"/>
  <c r="I165" i="3"/>
  <c r="G165" i="3"/>
  <c r="E165" i="3"/>
  <c r="R165" i="3" s="1"/>
  <c r="C165" i="3"/>
  <c r="A165" i="3"/>
  <c r="B165" i="3" s="1"/>
  <c r="AX164" i="3"/>
  <c r="AW164" i="3"/>
  <c r="AV164" i="3"/>
  <c r="AU164" i="3"/>
  <c r="AT164" i="3"/>
  <c r="AS164" i="3"/>
  <c r="AR164" i="3"/>
  <c r="AP164" i="3"/>
  <c r="AN164" i="3"/>
  <c r="AL164" i="3"/>
  <c r="AJ164" i="3"/>
  <c r="AH164" i="3"/>
  <c r="AG164" i="3"/>
  <c r="AF164" i="3"/>
  <c r="AE164" i="3"/>
  <c r="AD164" i="3"/>
  <c r="AC164" i="3"/>
  <c r="AB164" i="3"/>
  <c r="AA164" i="3"/>
  <c r="Z164" i="3"/>
  <c r="Y164" i="3"/>
  <c r="W164" i="3"/>
  <c r="U164" i="3"/>
  <c r="S164" i="3"/>
  <c r="R164" i="3"/>
  <c r="Q164" i="3"/>
  <c r="O164" i="3"/>
  <c r="M164" i="3"/>
  <c r="K164" i="3"/>
  <c r="I164" i="3"/>
  <c r="G164" i="3"/>
  <c r="E164" i="3"/>
  <c r="P164" i="3" s="1"/>
  <c r="C164" i="3"/>
  <c r="B164" i="3"/>
  <c r="F164" i="3" s="1"/>
  <c r="A164" i="3"/>
  <c r="AX163" i="3"/>
  <c r="AW163" i="3"/>
  <c r="AV163" i="3"/>
  <c r="AT163" i="3"/>
  <c r="AS163" i="3"/>
  <c r="AU163" i="3" s="1"/>
  <c r="AR163" i="3"/>
  <c r="AP163" i="3"/>
  <c r="AN163" i="3"/>
  <c r="AL163" i="3"/>
  <c r="AK163" i="3"/>
  <c r="AM163" i="3" s="1"/>
  <c r="AO163" i="3" s="1"/>
  <c r="AQ163" i="3" s="1"/>
  <c r="AJ163" i="3"/>
  <c r="AH163" i="3"/>
  <c r="AG163" i="3"/>
  <c r="AF163" i="3"/>
  <c r="AE163" i="3"/>
  <c r="AD163" i="3"/>
  <c r="AC163" i="3"/>
  <c r="AB163" i="3"/>
  <c r="AA163" i="3"/>
  <c r="Z163" i="3"/>
  <c r="Y163" i="3"/>
  <c r="W163" i="3"/>
  <c r="U163" i="3"/>
  <c r="T163" i="3"/>
  <c r="S163" i="3"/>
  <c r="Q163" i="3"/>
  <c r="O163" i="3"/>
  <c r="M163" i="3"/>
  <c r="K163" i="3"/>
  <c r="I163" i="3"/>
  <c r="G163" i="3"/>
  <c r="F163" i="3"/>
  <c r="E163" i="3"/>
  <c r="D163" i="3"/>
  <c r="H163" i="3" s="1"/>
  <c r="J163" i="3" s="1"/>
  <c r="N163" i="3" s="1"/>
  <c r="C163" i="3"/>
  <c r="A163" i="3"/>
  <c r="B163" i="3" s="1"/>
  <c r="AI163" i="3" s="1"/>
  <c r="AX162" i="3"/>
  <c r="AW162" i="3"/>
  <c r="AV162" i="3"/>
  <c r="AU162" i="3"/>
  <c r="AT162" i="3"/>
  <c r="AS162" i="3"/>
  <c r="AR162" i="3"/>
  <c r="AP162" i="3"/>
  <c r="AN162" i="3"/>
  <c r="AL162" i="3"/>
  <c r="AJ162" i="3"/>
  <c r="AI162" i="3"/>
  <c r="AK162" i="3" s="1"/>
  <c r="AM162" i="3" s="1"/>
  <c r="AO162" i="3" s="1"/>
  <c r="AQ162" i="3" s="1"/>
  <c r="AH162" i="3"/>
  <c r="AG162" i="3"/>
  <c r="AF162" i="3"/>
  <c r="AE162" i="3"/>
  <c r="AD162" i="3"/>
  <c r="AC162" i="3"/>
  <c r="AB162" i="3"/>
  <c r="AA162" i="3"/>
  <c r="Z162" i="3"/>
  <c r="Y162" i="3"/>
  <c r="W162" i="3"/>
  <c r="U162" i="3"/>
  <c r="S162" i="3"/>
  <c r="Q162" i="3"/>
  <c r="P162" i="3"/>
  <c r="O162" i="3"/>
  <c r="M162" i="3"/>
  <c r="K162" i="3"/>
  <c r="I162" i="3"/>
  <c r="G162" i="3"/>
  <c r="F162" i="3"/>
  <c r="E162" i="3"/>
  <c r="R162" i="3" s="1"/>
  <c r="C162" i="3"/>
  <c r="B162" i="3"/>
  <c r="T162" i="3" s="1"/>
  <c r="A162" i="3"/>
  <c r="AX161" i="3"/>
  <c r="AW161" i="3"/>
  <c r="AV161" i="3"/>
  <c r="AT161" i="3"/>
  <c r="AS161" i="3"/>
  <c r="AU161" i="3" s="1"/>
  <c r="AR161" i="3"/>
  <c r="AP161" i="3"/>
  <c r="AN161" i="3"/>
  <c r="AL161" i="3"/>
  <c r="AJ161" i="3"/>
  <c r="AH161" i="3"/>
  <c r="AG161" i="3"/>
  <c r="AF161" i="3"/>
  <c r="AE161" i="3"/>
  <c r="AD161" i="3"/>
  <c r="AC161" i="3"/>
  <c r="AB161" i="3"/>
  <c r="AA161" i="3"/>
  <c r="Z161" i="3"/>
  <c r="Y161" i="3"/>
  <c r="W161" i="3"/>
  <c r="U161" i="3"/>
  <c r="S161" i="3"/>
  <c r="R161" i="3"/>
  <c r="Q161" i="3"/>
  <c r="O161" i="3"/>
  <c r="M161" i="3"/>
  <c r="K161" i="3"/>
  <c r="I161" i="3"/>
  <c r="G161" i="3"/>
  <c r="E161" i="3"/>
  <c r="P161" i="3" s="1"/>
  <c r="C161" i="3"/>
  <c r="B161" i="3"/>
  <c r="A161" i="3"/>
  <c r="AX160" i="3"/>
  <c r="AW160" i="3"/>
  <c r="AV160" i="3"/>
  <c r="AU160" i="3"/>
  <c r="AT160" i="3"/>
  <c r="AS160" i="3"/>
  <c r="AR160" i="3"/>
  <c r="AP160" i="3"/>
  <c r="AN160" i="3"/>
  <c r="AL160" i="3"/>
  <c r="AJ160" i="3"/>
  <c r="AH160" i="3"/>
  <c r="AG160" i="3"/>
  <c r="AF160" i="3"/>
  <c r="AE160" i="3"/>
  <c r="AD160" i="3"/>
  <c r="AC160" i="3"/>
  <c r="AB160" i="3"/>
  <c r="AA160" i="3"/>
  <c r="Z160" i="3"/>
  <c r="Y160" i="3"/>
  <c r="W160" i="3"/>
  <c r="U160" i="3"/>
  <c r="S160" i="3"/>
  <c r="R160" i="3"/>
  <c r="Q160" i="3"/>
  <c r="O160" i="3"/>
  <c r="M160" i="3"/>
  <c r="K160" i="3"/>
  <c r="I160" i="3"/>
  <c r="G160" i="3"/>
  <c r="E160" i="3"/>
  <c r="P160" i="3" s="1"/>
  <c r="C160" i="3"/>
  <c r="A160" i="3"/>
  <c r="B160" i="3" s="1"/>
  <c r="AX159" i="3"/>
  <c r="AW159" i="3"/>
  <c r="AV159" i="3"/>
  <c r="AT159" i="3"/>
  <c r="AS159" i="3"/>
  <c r="AU159" i="3" s="1"/>
  <c r="AR159" i="3"/>
  <c r="AP159" i="3"/>
  <c r="AN159" i="3"/>
  <c r="AL159" i="3"/>
  <c r="AJ159" i="3"/>
  <c r="AH159" i="3"/>
  <c r="AG159" i="3"/>
  <c r="AF159" i="3"/>
  <c r="AE159" i="3"/>
  <c r="AD159" i="3"/>
  <c r="AC159" i="3"/>
  <c r="AB159" i="3"/>
  <c r="AA159" i="3"/>
  <c r="Z159" i="3"/>
  <c r="Y159" i="3"/>
  <c r="W159" i="3"/>
  <c r="U159" i="3"/>
  <c r="S159" i="3"/>
  <c r="Q159" i="3"/>
  <c r="P159" i="3"/>
  <c r="O159" i="3"/>
  <c r="M159" i="3"/>
  <c r="K159" i="3"/>
  <c r="I159" i="3"/>
  <c r="G159" i="3"/>
  <c r="F159" i="3"/>
  <c r="E159" i="3"/>
  <c r="R159" i="3" s="1"/>
  <c r="C159" i="3"/>
  <c r="A159" i="3"/>
  <c r="B159" i="3" s="1"/>
  <c r="D159" i="3" s="1"/>
  <c r="AX158" i="3"/>
  <c r="AW158" i="3"/>
  <c r="AV158" i="3"/>
  <c r="AU158" i="3"/>
  <c r="AT158" i="3"/>
  <c r="AS158" i="3"/>
  <c r="AR158" i="3"/>
  <c r="AP158" i="3"/>
  <c r="AN158" i="3"/>
  <c r="AL158" i="3"/>
  <c r="AJ158" i="3"/>
  <c r="AI158" i="3"/>
  <c r="AK158" i="3" s="1"/>
  <c r="AM158" i="3" s="1"/>
  <c r="AO158" i="3" s="1"/>
  <c r="AQ158" i="3" s="1"/>
  <c r="AH158" i="3"/>
  <c r="AG158" i="3"/>
  <c r="AF158" i="3"/>
  <c r="AE158" i="3"/>
  <c r="AD158" i="3"/>
  <c r="AC158" i="3"/>
  <c r="AB158" i="3"/>
  <c r="AA158" i="3"/>
  <c r="Z158" i="3"/>
  <c r="Y158" i="3"/>
  <c r="W158" i="3"/>
  <c r="U158" i="3"/>
  <c r="S158" i="3"/>
  <c r="Q158" i="3"/>
  <c r="O158" i="3"/>
  <c r="M158" i="3"/>
  <c r="K158" i="3"/>
  <c r="I158" i="3"/>
  <c r="G158" i="3"/>
  <c r="E158" i="3"/>
  <c r="R158" i="3" s="1"/>
  <c r="C158" i="3"/>
  <c r="B158" i="3"/>
  <c r="A158" i="3"/>
  <c r="AX157" i="3"/>
  <c r="AW157" i="3"/>
  <c r="AV157" i="3"/>
  <c r="AT157" i="3"/>
  <c r="AS157" i="3"/>
  <c r="AU157" i="3" s="1"/>
  <c r="AR157" i="3"/>
  <c r="AP157" i="3"/>
  <c r="AN157" i="3"/>
  <c r="AL157" i="3"/>
  <c r="AJ157" i="3"/>
  <c r="AH157" i="3"/>
  <c r="AG157" i="3"/>
  <c r="AF157" i="3"/>
  <c r="AE157" i="3"/>
  <c r="AD157" i="3"/>
  <c r="AC157" i="3"/>
  <c r="AB157" i="3"/>
  <c r="AA157" i="3"/>
  <c r="Z157" i="3"/>
  <c r="Y157" i="3"/>
  <c r="W157" i="3"/>
  <c r="U157" i="3"/>
  <c r="S157" i="3"/>
  <c r="Q157" i="3"/>
  <c r="O157" i="3"/>
  <c r="M157" i="3"/>
  <c r="K157" i="3"/>
  <c r="I157" i="3"/>
  <c r="G157" i="3"/>
  <c r="E157" i="3"/>
  <c r="R157" i="3" s="1"/>
  <c r="C157" i="3"/>
  <c r="A157" i="3"/>
  <c r="B157" i="3" s="1"/>
  <c r="AX156" i="3"/>
  <c r="AW156" i="3"/>
  <c r="AV156" i="3"/>
  <c r="AU156" i="3"/>
  <c r="AT156" i="3"/>
  <c r="AS156" i="3"/>
  <c r="AR156" i="3"/>
  <c r="AP156" i="3"/>
  <c r="AN156" i="3"/>
  <c r="AL156" i="3"/>
  <c r="AJ156" i="3"/>
  <c r="AH156" i="3"/>
  <c r="AG156" i="3"/>
  <c r="AF156" i="3"/>
  <c r="AE156" i="3"/>
  <c r="AD156" i="3"/>
  <c r="AC156" i="3"/>
  <c r="AB156" i="3"/>
  <c r="AA156" i="3"/>
  <c r="Z156" i="3"/>
  <c r="Y156" i="3"/>
  <c r="W156" i="3"/>
  <c r="U156" i="3"/>
  <c r="S156" i="3"/>
  <c r="R156" i="3"/>
  <c r="Q156" i="3"/>
  <c r="O156" i="3"/>
  <c r="M156" i="3"/>
  <c r="K156" i="3"/>
  <c r="I156" i="3"/>
  <c r="G156" i="3"/>
  <c r="F156" i="3"/>
  <c r="E156" i="3"/>
  <c r="P156" i="3" s="1"/>
  <c r="C156" i="3"/>
  <c r="B156" i="3"/>
  <c r="AI156" i="3" s="1"/>
  <c r="AK156" i="3" s="1"/>
  <c r="AM156" i="3" s="1"/>
  <c r="AO156" i="3" s="1"/>
  <c r="AQ156" i="3" s="1"/>
  <c r="A156" i="3"/>
  <c r="AX155" i="3"/>
  <c r="AW155" i="3"/>
  <c r="AV155" i="3"/>
  <c r="AT155" i="3"/>
  <c r="AS155" i="3"/>
  <c r="AU155" i="3" s="1"/>
  <c r="AR155" i="3"/>
  <c r="AP155" i="3"/>
  <c r="AN155" i="3"/>
  <c r="AL155" i="3"/>
  <c r="AJ155" i="3"/>
  <c r="AI155" i="3"/>
  <c r="AK155" i="3" s="1"/>
  <c r="AM155" i="3" s="1"/>
  <c r="AO155" i="3" s="1"/>
  <c r="AQ155" i="3" s="1"/>
  <c r="AH155" i="3"/>
  <c r="AG155" i="3"/>
  <c r="AF155" i="3"/>
  <c r="AE155" i="3"/>
  <c r="AD155" i="3"/>
  <c r="AC155" i="3"/>
  <c r="AB155" i="3"/>
  <c r="AA155" i="3"/>
  <c r="Z155" i="3"/>
  <c r="Y155" i="3"/>
  <c r="W155" i="3"/>
  <c r="U155" i="3"/>
  <c r="S155" i="3"/>
  <c r="Q155" i="3"/>
  <c r="O155" i="3"/>
  <c r="M155" i="3"/>
  <c r="K155" i="3"/>
  <c r="I155" i="3"/>
  <c r="G155" i="3"/>
  <c r="E155" i="3"/>
  <c r="R155" i="3" s="1"/>
  <c r="D155" i="3"/>
  <c r="V155" i="3" s="1"/>
  <c r="X155" i="3" s="1"/>
  <c r="C155" i="3"/>
  <c r="A155" i="3"/>
  <c r="B155" i="3" s="1"/>
  <c r="F155" i="3" s="1"/>
  <c r="AX154" i="3"/>
  <c r="AW154" i="3"/>
  <c r="AV154" i="3"/>
  <c r="AT154" i="3"/>
  <c r="AS154" i="3"/>
  <c r="AU154" i="3" s="1"/>
  <c r="AR154" i="3"/>
  <c r="AP154" i="3"/>
  <c r="AN154" i="3"/>
  <c r="AL154" i="3"/>
  <c r="AJ154" i="3"/>
  <c r="AH154" i="3"/>
  <c r="AG154" i="3"/>
  <c r="AF154" i="3"/>
  <c r="AE154" i="3"/>
  <c r="AD154" i="3"/>
  <c r="AC154" i="3"/>
  <c r="AB154" i="3"/>
  <c r="AA154" i="3"/>
  <c r="Z154" i="3"/>
  <c r="Y154" i="3"/>
  <c r="W154" i="3"/>
  <c r="U154" i="3"/>
  <c r="S154" i="3"/>
  <c r="Q154" i="3"/>
  <c r="P154" i="3"/>
  <c r="O154" i="3"/>
  <c r="M154" i="3"/>
  <c r="K154" i="3"/>
  <c r="I154" i="3"/>
  <c r="G154" i="3"/>
  <c r="E154" i="3"/>
  <c r="R154" i="3" s="1"/>
  <c r="C154" i="3"/>
  <c r="B154" i="3"/>
  <c r="T154" i="3" s="1"/>
  <c r="A154" i="3"/>
  <c r="AX153" i="3"/>
  <c r="AW153" i="3"/>
  <c r="AV153" i="3"/>
  <c r="AT153" i="3"/>
  <c r="AS153" i="3"/>
  <c r="AU153" i="3" s="1"/>
  <c r="AR153" i="3"/>
  <c r="AP153" i="3"/>
  <c r="AN153" i="3"/>
  <c r="AL153" i="3"/>
  <c r="AJ153" i="3"/>
  <c r="AH153" i="3"/>
  <c r="AG153" i="3"/>
  <c r="AF153" i="3"/>
  <c r="AE153" i="3"/>
  <c r="AD153" i="3"/>
  <c r="AC153" i="3"/>
  <c r="AB153" i="3"/>
  <c r="AA153" i="3"/>
  <c r="Z153" i="3"/>
  <c r="Y153" i="3"/>
  <c r="W153" i="3"/>
  <c r="U153" i="3"/>
  <c r="S153" i="3"/>
  <c r="Q153" i="3"/>
  <c r="O153" i="3"/>
  <c r="M153" i="3"/>
  <c r="K153" i="3"/>
  <c r="I153" i="3"/>
  <c r="G153" i="3"/>
  <c r="E153" i="3"/>
  <c r="R153" i="3" s="1"/>
  <c r="C153" i="3"/>
  <c r="A153" i="3"/>
  <c r="B153" i="3" s="1"/>
  <c r="AX152" i="3"/>
  <c r="AW152" i="3"/>
  <c r="AV152" i="3"/>
  <c r="AU152" i="3"/>
  <c r="AT152" i="3"/>
  <c r="AS152" i="3"/>
  <c r="AR152" i="3"/>
  <c r="AP152" i="3"/>
  <c r="AN152" i="3"/>
  <c r="AL152" i="3"/>
  <c r="AJ152" i="3"/>
  <c r="AH152" i="3"/>
  <c r="AG152" i="3"/>
  <c r="AF152" i="3"/>
  <c r="AE152" i="3"/>
  <c r="AD152" i="3"/>
  <c r="AC152" i="3"/>
  <c r="AB152" i="3"/>
  <c r="AA152" i="3"/>
  <c r="Z152" i="3"/>
  <c r="Y152" i="3"/>
  <c r="W152" i="3"/>
  <c r="U152" i="3"/>
  <c r="S152" i="3"/>
  <c r="R152" i="3"/>
  <c r="Q152" i="3"/>
  <c r="O152" i="3"/>
  <c r="M152" i="3"/>
  <c r="K152" i="3"/>
  <c r="I152" i="3"/>
  <c r="G152" i="3"/>
  <c r="E152" i="3"/>
  <c r="P152" i="3" s="1"/>
  <c r="C152" i="3"/>
  <c r="A152" i="3"/>
  <c r="B152" i="3" s="1"/>
  <c r="AX151" i="3"/>
  <c r="AW151" i="3"/>
  <c r="AV151" i="3"/>
  <c r="AT151" i="3"/>
  <c r="AS151" i="3"/>
  <c r="AU151" i="3" s="1"/>
  <c r="AR151" i="3"/>
  <c r="AP151" i="3"/>
  <c r="AN151" i="3"/>
  <c r="AL151" i="3"/>
  <c r="AJ151" i="3"/>
  <c r="AH151" i="3"/>
  <c r="AG151" i="3"/>
  <c r="AF151" i="3"/>
  <c r="AE151" i="3"/>
  <c r="AD151" i="3"/>
  <c r="AC151" i="3"/>
  <c r="AB151" i="3"/>
  <c r="AA151" i="3"/>
  <c r="Z151" i="3"/>
  <c r="Y151" i="3"/>
  <c r="W151" i="3"/>
  <c r="U151" i="3"/>
  <c r="S151" i="3"/>
  <c r="Q151" i="3"/>
  <c r="O151" i="3"/>
  <c r="M151" i="3"/>
  <c r="K151" i="3"/>
  <c r="I151" i="3"/>
  <c r="G151" i="3"/>
  <c r="E151" i="3"/>
  <c r="R151" i="3" s="1"/>
  <c r="C151" i="3"/>
  <c r="A151" i="3"/>
  <c r="B151" i="3" s="1"/>
  <c r="AX150" i="3"/>
  <c r="AW150" i="3"/>
  <c r="AV150" i="3"/>
  <c r="AU150" i="3"/>
  <c r="AT150" i="3"/>
  <c r="AS150" i="3"/>
  <c r="AR150" i="3"/>
  <c r="AP150" i="3"/>
  <c r="AN150" i="3"/>
  <c r="AL150" i="3"/>
  <c r="AJ150" i="3"/>
  <c r="AI150" i="3"/>
  <c r="AK150" i="3" s="1"/>
  <c r="AM150" i="3" s="1"/>
  <c r="AO150" i="3" s="1"/>
  <c r="AQ150" i="3" s="1"/>
  <c r="AH150" i="3"/>
  <c r="AG150" i="3"/>
  <c r="AF150" i="3"/>
  <c r="AE150" i="3"/>
  <c r="AD150" i="3"/>
  <c r="AC150" i="3"/>
  <c r="AB150" i="3"/>
  <c r="AA150" i="3"/>
  <c r="Z150" i="3"/>
  <c r="Y150" i="3"/>
  <c r="W150" i="3"/>
  <c r="U150" i="3"/>
  <c r="S150" i="3"/>
  <c r="R150" i="3"/>
  <c r="Q150" i="3"/>
  <c r="O150" i="3"/>
  <c r="M150" i="3"/>
  <c r="K150" i="3"/>
  <c r="I150" i="3"/>
  <c r="G150" i="3"/>
  <c r="E150" i="3"/>
  <c r="P150" i="3" s="1"/>
  <c r="C150" i="3"/>
  <c r="B150" i="3"/>
  <c r="T150" i="3" s="1"/>
  <c r="A150" i="3"/>
  <c r="AX149" i="3"/>
  <c r="AW149" i="3"/>
  <c r="AV149" i="3"/>
  <c r="AT149" i="3"/>
  <c r="AS149" i="3"/>
  <c r="AU149" i="3" s="1"/>
  <c r="AR149" i="3"/>
  <c r="AP149" i="3"/>
  <c r="AN149" i="3"/>
  <c r="AL149" i="3"/>
  <c r="AJ149" i="3"/>
  <c r="AH149" i="3"/>
  <c r="AG149" i="3"/>
  <c r="AF149" i="3"/>
  <c r="AE149" i="3"/>
  <c r="AD149" i="3"/>
  <c r="AC149" i="3"/>
  <c r="AB149" i="3"/>
  <c r="AA149" i="3"/>
  <c r="Z149" i="3"/>
  <c r="Y149" i="3"/>
  <c r="W149" i="3"/>
  <c r="U149" i="3"/>
  <c r="S149" i="3"/>
  <c r="Q149" i="3"/>
  <c r="O149" i="3"/>
  <c r="M149" i="3"/>
  <c r="K149" i="3"/>
  <c r="I149" i="3"/>
  <c r="G149" i="3"/>
  <c r="E149" i="3"/>
  <c r="R149" i="3" s="1"/>
  <c r="C149" i="3"/>
  <c r="A149" i="3"/>
  <c r="B149" i="3" s="1"/>
  <c r="AX148" i="3"/>
  <c r="AW148" i="3"/>
  <c r="AV148" i="3"/>
  <c r="AU148" i="3"/>
  <c r="AT148" i="3"/>
  <c r="AS148" i="3"/>
  <c r="AR148" i="3"/>
  <c r="AP148" i="3"/>
  <c r="AN148" i="3"/>
  <c r="AL148" i="3"/>
  <c r="AJ148" i="3"/>
  <c r="AH148" i="3"/>
  <c r="AG148" i="3"/>
  <c r="AF148" i="3"/>
  <c r="AE148" i="3"/>
  <c r="AD148" i="3"/>
  <c r="AC148" i="3"/>
  <c r="AB148" i="3"/>
  <c r="AA148" i="3"/>
  <c r="Z148" i="3"/>
  <c r="Y148" i="3"/>
  <c r="W148" i="3"/>
  <c r="U148" i="3"/>
  <c r="S148" i="3"/>
  <c r="R148" i="3"/>
  <c r="Q148" i="3"/>
  <c r="O148" i="3"/>
  <c r="M148" i="3"/>
  <c r="K148" i="3"/>
  <c r="I148" i="3"/>
  <c r="G148" i="3"/>
  <c r="E148" i="3"/>
  <c r="P148" i="3" s="1"/>
  <c r="C148" i="3"/>
  <c r="A148" i="3"/>
  <c r="B148" i="3" s="1"/>
  <c r="AX147" i="3"/>
  <c r="AW147" i="3"/>
  <c r="AV147" i="3"/>
  <c r="AT147" i="3"/>
  <c r="AS147" i="3"/>
  <c r="AU147" i="3" s="1"/>
  <c r="AR147" i="3"/>
  <c r="AP147" i="3"/>
  <c r="AN147" i="3"/>
  <c r="AL147" i="3"/>
  <c r="AJ147" i="3"/>
  <c r="AH147" i="3"/>
  <c r="AG147" i="3"/>
  <c r="AF147" i="3"/>
  <c r="AE147" i="3"/>
  <c r="AD147" i="3"/>
  <c r="AC147" i="3"/>
  <c r="AB147" i="3"/>
  <c r="AA147" i="3"/>
  <c r="Z147" i="3"/>
  <c r="Y147" i="3"/>
  <c r="W147" i="3"/>
  <c r="U147" i="3"/>
  <c r="S147" i="3"/>
  <c r="Q147" i="3"/>
  <c r="O147" i="3"/>
  <c r="M147" i="3"/>
  <c r="K147" i="3"/>
  <c r="I147" i="3"/>
  <c r="G147" i="3"/>
  <c r="E147" i="3"/>
  <c r="R147" i="3" s="1"/>
  <c r="C147" i="3"/>
  <c r="A147" i="3"/>
  <c r="B147" i="3" s="1"/>
  <c r="AX146" i="3"/>
  <c r="AW146" i="3"/>
  <c r="AV146" i="3"/>
  <c r="AU146" i="3"/>
  <c r="AT146" i="3"/>
  <c r="AS146" i="3"/>
  <c r="AR146" i="3"/>
  <c r="AP146" i="3"/>
  <c r="AN146" i="3"/>
  <c r="AL146" i="3"/>
  <c r="AJ146" i="3"/>
  <c r="AI146" i="3"/>
  <c r="AK146" i="3" s="1"/>
  <c r="AM146" i="3" s="1"/>
  <c r="AO146" i="3" s="1"/>
  <c r="AQ146" i="3" s="1"/>
  <c r="AH146" i="3"/>
  <c r="AG146" i="3"/>
  <c r="AF146" i="3"/>
  <c r="AE146" i="3"/>
  <c r="AD146" i="3"/>
  <c r="AC146" i="3"/>
  <c r="AB146" i="3"/>
  <c r="AA146" i="3"/>
  <c r="Z146" i="3"/>
  <c r="Y146" i="3"/>
  <c r="W146" i="3"/>
  <c r="U146" i="3"/>
  <c r="S146" i="3"/>
  <c r="R146" i="3"/>
  <c r="Q146" i="3"/>
  <c r="O146" i="3"/>
  <c r="M146" i="3"/>
  <c r="K146" i="3"/>
  <c r="I146" i="3"/>
  <c r="G146" i="3"/>
  <c r="E146" i="3"/>
  <c r="P146" i="3" s="1"/>
  <c r="C146" i="3"/>
  <c r="B146" i="3"/>
  <c r="T146" i="3" s="1"/>
  <c r="A146" i="3"/>
  <c r="AX145" i="3"/>
  <c r="AW145" i="3"/>
  <c r="AV145" i="3"/>
  <c r="AT145" i="3"/>
  <c r="AS145" i="3"/>
  <c r="AU145" i="3" s="1"/>
  <c r="AR145" i="3"/>
  <c r="AP145" i="3"/>
  <c r="AN145" i="3"/>
  <c r="AL145" i="3"/>
  <c r="AJ145" i="3"/>
  <c r="AH145" i="3"/>
  <c r="AG145" i="3"/>
  <c r="AF145" i="3"/>
  <c r="AE145" i="3"/>
  <c r="AD145" i="3"/>
  <c r="AC145" i="3"/>
  <c r="AB145" i="3"/>
  <c r="AA145" i="3"/>
  <c r="Z145" i="3"/>
  <c r="Y145" i="3"/>
  <c r="W145" i="3"/>
  <c r="U145" i="3"/>
  <c r="S145" i="3"/>
  <c r="Q145" i="3"/>
  <c r="O145" i="3"/>
  <c r="M145" i="3"/>
  <c r="K145" i="3"/>
  <c r="I145" i="3"/>
  <c r="G145" i="3"/>
  <c r="E145" i="3"/>
  <c r="R145" i="3" s="1"/>
  <c r="C145" i="3"/>
  <c r="A145" i="3"/>
  <c r="B145" i="3" s="1"/>
  <c r="AX144" i="3"/>
  <c r="AW144" i="3"/>
  <c r="AV144" i="3"/>
  <c r="AU144" i="3"/>
  <c r="AT144" i="3"/>
  <c r="AS144" i="3"/>
  <c r="AR144" i="3"/>
  <c r="AP144" i="3"/>
  <c r="AN144" i="3"/>
  <c r="AL144" i="3"/>
  <c r="AJ144" i="3"/>
  <c r="AH144" i="3"/>
  <c r="AG144" i="3"/>
  <c r="AF144" i="3"/>
  <c r="AE144" i="3"/>
  <c r="AD144" i="3"/>
  <c r="AC144" i="3"/>
  <c r="AB144" i="3"/>
  <c r="AA144" i="3"/>
  <c r="Z144" i="3"/>
  <c r="Y144" i="3"/>
  <c r="W144" i="3"/>
  <c r="U144" i="3"/>
  <c r="S144" i="3"/>
  <c r="R144" i="3"/>
  <c r="Q144" i="3"/>
  <c r="O144" i="3"/>
  <c r="M144" i="3"/>
  <c r="K144" i="3"/>
  <c r="I144" i="3"/>
  <c r="G144" i="3"/>
  <c r="E144" i="3"/>
  <c r="P144" i="3" s="1"/>
  <c r="C144" i="3"/>
  <c r="A144" i="3"/>
  <c r="B144" i="3" s="1"/>
  <c r="AX143" i="3"/>
  <c r="AW143" i="3"/>
  <c r="AV143" i="3"/>
  <c r="AT143" i="3"/>
  <c r="AS143" i="3"/>
  <c r="AU143" i="3" s="1"/>
  <c r="AR143" i="3"/>
  <c r="AP143" i="3"/>
  <c r="AN143" i="3"/>
  <c r="AL143" i="3"/>
  <c r="AJ143" i="3"/>
  <c r="AH143" i="3"/>
  <c r="AG143" i="3"/>
  <c r="AF143" i="3"/>
  <c r="AE143" i="3"/>
  <c r="AD143" i="3"/>
  <c r="AC143" i="3"/>
  <c r="AB143" i="3"/>
  <c r="AA143" i="3"/>
  <c r="Z143" i="3"/>
  <c r="Y143" i="3"/>
  <c r="W143" i="3"/>
  <c r="U143" i="3"/>
  <c r="S143" i="3"/>
  <c r="Q143" i="3"/>
  <c r="O143" i="3"/>
  <c r="M143" i="3"/>
  <c r="K143" i="3"/>
  <c r="I143" i="3"/>
  <c r="G143" i="3"/>
  <c r="E143" i="3"/>
  <c r="R143" i="3" s="1"/>
  <c r="C143" i="3"/>
  <c r="A143" i="3"/>
  <c r="B143" i="3" s="1"/>
  <c r="AX142" i="3"/>
  <c r="AW142" i="3"/>
  <c r="AV142" i="3"/>
  <c r="AU142" i="3"/>
  <c r="AT142" i="3"/>
  <c r="AS142" i="3"/>
  <c r="AR142" i="3"/>
  <c r="AP142" i="3"/>
  <c r="AN142" i="3"/>
  <c r="AL142" i="3"/>
  <c r="AJ142" i="3"/>
  <c r="AI142" i="3"/>
  <c r="AK142" i="3" s="1"/>
  <c r="AM142" i="3" s="1"/>
  <c r="AO142" i="3" s="1"/>
  <c r="AQ142" i="3" s="1"/>
  <c r="AH142" i="3"/>
  <c r="AG142" i="3"/>
  <c r="AF142" i="3"/>
  <c r="AE142" i="3"/>
  <c r="AD142" i="3"/>
  <c r="AC142" i="3"/>
  <c r="AB142" i="3"/>
  <c r="AA142" i="3"/>
  <c r="Z142" i="3"/>
  <c r="Y142" i="3"/>
  <c r="W142" i="3"/>
  <c r="U142" i="3"/>
  <c r="S142" i="3"/>
  <c r="R142" i="3"/>
  <c r="Q142" i="3"/>
  <c r="O142" i="3"/>
  <c r="M142" i="3"/>
  <c r="K142" i="3"/>
  <c r="I142" i="3"/>
  <c r="G142" i="3"/>
  <c r="E142" i="3"/>
  <c r="P142" i="3" s="1"/>
  <c r="C142" i="3"/>
  <c r="B142" i="3"/>
  <c r="T142" i="3" s="1"/>
  <c r="A142" i="3"/>
  <c r="AX141" i="3"/>
  <c r="AW141" i="3"/>
  <c r="AV141" i="3"/>
  <c r="AT141" i="3"/>
  <c r="AS141" i="3"/>
  <c r="AU141" i="3" s="1"/>
  <c r="AR141" i="3"/>
  <c r="AP141" i="3"/>
  <c r="AN141" i="3"/>
  <c r="AL141" i="3"/>
  <c r="AJ141" i="3"/>
  <c r="AH141" i="3"/>
  <c r="AG141" i="3"/>
  <c r="AF141" i="3"/>
  <c r="AE141" i="3"/>
  <c r="AD141" i="3"/>
  <c r="AC141" i="3"/>
  <c r="AB141" i="3"/>
  <c r="AA141" i="3"/>
  <c r="Z141" i="3"/>
  <c r="Y141" i="3"/>
  <c r="W141" i="3"/>
  <c r="U141" i="3"/>
  <c r="S141" i="3"/>
  <c r="Q141" i="3"/>
  <c r="O141" i="3"/>
  <c r="M141" i="3"/>
  <c r="K141" i="3"/>
  <c r="I141" i="3"/>
  <c r="G141" i="3"/>
  <c r="E141" i="3"/>
  <c r="R141" i="3" s="1"/>
  <c r="C141" i="3"/>
  <c r="A141" i="3"/>
  <c r="B141" i="3" s="1"/>
  <c r="AX140" i="3"/>
  <c r="AW140" i="3"/>
  <c r="AV140" i="3"/>
  <c r="AU140" i="3"/>
  <c r="AT140" i="3"/>
  <c r="AS140" i="3"/>
  <c r="AR140" i="3"/>
  <c r="AP140" i="3"/>
  <c r="AN140" i="3"/>
  <c r="AL140" i="3"/>
  <c r="AJ140" i="3"/>
  <c r="AH140" i="3"/>
  <c r="AG140" i="3"/>
  <c r="AF140" i="3"/>
  <c r="AE140" i="3"/>
  <c r="AD140" i="3"/>
  <c r="AC140" i="3"/>
  <c r="AB140" i="3"/>
  <c r="AA140" i="3"/>
  <c r="Z140" i="3"/>
  <c r="Y140" i="3"/>
  <c r="W140" i="3"/>
  <c r="U140" i="3"/>
  <c r="S140" i="3"/>
  <c r="Q140" i="3"/>
  <c r="O140" i="3"/>
  <c r="M140" i="3"/>
  <c r="K140" i="3"/>
  <c r="I140" i="3"/>
  <c r="G140" i="3"/>
  <c r="E140" i="3"/>
  <c r="P140" i="3" s="1"/>
  <c r="C140" i="3"/>
  <c r="A140" i="3"/>
  <c r="B140" i="3" s="1"/>
  <c r="AX139" i="3"/>
  <c r="AW139" i="3"/>
  <c r="AV139" i="3"/>
  <c r="AT139" i="3"/>
  <c r="AS139" i="3"/>
  <c r="AU139" i="3" s="1"/>
  <c r="AR139" i="3"/>
  <c r="AP139" i="3"/>
  <c r="AN139" i="3"/>
  <c r="AL139" i="3"/>
  <c r="AJ139" i="3"/>
  <c r="AH139" i="3"/>
  <c r="AG139" i="3"/>
  <c r="AF139" i="3"/>
  <c r="AE139" i="3"/>
  <c r="AD139" i="3"/>
  <c r="AC139" i="3"/>
  <c r="AB139" i="3"/>
  <c r="AA139" i="3"/>
  <c r="Z139" i="3"/>
  <c r="Y139" i="3"/>
  <c r="W139" i="3"/>
  <c r="U139" i="3"/>
  <c r="S139" i="3"/>
  <c r="Q139" i="3"/>
  <c r="O139" i="3"/>
  <c r="M139" i="3"/>
  <c r="K139" i="3"/>
  <c r="I139" i="3"/>
  <c r="G139" i="3"/>
  <c r="E139" i="3"/>
  <c r="R139" i="3" s="1"/>
  <c r="C139" i="3"/>
  <c r="A139" i="3"/>
  <c r="B139" i="3" s="1"/>
  <c r="AX138" i="3"/>
  <c r="AW138" i="3"/>
  <c r="AV138" i="3"/>
  <c r="AU138" i="3"/>
  <c r="AT138" i="3"/>
  <c r="AS138" i="3"/>
  <c r="AR138" i="3"/>
  <c r="AP138" i="3"/>
  <c r="AN138" i="3"/>
  <c r="AL138" i="3"/>
  <c r="AJ138" i="3"/>
  <c r="AI138" i="3"/>
  <c r="AK138" i="3" s="1"/>
  <c r="AM138" i="3" s="1"/>
  <c r="AO138" i="3" s="1"/>
  <c r="AQ138" i="3" s="1"/>
  <c r="AH138" i="3"/>
  <c r="AG138" i="3"/>
  <c r="AF138" i="3"/>
  <c r="AE138" i="3"/>
  <c r="AD138" i="3"/>
  <c r="AC138" i="3"/>
  <c r="AB138" i="3"/>
  <c r="AA138" i="3"/>
  <c r="Z138" i="3"/>
  <c r="Y138" i="3"/>
  <c r="W138" i="3"/>
  <c r="U138" i="3"/>
  <c r="S138" i="3"/>
  <c r="Q138" i="3"/>
  <c r="O138" i="3"/>
  <c r="M138" i="3"/>
  <c r="K138" i="3"/>
  <c r="I138" i="3"/>
  <c r="G138" i="3"/>
  <c r="E138" i="3"/>
  <c r="R138" i="3" s="1"/>
  <c r="C138" i="3"/>
  <c r="B138" i="3"/>
  <c r="T138" i="3" s="1"/>
  <c r="A138" i="3"/>
  <c r="AX137" i="3"/>
  <c r="AW137" i="3"/>
  <c r="AV137" i="3"/>
  <c r="AT137" i="3"/>
  <c r="AS137" i="3"/>
  <c r="AU137" i="3" s="1"/>
  <c r="AR137" i="3"/>
  <c r="AP137" i="3"/>
  <c r="AN137" i="3"/>
  <c r="AL137" i="3"/>
  <c r="AJ137" i="3"/>
  <c r="AH137" i="3"/>
  <c r="AG137" i="3"/>
  <c r="AF137" i="3"/>
  <c r="AE137" i="3"/>
  <c r="AD137" i="3"/>
  <c r="AC137" i="3"/>
  <c r="AB137" i="3"/>
  <c r="AA137" i="3"/>
  <c r="Z137" i="3"/>
  <c r="Y137" i="3"/>
  <c r="W137" i="3"/>
  <c r="U137" i="3"/>
  <c r="S137" i="3"/>
  <c r="Q137" i="3"/>
  <c r="O137" i="3"/>
  <c r="M137" i="3"/>
  <c r="K137" i="3"/>
  <c r="I137" i="3"/>
  <c r="G137" i="3"/>
  <c r="E137" i="3"/>
  <c r="R137" i="3" s="1"/>
  <c r="C137" i="3"/>
  <c r="A137" i="3"/>
  <c r="B137" i="3" s="1"/>
  <c r="AX136" i="3"/>
  <c r="AW136" i="3"/>
  <c r="AV136" i="3"/>
  <c r="AU136" i="3"/>
  <c r="AT136" i="3"/>
  <c r="AS136" i="3"/>
  <c r="AR136" i="3"/>
  <c r="AP136" i="3"/>
  <c r="AN136" i="3"/>
  <c r="AL136" i="3"/>
  <c r="AJ136" i="3"/>
  <c r="AH136" i="3"/>
  <c r="AG136" i="3"/>
  <c r="AF136" i="3"/>
  <c r="AE136" i="3"/>
  <c r="AD136" i="3"/>
  <c r="AC136" i="3"/>
  <c r="AB136" i="3"/>
  <c r="AA136" i="3"/>
  <c r="Z136" i="3"/>
  <c r="Y136" i="3"/>
  <c r="W136" i="3"/>
  <c r="U136" i="3"/>
  <c r="S136" i="3"/>
  <c r="Q136" i="3"/>
  <c r="O136" i="3"/>
  <c r="M136" i="3"/>
  <c r="K136" i="3"/>
  <c r="I136" i="3"/>
  <c r="G136" i="3"/>
  <c r="E136" i="3"/>
  <c r="P136" i="3" s="1"/>
  <c r="C136" i="3"/>
  <c r="A136" i="3"/>
  <c r="B136" i="3" s="1"/>
  <c r="AX135" i="3"/>
  <c r="AW135" i="3"/>
  <c r="AV135" i="3"/>
  <c r="AT135" i="3"/>
  <c r="AS135" i="3"/>
  <c r="AU135" i="3" s="1"/>
  <c r="AR135" i="3"/>
  <c r="AP135" i="3"/>
  <c r="AN135" i="3"/>
  <c r="AL135" i="3"/>
  <c r="AJ135" i="3"/>
  <c r="AH135" i="3"/>
  <c r="AG135" i="3"/>
  <c r="AF135" i="3"/>
  <c r="AE135" i="3"/>
  <c r="AD135" i="3"/>
  <c r="AC135" i="3"/>
  <c r="AB135" i="3"/>
  <c r="AA135" i="3"/>
  <c r="Z135" i="3"/>
  <c r="Y135" i="3"/>
  <c r="W135" i="3"/>
  <c r="U135" i="3"/>
  <c r="S135" i="3"/>
  <c r="Q135" i="3"/>
  <c r="O135" i="3"/>
  <c r="M135" i="3"/>
  <c r="K135" i="3"/>
  <c r="I135" i="3"/>
  <c r="G135" i="3"/>
  <c r="E135" i="3"/>
  <c r="R135" i="3" s="1"/>
  <c r="C135" i="3"/>
  <c r="A135" i="3"/>
  <c r="B135" i="3" s="1"/>
  <c r="AX134" i="3"/>
  <c r="AW134" i="3"/>
  <c r="AV134" i="3"/>
  <c r="AU134" i="3"/>
  <c r="AT134" i="3"/>
  <c r="AS134" i="3"/>
  <c r="AR134" i="3"/>
  <c r="AP134" i="3"/>
  <c r="AN134" i="3"/>
  <c r="AL134" i="3"/>
  <c r="AJ134" i="3"/>
  <c r="AI134" i="3"/>
  <c r="AK134" i="3" s="1"/>
  <c r="AM134" i="3" s="1"/>
  <c r="AO134" i="3" s="1"/>
  <c r="AQ134" i="3" s="1"/>
  <c r="AH134" i="3"/>
  <c r="AG134" i="3"/>
  <c r="AF134" i="3"/>
  <c r="AE134" i="3"/>
  <c r="AD134" i="3"/>
  <c r="AC134" i="3"/>
  <c r="AB134" i="3"/>
  <c r="AA134" i="3"/>
  <c r="Z134" i="3"/>
  <c r="Y134" i="3"/>
  <c r="W134" i="3"/>
  <c r="U134" i="3"/>
  <c r="S134" i="3"/>
  <c r="Q134" i="3"/>
  <c r="O134" i="3"/>
  <c r="M134" i="3"/>
  <c r="K134" i="3"/>
  <c r="I134" i="3"/>
  <c r="G134" i="3"/>
  <c r="E134" i="3"/>
  <c r="R134" i="3" s="1"/>
  <c r="C134" i="3"/>
  <c r="B134" i="3"/>
  <c r="T134" i="3" s="1"/>
  <c r="A134" i="3"/>
  <c r="AX133" i="3"/>
  <c r="AW133" i="3"/>
  <c r="AV133" i="3"/>
  <c r="AT133" i="3"/>
  <c r="AS133" i="3"/>
  <c r="AU133" i="3" s="1"/>
  <c r="AR133" i="3"/>
  <c r="AP133" i="3"/>
  <c r="AN133" i="3"/>
  <c r="AL133" i="3"/>
  <c r="AJ133" i="3"/>
  <c r="AH133" i="3"/>
  <c r="AG133" i="3"/>
  <c r="AF133" i="3"/>
  <c r="AE133" i="3"/>
  <c r="AD133" i="3"/>
  <c r="AC133" i="3"/>
  <c r="AB133" i="3"/>
  <c r="AA133" i="3"/>
  <c r="Z133" i="3"/>
  <c r="Y133" i="3"/>
  <c r="W133" i="3"/>
  <c r="U133" i="3"/>
  <c r="S133" i="3"/>
  <c r="Q133" i="3"/>
  <c r="O133" i="3"/>
  <c r="M133" i="3"/>
  <c r="K133" i="3"/>
  <c r="I133" i="3"/>
  <c r="G133" i="3"/>
  <c r="E133" i="3"/>
  <c r="R133" i="3" s="1"/>
  <c r="C133" i="3"/>
  <c r="A133" i="3"/>
  <c r="B133" i="3" s="1"/>
  <c r="AX132" i="3"/>
  <c r="AW132" i="3"/>
  <c r="AV132" i="3"/>
  <c r="AU132" i="3"/>
  <c r="AT132" i="3"/>
  <c r="AS132" i="3"/>
  <c r="AR132" i="3"/>
  <c r="AP132" i="3"/>
  <c r="AN132" i="3"/>
  <c r="AL132" i="3"/>
  <c r="AJ132" i="3"/>
  <c r="AH132" i="3"/>
  <c r="AG132" i="3"/>
  <c r="AF132" i="3"/>
  <c r="AE132" i="3"/>
  <c r="AD132" i="3"/>
  <c r="AC132" i="3"/>
  <c r="AB132" i="3"/>
  <c r="AA132" i="3"/>
  <c r="Z132" i="3"/>
  <c r="Y132" i="3"/>
  <c r="W132" i="3"/>
  <c r="U132" i="3"/>
  <c r="S132" i="3"/>
  <c r="Q132" i="3"/>
  <c r="O132" i="3"/>
  <c r="M132" i="3"/>
  <c r="K132" i="3"/>
  <c r="I132" i="3"/>
  <c r="G132" i="3"/>
  <c r="E132" i="3"/>
  <c r="P132" i="3" s="1"/>
  <c r="C132" i="3"/>
  <c r="A132" i="3"/>
  <c r="B132" i="3" s="1"/>
  <c r="AX131" i="3"/>
  <c r="AW131" i="3"/>
  <c r="AV131" i="3"/>
  <c r="AT131" i="3"/>
  <c r="AS131" i="3"/>
  <c r="AU131" i="3" s="1"/>
  <c r="AR131" i="3"/>
  <c r="AP131" i="3"/>
  <c r="AN131" i="3"/>
  <c r="AL131" i="3"/>
  <c r="AJ131" i="3"/>
  <c r="AH131" i="3"/>
  <c r="AG131" i="3"/>
  <c r="AF131" i="3"/>
  <c r="AE131" i="3"/>
  <c r="AD131" i="3"/>
  <c r="AC131" i="3"/>
  <c r="AB131" i="3"/>
  <c r="AA131" i="3"/>
  <c r="Z131" i="3"/>
  <c r="Y131" i="3"/>
  <c r="W131" i="3"/>
  <c r="U131" i="3"/>
  <c r="S131" i="3"/>
  <c r="Q131" i="3"/>
  <c r="O131" i="3"/>
  <c r="M131" i="3"/>
  <c r="K131" i="3"/>
  <c r="I131" i="3"/>
  <c r="G131" i="3"/>
  <c r="E131" i="3"/>
  <c r="R131" i="3" s="1"/>
  <c r="C131" i="3"/>
  <c r="A131" i="3"/>
  <c r="B131" i="3" s="1"/>
  <c r="AX130" i="3"/>
  <c r="AW130" i="3"/>
  <c r="AV130" i="3"/>
  <c r="AU130" i="3"/>
  <c r="AT130" i="3"/>
  <c r="AS130" i="3"/>
  <c r="AR130" i="3"/>
  <c r="AP130" i="3"/>
  <c r="AN130" i="3"/>
  <c r="AL130" i="3"/>
  <c r="AJ130" i="3"/>
  <c r="AI130" i="3"/>
  <c r="AK130" i="3" s="1"/>
  <c r="AM130" i="3" s="1"/>
  <c r="AO130" i="3" s="1"/>
  <c r="AQ130" i="3" s="1"/>
  <c r="AH130" i="3"/>
  <c r="AG130" i="3"/>
  <c r="AF130" i="3"/>
  <c r="AE130" i="3"/>
  <c r="AD130" i="3"/>
  <c r="AC130" i="3"/>
  <c r="AB130" i="3"/>
  <c r="AA130" i="3"/>
  <c r="Z130" i="3"/>
  <c r="Y130" i="3"/>
  <c r="W130" i="3"/>
  <c r="U130" i="3"/>
  <c r="S130" i="3"/>
  <c r="Q130" i="3"/>
  <c r="O130" i="3"/>
  <c r="M130" i="3"/>
  <c r="K130" i="3"/>
  <c r="I130" i="3"/>
  <c r="G130" i="3"/>
  <c r="E130" i="3"/>
  <c r="R130" i="3" s="1"/>
  <c r="C130" i="3"/>
  <c r="B130" i="3"/>
  <c r="T130" i="3" s="1"/>
  <c r="A130" i="3"/>
  <c r="AX129" i="3"/>
  <c r="AW129" i="3"/>
  <c r="AV129" i="3"/>
  <c r="AT129" i="3"/>
  <c r="AS129" i="3"/>
  <c r="AU129" i="3" s="1"/>
  <c r="AR129" i="3"/>
  <c r="AP129" i="3"/>
  <c r="AN129" i="3"/>
  <c r="AL129" i="3"/>
  <c r="AJ129" i="3"/>
  <c r="AH129" i="3"/>
  <c r="AG129" i="3"/>
  <c r="AF129" i="3"/>
  <c r="AE129" i="3"/>
  <c r="AD129" i="3"/>
  <c r="AC129" i="3"/>
  <c r="AB129" i="3"/>
  <c r="AA129" i="3"/>
  <c r="Z129" i="3"/>
  <c r="Y129" i="3"/>
  <c r="W129" i="3"/>
  <c r="U129" i="3"/>
  <c r="S129" i="3"/>
  <c r="Q129" i="3"/>
  <c r="O129" i="3"/>
  <c r="M129" i="3"/>
  <c r="K129" i="3"/>
  <c r="I129" i="3"/>
  <c r="G129" i="3"/>
  <c r="E129" i="3"/>
  <c r="R129" i="3" s="1"/>
  <c r="C129" i="3"/>
  <c r="A129" i="3"/>
  <c r="B129" i="3" s="1"/>
  <c r="AX128" i="3"/>
  <c r="AW128" i="3"/>
  <c r="AV128" i="3"/>
  <c r="AU128" i="3"/>
  <c r="AT128" i="3"/>
  <c r="AS128" i="3"/>
  <c r="AR128" i="3"/>
  <c r="AP128" i="3"/>
  <c r="AN128" i="3"/>
  <c r="AL128" i="3"/>
  <c r="AJ128" i="3"/>
  <c r="AH128" i="3"/>
  <c r="AG128" i="3"/>
  <c r="AF128" i="3"/>
  <c r="AE128" i="3"/>
  <c r="AD128" i="3"/>
  <c r="AC128" i="3"/>
  <c r="AB128" i="3"/>
  <c r="AA128" i="3"/>
  <c r="Z128" i="3"/>
  <c r="Y128" i="3"/>
  <c r="W128" i="3"/>
  <c r="U128" i="3"/>
  <c r="S128" i="3"/>
  <c r="Q128" i="3"/>
  <c r="O128" i="3"/>
  <c r="M128" i="3"/>
  <c r="K128" i="3"/>
  <c r="I128" i="3"/>
  <c r="G128" i="3"/>
  <c r="E128" i="3"/>
  <c r="P128" i="3" s="1"/>
  <c r="C128" i="3"/>
  <c r="A128" i="3"/>
  <c r="B128" i="3" s="1"/>
  <c r="AX127" i="3"/>
  <c r="AW127" i="3"/>
  <c r="AV127" i="3"/>
  <c r="AT127" i="3"/>
  <c r="AS127" i="3"/>
  <c r="AU127" i="3" s="1"/>
  <c r="AR127" i="3"/>
  <c r="AP127" i="3"/>
  <c r="AN127" i="3"/>
  <c r="AL127" i="3"/>
  <c r="AJ127" i="3"/>
  <c r="AH127" i="3"/>
  <c r="AG127" i="3"/>
  <c r="AF127" i="3"/>
  <c r="AE127" i="3"/>
  <c r="AD127" i="3"/>
  <c r="AC127" i="3"/>
  <c r="AB127" i="3"/>
  <c r="AA127" i="3"/>
  <c r="Z127" i="3"/>
  <c r="Y127" i="3"/>
  <c r="W127" i="3"/>
  <c r="U127" i="3"/>
  <c r="S127" i="3"/>
  <c r="Q127" i="3"/>
  <c r="O127" i="3"/>
  <c r="M127" i="3"/>
  <c r="K127" i="3"/>
  <c r="I127" i="3"/>
  <c r="G127" i="3"/>
  <c r="E127" i="3"/>
  <c r="R127" i="3" s="1"/>
  <c r="C127" i="3"/>
  <c r="A127" i="3"/>
  <c r="B127" i="3" s="1"/>
  <c r="AX126" i="3"/>
  <c r="AW126" i="3"/>
  <c r="AV126" i="3"/>
  <c r="AU126" i="3"/>
  <c r="AT126" i="3"/>
  <c r="AS126" i="3"/>
  <c r="AR126" i="3"/>
  <c r="AP126" i="3"/>
  <c r="AN126" i="3"/>
  <c r="AL126" i="3"/>
  <c r="AJ126" i="3"/>
  <c r="AH126" i="3"/>
  <c r="AG126" i="3"/>
  <c r="AF126" i="3"/>
  <c r="AE126" i="3"/>
  <c r="AD126" i="3"/>
  <c r="AC126" i="3"/>
  <c r="AB126" i="3"/>
  <c r="AA126" i="3"/>
  <c r="Z126" i="3"/>
  <c r="Y126" i="3"/>
  <c r="W126" i="3"/>
  <c r="U126" i="3"/>
  <c r="S126" i="3"/>
  <c r="Q126" i="3"/>
  <c r="O126" i="3"/>
  <c r="M126" i="3"/>
  <c r="K126" i="3"/>
  <c r="I126" i="3"/>
  <c r="G126" i="3"/>
  <c r="E126" i="3"/>
  <c r="R126" i="3" s="1"/>
  <c r="C126" i="3"/>
  <c r="A126" i="3"/>
  <c r="B126" i="3" s="1"/>
  <c r="AX125" i="3"/>
  <c r="AW125" i="3"/>
  <c r="AV125" i="3"/>
  <c r="AT125" i="3"/>
  <c r="AS125" i="3"/>
  <c r="AU125" i="3" s="1"/>
  <c r="AR125" i="3"/>
  <c r="AP125" i="3"/>
  <c r="AN125" i="3"/>
  <c r="AL125" i="3"/>
  <c r="AJ125" i="3"/>
  <c r="AH125" i="3"/>
  <c r="AG125" i="3"/>
  <c r="AF125" i="3"/>
  <c r="AE125" i="3"/>
  <c r="AD125" i="3"/>
  <c r="AC125" i="3"/>
  <c r="AB125" i="3"/>
  <c r="AA125" i="3"/>
  <c r="Z125" i="3"/>
  <c r="Y125" i="3"/>
  <c r="W125" i="3"/>
  <c r="U125" i="3"/>
  <c r="S125" i="3"/>
  <c r="Q125" i="3"/>
  <c r="O125" i="3"/>
  <c r="M125" i="3"/>
  <c r="K125" i="3"/>
  <c r="I125" i="3"/>
  <c r="G125" i="3"/>
  <c r="E125" i="3"/>
  <c r="R125" i="3" s="1"/>
  <c r="C125" i="3"/>
  <c r="A125" i="3"/>
  <c r="B125" i="3" s="1"/>
  <c r="AX124" i="3"/>
  <c r="AW124" i="3"/>
  <c r="AV124" i="3"/>
  <c r="AU124" i="3"/>
  <c r="AT124" i="3"/>
  <c r="AS124" i="3"/>
  <c r="AR124" i="3"/>
  <c r="AP124" i="3"/>
  <c r="AN124" i="3"/>
  <c r="AL124" i="3"/>
  <c r="AJ124" i="3"/>
  <c r="AH124" i="3"/>
  <c r="AG124" i="3"/>
  <c r="AF124" i="3"/>
  <c r="AE124" i="3"/>
  <c r="AD124" i="3"/>
  <c r="AC124" i="3"/>
  <c r="AB124" i="3"/>
  <c r="AA124" i="3"/>
  <c r="Z124" i="3"/>
  <c r="Y124" i="3"/>
  <c r="W124" i="3"/>
  <c r="U124" i="3"/>
  <c r="S124" i="3"/>
  <c r="Q124" i="3"/>
  <c r="O124" i="3"/>
  <c r="M124" i="3"/>
  <c r="K124" i="3"/>
  <c r="I124" i="3"/>
  <c r="G124" i="3"/>
  <c r="E124" i="3"/>
  <c r="P124" i="3" s="1"/>
  <c r="C124" i="3"/>
  <c r="A124" i="3"/>
  <c r="B124" i="3" s="1"/>
  <c r="AX123" i="3"/>
  <c r="AW123" i="3"/>
  <c r="AV123" i="3"/>
  <c r="AT123" i="3"/>
  <c r="AS123" i="3"/>
  <c r="AU123" i="3" s="1"/>
  <c r="AR123" i="3"/>
  <c r="AP123" i="3"/>
  <c r="AN123" i="3"/>
  <c r="AL123" i="3"/>
  <c r="AJ123" i="3"/>
  <c r="AH123" i="3"/>
  <c r="AG123" i="3"/>
  <c r="AF123" i="3"/>
  <c r="AE123" i="3"/>
  <c r="AD123" i="3"/>
  <c r="AC123" i="3"/>
  <c r="AB123" i="3"/>
  <c r="AA123" i="3"/>
  <c r="Z123" i="3"/>
  <c r="Y123" i="3"/>
  <c r="W123" i="3"/>
  <c r="U123" i="3"/>
  <c r="S123" i="3"/>
  <c r="Q123" i="3"/>
  <c r="O123" i="3"/>
  <c r="M123" i="3"/>
  <c r="K123" i="3"/>
  <c r="I123" i="3"/>
  <c r="G123" i="3"/>
  <c r="E123" i="3"/>
  <c r="R123" i="3" s="1"/>
  <c r="C123" i="3"/>
  <c r="A123" i="3"/>
  <c r="B123" i="3" s="1"/>
  <c r="AX122" i="3"/>
  <c r="AW122" i="3"/>
  <c r="AV122" i="3"/>
  <c r="AU122" i="3"/>
  <c r="AT122" i="3"/>
  <c r="AS122" i="3"/>
  <c r="AR122" i="3"/>
  <c r="AP122" i="3"/>
  <c r="AN122" i="3"/>
  <c r="AL122" i="3"/>
  <c r="AJ122" i="3"/>
  <c r="AH122" i="3"/>
  <c r="AG122" i="3"/>
  <c r="AF122" i="3"/>
  <c r="AE122" i="3"/>
  <c r="AD122" i="3"/>
  <c r="AC122" i="3"/>
  <c r="AB122" i="3"/>
  <c r="AA122" i="3"/>
  <c r="Z122" i="3"/>
  <c r="Y122" i="3"/>
  <c r="W122" i="3"/>
  <c r="U122" i="3"/>
  <c r="S122" i="3"/>
  <c r="Q122" i="3"/>
  <c r="O122" i="3"/>
  <c r="M122" i="3"/>
  <c r="K122" i="3"/>
  <c r="I122" i="3"/>
  <c r="G122" i="3"/>
  <c r="E122" i="3"/>
  <c r="R122" i="3" s="1"/>
  <c r="C122" i="3"/>
  <c r="A122" i="3"/>
  <c r="B122" i="3" s="1"/>
  <c r="AX121" i="3"/>
  <c r="AW121" i="3"/>
  <c r="AV121" i="3"/>
  <c r="AT121" i="3"/>
  <c r="AS121" i="3"/>
  <c r="AU121" i="3" s="1"/>
  <c r="AR121" i="3"/>
  <c r="AP121" i="3"/>
  <c r="AN121" i="3"/>
  <c r="AL121" i="3"/>
  <c r="AJ121" i="3"/>
  <c r="AH121" i="3"/>
  <c r="AG121" i="3"/>
  <c r="AF121" i="3"/>
  <c r="AE121" i="3"/>
  <c r="AD121" i="3"/>
  <c r="AC121" i="3"/>
  <c r="AB121" i="3"/>
  <c r="AA121" i="3"/>
  <c r="Z121" i="3"/>
  <c r="Y121" i="3"/>
  <c r="W121" i="3"/>
  <c r="U121" i="3"/>
  <c r="S121" i="3"/>
  <c r="Q121" i="3"/>
  <c r="O121" i="3"/>
  <c r="M121" i="3"/>
  <c r="K121" i="3"/>
  <c r="I121" i="3"/>
  <c r="G121" i="3"/>
  <c r="E121" i="3"/>
  <c r="C121" i="3"/>
  <c r="A121" i="3"/>
  <c r="B121" i="3" s="1"/>
  <c r="AX120" i="3"/>
  <c r="AW120" i="3"/>
  <c r="AV120" i="3"/>
  <c r="AU120" i="3"/>
  <c r="AT120" i="3"/>
  <c r="AS120" i="3"/>
  <c r="AR120" i="3"/>
  <c r="AP120" i="3"/>
  <c r="AN120" i="3"/>
  <c r="AL120" i="3"/>
  <c r="AJ120" i="3"/>
  <c r="AH120" i="3"/>
  <c r="AG120" i="3"/>
  <c r="AF120" i="3"/>
  <c r="AE120" i="3"/>
  <c r="AD120" i="3"/>
  <c r="AC120" i="3"/>
  <c r="AB120" i="3"/>
  <c r="AA120" i="3"/>
  <c r="Z120" i="3"/>
  <c r="Y120" i="3"/>
  <c r="W120" i="3"/>
  <c r="U120" i="3"/>
  <c r="S120" i="3"/>
  <c r="Q120" i="3"/>
  <c r="O120" i="3"/>
  <c r="M120" i="3"/>
  <c r="K120" i="3"/>
  <c r="I120" i="3"/>
  <c r="G120" i="3"/>
  <c r="E120" i="3"/>
  <c r="P120" i="3" s="1"/>
  <c r="C120" i="3"/>
  <c r="A120" i="3"/>
  <c r="B120" i="3" s="1"/>
  <c r="AI120" i="3" s="1"/>
  <c r="AK120" i="3" s="1"/>
  <c r="AM120" i="3" s="1"/>
  <c r="AO120" i="3" s="1"/>
  <c r="AQ120" i="3" s="1"/>
  <c r="AX119" i="3"/>
  <c r="AW119" i="3"/>
  <c r="AV119" i="3"/>
  <c r="AT119" i="3"/>
  <c r="AS119" i="3"/>
  <c r="AU119" i="3" s="1"/>
  <c r="AR119" i="3"/>
  <c r="AP119" i="3"/>
  <c r="AN119" i="3"/>
  <c r="AL119" i="3"/>
  <c r="AJ119" i="3"/>
  <c r="AH119" i="3"/>
  <c r="AG119" i="3"/>
  <c r="AF119" i="3"/>
  <c r="AE119" i="3"/>
  <c r="AD119" i="3"/>
  <c r="AC119" i="3"/>
  <c r="AB119" i="3"/>
  <c r="AA119" i="3"/>
  <c r="Z119" i="3"/>
  <c r="Y119" i="3"/>
  <c r="W119" i="3"/>
  <c r="U119" i="3"/>
  <c r="S119" i="3"/>
  <c r="Q119" i="3"/>
  <c r="O119" i="3"/>
  <c r="M119" i="3"/>
  <c r="K119" i="3"/>
  <c r="I119" i="3"/>
  <c r="G119" i="3"/>
  <c r="E119" i="3"/>
  <c r="C119" i="3"/>
  <c r="A119" i="3"/>
  <c r="B119" i="3" s="1"/>
  <c r="AX118" i="3"/>
  <c r="AW118" i="3"/>
  <c r="AV118" i="3"/>
  <c r="AU118" i="3"/>
  <c r="AT118" i="3"/>
  <c r="AS118" i="3"/>
  <c r="AR118" i="3"/>
  <c r="AP118" i="3"/>
  <c r="AN118" i="3"/>
  <c r="AL118" i="3"/>
  <c r="AJ118" i="3"/>
  <c r="AI118" i="3"/>
  <c r="AK118" i="3" s="1"/>
  <c r="AM118" i="3" s="1"/>
  <c r="AO118" i="3" s="1"/>
  <c r="AQ118" i="3" s="1"/>
  <c r="AH118" i="3"/>
  <c r="AG118" i="3"/>
  <c r="AF118" i="3"/>
  <c r="AE118" i="3"/>
  <c r="AD118" i="3"/>
  <c r="AC118" i="3"/>
  <c r="AB118" i="3"/>
  <c r="AA118" i="3"/>
  <c r="Z118" i="3"/>
  <c r="Y118" i="3"/>
  <c r="W118" i="3"/>
  <c r="U118" i="3"/>
  <c r="S118" i="3"/>
  <c r="Q118" i="3"/>
  <c r="O118" i="3"/>
  <c r="M118" i="3"/>
  <c r="K118" i="3"/>
  <c r="I118" i="3"/>
  <c r="G118" i="3"/>
  <c r="E118" i="3"/>
  <c r="R118" i="3" s="1"/>
  <c r="C118" i="3"/>
  <c r="A118" i="3"/>
  <c r="B118" i="3" s="1"/>
  <c r="AX117" i="3"/>
  <c r="AW117" i="3"/>
  <c r="AV117" i="3"/>
  <c r="AT117" i="3"/>
  <c r="AS117" i="3"/>
  <c r="AU117" i="3" s="1"/>
  <c r="AR117" i="3"/>
  <c r="AP117" i="3"/>
  <c r="AN117" i="3"/>
  <c r="AL117" i="3"/>
  <c r="AJ117" i="3"/>
  <c r="AH117" i="3"/>
  <c r="AG117" i="3"/>
  <c r="AF117" i="3"/>
  <c r="AE117" i="3"/>
  <c r="AD117" i="3"/>
  <c r="AC117" i="3"/>
  <c r="AB117" i="3"/>
  <c r="AA117" i="3"/>
  <c r="Z117" i="3"/>
  <c r="Y117" i="3"/>
  <c r="W117" i="3"/>
  <c r="U117" i="3"/>
  <c r="S117" i="3"/>
  <c r="Q117" i="3"/>
  <c r="O117" i="3"/>
  <c r="M117" i="3"/>
  <c r="K117" i="3"/>
  <c r="I117" i="3"/>
  <c r="G117" i="3"/>
  <c r="E117" i="3"/>
  <c r="C117" i="3"/>
  <c r="A117" i="3"/>
  <c r="B117" i="3" s="1"/>
  <c r="AX116" i="3"/>
  <c r="AW116" i="3"/>
  <c r="AV116" i="3"/>
  <c r="AU116" i="3"/>
  <c r="AT116" i="3"/>
  <c r="AS116" i="3"/>
  <c r="AR116" i="3"/>
  <c r="AP116" i="3"/>
  <c r="AN116" i="3"/>
  <c r="AL116" i="3"/>
  <c r="AJ116" i="3"/>
  <c r="AI116" i="3"/>
  <c r="AK116" i="3" s="1"/>
  <c r="AM116" i="3" s="1"/>
  <c r="AO116" i="3" s="1"/>
  <c r="AQ116" i="3" s="1"/>
  <c r="AH116" i="3"/>
  <c r="AG116" i="3"/>
  <c r="AF116" i="3"/>
  <c r="AE116" i="3"/>
  <c r="AD116" i="3"/>
  <c r="AC116" i="3"/>
  <c r="AB116" i="3"/>
  <c r="AA116" i="3"/>
  <c r="Z116" i="3"/>
  <c r="Y116" i="3"/>
  <c r="W116" i="3"/>
  <c r="U116" i="3"/>
  <c r="S116" i="3"/>
  <c r="Q116" i="3"/>
  <c r="O116" i="3"/>
  <c r="M116" i="3"/>
  <c r="K116" i="3"/>
  <c r="I116" i="3"/>
  <c r="G116" i="3"/>
  <c r="E116" i="3"/>
  <c r="P116" i="3" s="1"/>
  <c r="C116" i="3"/>
  <c r="A116" i="3"/>
  <c r="B116" i="3" s="1"/>
  <c r="AX115" i="3"/>
  <c r="AW115" i="3"/>
  <c r="AV115" i="3"/>
  <c r="AT115" i="3"/>
  <c r="AS115" i="3"/>
  <c r="AU115" i="3" s="1"/>
  <c r="AR115" i="3"/>
  <c r="AP115" i="3"/>
  <c r="AN115" i="3"/>
  <c r="AL115" i="3"/>
  <c r="AJ115" i="3"/>
  <c r="AH115" i="3"/>
  <c r="AG115" i="3"/>
  <c r="AF115" i="3"/>
  <c r="AE115" i="3"/>
  <c r="AD115" i="3"/>
  <c r="AC115" i="3"/>
  <c r="AB115" i="3"/>
  <c r="AA115" i="3"/>
  <c r="Z115" i="3"/>
  <c r="Y115" i="3"/>
  <c r="W115" i="3"/>
  <c r="U115" i="3"/>
  <c r="S115" i="3"/>
  <c r="Q115" i="3"/>
  <c r="O115" i="3"/>
  <c r="M115" i="3"/>
  <c r="K115" i="3"/>
  <c r="I115" i="3"/>
  <c r="G115" i="3"/>
  <c r="E115" i="3"/>
  <c r="C115" i="3"/>
  <c r="A115" i="3"/>
  <c r="B115" i="3" s="1"/>
  <c r="AX114" i="3"/>
  <c r="AW114" i="3"/>
  <c r="AV114" i="3"/>
  <c r="AU114" i="3"/>
  <c r="AT114" i="3"/>
  <c r="AS114" i="3"/>
  <c r="AR114" i="3"/>
  <c r="AP114" i="3"/>
  <c r="AN114" i="3"/>
  <c r="AL114" i="3"/>
  <c r="AJ114" i="3"/>
  <c r="AH114" i="3"/>
  <c r="AG114" i="3"/>
  <c r="AF114" i="3"/>
  <c r="AE114" i="3"/>
  <c r="AD114" i="3"/>
  <c r="AC114" i="3"/>
  <c r="AB114" i="3"/>
  <c r="AA114" i="3"/>
  <c r="Z114" i="3"/>
  <c r="Y114" i="3"/>
  <c r="W114" i="3"/>
  <c r="U114" i="3"/>
  <c r="S114" i="3"/>
  <c r="Q114" i="3"/>
  <c r="O114" i="3"/>
  <c r="M114" i="3"/>
  <c r="K114" i="3"/>
  <c r="I114" i="3"/>
  <c r="G114" i="3"/>
  <c r="E114" i="3"/>
  <c r="R114" i="3" s="1"/>
  <c r="C114" i="3"/>
  <c r="A114" i="3"/>
  <c r="B114" i="3" s="1"/>
  <c r="AI114" i="3" s="1"/>
  <c r="AK114" i="3" s="1"/>
  <c r="AM114" i="3" s="1"/>
  <c r="AO114" i="3" s="1"/>
  <c r="AQ114" i="3" s="1"/>
  <c r="AX113" i="3"/>
  <c r="AW113" i="3"/>
  <c r="AV113" i="3"/>
  <c r="AT113" i="3"/>
  <c r="AS113" i="3"/>
  <c r="AU113" i="3" s="1"/>
  <c r="AR113" i="3"/>
  <c r="AP113" i="3"/>
  <c r="AN113" i="3"/>
  <c r="AL113" i="3"/>
  <c r="AJ113" i="3"/>
  <c r="AH113" i="3"/>
  <c r="AG113" i="3"/>
  <c r="AF113" i="3"/>
  <c r="AE113" i="3"/>
  <c r="AD113" i="3"/>
  <c r="AC113" i="3"/>
  <c r="AB113" i="3"/>
  <c r="AA113" i="3"/>
  <c r="Z113" i="3"/>
  <c r="Y113" i="3"/>
  <c r="W113" i="3"/>
  <c r="U113" i="3"/>
  <c r="S113" i="3"/>
  <c r="Q113" i="3"/>
  <c r="O113" i="3"/>
  <c r="M113" i="3"/>
  <c r="K113" i="3"/>
  <c r="I113" i="3"/>
  <c r="G113" i="3"/>
  <c r="E113" i="3"/>
  <c r="C113" i="3"/>
  <c r="A113" i="3"/>
  <c r="B113" i="3" s="1"/>
  <c r="AX112" i="3"/>
  <c r="AW112" i="3"/>
  <c r="AV112" i="3"/>
  <c r="AU112" i="3"/>
  <c r="AT112" i="3"/>
  <c r="AS112" i="3"/>
  <c r="AR112" i="3"/>
  <c r="AP112" i="3"/>
  <c r="AN112" i="3"/>
  <c r="AL112" i="3"/>
  <c r="AJ112" i="3"/>
  <c r="AH112" i="3"/>
  <c r="AG112" i="3"/>
  <c r="AF112" i="3"/>
  <c r="AE112" i="3"/>
  <c r="AD112" i="3"/>
  <c r="AC112" i="3"/>
  <c r="AB112" i="3"/>
  <c r="AA112" i="3"/>
  <c r="Z112" i="3"/>
  <c r="Y112" i="3"/>
  <c r="W112" i="3"/>
  <c r="U112" i="3"/>
  <c r="S112" i="3"/>
  <c r="Q112" i="3"/>
  <c r="O112" i="3"/>
  <c r="M112" i="3"/>
  <c r="K112" i="3"/>
  <c r="I112" i="3"/>
  <c r="G112" i="3"/>
  <c r="E112" i="3"/>
  <c r="P112" i="3" s="1"/>
  <c r="C112" i="3"/>
  <c r="A112" i="3"/>
  <c r="B112" i="3" s="1"/>
  <c r="AI112" i="3" s="1"/>
  <c r="AK112" i="3" s="1"/>
  <c r="AM112" i="3" s="1"/>
  <c r="AO112" i="3" s="1"/>
  <c r="AQ112" i="3" s="1"/>
  <c r="AX111" i="3"/>
  <c r="AW111" i="3"/>
  <c r="AV111" i="3"/>
  <c r="AT111" i="3"/>
  <c r="AS111" i="3"/>
  <c r="AU111" i="3" s="1"/>
  <c r="AR111" i="3"/>
  <c r="AP111" i="3"/>
  <c r="AN111" i="3"/>
  <c r="AL111" i="3"/>
  <c r="AJ111" i="3"/>
  <c r="AH111" i="3"/>
  <c r="AG111" i="3"/>
  <c r="AF111" i="3"/>
  <c r="AE111" i="3"/>
  <c r="AD111" i="3"/>
  <c r="AC111" i="3"/>
  <c r="AB111" i="3"/>
  <c r="AA111" i="3"/>
  <c r="Z111" i="3"/>
  <c r="Y111" i="3"/>
  <c r="W111" i="3"/>
  <c r="U111" i="3"/>
  <c r="S111" i="3"/>
  <c r="Q111" i="3"/>
  <c r="O111" i="3"/>
  <c r="M111" i="3"/>
  <c r="K111" i="3"/>
  <c r="I111" i="3"/>
  <c r="G111" i="3"/>
  <c r="E111" i="3"/>
  <c r="C111" i="3"/>
  <c r="A111" i="3"/>
  <c r="B111" i="3" s="1"/>
  <c r="AX110" i="3"/>
  <c r="AW110" i="3"/>
  <c r="AV110" i="3"/>
  <c r="AU110" i="3"/>
  <c r="AT110" i="3"/>
  <c r="AS110" i="3"/>
  <c r="AR110" i="3"/>
  <c r="AP110" i="3"/>
  <c r="AN110" i="3"/>
  <c r="AL110" i="3"/>
  <c r="AJ110" i="3"/>
  <c r="AH110" i="3"/>
  <c r="AG110" i="3"/>
  <c r="AF110" i="3"/>
  <c r="AE110" i="3"/>
  <c r="AD110" i="3"/>
  <c r="AC110" i="3"/>
  <c r="AB110" i="3"/>
  <c r="AA110" i="3"/>
  <c r="Z110" i="3"/>
  <c r="Y110" i="3"/>
  <c r="W110" i="3"/>
  <c r="U110" i="3"/>
  <c r="S110" i="3"/>
  <c r="R110" i="3"/>
  <c r="Q110" i="3"/>
  <c r="O110" i="3"/>
  <c r="M110" i="3"/>
  <c r="K110" i="3"/>
  <c r="I110" i="3"/>
  <c r="G110" i="3"/>
  <c r="E110" i="3"/>
  <c r="P110" i="3" s="1"/>
  <c r="C110" i="3"/>
  <c r="A110" i="3"/>
  <c r="B110" i="3" s="1"/>
  <c r="AX109" i="3"/>
  <c r="AW109" i="3"/>
  <c r="AV109" i="3"/>
  <c r="AT109" i="3"/>
  <c r="AS109" i="3"/>
  <c r="AU109" i="3" s="1"/>
  <c r="AR109" i="3"/>
  <c r="AP109" i="3"/>
  <c r="AN109" i="3"/>
  <c r="AL109" i="3"/>
  <c r="AJ109" i="3"/>
  <c r="AI109" i="3"/>
  <c r="AK109" i="3" s="1"/>
  <c r="AM109" i="3" s="1"/>
  <c r="AO109" i="3" s="1"/>
  <c r="AQ109" i="3" s="1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U109" i="3"/>
  <c r="T109" i="3"/>
  <c r="S109" i="3"/>
  <c r="Q109" i="3"/>
  <c r="O109" i="3"/>
  <c r="M109" i="3"/>
  <c r="K109" i="3"/>
  <c r="I109" i="3"/>
  <c r="G109" i="3"/>
  <c r="E109" i="3"/>
  <c r="R109" i="3" s="1"/>
  <c r="D109" i="3"/>
  <c r="V109" i="3" s="1"/>
  <c r="C109" i="3"/>
  <c r="A109" i="3"/>
  <c r="B109" i="3" s="1"/>
  <c r="F109" i="3" s="1"/>
  <c r="AX108" i="3"/>
  <c r="AW108" i="3"/>
  <c r="AV108" i="3"/>
  <c r="AU108" i="3"/>
  <c r="AT108" i="3"/>
  <c r="AS108" i="3"/>
  <c r="AR108" i="3"/>
  <c r="AP108" i="3"/>
  <c r="AN108" i="3"/>
  <c r="AL108" i="3"/>
  <c r="AJ108" i="3"/>
  <c r="AH108" i="3"/>
  <c r="AG108" i="3"/>
  <c r="AF108" i="3"/>
  <c r="AE108" i="3"/>
  <c r="AD108" i="3"/>
  <c r="AC108" i="3"/>
  <c r="AB108" i="3"/>
  <c r="AA108" i="3"/>
  <c r="Z108" i="3"/>
  <c r="Y108" i="3"/>
  <c r="W108" i="3"/>
  <c r="U108" i="3"/>
  <c r="S108" i="3"/>
  <c r="R108" i="3"/>
  <c r="Q108" i="3"/>
  <c r="O108" i="3"/>
  <c r="M108" i="3"/>
  <c r="K108" i="3"/>
  <c r="I108" i="3"/>
  <c r="G108" i="3"/>
  <c r="E108" i="3"/>
  <c r="P108" i="3" s="1"/>
  <c r="C108" i="3"/>
  <c r="A108" i="3"/>
  <c r="B108" i="3" s="1"/>
  <c r="AX107" i="3"/>
  <c r="AW107" i="3"/>
  <c r="AV107" i="3"/>
  <c r="AT107" i="3"/>
  <c r="AS107" i="3"/>
  <c r="AU107" i="3" s="1"/>
  <c r="AR107" i="3"/>
  <c r="AP107" i="3"/>
  <c r="AN107" i="3"/>
  <c r="AL107" i="3"/>
  <c r="AJ107" i="3"/>
  <c r="AI107" i="3"/>
  <c r="AK107" i="3" s="1"/>
  <c r="AM107" i="3" s="1"/>
  <c r="AO107" i="3" s="1"/>
  <c r="AQ107" i="3" s="1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U107" i="3"/>
  <c r="T107" i="3"/>
  <c r="S107" i="3"/>
  <c r="Q107" i="3"/>
  <c r="O107" i="3"/>
  <c r="M107" i="3"/>
  <c r="K107" i="3"/>
  <c r="I107" i="3"/>
  <c r="G107" i="3"/>
  <c r="E107" i="3"/>
  <c r="R107" i="3" s="1"/>
  <c r="D107" i="3"/>
  <c r="V107" i="3" s="1"/>
  <c r="C107" i="3"/>
  <c r="A107" i="3"/>
  <c r="B107" i="3" s="1"/>
  <c r="F107" i="3" s="1"/>
  <c r="AX106" i="3"/>
  <c r="AW106" i="3"/>
  <c r="AV106" i="3"/>
  <c r="AU106" i="3"/>
  <c r="AT106" i="3"/>
  <c r="AS106" i="3"/>
  <c r="AR106" i="3"/>
  <c r="AP106" i="3"/>
  <c r="AN106" i="3"/>
  <c r="AL106" i="3"/>
  <c r="AJ106" i="3"/>
  <c r="AH106" i="3"/>
  <c r="AG106" i="3"/>
  <c r="AF106" i="3"/>
  <c r="AE106" i="3"/>
  <c r="AD106" i="3"/>
  <c r="AC106" i="3"/>
  <c r="AB106" i="3"/>
  <c r="AA106" i="3"/>
  <c r="Z106" i="3"/>
  <c r="Y106" i="3"/>
  <c r="W106" i="3"/>
  <c r="U106" i="3"/>
  <c r="S106" i="3"/>
  <c r="R106" i="3"/>
  <c r="Q106" i="3"/>
  <c r="O106" i="3"/>
  <c r="M106" i="3"/>
  <c r="K106" i="3"/>
  <c r="I106" i="3"/>
  <c r="G106" i="3"/>
  <c r="E106" i="3"/>
  <c r="P106" i="3" s="1"/>
  <c r="C106" i="3"/>
  <c r="A106" i="3"/>
  <c r="B106" i="3" s="1"/>
  <c r="AX105" i="3"/>
  <c r="AW105" i="3"/>
  <c r="AV105" i="3"/>
  <c r="AT105" i="3"/>
  <c r="AS105" i="3"/>
  <c r="AU105" i="3" s="1"/>
  <c r="AR105" i="3"/>
  <c r="AP105" i="3"/>
  <c r="AN105" i="3"/>
  <c r="AL105" i="3"/>
  <c r="AJ105" i="3"/>
  <c r="AI105" i="3"/>
  <c r="AK105" i="3" s="1"/>
  <c r="AM105" i="3" s="1"/>
  <c r="AO105" i="3" s="1"/>
  <c r="AQ105" i="3" s="1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U105" i="3"/>
  <c r="T105" i="3"/>
  <c r="S105" i="3"/>
  <c r="Q105" i="3"/>
  <c r="O105" i="3"/>
  <c r="M105" i="3"/>
  <c r="K105" i="3"/>
  <c r="I105" i="3"/>
  <c r="G105" i="3"/>
  <c r="E105" i="3"/>
  <c r="R105" i="3" s="1"/>
  <c r="D105" i="3"/>
  <c r="V105" i="3" s="1"/>
  <c r="C105" i="3"/>
  <c r="A105" i="3"/>
  <c r="B105" i="3" s="1"/>
  <c r="F105" i="3" s="1"/>
  <c r="AX104" i="3"/>
  <c r="AW104" i="3"/>
  <c r="AV104" i="3"/>
  <c r="AU104" i="3"/>
  <c r="AT104" i="3"/>
  <c r="AS104" i="3"/>
  <c r="AR104" i="3"/>
  <c r="AP104" i="3"/>
  <c r="AN104" i="3"/>
  <c r="AL104" i="3"/>
  <c r="AJ104" i="3"/>
  <c r="AH104" i="3"/>
  <c r="AG104" i="3"/>
  <c r="AF104" i="3"/>
  <c r="AE104" i="3"/>
  <c r="AD104" i="3"/>
  <c r="AC104" i="3"/>
  <c r="AB104" i="3"/>
  <c r="AA104" i="3"/>
  <c r="Z104" i="3"/>
  <c r="Y104" i="3"/>
  <c r="W104" i="3"/>
  <c r="U104" i="3"/>
  <c r="S104" i="3"/>
  <c r="Q104" i="3"/>
  <c r="O104" i="3"/>
  <c r="M104" i="3"/>
  <c r="K104" i="3"/>
  <c r="I104" i="3"/>
  <c r="G104" i="3"/>
  <c r="E104" i="3"/>
  <c r="R104" i="3" s="1"/>
  <c r="C104" i="3"/>
  <c r="A104" i="3"/>
  <c r="B104" i="3" s="1"/>
  <c r="AX103" i="3"/>
  <c r="AW103" i="3"/>
  <c r="AV103" i="3"/>
  <c r="AU103" i="3"/>
  <c r="AT103" i="3"/>
  <c r="AS103" i="3"/>
  <c r="AR103" i="3"/>
  <c r="AP103" i="3"/>
  <c r="AN103" i="3"/>
  <c r="AL103" i="3"/>
  <c r="AJ103" i="3"/>
  <c r="AH103" i="3"/>
  <c r="AG103" i="3"/>
  <c r="AF103" i="3"/>
  <c r="AE103" i="3"/>
  <c r="AD103" i="3"/>
  <c r="AC103" i="3"/>
  <c r="AB103" i="3"/>
  <c r="AA103" i="3"/>
  <c r="Z103" i="3"/>
  <c r="Y103" i="3"/>
  <c r="W103" i="3"/>
  <c r="U103" i="3"/>
  <c r="S103" i="3"/>
  <c r="Q103" i="3"/>
  <c r="P103" i="3"/>
  <c r="O103" i="3"/>
  <c r="M103" i="3"/>
  <c r="K103" i="3"/>
  <c r="I103" i="3"/>
  <c r="G103" i="3"/>
  <c r="E103" i="3"/>
  <c r="R103" i="3" s="1"/>
  <c r="C103" i="3"/>
  <c r="B103" i="3"/>
  <c r="F103" i="3" s="1"/>
  <c r="A103" i="3"/>
  <c r="AX102" i="3"/>
  <c r="AW102" i="3"/>
  <c r="AV102" i="3"/>
  <c r="AU102" i="3"/>
  <c r="AT102" i="3"/>
  <c r="AS102" i="3"/>
  <c r="AR102" i="3"/>
  <c r="AP102" i="3"/>
  <c r="AN102" i="3"/>
  <c r="AL102" i="3"/>
  <c r="AJ102" i="3"/>
  <c r="AH102" i="3"/>
  <c r="AG102" i="3"/>
  <c r="AF102" i="3"/>
  <c r="AE102" i="3"/>
  <c r="AD102" i="3"/>
  <c r="AC102" i="3"/>
  <c r="AB102" i="3"/>
  <c r="AA102" i="3"/>
  <c r="Z102" i="3"/>
  <c r="Y102" i="3"/>
  <c r="W102" i="3"/>
  <c r="U102" i="3"/>
  <c r="S102" i="3"/>
  <c r="R102" i="3"/>
  <c r="Q102" i="3"/>
  <c r="O102" i="3"/>
  <c r="M102" i="3"/>
  <c r="K102" i="3"/>
  <c r="I102" i="3"/>
  <c r="G102" i="3"/>
  <c r="E102" i="3"/>
  <c r="P102" i="3" s="1"/>
  <c r="C102" i="3"/>
  <c r="A102" i="3"/>
  <c r="B102" i="3" s="1"/>
  <c r="AX101" i="3"/>
  <c r="AW101" i="3"/>
  <c r="AV101" i="3"/>
  <c r="AU101" i="3"/>
  <c r="AT101" i="3"/>
  <c r="AS101" i="3"/>
  <c r="AR101" i="3"/>
  <c r="AP101" i="3"/>
  <c r="AN101" i="3"/>
  <c r="AL101" i="3"/>
  <c r="AJ101" i="3"/>
  <c r="AH101" i="3"/>
  <c r="AG101" i="3"/>
  <c r="AF101" i="3"/>
  <c r="AE101" i="3"/>
  <c r="AD101" i="3"/>
  <c r="AC101" i="3"/>
  <c r="AB101" i="3"/>
  <c r="AA101" i="3"/>
  <c r="Z101" i="3"/>
  <c r="Y101" i="3"/>
  <c r="W101" i="3"/>
  <c r="U101" i="3"/>
  <c r="S101" i="3"/>
  <c r="R101" i="3"/>
  <c r="Q101" i="3"/>
  <c r="O101" i="3"/>
  <c r="M101" i="3"/>
  <c r="K101" i="3"/>
  <c r="I101" i="3"/>
  <c r="G101" i="3"/>
  <c r="E101" i="3"/>
  <c r="P101" i="3" s="1"/>
  <c r="C101" i="3"/>
  <c r="A101" i="3"/>
  <c r="B101" i="3" s="1"/>
  <c r="AX100" i="3"/>
  <c r="AW100" i="3"/>
  <c r="AV100" i="3"/>
  <c r="AT100" i="3"/>
  <c r="AS100" i="3"/>
  <c r="AU100" i="3" s="1"/>
  <c r="AR100" i="3"/>
  <c r="AP100" i="3"/>
  <c r="AN100" i="3"/>
  <c r="AL100" i="3"/>
  <c r="AJ100" i="3"/>
  <c r="AH100" i="3"/>
  <c r="AG100" i="3"/>
  <c r="AF100" i="3"/>
  <c r="AE100" i="3"/>
  <c r="AD100" i="3"/>
  <c r="AC100" i="3"/>
  <c r="AB100" i="3"/>
  <c r="AA100" i="3"/>
  <c r="Z100" i="3"/>
  <c r="Y100" i="3"/>
  <c r="W100" i="3"/>
  <c r="U100" i="3"/>
  <c r="S100" i="3"/>
  <c r="Q100" i="3"/>
  <c r="O100" i="3"/>
  <c r="M100" i="3"/>
  <c r="K100" i="3"/>
  <c r="I100" i="3"/>
  <c r="G100" i="3"/>
  <c r="E100" i="3"/>
  <c r="R100" i="3" s="1"/>
  <c r="C100" i="3"/>
  <c r="A100" i="3"/>
  <c r="B100" i="3" s="1"/>
  <c r="AX99" i="3"/>
  <c r="AW99" i="3"/>
  <c r="AV99" i="3"/>
  <c r="AU99" i="3"/>
  <c r="AT99" i="3"/>
  <c r="AS99" i="3"/>
  <c r="AR99" i="3"/>
  <c r="AP99" i="3"/>
  <c r="AN99" i="3"/>
  <c r="AL99" i="3"/>
  <c r="AJ99" i="3"/>
  <c r="AH99" i="3"/>
  <c r="AG99" i="3"/>
  <c r="AF99" i="3"/>
  <c r="AE99" i="3"/>
  <c r="AD99" i="3"/>
  <c r="AC99" i="3"/>
  <c r="AB99" i="3"/>
  <c r="AA99" i="3"/>
  <c r="Z99" i="3"/>
  <c r="Y99" i="3"/>
  <c r="W99" i="3"/>
  <c r="U99" i="3"/>
  <c r="S99" i="3"/>
  <c r="Q99" i="3"/>
  <c r="P99" i="3"/>
  <c r="O99" i="3"/>
  <c r="M99" i="3"/>
  <c r="K99" i="3"/>
  <c r="I99" i="3"/>
  <c r="G99" i="3"/>
  <c r="E99" i="3"/>
  <c r="R99" i="3" s="1"/>
  <c r="C99" i="3"/>
  <c r="B99" i="3"/>
  <c r="F99" i="3" s="1"/>
  <c r="A99" i="3"/>
  <c r="AX98" i="3"/>
  <c r="AW98" i="3"/>
  <c r="AV98" i="3"/>
  <c r="AU98" i="3"/>
  <c r="AT98" i="3"/>
  <c r="AS98" i="3"/>
  <c r="AR98" i="3"/>
  <c r="AP98" i="3"/>
  <c r="AN98" i="3"/>
  <c r="AL98" i="3"/>
  <c r="AJ98" i="3"/>
  <c r="AH98" i="3"/>
  <c r="AG98" i="3"/>
  <c r="AF98" i="3"/>
  <c r="AE98" i="3"/>
  <c r="AD98" i="3"/>
  <c r="AC98" i="3"/>
  <c r="AB98" i="3"/>
  <c r="AA98" i="3"/>
  <c r="Z98" i="3"/>
  <c r="Y98" i="3"/>
  <c r="W98" i="3"/>
  <c r="U98" i="3"/>
  <c r="S98" i="3"/>
  <c r="R98" i="3"/>
  <c r="Q98" i="3"/>
  <c r="O98" i="3"/>
  <c r="M98" i="3"/>
  <c r="K98" i="3"/>
  <c r="I98" i="3"/>
  <c r="G98" i="3"/>
  <c r="E98" i="3"/>
  <c r="P98" i="3" s="1"/>
  <c r="C98" i="3"/>
  <c r="A98" i="3"/>
  <c r="B98" i="3" s="1"/>
  <c r="AX97" i="3"/>
  <c r="AW97" i="3"/>
  <c r="AV97" i="3"/>
  <c r="AU97" i="3"/>
  <c r="AT97" i="3"/>
  <c r="AS97" i="3"/>
  <c r="AR97" i="3"/>
  <c r="AP97" i="3"/>
  <c r="AN97" i="3"/>
  <c r="AL97" i="3"/>
  <c r="AJ97" i="3"/>
  <c r="AH97" i="3"/>
  <c r="AG97" i="3"/>
  <c r="AF97" i="3"/>
  <c r="AE97" i="3"/>
  <c r="AD97" i="3"/>
  <c r="AC97" i="3"/>
  <c r="AB97" i="3"/>
  <c r="AA97" i="3"/>
  <c r="Z97" i="3"/>
  <c r="Y97" i="3"/>
  <c r="W97" i="3"/>
  <c r="U97" i="3"/>
  <c r="S97" i="3"/>
  <c r="R97" i="3"/>
  <c r="Q97" i="3"/>
  <c r="O97" i="3"/>
  <c r="M97" i="3"/>
  <c r="K97" i="3"/>
  <c r="I97" i="3"/>
  <c r="G97" i="3"/>
  <c r="E97" i="3"/>
  <c r="P97" i="3" s="1"/>
  <c r="C97" i="3"/>
  <c r="A97" i="3"/>
  <c r="B97" i="3" s="1"/>
  <c r="AX96" i="3"/>
  <c r="AW96" i="3"/>
  <c r="AV96" i="3"/>
  <c r="AT96" i="3"/>
  <c r="AS96" i="3"/>
  <c r="AU96" i="3" s="1"/>
  <c r="AR96" i="3"/>
  <c r="AP96" i="3"/>
  <c r="AN96" i="3"/>
  <c r="AL96" i="3"/>
  <c r="AJ96" i="3"/>
  <c r="AH96" i="3"/>
  <c r="AG96" i="3"/>
  <c r="AF96" i="3"/>
  <c r="AE96" i="3"/>
  <c r="AD96" i="3"/>
  <c r="AC96" i="3"/>
  <c r="AB96" i="3"/>
  <c r="AA96" i="3"/>
  <c r="Z96" i="3"/>
  <c r="Y96" i="3"/>
  <c r="W96" i="3"/>
  <c r="U96" i="3"/>
  <c r="S96" i="3"/>
  <c r="Q96" i="3"/>
  <c r="O96" i="3"/>
  <c r="M96" i="3"/>
  <c r="K96" i="3"/>
  <c r="I96" i="3"/>
  <c r="G96" i="3"/>
  <c r="E96" i="3"/>
  <c r="R96" i="3" s="1"/>
  <c r="C96" i="3"/>
  <c r="A96" i="3"/>
  <c r="B96" i="3" s="1"/>
  <c r="AX95" i="3"/>
  <c r="AW95" i="3"/>
  <c r="AV95" i="3"/>
  <c r="AU95" i="3"/>
  <c r="AT95" i="3"/>
  <c r="AS95" i="3"/>
  <c r="AR95" i="3"/>
  <c r="AP95" i="3"/>
  <c r="AN95" i="3"/>
  <c r="AL95" i="3"/>
  <c r="AJ95" i="3"/>
  <c r="AH95" i="3"/>
  <c r="AG95" i="3"/>
  <c r="AF95" i="3"/>
  <c r="AE95" i="3"/>
  <c r="AD95" i="3"/>
  <c r="AC95" i="3"/>
  <c r="AB95" i="3"/>
  <c r="AA95" i="3"/>
  <c r="Z95" i="3"/>
  <c r="Y95" i="3"/>
  <c r="W95" i="3"/>
  <c r="U95" i="3"/>
  <c r="S95" i="3"/>
  <c r="Q95" i="3"/>
  <c r="P95" i="3"/>
  <c r="O95" i="3"/>
  <c r="M95" i="3"/>
  <c r="K95" i="3"/>
  <c r="I95" i="3"/>
  <c r="G95" i="3"/>
  <c r="E95" i="3"/>
  <c r="R95" i="3" s="1"/>
  <c r="C95" i="3"/>
  <c r="B95" i="3"/>
  <c r="F95" i="3" s="1"/>
  <c r="A95" i="3"/>
  <c r="AX94" i="3"/>
  <c r="AW94" i="3"/>
  <c r="AV94" i="3"/>
  <c r="AU94" i="3"/>
  <c r="AT94" i="3"/>
  <c r="AS94" i="3"/>
  <c r="AR94" i="3"/>
  <c r="AP94" i="3"/>
  <c r="AN94" i="3"/>
  <c r="AL94" i="3"/>
  <c r="AJ94" i="3"/>
  <c r="AH94" i="3"/>
  <c r="AG94" i="3"/>
  <c r="AF94" i="3"/>
  <c r="AE94" i="3"/>
  <c r="AD94" i="3"/>
  <c r="AC94" i="3"/>
  <c r="AB94" i="3"/>
  <c r="AA94" i="3"/>
  <c r="Z94" i="3"/>
  <c r="Y94" i="3"/>
  <c r="W94" i="3"/>
  <c r="U94" i="3"/>
  <c r="S94" i="3"/>
  <c r="R94" i="3"/>
  <c r="Q94" i="3"/>
  <c r="O94" i="3"/>
  <c r="M94" i="3"/>
  <c r="K94" i="3"/>
  <c r="I94" i="3"/>
  <c r="G94" i="3"/>
  <c r="E94" i="3"/>
  <c r="P94" i="3" s="1"/>
  <c r="C94" i="3"/>
  <c r="A94" i="3"/>
  <c r="B94" i="3" s="1"/>
  <c r="AX93" i="3"/>
  <c r="AW93" i="3"/>
  <c r="AV93" i="3"/>
  <c r="AU93" i="3"/>
  <c r="AT93" i="3"/>
  <c r="AS93" i="3"/>
  <c r="AR93" i="3"/>
  <c r="AP93" i="3"/>
  <c r="AN93" i="3"/>
  <c r="AL93" i="3"/>
  <c r="AJ93" i="3"/>
  <c r="AH93" i="3"/>
  <c r="AG93" i="3"/>
  <c r="AF93" i="3"/>
  <c r="AE93" i="3"/>
  <c r="AD93" i="3"/>
  <c r="AC93" i="3"/>
  <c r="AB93" i="3"/>
  <c r="AA93" i="3"/>
  <c r="Z93" i="3"/>
  <c r="Y93" i="3"/>
  <c r="W93" i="3"/>
  <c r="U93" i="3"/>
  <c r="S93" i="3"/>
  <c r="R93" i="3"/>
  <c r="Q93" i="3"/>
  <c r="O93" i="3"/>
  <c r="M93" i="3"/>
  <c r="K93" i="3"/>
  <c r="I93" i="3"/>
  <c r="G93" i="3"/>
  <c r="E93" i="3"/>
  <c r="P93" i="3" s="1"/>
  <c r="C93" i="3"/>
  <c r="A93" i="3"/>
  <c r="B93" i="3" s="1"/>
  <c r="AX92" i="3"/>
  <c r="AW92" i="3"/>
  <c r="AV92" i="3"/>
  <c r="AT92" i="3"/>
  <c r="AS92" i="3"/>
  <c r="AU92" i="3" s="1"/>
  <c r="AR92" i="3"/>
  <c r="AP92" i="3"/>
  <c r="AN92" i="3"/>
  <c r="AL92" i="3"/>
  <c r="AJ92" i="3"/>
  <c r="AH92" i="3"/>
  <c r="AG92" i="3"/>
  <c r="AF92" i="3"/>
  <c r="AE92" i="3"/>
  <c r="AD92" i="3"/>
  <c r="AC92" i="3"/>
  <c r="AB92" i="3"/>
  <c r="AA92" i="3"/>
  <c r="Z92" i="3"/>
  <c r="Y92" i="3"/>
  <c r="W92" i="3"/>
  <c r="U92" i="3"/>
  <c r="S92" i="3"/>
  <c r="Q92" i="3"/>
  <c r="O92" i="3"/>
  <c r="M92" i="3"/>
  <c r="K92" i="3"/>
  <c r="I92" i="3"/>
  <c r="G92" i="3"/>
  <c r="E92" i="3"/>
  <c r="R92" i="3" s="1"/>
  <c r="C92" i="3"/>
  <c r="A92" i="3"/>
  <c r="B92" i="3" s="1"/>
  <c r="AX91" i="3"/>
  <c r="AW91" i="3"/>
  <c r="AV91" i="3"/>
  <c r="AU91" i="3"/>
  <c r="AT91" i="3"/>
  <c r="AS91" i="3"/>
  <c r="AR91" i="3"/>
  <c r="AP91" i="3"/>
  <c r="AN91" i="3"/>
  <c r="AL91" i="3"/>
  <c r="AJ91" i="3"/>
  <c r="AH91" i="3"/>
  <c r="AG91" i="3"/>
  <c r="AF91" i="3"/>
  <c r="AE91" i="3"/>
  <c r="AD91" i="3"/>
  <c r="AC91" i="3"/>
  <c r="AB91" i="3"/>
  <c r="AA91" i="3"/>
  <c r="Z91" i="3"/>
  <c r="Y91" i="3"/>
  <c r="W91" i="3"/>
  <c r="U91" i="3"/>
  <c r="S91" i="3"/>
  <c r="Q91" i="3"/>
  <c r="P91" i="3"/>
  <c r="O91" i="3"/>
  <c r="M91" i="3"/>
  <c r="K91" i="3"/>
  <c r="I91" i="3"/>
  <c r="G91" i="3"/>
  <c r="E91" i="3"/>
  <c r="R91" i="3" s="1"/>
  <c r="C91" i="3"/>
  <c r="B91" i="3"/>
  <c r="F91" i="3" s="1"/>
  <c r="A91" i="3"/>
  <c r="AX90" i="3"/>
  <c r="AW90" i="3"/>
  <c r="AV90" i="3"/>
  <c r="AU90" i="3"/>
  <c r="AT90" i="3"/>
  <c r="AS90" i="3"/>
  <c r="AR90" i="3"/>
  <c r="AP90" i="3"/>
  <c r="AN90" i="3"/>
  <c r="AL90" i="3"/>
  <c r="AJ90" i="3"/>
  <c r="AH90" i="3"/>
  <c r="AG90" i="3"/>
  <c r="AF90" i="3"/>
  <c r="AE90" i="3"/>
  <c r="AD90" i="3"/>
  <c r="AC90" i="3"/>
  <c r="AB90" i="3"/>
  <c r="AA90" i="3"/>
  <c r="Z90" i="3"/>
  <c r="Y90" i="3"/>
  <c r="W90" i="3"/>
  <c r="U90" i="3"/>
  <c r="S90" i="3"/>
  <c r="R90" i="3"/>
  <c r="Q90" i="3"/>
  <c r="O90" i="3"/>
  <c r="M90" i="3"/>
  <c r="K90" i="3"/>
  <c r="I90" i="3"/>
  <c r="G90" i="3"/>
  <c r="E90" i="3"/>
  <c r="P90" i="3" s="1"/>
  <c r="C90" i="3"/>
  <c r="A90" i="3"/>
  <c r="B90" i="3" s="1"/>
  <c r="AX89" i="3"/>
  <c r="AW89" i="3"/>
  <c r="AV89" i="3"/>
  <c r="AU89" i="3"/>
  <c r="AT89" i="3"/>
  <c r="AS89" i="3"/>
  <c r="AR89" i="3"/>
  <c r="AP89" i="3"/>
  <c r="AN89" i="3"/>
  <c r="AL89" i="3"/>
  <c r="AJ89" i="3"/>
  <c r="AH89" i="3"/>
  <c r="AG89" i="3"/>
  <c r="AF89" i="3"/>
  <c r="AE89" i="3"/>
  <c r="AD89" i="3"/>
  <c r="AC89" i="3"/>
  <c r="AB89" i="3"/>
  <c r="AA89" i="3"/>
  <c r="Z89" i="3"/>
  <c r="Y89" i="3"/>
  <c r="W89" i="3"/>
  <c r="U89" i="3"/>
  <c r="S89" i="3"/>
  <c r="R89" i="3"/>
  <c r="Q89" i="3"/>
  <c r="O89" i="3"/>
  <c r="M89" i="3"/>
  <c r="K89" i="3"/>
  <c r="I89" i="3"/>
  <c r="G89" i="3"/>
  <c r="E89" i="3"/>
  <c r="P89" i="3" s="1"/>
  <c r="C89" i="3"/>
  <c r="A89" i="3"/>
  <c r="B89" i="3" s="1"/>
  <c r="AX88" i="3"/>
  <c r="AW88" i="3"/>
  <c r="AV88" i="3"/>
  <c r="AT88" i="3"/>
  <c r="AS88" i="3"/>
  <c r="AU88" i="3" s="1"/>
  <c r="AR88" i="3"/>
  <c r="AP88" i="3"/>
  <c r="AN88" i="3"/>
  <c r="AL88" i="3"/>
  <c r="AJ88" i="3"/>
  <c r="AH88" i="3"/>
  <c r="AG88" i="3"/>
  <c r="AF88" i="3"/>
  <c r="AE88" i="3"/>
  <c r="AD88" i="3"/>
  <c r="AC88" i="3"/>
  <c r="AB88" i="3"/>
  <c r="AA88" i="3"/>
  <c r="Z88" i="3"/>
  <c r="Y88" i="3"/>
  <c r="W88" i="3"/>
  <c r="U88" i="3"/>
  <c r="S88" i="3"/>
  <c r="Q88" i="3"/>
  <c r="O88" i="3"/>
  <c r="M88" i="3"/>
  <c r="K88" i="3"/>
  <c r="I88" i="3"/>
  <c r="G88" i="3"/>
  <c r="E88" i="3"/>
  <c r="R88" i="3" s="1"/>
  <c r="C88" i="3"/>
  <c r="A88" i="3"/>
  <c r="B88" i="3" s="1"/>
  <c r="AX87" i="3"/>
  <c r="AW87" i="3"/>
  <c r="AV87" i="3"/>
  <c r="AU87" i="3"/>
  <c r="AT87" i="3"/>
  <c r="AS87" i="3"/>
  <c r="AR87" i="3"/>
  <c r="AP87" i="3"/>
  <c r="AN87" i="3"/>
  <c r="AL87" i="3"/>
  <c r="AJ87" i="3"/>
  <c r="AH87" i="3"/>
  <c r="AG87" i="3"/>
  <c r="AF87" i="3"/>
  <c r="AE87" i="3"/>
  <c r="AD87" i="3"/>
  <c r="AC87" i="3"/>
  <c r="AB87" i="3"/>
  <c r="AA87" i="3"/>
  <c r="Z87" i="3"/>
  <c r="Y87" i="3"/>
  <c r="W87" i="3"/>
  <c r="U87" i="3"/>
  <c r="S87" i="3"/>
  <c r="Q87" i="3"/>
  <c r="P87" i="3"/>
  <c r="O87" i="3"/>
  <c r="M87" i="3"/>
  <c r="K87" i="3"/>
  <c r="I87" i="3"/>
  <c r="G87" i="3"/>
  <c r="E87" i="3"/>
  <c r="R87" i="3" s="1"/>
  <c r="C87" i="3"/>
  <c r="B87" i="3"/>
  <c r="F87" i="3" s="1"/>
  <c r="A87" i="3"/>
  <c r="AX86" i="3"/>
  <c r="AW86" i="3"/>
  <c r="AV86" i="3"/>
  <c r="AU86" i="3"/>
  <c r="AT86" i="3"/>
  <c r="AS86" i="3"/>
  <c r="AR86" i="3"/>
  <c r="AP86" i="3"/>
  <c r="AN86" i="3"/>
  <c r="AL86" i="3"/>
  <c r="AJ86" i="3"/>
  <c r="AH86" i="3"/>
  <c r="AG86" i="3"/>
  <c r="AF86" i="3"/>
  <c r="AE86" i="3"/>
  <c r="AD86" i="3"/>
  <c r="AC86" i="3"/>
  <c r="AB86" i="3"/>
  <c r="AA86" i="3"/>
  <c r="Z86" i="3"/>
  <c r="Y86" i="3"/>
  <c r="W86" i="3"/>
  <c r="U86" i="3"/>
  <c r="S86" i="3"/>
  <c r="R86" i="3"/>
  <c r="Q86" i="3"/>
  <c r="O86" i="3"/>
  <c r="M86" i="3"/>
  <c r="K86" i="3"/>
  <c r="I86" i="3"/>
  <c r="G86" i="3"/>
  <c r="E86" i="3"/>
  <c r="P86" i="3" s="1"/>
  <c r="C86" i="3"/>
  <c r="A86" i="3"/>
  <c r="B86" i="3" s="1"/>
  <c r="AX85" i="3"/>
  <c r="AW85" i="3"/>
  <c r="AV85" i="3"/>
  <c r="AU85" i="3"/>
  <c r="AT85" i="3"/>
  <c r="AS85" i="3"/>
  <c r="AR85" i="3"/>
  <c r="AP85" i="3"/>
  <c r="AN85" i="3"/>
  <c r="AL85" i="3"/>
  <c r="AJ85" i="3"/>
  <c r="AH85" i="3"/>
  <c r="AG85" i="3"/>
  <c r="AF85" i="3"/>
  <c r="AE85" i="3"/>
  <c r="AD85" i="3"/>
  <c r="AC85" i="3"/>
  <c r="AB85" i="3"/>
  <c r="AA85" i="3"/>
  <c r="Z85" i="3"/>
  <c r="Y85" i="3"/>
  <c r="W85" i="3"/>
  <c r="U85" i="3"/>
  <c r="S85" i="3"/>
  <c r="R85" i="3"/>
  <c r="Q85" i="3"/>
  <c r="O85" i="3"/>
  <c r="M85" i="3"/>
  <c r="K85" i="3"/>
  <c r="I85" i="3"/>
  <c r="G85" i="3"/>
  <c r="E85" i="3"/>
  <c r="P85" i="3" s="1"/>
  <c r="C85" i="3"/>
  <c r="A85" i="3"/>
  <c r="B85" i="3" s="1"/>
  <c r="AX84" i="3"/>
  <c r="AW84" i="3"/>
  <c r="AV84" i="3"/>
  <c r="AT84" i="3"/>
  <c r="AS84" i="3"/>
  <c r="AU84" i="3" s="1"/>
  <c r="AR84" i="3"/>
  <c r="AP84" i="3"/>
  <c r="AN84" i="3"/>
  <c r="AL84" i="3"/>
  <c r="AJ84" i="3"/>
  <c r="AH84" i="3"/>
  <c r="AG84" i="3"/>
  <c r="AF84" i="3"/>
  <c r="AE84" i="3"/>
  <c r="AD84" i="3"/>
  <c r="AC84" i="3"/>
  <c r="AB84" i="3"/>
  <c r="AA84" i="3"/>
  <c r="Z84" i="3"/>
  <c r="Y84" i="3"/>
  <c r="W84" i="3"/>
  <c r="U84" i="3"/>
  <c r="S84" i="3"/>
  <c r="Q84" i="3"/>
  <c r="O84" i="3"/>
  <c r="M84" i="3"/>
  <c r="K84" i="3"/>
  <c r="I84" i="3"/>
  <c r="G84" i="3"/>
  <c r="E84" i="3"/>
  <c r="R84" i="3" s="1"/>
  <c r="C84" i="3"/>
  <c r="A84" i="3"/>
  <c r="B84" i="3" s="1"/>
  <c r="AX83" i="3"/>
  <c r="AW83" i="3"/>
  <c r="AV83" i="3"/>
  <c r="AU83" i="3"/>
  <c r="AT83" i="3"/>
  <c r="AS83" i="3"/>
  <c r="AR83" i="3"/>
  <c r="AP83" i="3"/>
  <c r="AN83" i="3"/>
  <c r="AL83" i="3"/>
  <c r="AJ83" i="3"/>
  <c r="AH83" i="3"/>
  <c r="AG83" i="3"/>
  <c r="AF83" i="3"/>
  <c r="AE83" i="3"/>
  <c r="AD83" i="3"/>
  <c r="AC83" i="3"/>
  <c r="AB83" i="3"/>
  <c r="AA83" i="3"/>
  <c r="Z83" i="3"/>
  <c r="Y83" i="3"/>
  <c r="W83" i="3"/>
  <c r="U83" i="3"/>
  <c r="S83" i="3"/>
  <c r="Q83" i="3"/>
  <c r="P83" i="3"/>
  <c r="O83" i="3"/>
  <c r="M83" i="3"/>
  <c r="K83" i="3"/>
  <c r="I83" i="3"/>
  <c r="G83" i="3"/>
  <c r="E83" i="3"/>
  <c r="R83" i="3" s="1"/>
  <c r="C83" i="3"/>
  <c r="B83" i="3"/>
  <c r="F83" i="3" s="1"/>
  <c r="A83" i="3"/>
  <c r="AX82" i="3"/>
  <c r="AW82" i="3"/>
  <c r="AV82" i="3"/>
  <c r="AU82" i="3"/>
  <c r="AT82" i="3"/>
  <c r="AS82" i="3"/>
  <c r="AR82" i="3"/>
  <c r="AP82" i="3"/>
  <c r="AN82" i="3"/>
  <c r="AL82" i="3"/>
  <c r="AJ82" i="3"/>
  <c r="AH82" i="3"/>
  <c r="AG82" i="3"/>
  <c r="AF82" i="3"/>
  <c r="AE82" i="3"/>
  <c r="AD82" i="3"/>
  <c r="AC82" i="3"/>
  <c r="AB82" i="3"/>
  <c r="AA82" i="3"/>
  <c r="Z82" i="3"/>
  <c r="Y82" i="3"/>
  <c r="W82" i="3"/>
  <c r="U82" i="3"/>
  <c r="S82" i="3"/>
  <c r="R82" i="3"/>
  <c r="Q82" i="3"/>
  <c r="O82" i="3"/>
  <c r="M82" i="3"/>
  <c r="K82" i="3"/>
  <c r="I82" i="3"/>
  <c r="G82" i="3"/>
  <c r="E82" i="3"/>
  <c r="P82" i="3" s="1"/>
  <c r="C82" i="3"/>
  <c r="A82" i="3"/>
  <c r="B82" i="3" s="1"/>
  <c r="AX81" i="3"/>
  <c r="AW81" i="3"/>
  <c r="AV81" i="3"/>
  <c r="AU81" i="3"/>
  <c r="AT81" i="3"/>
  <c r="AS81" i="3"/>
  <c r="AR81" i="3"/>
  <c r="AP81" i="3"/>
  <c r="AN81" i="3"/>
  <c r="AL81" i="3"/>
  <c r="AJ81" i="3"/>
  <c r="AH81" i="3"/>
  <c r="AG81" i="3"/>
  <c r="AF81" i="3"/>
  <c r="AE81" i="3"/>
  <c r="AD81" i="3"/>
  <c r="AC81" i="3"/>
  <c r="AB81" i="3"/>
  <c r="AA81" i="3"/>
  <c r="Z81" i="3"/>
  <c r="Y81" i="3"/>
  <c r="W81" i="3"/>
  <c r="U81" i="3"/>
  <c r="S81" i="3"/>
  <c r="R81" i="3"/>
  <c r="Q81" i="3"/>
  <c r="O81" i="3"/>
  <c r="M81" i="3"/>
  <c r="K81" i="3"/>
  <c r="I81" i="3"/>
  <c r="G81" i="3"/>
  <c r="E81" i="3"/>
  <c r="P81" i="3" s="1"/>
  <c r="C81" i="3"/>
  <c r="A81" i="3"/>
  <c r="B81" i="3" s="1"/>
  <c r="AX80" i="3"/>
  <c r="AW80" i="3"/>
  <c r="AV80" i="3"/>
  <c r="AT80" i="3"/>
  <c r="AS80" i="3"/>
  <c r="AU80" i="3" s="1"/>
  <c r="AR80" i="3"/>
  <c r="AP80" i="3"/>
  <c r="AN80" i="3"/>
  <c r="AL80" i="3"/>
  <c r="AJ80" i="3"/>
  <c r="AH80" i="3"/>
  <c r="AG80" i="3"/>
  <c r="AF80" i="3"/>
  <c r="AE80" i="3"/>
  <c r="AD80" i="3"/>
  <c r="AC80" i="3"/>
  <c r="AB80" i="3"/>
  <c r="AA80" i="3"/>
  <c r="Z80" i="3"/>
  <c r="Y80" i="3"/>
  <c r="W80" i="3"/>
  <c r="U80" i="3"/>
  <c r="S80" i="3"/>
  <c r="Q80" i="3"/>
  <c r="O80" i="3"/>
  <c r="M80" i="3"/>
  <c r="K80" i="3"/>
  <c r="I80" i="3"/>
  <c r="G80" i="3"/>
  <c r="E80" i="3"/>
  <c r="R80" i="3" s="1"/>
  <c r="C80" i="3"/>
  <c r="A80" i="3"/>
  <c r="B80" i="3" s="1"/>
  <c r="AX79" i="3"/>
  <c r="AW79" i="3"/>
  <c r="AV79" i="3"/>
  <c r="AU79" i="3"/>
  <c r="AT79" i="3"/>
  <c r="AS79" i="3"/>
  <c r="AR79" i="3"/>
  <c r="AP79" i="3"/>
  <c r="AN79" i="3"/>
  <c r="AL79" i="3"/>
  <c r="AJ79" i="3"/>
  <c r="AH79" i="3"/>
  <c r="AG79" i="3"/>
  <c r="AF79" i="3"/>
  <c r="AE79" i="3"/>
  <c r="AD79" i="3"/>
  <c r="AC79" i="3"/>
  <c r="AB79" i="3"/>
  <c r="AA79" i="3"/>
  <c r="Z79" i="3"/>
  <c r="Y79" i="3"/>
  <c r="W79" i="3"/>
  <c r="U79" i="3"/>
  <c r="S79" i="3"/>
  <c r="Q79" i="3"/>
  <c r="P79" i="3"/>
  <c r="O79" i="3"/>
  <c r="M79" i="3"/>
  <c r="K79" i="3"/>
  <c r="I79" i="3"/>
  <c r="G79" i="3"/>
  <c r="E79" i="3"/>
  <c r="R79" i="3" s="1"/>
  <c r="C79" i="3"/>
  <c r="B79" i="3"/>
  <c r="F79" i="3" s="1"/>
  <c r="A79" i="3"/>
  <c r="AX78" i="3"/>
  <c r="AW78" i="3"/>
  <c r="AV78" i="3"/>
  <c r="AT78" i="3"/>
  <c r="AR78" i="3"/>
  <c r="AP78" i="3"/>
  <c r="AJ78" i="3"/>
  <c r="AH78" i="3"/>
  <c r="AG78" i="3"/>
  <c r="AF78" i="3"/>
  <c r="AE78" i="3"/>
  <c r="AD78" i="3"/>
  <c r="AC78" i="3"/>
  <c r="AB78" i="3"/>
  <c r="AA78" i="3"/>
  <c r="Z78" i="3"/>
  <c r="Y78" i="3"/>
  <c r="W78" i="3"/>
  <c r="U78" i="3"/>
  <c r="S78" i="3"/>
  <c r="R78" i="3"/>
  <c r="Q78" i="3"/>
  <c r="P78" i="3"/>
  <c r="AS78" i="3" s="1"/>
  <c r="AU78" i="3" s="1"/>
  <c r="O78" i="3"/>
  <c r="M78" i="3"/>
  <c r="K78" i="3"/>
  <c r="I78" i="3"/>
  <c r="G78" i="3"/>
  <c r="E78" i="3"/>
  <c r="C78" i="3"/>
  <c r="A78" i="3"/>
  <c r="B78" i="3" s="1"/>
  <c r="AX77" i="3"/>
  <c r="AW77" i="3"/>
  <c r="AV77" i="3"/>
  <c r="AU77" i="3"/>
  <c r="AT77" i="3"/>
  <c r="AS77" i="3"/>
  <c r="AR77" i="3"/>
  <c r="AP77" i="3"/>
  <c r="AL77" i="3"/>
  <c r="AH77" i="3"/>
  <c r="AG77" i="3"/>
  <c r="AF77" i="3"/>
  <c r="AE77" i="3"/>
  <c r="AD77" i="3"/>
  <c r="AC77" i="3"/>
  <c r="AB77" i="3"/>
  <c r="AA77" i="3"/>
  <c r="Z77" i="3"/>
  <c r="Y77" i="3"/>
  <c r="W77" i="3"/>
  <c r="U77" i="3"/>
  <c r="S77" i="3"/>
  <c r="R77" i="3"/>
  <c r="Q77" i="3"/>
  <c r="P77" i="3"/>
  <c r="O77" i="3"/>
  <c r="M77" i="3"/>
  <c r="K77" i="3"/>
  <c r="I77" i="3"/>
  <c r="G77" i="3"/>
  <c r="F77" i="3"/>
  <c r="E77" i="3"/>
  <c r="C77" i="3"/>
  <c r="B77" i="3"/>
  <c r="T77" i="3" s="1"/>
  <c r="A77" i="3"/>
  <c r="AX76" i="3"/>
  <c r="AW76" i="3"/>
  <c r="AV76" i="3"/>
  <c r="AT76" i="3"/>
  <c r="AS76" i="3"/>
  <c r="AU76" i="3" s="1"/>
  <c r="AR76" i="3"/>
  <c r="AP76" i="3"/>
  <c r="AJ76" i="3"/>
  <c r="AH76" i="3"/>
  <c r="AG76" i="3"/>
  <c r="AF76" i="3"/>
  <c r="AE76" i="3"/>
  <c r="AD76" i="3"/>
  <c r="AC76" i="3"/>
  <c r="AB76" i="3"/>
  <c r="AA76" i="3"/>
  <c r="Z76" i="3"/>
  <c r="Y76" i="3"/>
  <c r="W76" i="3"/>
  <c r="U76" i="3"/>
  <c r="T76" i="3"/>
  <c r="S76" i="3"/>
  <c r="Q76" i="3"/>
  <c r="P76" i="3"/>
  <c r="O76" i="3"/>
  <c r="M76" i="3"/>
  <c r="K76" i="3"/>
  <c r="I76" i="3"/>
  <c r="H76" i="3"/>
  <c r="J76" i="3" s="1"/>
  <c r="G76" i="3"/>
  <c r="E76" i="3"/>
  <c r="R76" i="3" s="1"/>
  <c r="D76" i="3"/>
  <c r="C76" i="3"/>
  <c r="B76" i="3"/>
  <c r="F76" i="3" s="1"/>
  <c r="A76" i="3"/>
  <c r="AX75" i="3"/>
  <c r="AW75" i="3"/>
  <c r="AV75" i="3"/>
  <c r="AT75" i="3"/>
  <c r="AR75" i="3"/>
  <c r="AP75" i="3"/>
  <c r="AJ75" i="3"/>
  <c r="AH75" i="3"/>
  <c r="AG75" i="3"/>
  <c r="AF75" i="3"/>
  <c r="AE75" i="3"/>
  <c r="AD75" i="3"/>
  <c r="AC75" i="3"/>
  <c r="AB75" i="3"/>
  <c r="AA75" i="3"/>
  <c r="Z75" i="3"/>
  <c r="Y75" i="3"/>
  <c r="W75" i="3"/>
  <c r="U75" i="3"/>
  <c r="S75" i="3"/>
  <c r="R75" i="3"/>
  <c r="Q75" i="3"/>
  <c r="P75" i="3"/>
  <c r="AS75" i="3" s="1"/>
  <c r="AU75" i="3" s="1"/>
  <c r="O75" i="3"/>
  <c r="M75" i="3"/>
  <c r="K75" i="3"/>
  <c r="I75" i="3"/>
  <c r="G75" i="3"/>
  <c r="E75" i="3"/>
  <c r="C75" i="3"/>
  <c r="B75" i="3"/>
  <c r="F75" i="3" s="1"/>
  <c r="A75" i="3"/>
  <c r="AX74" i="3"/>
  <c r="AW74" i="3"/>
  <c r="AV74" i="3"/>
  <c r="AU74" i="3"/>
  <c r="AT74" i="3"/>
  <c r="AS74" i="3"/>
  <c r="AR74" i="3"/>
  <c r="AP74" i="3"/>
  <c r="AJ74" i="3"/>
  <c r="AH74" i="3"/>
  <c r="AG74" i="3"/>
  <c r="AF74" i="3"/>
  <c r="AE74" i="3"/>
  <c r="AD74" i="3"/>
  <c r="AC74" i="3"/>
  <c r="AB74" i="3"/>
  <c r="AA74" i="3"/>
  <c r="Z74" i="3"/>
  <c r="Y74" i="3"/>
  <c r="W74" i="3"/>
  <c r="U74" i="3"/>
  <c r="S74" i="3"/>
  <c r="R74" i="3"/>
  <c r="Q74" i="3"/>
  <c r="P74" i="3"/>
  <c r="O74" i="3"/>
  <c r="M74" i="3"/>
  <c r="K74" i="3"/>
  <c r="I74" i="3"/>
  <c r="G74" i="3"/>
  <c r="E74" i="3"/>
  <c r="C74" i="3"/>
  <c r="A74" i="3"/>
  <c r="B74" i="3" s="1"/>
  <c r="AX73" i="3"/>
  <c r="AW73" i="3"/>
  <c r="AV73" i="3"/>
  <c r="AU73" i="3"/>
  <c r="AT73" i="3"/>
  <c r="AS73" i="3"/>
  <c r="AR73" i="3"/>
  <c r="AP73" i="3"/>
  <c r="AL73" i="3"/>
  <c r="AH73" i="3"/>
  <c r="AG73" i="3"/>
  <c r="AF73" i="3"/>
  <c r="AE73" i="3"/>
  <c r="AD73" i="3"/>
  <c r="AC73" i="3"/>
  <c r="AB73" i="3"/>
  <c r="AA73" i="3"/>
  <c r="Z73" i="3"/>
  <c r="Y73" i="3"/>
  <c r="W73" i="3"/>
  <c r="U73" i="3"/>
  <c r="S73" i="3"/>
  <c r="R73" i="3"/>
  <c r="Q73" i="3"/>
  <c r="P73" i="3"/>
  <c r="O73" i="3"/>
  <c r="M73" i="3"/>
  <c r="K73" i="3"/>
  <c r="I73" i="3"/>
  <c r="G73" i="3"/>
  <c r="F73" i="3"/>
  <c r="E73" i="3"/>
  <c r="C73" i="3"/>
  <c r="B73" i="3"/>
  <c r="T73" i="3" s="1"/>
  <c r="A73" i="3"/>
  <c r="AX72" i="3"/>
  <c r="AW72" i="3"/>
  <c r="AV72" i="3"/>
  <c r="AT72" i="3"/>
  <c r="AS72" i="3"/>
  <c r="AU72" i="3" s="1"/>
  <c r="AR72" i="3"/>
  <c r="AP72" i="3"/>
  <c r="AH72" i="3"/>
  <c r="AG72" i="3"/>
  <c r="AF72" i="3"/>
  <c r="AE72" i="3"/>
  <c r="AD72" i="3"/>
  <c r="AC72" i="3"/>
  <c r="AB72" i="3"/>
  <c r="AA72" i="3"/>
  <c r="Z72" i="3"/>
  <c r="Y72" i="3"/>
  <c r="W72" i="3"/>
  <c r="U72" i="3"/>
  <c r="T72" i="3"/>
  <c r="S72" i="3"/>
  <c r="R72" i="3"/>
  <c r="Q72" i="3"/>
  <c r="P72" i="3"/>
  <c r="O72" i="3"/>
  <c r="M72" i="3"/>
  <c r="K72" i="3"/>
  <c r="I72" i="3"/>
  <c r="H72" i="3"/>
  <c r="J72" i="3" s="1"/>
  <c r="G72" i="3"/>
  <c r="E72" i="3"/>
  <c r="D72" i="3"/>
  <c r="AL72" i="3" s="1"/>
  <c r="C72" i="3"/>
  <c r="B72" i="3"/>
  <c r="F72" i="3" s="1"/>
  <c r="AN72" i="3" s="1"/>
  <c r="A72" i="3"/>
  <c r="AX71" i="3"/>
  <c r="AW71" i="3"/>
  <c r="AV71" i="3"/>
  <c r="AU71" i="3"/>
  <c r="AT71" i="3"/>
  <c r="AS71" i="3"/>
  <c r="AR71" i="3"/>
  <c r="AP71" i="3"/>
  <c r="AH71" i="3"/>
  <c r="AG71" i="3"/>
  <c r="AF71" i="3"/>
  <c r="AE71" i="3"/>
  <c r="AD71" i="3"/>
  <c r="AC71" i="3"/>
  <c r="AB71" i="3"/>
  <c r="AA71" i="3"/>
  <c r="Z71" i="3"/>
  <c r="Y71" i="3"/>
  <c r="W71" i="3"/>
  <c r="U71" i="3"/>
  <c r="S71" i="3"/>
  <c r="R71" i="3"/>
  <c r="Q71" i="3"/>
  <c r="P71" i="3"/>
  <c r="O71" i="3"/>
  <c r="M71" i="3"/>
  <c r="K71" i="3"/>
  <c r="I71" i="3"/>
  <c r="G71" i="3"/>
  <c r="E71" i="3"/>
  <c r="C71" i="3"/>
  <c r="B71" i="3"/>
  <c r="F71" i="3" s="1"/>
  <c r="A71" i="3"/>
  <c r="AX70" i="3"/>
  <c r="AW70" i="3"/>
  <c r="AV70" i="3"/>
  <c r="AU70" i="3"/>
  <c r="AT70" i="3"/>
  <c r="AS70" i="3"/>
  <c r="AR70" i="3"/>
  <c r="AP70" i="3"/>
  <c r="AH70" i="3"/>
  <c r="AG70" i="3"/>
  <c r="AF70" i="3"/>
  <c r="AE70" i="3"/>
  <c r="AD70" i="3"/>
  <c r="AC70" i="3"/>
  <c r="AB70" i="3"/>
  <c r="AA70" i="3"/>
  <c r="Z70" i="3"/>
  <c r="Y70" i="3"/>
  <c r="W70" i="3"/>
  <c r="U70" i="3"/>
  <c r="T70" i="3"/>
  <c r="S70" i="3"/>
  <c r="R70" i="3"/>
  <c r="Q70" i="3"/>
  <c r="P70" i="3"/>
  <c r="O70" i="3"/>
  <c r="M70" i="3"/>
  <c r="K70" i="3"/>
  <c r="I70" i="3"/>
  <c r="G70" i="3"/>
  <c r="F70" i="3"/>
  <c r="E70" i="3"/>
  <c r="D70" i="3"/>
  <c r="AN70" i="3" s="1"/>
  <c r="C70" i="3"/>
  <c r="B70" i="3"/>
  <c r="AI70" i="3" s="1"/>
  <c r="AK70" i="3" s="1"/>
  <c r="AM70" i="3" s="1"/>
  <c r="AO70" i="3" s="1"/>
  <c r="AQ70" i="3" s="1"/>
  <c r="A70" i="3"/>
  <c r="AX69" i="3"/>
  <c r="AW69" i="3"/>
  <c r="AV69" i="3"/>
  <c r="AU69" i="3"/>
  <c r="AT69" i="3"/>
  <c r="AS69" i="3"/>
  <c r="AR69" i="3"/>
  <c r="AP69" i="3"/>
  <c r="AJ69" i="3"/>
  <c r="AH69" i="3"/>
  <c r="AG69" i="3"/>
  <c r="AF69" i="3"/>
  <c r="AE69" i="3"/>
  <c r="AD69" i="3"/>
  <c r="AC69" i="3"/>
  <c r="AB69" i="3"/>
  <c r="AA69" i="3"/>
  <c r="Z69" i="3"/>
  <c r="Y69" i="3"/>
  <c r="W69" i="3"/>
  <c r="U69" i="3"/>
  <c r="S69" i="3"/>
  <c r="R69" i="3"/>
  <c r="Q69" i="3"/>
  <c r="P69" i="3"/>
  <c r="O69" i="3"/>
  <c r="M69" i="3"/>
  <c r="K69" i="3"/>
  <c r="I69" i="3"/>
  <c r="G69" i="3"/>
  <c r="F69" i="3"/>
  <c r="E69" i="3"/>
  <c r="C69" i="3"/>
  <c r="B69" i="3"/>
  <c r="T69" i="3" s="1"/>
  <c r="A69" i="3"/>
  <c r="AX68" i="3"/>
  <c r="AW68" i="3"/>
  <c r="AV68" i="3"/>
  <c r="AT68" i="3"/>
  <c r="AS68" i="3"/>
  <c r="AU68" i="3" s="1"/>
  <c r="AR68" i="3"/>
  <c r="AP68" i="3"/>
  <c r="AN68" i="3"/>
  <c r="AH68" i="3"/>
  <c r="AG68" i="3"/>
  <c r="AF68" i="3"/>
  <c r="AE68" i="3"/>
  <c r="AD68" i="3"/>
  <c r="AC68" i="3"/>
  <c r="AB68" i="3"/>
  <c r="AA68" i="3"/>
  <c r="Z68" i="3"/>
  <c r="Y68" i="3"/>
  <c r="W68" i="3"/>
  <c r="U68" i="3"/>
  <c r="T68" i="3"/>
  <c r="S68" i="3"/>
  <c r="R68" i="3"/>
  <c r="Q68" i="3"/>
  <c r="P68" i="3"/>
  <c r="O68" i="3"/>
  <c r="M68" i="3"/>
  <c r="K68" i="3"/>
  <c r="I68" i="3"/>
  <c r="H68" i="3"/>
  <c r="J68" i="3" s="1"/>
  <c r="G68" i="3"/>
  <c r="E68" i="3"/>
  <c r="D68" i="3"/>
  <c r="AL68" i="3" s="1"/>
  <c r="C68" i="3"/>
  <c r="B68" i="3"/>
  <c r="F68" i="3" s="1"/>
  <c r="A68" i="3"/>
  <c r="AX67" i="3"/>
  <c r="AW67" i="3"/>
  <c r="AV67" i="3"/>
  <c r="AU67" i="3"/>
  <c r="AT67" i="3"/>
  <c r="AS67" i="3"/>
  <c r="AR67" i="3"/>
  <c r="AP67" i="3"/>
  <c r="AJ67" i="3"/>
  <c r="AH67" i="3"/>
  <c r="AG67" i="3"/>
  <c r="AF67" i="3"/>
  <c r="AE67" i="3"/>
  <c r="AD67" i="3"/>
  <c r="AC67" i="3"/>
  <c r="AB67" i="3"/>
  <c r="AA67" i="3"/>
  <c r="Z67" i="3"/>
  <c r="Y67" i="3"/>
  <c r="W67" i="3"/>
  <c r="U67" i="3"/>
  <c r="S67" i="3"/>
  <c r="R67" i="3"/>
  <c r="Q67" i="3"/>
  <c r="P67" i="3"/>
  <c r="O67" i="3"/>
  <c r="M67" i="3"/>
  <c r="K67" i="3"/>
  <c r="I67" i="3"/>
  <c r="G67" i="3"/>
  <c r="E67" i="3"/>
  <c r="C67" i="3"/>
  <c r="B67" i="3"/>
  <c r="F67" i="3" s="1"/>
  <c r="A67" i="3"/>
  <c r="AX66" i="3"/>
  <c r="AW66" i="3"/>
  <c r="AV66" i="3"/>
  <c r="AT66" i="3"/>
  <c r="AR66" i="3"/>
  <c r="AP66" i="3"/>
  <c r="AH66" i="3"/>
  <c r="AG66" i="3"/>
  <c r="AF66" i="3"/>
  <c r="AE66" i="3"/>
  <c r="AD66" i="3"/>
  <c r="AC66" i="3"/>
  <c r="AB66" i="3"/>
  <c r="AA66" i="3"/>
  <c r="Z66" i="3"/>
  <c r="Y66" i="3"/>
  <c r="W66" i="3"/>
  <c r="U66" i="3"/>
  <c r="T66" i="3"/>
  <c r="S66" i="3"/>
  <c r="R66" i="3"/>
  <c r="Q66" i="3"/>
  <c r="P66" i="3"/>
  <c r="AS66" i="3" s="1"/>
  <c r="AU66" i="3" s="1"/>
  <c r="O66" i="3"/>
  <c r="M66" i="3"/>
  <c r="K66" i="3"/>
  <c r="I66" i="3"/>
  <c r="G66" i="3"/>
  <c r="F66" i="3"/>
  <c r="E66" i="3"/>
  <c r="D66" i="3"/>
  <c r="AN66" i="3" s="1"/>
  <c r="C66" i="3"/>
  <c r="B66" i="3"/>
  <c r="AI66" i="3" s="1"/>
  <c r="AK66" i="3" s="1"/>
  <c r="AM66" i="3" s="1"/>
  <c r="AO66" i="3" s="1"/>
  <c r="AQ66" i="3" s="1"/>
  <c r="A66" i="3"/>
  <c r="AX65" i="3"/>
  <c r="AW65" i="3"/>
  <c r="AV65" i="3"/>
  <c r="AU65" i="3"/>
  <c r="AT65" i="3"/>
  <c r="AS65" i="3"/>
  <c r="AR65" i="3"/>
  <c r="AP65" i="3"/>
  <c r="AN65" i="3"/>
  <c r="AL65" i="3"/>
  <c r="AH65" i="3"/>
  <c r="AG65" i="3"/>
  <c r="AF65" i="3"/>
  <c r="AE65" i="3"/>
  <c r="AD65" i="3"/>
  <c r="AC65" i="3"/>
  <c r="AB65" i="3"/>
  <c r="AA65" i="3"/>
  <c r="Z65" i="3"/>
  <c r="Y65" i="3"/>
  <c r="W65" i="3"/>
  <c r="U65" i="3"/>
  <c r="S65" i="3"/>
  <c r="R65" i="3"/>
  <c r="Q65" i="3"/>
  <c r="P65" i="3"/>
  <c r="O65" i="3"/>
  <c r="M65" i="3"/>
  <c r="K65" i="3"/>
  <c r="I65" i="3"/>
  <c r="G65" i="3"/>
  <c r="F65" i="3"/>
  <c r="E65" i="3"/>
  <c r="C65" i="3"/>
  <c r="B65" i="3"/>
  <c r="T65" i="3" s="1"/>
  <c r="A65" i="3"/>
  <c r="AX64" i="3"/>
  <c r="AW64" i="3"/>
  <c r="AV64" i="3"/>
  <c r="AT64" i="3"/>
  <c r="AS64" i="3"/>
  <c r="AU64" i="3" s="1"/>
  <c r="AR64" i="3"/>
  <c r="AP64" i="3"/>
  <c r="AN64" i="3"/>
  <c r="AH64" i="3"/>
  <c r="AG64" i="3"/>
  <c r="AF64" i="3"/>
  <c r="AE64" i="3"/>
  <c r="AD64" i="3"/>
  <c r="AC64" i="3"/>
  <c r="AB64" i="3"/>
  <c r="AA64" i="3"/>
  <c r="Z64" i="3"/>
  <c r="Y64" i="3"/>
  <c r="W64" i="3"/>
  <c r="U64" i="3"/>
  <c r="T64" i="3"/>
  <c r="S64" i="3"/>
  <c r="R64" i="3"/>
  <c r="Q64" i="3"/>
  <c r="P64" i="3"/>
  <c r="O64" i="3"/>
  <c r="M64" i="3"/>
  <c r="K64" i="3"/>
  <c r="I64" i="3"/>
  <c r="H64" i="3"/>
  <c r="J64" i="3" s="1"/>
  <c r="G64" i="3"/>
  <c r="E64" i="3"/>
  <c r="D64" i="3"/>
  <c r="AL64" i="3" s="1"/>
  <c r="C64" i="3"/>
  <c r="B64" i="3"/>
  <c r="F64" i="3" s="1"/>
  <c r="A64" i="3"/>
  <c r="AX63" i="3"/>
  <c r="AW63" i="3"/>
  <c r="AV63" i="3"/>
  <c r="AU63" i="3"/>
  <c r="AT63" i="3"/>
  <c r="AS63" i="3"/>
  <c r="AR63" i="3"/>
  <c r="AP63" i="3"/>
  <c r="AH63" i="3"/>
  <c r="AG63" i="3"/>
  <c r="AF63" i="3"/>
  <c r="AE63" i="3"/>
  <c r="AD63" i="3"/>
  <c r="AC63" i="3"/>
  <c r="AB63" i="3"/>
  <c r="AA63" i="3"/>
  <c r="Z63" i="3"/>
  <c r="Y63" i="3"/>
  <c r="W63" i="3"/>
  <c r="U63" i="3"/>
  <c r="S63" i="3"/>
  <c r="R63" i="3"/>
  <c r="Q63" i="3"/>
  <c r="P63" i="3"/>
  <c r="O63" i="3"/>
  <c r="M63" i="3"/>
  <c r="K63" i="3"/>
  <c r="I63" i="3"/>
  <c r="G63" i="3"/>
  <c r="E63" i="3"/>
  <c r="C63" i="3"/>
  <c r="B63" i="3"/>
  <c r="F63" i="3" s="1"/>
  <c r="A63" i="3"/>
  <c r="AX62" i="3"/>
  <c r="AW62" i="3"/>
  <c r="AV62" i="3"/>
  <c r="AT62" i="3"/>
  <c r="AR62" i="3"/>
  <c r="AP62" i="3"/>
  <c r="AJ62" i="3"/>
  <c r="AH62" i="3"/>
  <c r="AG62" i="3"/>
  <c r="AF62" i="3"/>
  <c r="AE62" i="3"/>
  <c r="AD62" i="3"/>
  <c r="AC62" i="3"/>
  <c r="AB62" i="3"/>
  <c r="AA62" i="3"/>
  <c r="Z62" i="3"/>
  <c r="Y62" i="3"/>
  <c r="W62" i="3"/>
  <c r="U62" i="3"/>
  <c r="T62" i="3"/>
  <c r="S62" i="3"/>
  <c r="R62" i="3"/>
  <c r="Q62" i="3"/>
  <c r="P62" i="3"/>
  <c r="AS62" i="3" s="1"/>
  <c r="AU62" i="3" s="1"/>
  <c r="O62" i="3"/>
  <c r="M62" i="3"/>
  <c r="K62" i="3"/>
  <c r="I62" i="3"/>
  <c r="G62" i="3"/>
  <c r="F62" i="3"/>
  <c r="E62" i="3"/>
  <c r="D62" i="3"/>
  <c r="AN62" i="3" s="1"/>
  <c r="C62" i="3"/>
  <c r="B62" i="3"/>
  <c r="AI62" i="3" s="1"/>
  <c r="AK62" i="3" s="1"/>
  <c r="AM62" i="3" s="1"/>
  <c r="AO62" i="3" s="1"/>
  <c r="AQ62" i="3" s="1"/>
  <c r="A62" i="3"/>
  <c r="AX61" i="3"/>
  <c r="AW61" i="3"/>
  <c r="AV61" i="3"/>
  <c r="AU61" i="3"/>
  <c r="AT61" i="3"/>
  <c r="AS61" i="3"/>
  <c r="AR61" i="3"/>
  <c r="AP61" i="3"/>
  <c r="AH61" i="3"/>
  <c r="AG61" i="3"/>
  <c r="AF61" i="3"/>
  <c r="AE61" i="3"/>
  <c r="AD61" i="3"/>
  <c r="AC61" i="3"/>
  <c r="AB61" i="3"/>
  <c r="AA61" i="3"/>
  <c r="Z61" i="3"/>
  <c r="Y61" i="3"/>
  <c r="W61" i="3"/>
  <c r="U61" i="3"/>
  <c r="S61" i="3"/>
  <c r="R61" i="3"/>
  <c r="Q61" i="3"/>
  <c r="P61" i="3"/>
  <c r="O61" i="3"/>
  <c r="M61" i="3"/>
  <c r="K61" i="3"/>
  <c r="I61" i="3"/>
  <c r="G61" i="3"/>
  <c r="F61" i="3"/>
  <c r="E61" i="3"/>
  <c r="C61" i="3"/>
  <c r="B61" i="3"/>
  <c r="T61" i="3" s="1"/>
  <c r="A61" i="3"/>
  <c r="AX60" i="3"/>
  <c r="AW60" i="3"/>
  <c r="AV60" i="3"/>
  <c r="AT60" i="3"/>
  <c r="AS60" i="3"/>
  <c r="AU60" i="3" s="1"/>
  <c r="AR60" i="3"/>
  <c r="AP60" i="3"/>
  <c r="AH60" i="3"/>
  <c r="AG60" i="3"/>
  <c r="AF60" i="3"/>
  <c r="AE60" i="3"/>
  <c r="AD60" i="3"/>
  <c r="AC60" i="3"/>
  <c r="AB60" i="3"/>
  <c r="AA60" i="3"/>
  <c r="Z60" i="3"/>
  <c r="Y60" i="3"/>
  <c r="W60" i="3"/>
  <c r="U60" i="3"/>
  <c r="T60" i="3"/>
  <c r="S60" i="3"/>
  <c r="R60" i="3"/>
  <c r="Q60" i="3"/>
  <c r="P60" i="3"/>
  <c r="O60" i="3"/>
  <c r="M60" i="3"/>
  <c r="K60" i="3"/>
  <c r="I60" i="3"/>
  <c r="H60" i="3"/>
  <c r="J60" i="3" s="1"/>
  <c r="G60" i="3"/>
  <c r="E60" i="3"/>
  <c r="D60" i="3"/>
  <c r="C60" i="3"/>
  <c r="B60" i="3"/>
  <c r="F60" i="3" s="1"/>
  <c r="AN60" i="3" s="1"/>
  <c r="A60" i="3"/>
  <c r="AX59" i="3"/>
  <c r="AW59" i="3"/>
  <c r="AV59" i="3"/>
  <c r="AU59" i="3"/>
  <c r="AT59" i="3"/>
  <c r="AS59" i="3"/>
  <c r="AR59" i="3"/>
  <c r="AP59" i="3"/>
  <c r="AH59" i="3"/>
  <c r="AG59" i="3"/>
  <c r="AF59" i="3"/>
  <c r="AE59" i="3"/>
  <c r="AD59" i="3"/>
  <c r="AC59" i="3"/>
  <c r="AB59" i="3"/>
  <c r="AA59" i="3"/>
  <c r="Z59" i="3"/>
  <c r="Y59" i="3"/>
  <c r="W59" i="3"/>
  <c r="U59" i="3"/>
  <c r="S59" i="3"/>
  <c r="R59" i="3"/>
  <c r="Q59" i="3"/>
  <c r="P59" i="3"/>
  <c r="O59" i="3"/>
  <c r="M59" i="3"/>
  <c r="K59" i="3"/>
  <c r="I59" i="3"/>
  <c r="G59" i="3"/>
  <c r="E59" i="3"/>
  <c r="C59" i="3"/>
  <c r="B59" i="3"/>
  <c r="F59" i="3" s="1"/>
  <c r="A59" i="3"/>
  <c r="AX58" i="3"/>
  <c r="AW58" i="3"/>
  <c r="AV58" i="3"/>
  <c r="AU58" i="3"/>
  <c r="AT58" i="3"/>
  <c r="AS58" i="3"/>
  <c r="AR58" i="3"/>
  <c r="AP58" i="3"/>
  <c r="AL58" i="3"/>
  <c r="AJ58" i="3"/>
  <c r="AH58" i="3"/>
  <c r="AG58" i="3"/>
  <c r="AF58" i="3"/>
  <c r="AE58" i="3"/>
  <c r="AD58" i="3"/>
  <c r="AC58" i="3"/>
  <c r="AB58" i="3"/>
  <c r="AA58" i="3"/>
  <c r="Z58" i="3"/>
  <c r="Y58" i="3"/>
  <c r="W58" i="3"/>
  <c r="U58" i="3"/>
  <c r="T58" i="3"/>
  <c r="S58" i="3"/>
  <c r="R58" i="3"/>
  <c r="Q58" i="3"/>
  <c r="P58" i="3"/>
  <c r="O58" i="3"/>
  <c r="M58" i="3"/>
  <c r="K58" i="3"/>
  <c r="I58" i="3"/>
  <c r="G58" i="3"/>
  <c r="F58" i="3"/>
  <c r="E58" i="3"/>
  <c r="D58" i="3"/>
  <c r="AN58" i="3" s="1"/>
  <c r="C58" i="3"/>
  <c r="B58" i="3"/>
  <c r="AI58" i="3" s="1"/>
  <c r="AK58" i="3" s="1"/>
  <c r="AM58" i="3" s="1"/>
  <c r="AO58" i="3" s="1"/>
  <c r="AQ58" i="3" s="1"/>
  <c r="A58" i="3"/>
  <c r="AX57" i="3"/>
  <c r="AW57" i="3"/>
  <c r="AV57" i="3"/>
  <c r="AT57" i="3"/>
  <c r="AR57" i="3"/>
  <c r="AP57" i="3"/>
  <c r="AJ57" i="3"/>
  <c r="AH57" i="3"/>
  <c r="AG57" i="3"/>
  <c r="AF57" i="3"/>
  <c r="AE57" i="3"/>
  <c r="AD57" i="3"/>
  <c r="AC57" i="3"/>
  <c r="AB57" i="3"/>
  <c r="AA57" i="3"/>
  <c r="Z57" i="3"/>
  <c r="Y57" i="3"/>
  <c r="W57" i="3"/>
  <c r="U57" i="3"/>
  <c r="S57" i="3"/>
  <c r="R57" i="3"/>
  <c r="Q57" i="3"/>
  <c r="P57" i="3"/>
  <c r="AS57" i="3" s="1"/>
  <c r="AU57" i="3" s="1"/>
  <c r="O57" i="3"/>
  <c r="M57" i="3"/>
  <c r="K57" i="3"/>
  <c r="I57" i="3"/>
  <c r="G57" i="3"/>
  <c r="F57" i="3"/>
  <c r="E57" i="3"/>
  <c r="C57" i="3"/>
  <c r="B57" i="3"/>
  <c r="T57" i="3" s="1"/>
  <c r="A57" i="3"/>
  <c r="AX56" i="3"/>
  <c r="AW56" i="3"/>
  <c r="AV56" i="3"/>
  <c r="AT56" i="3"/>
  <c r="AS56" i="3"/>
  <c r="AU56" i="3" s="1"/>
  <c r="AR56" i="3"/>
  <c r="AP56" i="3"/>
  <c r="AJ56" i="3"/>
  <c r="AH56" i="3"/>
  <c r="AG56" i="3"/>
  <c r="AF56" i="3"/>
  <c r="AE56" i="3"/>
  <c r="AD56" i="3"/>
  <c r="AC56" i="3"/>
  <c r="AB56" i="3"/>
  <c r="AA56" i="3"/>
  <c r="Z56" i="3"/>
  <c r="Y56" i="3"/>
  <c r="W56" i="3"/>
  <c r="U56" i="3"/>
  <c r="T56" i="3"/>
  <c r="S56" i="3"/>
  <c r="R56" i="3"/>
  <c r="Q56" i="3"/>
  <c r="P56" i="3"/>
  <c r="O56" i="3"/>
  <c r="M56" i="3"/>
  <c r="K56" i="3"/>
  <c r="I56" i="3"/>
  <c r="H56" i="3"/>
  <c r="J56" i="3" s="1"/>
  <c r="G56" i="3"/>
  <c r="E56" i="3"/>
  <c r="D56" i="3"/>
  <c r="AL56" i="3" s="1"/>
  <c r="C56" i="3"/>
  <c r="B56" i="3"/>
  <c r="F56" i="3" s="1"/>
  <c r="AN56" i="3" s="1"/>
  <c r="A56" i="3"/>
  <c r="AX55" i="3"/>
  <c r="AW55" i="3"/>
  <c r="AV55" i="3"/>
  <c r="AU55" i="3"/>
  <c r="AT55" i="3"/>
  <c r="AS55" i="3"/>
  <c r="AR55" i="3"/>
  <c r="AP55" i="3"/>
  <c r="AJ55" i="3"/>
  <c r="AH55" i="3"/>
  <c r="AG55" i="3"/>
  <c r="AF55" i="3"/>
  <c r="AE55" i="3"/>
  <c r="AD55" i="3"/>
  <c r="AC55" i="3"/>
  <c r="AB55" i="3"/>
  <c r="AA55" i="3"/>
  <c r="Z55" i="3"/>
  <c r="Y55" i="3"/>
  <c r="W55" i="3"/>
  <c r="U55" i="3"/>
  <c r="S55" i="3"/>
  <c r="R55" i="3"/>
  <c r="Q55" i="3"/>
  <c r="P55" i="3"/>
  <c r="O55" i="3"/>
  <c r="M55" i="3"/>
  <c r="K55" i="3"/>
  <c r="I55" i="3"/>
  <c r="G55" i="3"/>
  <c r="E55" i="3"/>
  <c r="C55" i="3"/>
  <c r="B55" i="3"/>
  <c r="F55" i="3" s="1"/>
  <c r="A55" i="3"/>
  <c r="AX54" i="3"/>
  <c r="AW54" i="3"/>
  <c r="AV54" i="3"/>
  <c r="AU54" i="3"/>
  <c r="AT54" i="3"/>
  <c r="AS54" i="3"/>
  <c r="AR54" i="3"/>
  <c r="AP54" i="3"/>
  <c r="AJ54" i="3"/>
  <c r="AH54" i="3"/>
  <c r="AG54" i="3"/>
  <c r="AF54" i="3"/>
  <c r="AE54" i="3"/>
  <c r="AD54" i="3"/>
  <c r="AC54" i="3"/>
  <c r="AB54" i="3"/>
  <c r="AA54" i="3"/>
  <c r="Z54" i="3"/>
  <c r="Y54" i="3"/>
  <c r="W54" i="3"/>
  <c r="U54" i="3"/>
  <c r="T54" i="3"/>
  <c r="S54" i="3"/>
  <c r="R54" i="3"/>
  <c r="Q54" i="3"/>
  <c r="P54" i="3"/>
  <c r="O54" i="3"/>
  <c r="M54" i="3"/>
  <c r="K54" i="3"/>
  <c r="I54" i="3"/>
  <c r="G54" i="3"/>
  <c r="F54" i="3"/>
  <c r="E54" i="3"/>
  <c r="D54" i="3"/>
  <c r="AN54" i="3" s="1"/>
  <c r="C54" i="3"/>
  <c r="B54" i="3"/>
  <c r="AI54" i="3" s="1"/>
  <c r="AK54" i="3" s="1"/>
  <c r="AM54" i="3" s="1"/>
  <c r="AO54" i="3" s="1"/>
  <c r="AQ54" i="3" s="1"/>
  <c r="A54" i="3"/>
  <c r="AX53" i="3"/>
  <c r="AW53" i="3"/>
  <c r="AV53" i="3"/>
  <c r="AU53" i="3"/>
  <c r="AT53" i="3"/>
  <c r="AS53" i="3"/>
  <c r="AR53" i="3"/>
  <c r="AP53" i="3"/>
  <c r="AL53" i="3"/>
  <c r="AH53" i="3"/>
  <c r="AG53" i="3"/>
  <c r="AF53" i="3"/>
  <c r="AE53" i="3"/>
  <c r="AD53" i="3"/>
  <c r="AC53" i="3"/>
  <c r="AB53" i="3"/>
  <c r="AA53" i="3"/>
  <c r="Z53" i="3"/>
  <c r="Y53" i="3"/>
  <c r="W53" i="3"/>
  <c r="U53" i="3"/>
  <c r="S53" i="3"/>
  <c r="R53" i="3"/>
  <c r="Q53" i="3"/>
  <c r="P53" i="3"/>
  <c r="O53" i="3"/>
  <c r="M53" i="3"/>
  <c r="K53" i="3"/>
  <c r="I53" i="3"/>
  <c r="G53" i="3"/>
  <c r="F53" i="3"/>
  <c r="E53" i="3"/>
  <c r="C53" i="3"/>
  <c r="B53" i="3"/>
  <c r="T53" i="3" s="1"/>
  <c r="A53" i="3"/>
  <c r="AX52" i="3"/>
  <c r="AW52" i="3"/>
  <c r="AV52" i="3"/>
  <c r="AT52" i="3"/>
  <c r="AR52" i="3"/>
  <c r="AP52" i="3"/>
  <c r="AJ52" i="3"/>
  <c r="AH52" i="3"/>
  <c r="AG52" i="3"/>
  <c r="AF52" i="3"/>
  <c r="AE52" i="3"/>
  <c r="AD52" i="3"/>
  <c r="AC52" i="3"/>
  <c r="AB52" i="3"/>
  <c r="AA52" i="3"/>
  <c r="Z52" i="3"/>
  <c r="Y52" i="3"/>
  <c r="W52" i="3"/>
  <c r="U52" i="3"/>
  <c r="T52" i="3"/>
  <c r="S52" i="3"/>
  <c r="R52" i="3"/>
  <c r="Q52" i="3"/>
  <c r="P52" i="3"/>
  <c r="AS52" i="3" s="1"/>
  <c r="AU52" i="3" s="1"/>
  <c r="O52" i="3"/>
  <c r="M52" i="3"/>
  <c r="K52" i="3"/>
  <c r="I52" i="3"/>
  <c r="H52" i="3"/>
  <c r="J52" i="3" s="1"/>
  <c r="G52" i="3"/>
  <c r="E52" i="3"/>
  <c r="D52" i="3"/>
  <c r="C52" i="3"/>
  <c r="B52" i="3"/>
  <c r="F52" i="3" s="1"/>
  <c r="AN52" i="3" s="1"/>
  <c r="A52" i="3"/>
  <c r="AX51" i="3"/>
  <c r="AW51" i="3"/>
  <c r="AV51" i="3"/>
  <c r="AU51" i="3"/>
  <c r="AT51" i="3"/>
  <c r="AS51" i="3"/>
  <c r="AR51" i="3"/>
  <c r="AP51" i="3"/>
  <c r="AH51" i="3"/>
  <c r="AG51" i="3"/>
  <c r="AF51" i="3"/>
  <c r="AE51" i="3"/>
  <c r="AD51" i="3"/>
  <c r="AC51" i="3"/>
  <c r="AB51" i="3"/>
  <c r="AA51" i="3"/>
  <c r="Z51" i="3"/>
  <c r="Y51" i="3"/>
  <c r="W51" i="3"/>
  <c r="U51" i="3"/>
  <c r="S51" i="3"/>
  <c r="R51" i="3"/>
  <c r="Q51" i="3"/>
  <c r="P51" i="3"/>
  <c r="O51" i="3"/>
  <c r="M51" i="3"/>
  <c r="K51" i="3"/>
  <c r="I51" i="3"/>
  <c r="G51" i="3"/>
  <c r="E51" i="3"/>
  <c r="C51" i="3"/>
  <c r="B51" i="3"/>
  <c r="F51" i="3" s="1"/>
  <c r="A51" i="3"/>
  <c r="AX50" i="3"/>
  <c r="AW50" i="3"/>
  <c r="AV50" i="3"/>
  <c r="AU50" i="3"/>
  <c r="AT50" i="3"/>
  <c r="AS50" i="3"/>
  <c r="AR50" i="3"/>
  <c r="AP50" i="3"/>
  <c r="AH50" i="3"/>
  <c r="AG50" i="3"/>
  <c r="AF50" i="3"/>
  <c r="AE50" i="3"/>
  <c r="AD50" i="3"/>
  <c r="AC50" i="3"/>
  <c r="AB50" i="3"/>
  <c r="AA50" i="3"/>
  <c r="Z50" i="3"/>
  <c r="Y50" i="3"/>
  <c r="W50" i="3"/>
  <c r="U50" i="3"/>
  <c r="T50" i="3"/>
  <c r="S50" i="3"/>
  <c r="R50" i="3"/>
  <c r="Q50" i="3"/>
  <c r="P50" i="3"/>
  <c r="O50" i="3"/>
  <c r="M50" i="3"/>
  <c r="K50" i="3"/>
  <c r="I50" i="3"/>
  <c r="G50" i="3"/>
  <c r="F50" i="3"/>
  <c r="E50" i="3"/>
  <c r="D50" i="3"/>
  <c r="AN50" i="3" s="1"/>
  <c r="C50" i="3"/>
  <c r="B50" i="3"/>
  <c r="AI50" i="3" s="1"/>
  <c r="AK50" i="3" s="1"/>
  <c r="AM50" i="3" s="1"/>
  <c r="AO50" i="3" s="1"/>
  <c r="AQ50" i="3" s="1"/>
  <c r="A50" i="3"/>
  <c r="AX49" i="3"/>
  <c r="AW49" i="3"/>
  <c r="AV49" i="3"/>
  <c r="AU49" i="3"/>
  <c r="AT49" i="3"/>
  <c r="AS49" i="3"/>
  <c r="AR49" i="3"/>
  <c r="AP49" i="3"/>
  <c r="AJ49" i="3"/>
  <c r="AH49" i="3"/>
  <c r="AG49" i="3"/>
  <c r="AF49" i="3"/>
  <c r="AE49" i="3"/>
  <c r="AD49" i="3"/>
  <c r="AC49" i="3"/>
  <c r="AB49" i="3"/>
  <c r="AA49" i="3"/>
  <c r="Z49" i="3"/>
  <c r="Y49" i="3"/>
  <c r="W49" i="3"/>
  <c r="U49" i="3"/>
  <c r="S49" i="3"/>
  <c r="R49" i="3"/>
  <c r="Q49" i="3"/>
  <c r="P49" i="3"/>
  <c r="O49" i="3"/>
  <c r="M49" i="3"/>
  <c r="K49" i="3"/>
  <c r="I49" i="3"/>
  <c r="G49" i="3"/>
  <c r="F49" i="3"/>
  <c r="E49" i="3"/>
  <c r="C49" i="3"/>
  <c r="B49" i="3"/>
  <c r="T49" i="3" s="1"/>
  <c r="A49" i="3"/>
  <c r="AX48" i="3"/>
  <c r="AW48" i="3"/>
  <c r="AV48" i="3"/>
  <c r="AT48" i="3"/>
  <c r="AS48" i="3"/>
  <c r="AU48" i="3" s="1"/>
  <c r="AR48" i="3"/>
  <c r="AP48" i="3"/>
  <c r="AL48" i="3"/>
  <c r="AH48" i="3"/>
  <c r="AG48" i="3"/>
  <c r="AF48" i="3"/>
  <c r="AE48" i="3"/>
  <c r="AD48" i="3"/>
  <c r="AC48" i="3"/>
  <c r="AB48" i="3"/>
  <c r="AA48" i="3"/>
  <c r="Z48" i="3"/>
  <c r="Y48" i="3"/>
  <c r="W48" i="3"/>
  <c r="U48" i="3"/>
  <c r="T48" i="3"/>
  <c r="S48" i="3"/>
  <c r="R48" i="3"/>
  <c r="Q48" i="3"/>
  <c r="P48" i="3"/>
  <c r="O48" i="3"/>
  <c r="M48" i="3"/>
  <c r="K48" i="3"/>
  <c r="I48" i="3"/>
  <c r="H48" i="3"/>
  <c r="J48" i="3" s="1"/>
  <c r="G48" i="3"/>
  <c r="E48" i="3"/>
  <c r="D48" i="3"/>
  <c r="V48" i="3" s="1"/>
  <c r="X48" i="3" s="1"/>
  <c r="C48" i="3"/>
  <c r="B48" i="3"/>
  <c r="F48" i="3" s="1"/>
  <c r="AN48" i="3" s="1"/>
  <c r="A48" i="3"/>
  <c r="AX47" i="3"/>
  <c r="AW47" i="3"/>
  <c r="AV47" i="3"/>
  <c r="AT47" i="3"/>
  <c r="AR47" i="3"/>
  <c r="AP47" i="3"/>
  <c r="AJ47" i="3"/>
  <c r="AH47" i="3"/>
  <c r="AG47" i="3"/>
  <c r="AF47" i="3"/>
  <c r="AE47" i="3"/>
  <c r="AD47" i="3"/>
  <c r="AC47" i="3"/>
  <c r="AB47" i="3"/>
  <c r="AA47" i="3"/>
  <c r="Z47" i="3"/>
  <c r="Y47" i="3"/>
  <c r="W47" i="3"/>
  <c r="U47" i="3"/>
  <c r="S47" i="3"/>
  <c r="R47" i="3"/>
  <c r="Q47" i="3"/>
  <c r="P47" i="3"/>
  <c r="AS47" i="3" s="1"/>
  <c r="AU47" i="3" s="1"/>
  <c r="O47" i="3"/>
  <c r="M47" i="3"/>
  <c r="K47" i="3"/>
  <c r="I47" i="3"/>
  <c r="G47" i="3"/>
  <c r="E47" i="3"/>
  <c r="C47" i="3"/>
  <c r="B47" i="3"/>
  <c r="F47" i="3" s="1"/>
  <c r="A47" i="3"/>
  <c r="AX46" i="3"/>
  <c r="AW46" i="3"/>
  <c r="AV46" i="3"/>
  <c r="AT46" i="3"/>
  <c r="AR46" i="3"/>
  <c r="AP46" i="3"/>
  <c r="AH46" i="3"/>
  <c r="AG46" i="3"/>
  <c r="AF46" i="3"/>
  <c r="AE46" i="3"/>
  <c r="AD46" i="3"/>
  <c r="AC46" i="3"/>
  <c r="AB46" i="3"/>
  <c r="AA46" i="3"/>
  <c r="Z46" i="3"/>
  <c r="Y46" i="3"/>
  <c r="W46" i="3"/>
  <c r="U46" i="3"/>
  <c r="T46" i="3"/>
  <c r="S46" i="3"/>
  <c r="R46" i="3"/>
  <c r="Q46" i="3"/>
  <c r="P46" i="3"/>
  <c r="AS46" i="3" s="1"/>
  <c r="AU46" i="3" s="1"/>
  <c r="O46" i="3"/>
  <c r="M46" i="3"/>
  <c r="K46" i="3"/>
  <c r="I46" i="3"/>
  <c r="G46" i="3"/>
  <c r="F46" i="3"/>
  <c r="E46" i="3"/>
  <c r="D46" i="3"/>
  <c r="AN46" i="3" s="1"/>
  <c r="C46" i="3"/>
  <c r="B46" i="3"/>
  <c r="AI46" i="3" s="1"/>
  <c r="AK46" i="3" s="1"/>
  <c r="AM46" i="3" s="1"/>
  <c r="AO46" i="3" s="1"/>
  <c r="AQ46" i="3" s="1"/>
  <c r="A46" i="3"/>
  <c r="AX45" i="3"/>
  <c r="AW45" i="3"/>
  <c r="AV45" i="3"/>
  <c r="AT45" i="3"/>
  <c r="AR45" i="3"/>
  <c r="AP45" i="3"/>
  <c r="AN45" i="3"/>
  <c r="AH45" i="3"/>
  <c r="AG45" i="3"/>
  <c r="AF45" i="3"/>
  <c r="AE45" i="3"/>
  <c r="AD45" i="3"/>
  <c r="AC45" i="3"/>
  <c r="AB45" i="3"/>
  <c r="AA45" i="3"/>
  <c r="Z45" i="3"/>
  <c r="Y45" i="3"/>
  <c r="W45" i="3"/>
  <c r="U45" i="3"/>
  <c r="S45" i="3"/>
  <c r="R45" i="3"/>
  <c r="Q45" i="3"/>
  <c r="P45" i="3"/>
  <c r="AS45" i="3" s="1"/>
  <c r="AU45" i="3" s="1"/>
  <c r="O45" i="3"/>
  <c r="M45" i="3"/>
  <c r="K45" i="3"/>
  <c r="I45" i="3"/>
  <c r="G45" i="3"/>
  <c r="F45" i="3"/>
  <c r="E45" i="3"/>
  <c r="C45" i="3"/>
  <c r="B45" i="3"/>
  <c r="T45" i="3" s="1"/>
  <c r="A45" i="3"/>
  <c r="AX44" i="3"/>
  <c r="AW44" i="3"/>
  <c r="AV44" i="3"/>
  <c r="AT44" i="3"/>
  <c r="AS44" i="3"/>
  <c r="AU44" i="3" s="1"/>
  <c r="AR44" i="3"/>
  <c r="AP44" i="3"/>
  <c r="AH44" i="3"/>
  <c r="AG44" i="3"/>
  <c r="AF44" i="3"/>
  <c r="AE44" i="3"/>
  <c r="AD44" i="3"/>
  <c r="AC44" i="3"/>
  <c r="AB44" i="3"/>
  <c r="AA44" i="3"/>
  <c r="Z44" i="3"/>
  <c r="Y44" i="3"/>
  <c r="W44" i="3"/>
  <c r="U44" i="3"/>
  <c r="T44" i="3"/>
  <c r="S44" i="3"/>
  <c r="R44" i="3"/>
  <c r="Q44" i="3"/>
  <c r="P44" i="3"/>
  <c r="O44" i="3"/>
  <c r="M44" i="3"/>
  <c r="K44" i="3"/>
  <c r="I44" i="3"/>
  <c r="H44" i="3"/>
  <c r="J44" i="3" s="1"/>
  <c r="G44" i="3"/>
  <c r="E44" i="3"/>
  <c r="D44" i="3"/>
  <c r="AL44" i="3" s="1"/>
  <c r="C44" i="3"/>
  <c r="B44" i="3"/>
  <c r="F44" i="3" s="1"/>
  <c r="AN44" i="3" s="1"/>
  <c r="A44" i="3"/>
  <c r="AX43" i="3"/>
  <c r="AW43" i="3"/>
  <c r="AV43" i="3"/>
  <c r="AU43" i="3"/>
  <c r="AT43" i="3"/>
  <c r="AS43" i="3"/>
  <c r="AR43" i="3"/>
  <c r="AP43" i="3"/>
  <c r="AH43" i="3"/>
  <c r="AG43" i="3"/>
  <c r="AF43" i="3"/>
  <c r="AE43" i="3"/>
  <c r="AD43" i="3"/>
  <c r="AC43" i="3"/>
  <c r="AB43" i="3"/>
  <c r="AA43" i="3"/>
  <c r="Z43" i="3"/>
  <c r="Y43" i="3"/>
  <c r="W43" i="3"/>
  <c r="U43" i="3"/>
  <c r="S43" i="3"/>
  <c r="R43" i="3"/>
  <c r="Q43" i="3"/>
  <c r="P43" i="3"/>
  <c r="O43" i="3"/>
  <c r="M43" i="3"/>
  <c r="K43" i="3"/>
  <c r="I43" i="3"/>
  <c r="G43" i="3"/>
  <c r="E43" i="3"/>
  <c r="C43" i="3"/>
  <c r="B43" i="3"/>
  <c r="F43" i="3" s="1"/>
  <c r="A43" i="3"/>
  <c r="AX42" i="3"/>
  <c r="AW42" i="3"/>
  <c r="AV42" i="3"/>
  <c r="AU42" i="3"/>
  <c r="AT42" i="3"/>
  <c r="AS42" i="3"/>
  <c r="AR42" i="3"/>
  <c r="AP42" i="3"/>
  <c r="AJ42" i="3"/>
  <c r="AH42" i="3"/>
  <c r="AG42" i="3"/>
  <c r="AF42" i="3"/>
  <c r="AE42" i="3"/>
  <c r="AD42" i="3"/>
  <c r="AC42" i="3"/>
  <c r="AB42" i="3"/>
  <c r="AA42" i="3"/>
  <c r="Z42" i="3"/>
  <c r="Y42" i="3"/>
  <c r="W42" i="3"/>
  <c r="U42" i="3"/>
  <c r="T42" i="3"/>
  <c r="S42" i="3"/>
  <c r="R42" i="3"/>
  <c r="Q42" i="3"/>
  <c r="P42" i="3"/>
  <c r="O42" i="3"/>
  <c r="M42" i="3"/>
  <c r="K42" i="3"/>
  <c r="I42" i="3"/>
  <c r="G42" i="3"/>
  <c r="F42" i="3"/>
  <c r="E42" i="3"/>
  <c r="D42" i="3"/>
  <c r="AN42" i="3" s="1"/>
  <c r="C42" i="3"/>
  <c r="B42" i="3"/>
  <c r="AI42" i="3" s="1"/>
  <c r="AK42" i="3" s="1"/>
  <c r="AM42" i="3" s="1"/>
  <c r="AO42" i="3" s="1"/>
  <c r="AQ42" i="3" s="1"/>
  <c r="A42" i="3"/>
  <c r="AX41" i="3"/>
  <c r="AW41" i="3"/>
  <c r="AV41" i="3"/>
  <c r="AU41" i="3"/>
  <c r="AT41" i="3"/>
  <c r="AS41" i="3"/>
  <c r="AR41" i="3"/>
  <c r="AP41" i="3"/>
  <c r="AH41" i="3"/>
  <c r="AG41" i="3"/>
  <c r="AF41" i="3"/>
  <c r="AE41" i="3"/>
  <c r="AD41" i="3"/>
  <c r="AC41" i="3"/>
  <c r="AB41" i="3"/>
  <c r="AA41" i="3"/>
  <c r="Z41" i="3"/>
  <c r="Y41" i="3"/>
  <c r="W41" i="3"/>
  <c r="U41" i="3"/>
  <c r="S41" i="3"/>
  <c r="R41" i="3"/>
  <c r="Q41" i="3"/>
  <c r="P41" i="3"/>
  <c r="O41" i="3"/>
  <c r="M41" i="3"/>
  <c r="K41" i="3"/>
  <c r="I41" i="3"/>
  <c r="G41" i="3"/>
  <c r="F41" i="3"/>
  <c r="E41" i="3"/>
  <c r="C41" i="3"/>
  <c r="B41" i="3"/>
  <c r="T41" i="3" s="1"/>
  <c r="A41" i="3"/>
  <c r="AX40" i="3"/>
  <c r="AW40" i="3"/>
  <c r="AV40" i="3"/>
  <c r="AT40" i="3"/>
  <c r="AS40" i="3"/>
  <c r="AU40" i="3" s="1"/>
  <c r="AR40" i="3"/>
  <c r="AP40" i="3"/>
  <c r="AL40" i="3"/>
  <c r="AH40" i="3"/>
  <c r="AG40" i="3"/>
  <c r="AF40" i="3"/>
  <c r="AE40" i="3"/>
  <c r="AD40" i="3"/>
  <c r="AC40" i="3"/>
  <c r="AB40" i="3"/>
  <c r="AA40" i="3"/>
  <c r="Z40" i="3"/>
  <c r="Y40" i="3"/>
  <c r="W40" i="3"/>
  <c r="U40" i="3"/>
  <c r="T40" i="3"/>
  <c r="S40" i="3"/>
  <c r="R40" i="3"/>
  <c r="Q40" i="3"/>
  <c r="P40" i="3"/>
  <c r="O40" i="3"/>
  <c r="M40" i="3"/>
  <c r="K40" i="3"/>
  <c r="I40" i="3"/>
  <c r="H40" i="3"/>
  <c r="J40" i="3" s="1"/>
  <c r="G40" i="3"/>
  <c r="E40" i="3"/>
  <c r="D40" i="3"/>
  <c r="V40" i="3" s="1"/>
  <c r="X40" i="3" s="1"/>
  <c r="C40" i="3"/>
  <c r="B40" i="3"/>
  <c r="F40" i="3" s="1"/>
  <c r="AN40" i="3" s="1"/>
  <c r="A40" i="3"/>
  <c r="AX39" i="3"/>
  <c r="AW39" i="3"/>
  <c r="AV39" i="3"/>
  <c r="AU39" i="3"/>
  <c r="AT39" i="3"/>
  <c r="AS39" i="3"/>
  <c r="AR39" i="3"/>
  <c r="AP39" i="3"/>
  <c r="AH39" i="3"/>
  <c r="AG39" i="3"/>
  <c r="AF39" i="3"/>
  <c r="AE39" i="3"/>
  <c r="AD39" i="3"/>
  <c r="AC39" i="3"/>
  <c r="AB39" i="3"/>
  <c r="AA39" i="3"/>
  <c r="Z39" i="3"/>
  <c r="Y39" i="3"/>
  <c r="W39" i="3"/>
  <c r="U39" i="3"/>
  <c r="S39" i="3"/>
  <c r="R39" i="3"/>
  <c r="Q39" i="3"/>
  <c r="P39" i="3"/>
  <c r="O39" i="3"/>
  <c r="M39" i="3"/>
  <c r="K39" i="3"/>
  <c r="I39" i="3"/>
  <c r="G39" i="3"/>
  <c r="E39" i="3"/>
  <c r="C39" i="3"/>
  <c r="B39" i="3"/>
  <c r="F39" i="3" s="1"/>
  <c r="A39" i="3"/>
  <c r="AX38" i="3"/>
  <c r="AW38" i="3"/>
  <c r="AV38" i="3"/>
  <c r="AU38" i="3"/>
  <c r="AT38" i="3"/>
  <c r="AS38" i="3"/>
  <c r="AR38" i="3"/>
  <c r="AP38" i="3"/>
  <c r="AH38" i="3"/>
  <c r="AG38" i="3"/>
  <c r="AF38" i="3"/>
  <c r="AE38" i="3"/>
  <c r="AD38" i="3"/>
  <c r="AC38" i="3"/>
  <c r="AB38" i="3"/>
  <c r="AA38" i="3"/>
  <c r="Z38" i="3"/>
  <c r="Y38" i="3"/>
  <c r="W38" i="3"/>
  <c r="U38" i="3"/>
  <c r="T38" i="3"/>
  <c r="S38" i="3"/>
  <c r="R38" i="3"/>
  <c r="Q38" i="3"/>
  <c r="P38" i="3"/>
  <c r="O38" i="3"/>
  <c r="M38" i="3"/>
  <c r="K38" i="3"/>
  <c r="I38" i="3"/>
  <c r="G38" i="3"/>
  <c r="F38" i="3"/>
  <c r="E38" i="3"/>
  <c r="D38" i="3"/>
  <c r="AN38" i="3" s="1"/>
  <c r="C38" i="3"/>
  <c r="B38" i="3"/>
  <c r="AI38" i="3" s="1"/>
  <c r="AK38" i="3" s="1"/>
  <c r="AM38" i="3" s="1"/>
  <c r="AO38" i="3" s="1"/>
  <c r="AQ38" i="3" s="1"/>
  <c r="A38" i="3"/>
  <c r="AX37" i="3"/>
  <c r="AW37" i="3"/>
  <c r="AV37" i="3"/>
  <c r="AU37" i="3"/>
  <c r="AT37" i="3"/>
  <c r="AS37" i="3"/>
  <c r="AR37" i="3"/>
  <c r="AP37" i="3"/>
  <c r="AH37" i="3"/>
  <c r="AG37" i="3"/>
  <c r="AF37" i="3"/>
  <c r="AE37" i="3"/>
  <c r="AD37" i="3"/>
  <c r="AC37" i="3"/>
  <c r="AB37" i="3"/>
  <c r="AA37" i="3"/>
  <c r="Z37" i="3"/>
  <c r="Y37" i="3"/>
  <c r="W37" i="3"/>
  <c r="U37" i="3"/>
  <c r="S37" i="3"/>
  <c r="R37" i="3"/>
  <c r="Q37" i="3"/>
  <c r="P37" i="3"/>
  <c r="O37" i="3"/>
  <c r="M37" i="3"/>
  <c r="K37" i="3"/>
  <c r="I37" i="3"/>
  <c r="G37" i="3"/>
  <c r="F37" i="3"/>
  <c r="E37" i="3"/>
  <c r="C37" i="3"/>
  <c r="B37" i="3"/>
  <c r="T37" i="3" s="1"/>
  <c r="A37" i="3"/>
  <c r="AX36" i="3"/>
  <c r="AW36" i="3"/>
  <c r="AV36" i="3"/>
  <c r="AT36" i="3"/>
  <c r="AS36" i="3"/>
  <c r="AU36" i="3" s="1"/>
  <c r="AR36" i="3"/>
  <c r="AP36" i="3"/>
  <c r="AH36" i="3"/>
  <c r="AG36" i="3"/>
  <c r="AF36" i="3"/>
  <c r="AE36" i="3"/>
  <c r="AD36" i="3"/>
  <c r="AC36" i="3"/>
  <c r="AB36" i="3"/>
  <c r="AA36" i="3"/>
  <c r="Z36" i="3"/>
  <c r="Y36" i="3"/>
  <c r="W36" i="3"/>
  <c r="U36" i="3"/>
  <c r="T36" i="3"/>
  <c r="S36" i="3"/>
  <c r="R36" i="3"/>
  <c r="Q36" i="3"/>
  <c r="P36" i="3"/>
  <c r="O36" i="3"/>
  <c r="M36" i="3"/>
  <c r="K36" i="3"/>
  <c r="I36" i="3"/>
  <c r="H36" i="3"/>
  <c r="J36" i="3" s="1"/>
  <c r="G36" i="3"/>
  <c r="E36" i="3"/>
  <c r="D36" i="3"/>
  <c r="AL36" i="3" s="1"/>
  <c r="C36" i="3"/>
  <c r="B36" i="3"/>
  <c r="F36" i="3" s="1"/>
  <c r="AN36" i="3" s="1"/>
  <c r="A36" i="3"/>
  <c r="AX35" i="3"/>
  <c r="AW35" i="3"/>
  <c r="AV35" i="3"/>
  <c r="AT35" i="3"/>
  <c r="AR35" i="3"/>
  <c r="AP35" i="3"/>
  <c r="AH35" i="3"/>
  <c r="AG35" i="3"/>
  <c r="AF35" i="3"/>
  <c r="AE35" i="3"/>
  <c r="AD35" i="3"/>
  <c r="AC35" i="3"/>
  <c r="AB35" i="3"/>
  <c r="AA35" i="3"/>
  <c r="Z35" i="3"/>
  <c r="Y35" i="3"/>
  <c r="W35" i="3"/>
  <c r="U35" i="3"/>
  <c r="S35" i="3"/>
  <c r="R35" i="3"/>
  <c r="Q35" i="3"/>
  <c r="P35" i="3"/>
  <c r="AS35" i="3" s="1"/>
  <c r="AU35" i="3" s="1"/>
  <c r="O35" i="3"/>
  <c r="M35" i="3"/>
  <c r="K35" i="3"/>
  <c r="I35" i="3"/>
  <c r="G35" i="3"/>
  <c r="E35" i="3"/>
  <c r="C35" i="3"/>
  <c r="B35" i="3"/>
  <c r="F35" i="3" s="1"/>
  <c r="A35" i="3"/>
  <c r="AX34" i="3"/>
  <c r="AW34" i="3"/>
  <c r="AV34" i="3"/>
  <c r="AT34" i="3"/>
  <c r="AR34" i="3"/>
  <c r="AP34" i="3"/>
  <c r="AJ34" i="3"/>
  <c r="AH34" i="3"/>
  <c r="AG34" i="3"/>
  <c r="AF34" i="3"/>
  <c r="AE34" i="3"/>
  <c r="AD34" i="3"/>
  <c r="AC34" i="3"/>
  <c r="AB34" i="3"/>
  <c r="AA34" i="3"/>
  <c r="Z34" i="3"/>
  <c r="Y34" i="3"/>
  <c r="W34" i="3"/>
  <c r="U34" i="3"/>
  <c r="T34" i="3"/>
  <c r="S34" i="3"/>
  <c r="R34" i="3"/>
  <c r="Q34" i="3"/>
  <c r="P34" i="3"/>
  <c r="AS34" i="3" s="1"/>
  <c r="AU34" i="3" s="1"/>
  <c r="O34" i="3"/>
  <c r="M34" i="3"/>
  <c r="K34" i="3"/>
  <c r="I34" i="3"/>
  <c r="G34" i="3"/>
  <c r="F34" i="3"/>
  <c r="E34" i="3"/>
  <c r="D34" i="3"/>
  <c r="AN34" i="3" s="1"/>
  <c r="C34" i="3"/>
  <c r="B34" i="3"/>
  <c r="AI34" i="3" s="1"/>
  <c r="AK34" i="3" s="1"/>
  <c r="AM34" i="3" s="1"/>
  <c r="AO34" i="3" s="1"/>
  <c r="AQ34" i="3" s="1"/>
  <c r="A34" i="3"/>
  <c r="AX33" i="3"/>
  <c r="AW33" i="3"/>
  <c r="AV33" i="3"/>
  <c r="AU33" i="3"/>
  <c r="AT33" i="3"/>
  <c r="AS33" i="3"/>
  <c r="AR33" i="3"/>
  <c r="AP33" i="3"/>
  <c r="AH33" i="3"/>
  <c r="AG33" i="3"/>
  <c r="AF33" i="3"/>
  <c r="AE33" i="3"/>
  <c r="AD33" i="3"/>
  <c r="AC33" i="3"/>
  <c r="AB33" i="3"/>
  <c r="AA33" i="3"/>
  <c r="Z33" i="3"/>
  <c r="Y33" i="3"/>
  <c r="W33" i="3"/>
  <c r="U33" i="3"/>
  <c r="S33" i="3"/>
  <c r="R33" i="3"/>
  <c r="Q33" i="3"/>
  <c r="P33" i="3"/>
  <c r="O33" i="3"/>
  <c r="M33" i="3"/>
  <c r="K33" i="3"/>
  <c r="I33" i="3"/>
  <c r="G33" i="3"/>
  <c r="F33" i="3"/>
  <c r="E33" i="3"/>
  <c r="C33" i="3"/>
  <c r="B33" i="3"/>
  <c r="T33" i="3" s="1"/>
  <c r="A33" i="3"/>
  <c r="AX32" i="3"/>
  <c r="AW32" i="3"/>
  <c r="AV32" i="3"/>
  <c r="AT32" i="3"/>
  <c r="AS32" i="3"/>
  <c r="AU32" i="3" s="1"/>
  <c r="AR32" i="3"/>
  <c r="AP32" i="3"/>
  <c r="AN32" i="3"/>
  <c r="AH32" i="3"/>
  <c r="AG32" i="3"/>
  <c r="AF32" i="3"/>
  <c r="AE32" i="3"/>
  <c r="AD32" i="3"/>
  <c r="AC32" i="3"/>
  <c r="AB32" i="3"/>
  <c r="AA32" i="3"/>
  <c r="Z32" i="3"/>
  <c r="Y32" i="3"/>
  <c r="W32" i="3"/>
  <c r="U32" i="3"/>
  <c r="T32" i="3"/>
  <c r="S32" i="3"/>
  <c r="R32" i="3"/>
  <c r="Q32" i="3"/>
  <c r="P32" i="3"/>
  <c r="O32" i="3"/>
  <c r="M32" i="3"/>
  <c r="K32" i="3"/>
  <c r="I32" i="3"/>
  <c r="H32" i="3"/>
  <c r="J32" i="3" s="1"/>
  <c r="G32" i="3"/>
  <c r="E32" i="3"/>
  <c r="D32" i="3"/>
  <c r="C32" i="3"/>
  <c r="B32" i="3"/>
  <c r="F32" i="3" s="1"/>
  <c r="A32" i="3"/>
  <c r="AX31" i="3"/>
  <c r="AW31" i="3"/>
  <c r="AV31" i="3"/>
  <c r="AT31" i="3"/>
  <c r="AR31" i="3"/>
  <c r="AP31" i="3"/>
  <c r="AH31" i="3"/>
  <c r="AG31" i="3"/>
  <c r="AF31" i="3"/>
  <c r="AE31" i="3"/>
  <c r="AD31" i="3"/>
  <c r="AC31" i="3"/>
  <c r="AB31" i="3"/>
  <c r="AA31" i="3"/>
  <c r="Z31" i="3"/>
  <c r="Y31" i="3"/>
  <c r="W31" i="3"/>
  <c r="U31" i="3"/>
  <c r="S31" i="3"/>
  <c r="R31" i="3"/>
  <c r="Q31" i="3"/>
  <c r="P31" i="3"/>
  <c r="AS31" i="3" s="1"/>
  <c r="AU31" i="3" s="1"/>
  <c r="O31" i="3"/>
  <c r="M31" i="3"/>
  <c r="K31" i="3"/>
  <c r="I31" i="3"/>
  <c r="G31" i="3"/>
  <c r="E31" i="3"/>
  <c r="C31" i="3"/>
  <c r="B31" i="3"/>
  <c r="A31" i="3"/>
  <c r="AX30" i="3"/>
  <c r="AW30" i="3"/>
  <c r="AV30" i="3"/>
  <c r="AT30" i="3"/>
  <c r="AR30" i="3"/>
  <c r="AP30" i="3"/>
  <c r="AJ30" i="3"/>
  <c r="AH30" i="3"/>
  <c r="AG30" i="3"/>
  <c r="AF30" i="3"/>
  <c r="AE30" i="3"/>
  <c r="AD30" i="3"/>
  <c r="AC30" i="3"/>
  <c r="AB30" i="3"/>
  <c r="AA30" i="3"/>
  <c r="Z30" i="3"/>
  <c r="Y30" i="3"/>
  <c r="W30" i="3"/>
  <c r="U30" i="3"/>
  <c r="T30" i="3"/>
  <c r="S30" i="3"/>
  <c r="R30" i="3"/>
  <c r="Q30" i="3"/>
  <c r="P30" i="3"/>
  <c r="AS30" i="3" s="1"/>
  <c r="AU30" i="3" s="1"/>
  <c r="O30" i="3"/>
  <c r="M30" i="3"/>
  <c r="K30" i="3"/>
  <c r="I30" i="3"/>
  <c r="G30" i="3"/>
  <c r="F30" i="3"/>
  <c r="E30" i="3"/>
  <c r="D30" i="3"/>
  <c r="C30" i="3"/>
  <c r="B30" i="3"/>
  <c r="AI30" i="3" s="1"/>
  <c r="AK30" i="3" s="1"/>
  <c r="AM30" i="3" s="1"/>
  <c r="AO30" i="3" s="1"/>
  <c r="AQ30" i="3" s="1"/>
  <c r="A30" i="3"/>
  <c r="AX29" i="3"/>
  <c r="AW29" i="3"/>
  <c r="AV29" i="3"/>
  <c r="AT29" i="3"/>
  <c r="AR29" i="3"/>
  <c r="AP29" i="3"/>
  <c r="AJ29" i="3"/>
  <c r="AH29" i="3"/>
  <c r="AG29" i="3"/>
  <c r="AF29" i="3"/>
  <c r="AE29" i="3"/>
  <c r="AD29" i="3"/>
  <c r="AC29" i="3"/>
  <c r="AB29" i="3"/>
  <c r="AA29" i="3"/>
  <c r="Z29" i="3"/>
  <c r="Y29" i="3"/>
  <c r="W29" i="3"/>
  <c r="U29" i="3"/>
  <c r="S29" i="3"/>
  <c r="R29" i="3"/>
  <c r="Q29" i="3"/>
  <c r="P29" i="3"/>
  <c r="AS29" i="3" s="1"/>
  <c r="AU29" i="3" s="1"/>
  <c r="O29" i="3"/>
  <c r="M29" i="3"/>
  <c r="K29" i="3"/>
  <c r="I29" i="3"/>
  <c r="G29" i="3"/>
  <c r="F29" i="3"/>
  <c r="E29" i="3"/>
  <c r="C29" i="3"/>
  <c r="B29" i="3"/>
  <c r="T29" i="3" s="1"/>
  <c r="A29" i="3"/>
  <c r="AX28" i="3"/>
  <c r="AW28" i="3"/>
  <c r="AV28" i="3"/>
  <c r="AT28" i="3"/>
  <c r="AS28" i="3"/>
  <c r="AU28" i="3" s="1"/>
  <c r="AR28" i="3"/>
  <c r="AP28" i="3"/>
  <c r="AH28" i="3"/>
  <c r="AG28" i="3"/>
  <c r="AF28" i="3"/>
  <c r="AE28" i="3"/>
  <c r="AD28" i="3"/>
  <c r="AC28" i="3"/>
  <c r="AB28" i="3"/>
  <c r="AA28" i="3"/>
  <c r="Z28" i="3"/>
  <c r="Y28" i="3"/>
  <c r="W28" i="3"/>
  <c r="U28" i="3"/>
  <c r="S28" i="3"/>
  <c r="R28" i="3"/>
  <c r="Q28" i="3"/>
  <c r="P28" i="3"/>
  <c r="O28" i="3"/>
  <c r="M28" i="3"/>
  <c r="K28" i="3"/>
  <c r="I28" i="3"/>
  <c r="G28" i="3"/>
  <c r="E28" i="3"/>
  <c r="C28" i="3"/>
  <c r="B28" i="3"/>
  <c r="D28" i="3" s="1"/>
  <c r="A28" i="3"/>
  <c r="AX27" i="3"/>
  <c r="AW27" i="3"/>
  <c r="AV27" i="3"/>
  <c r="AT27" i="3"/>
  <c r="AR27" i="3"/>
  <c r="AP27" i="3"/>
  <c r="AJ27" i="3"/>
  <c r="AH27" i="3"/>
  <c r="AG27" i="3"/>
  <c r="AF27" i="3"/>
  <c r="AE27" i="3"/>
  <c r="AD27" i="3"/>
  <c r="AC27" i="3"/>
  <c r="AB27" i="3"/>
  <c r="AA27" i="3"/>
  <c r="Z27" i="3"/>
  <c r="Y27" i="3"/>
  <c r="W27" i="3"/>
  <c r="U27" i="3"/>
  <c r="S27" i="3"/>
  <c r="R27" i="3"/>
  <c r="Q27" i="3"/>
  <c r="P27" i="3"/>
  <c r="AS27" i="3" s="1"/>
  <c r="AU27" i="3" s="1"/>
  <c r="O27" i="3"/>
  <c r="M27" i="3"/>
  <c r="K27" i="3"/>
  <c r="I27" i="3"/>
  <c r="G27" i="3"/>
  <c r="E27" i="3"/>
  <c r="C27" i="3"/>
  <c r="B27" i="3"/>
  <c r="AI27" i="3" s="1"/>
  <c r="AK27" i="3" s="1"/>
  <c r="AM27" i="3" s="1"/>
  <c r="AO27" i="3" s="1"/>
  <c r="AQ27" i="3" s="1"/>
  <c r="A27" i="3"/>
  <c r="AX26" i="3"/>
  <c r="AW26" i="3"/>
  <c r="AV26" i="3"/>
  <c r="AU26" i="3"/>
  <c r="AT26" i="3"/>
  <c r="AS26" i="3"/>
  <c r="AR26" i="3"/>
  <c r="AP26" i="3"/>
  <c r="AN26" i="3"/>
  <c r="AH26" i="3"/>
  <c r="AG26" i="3"/>
  <c r="AF26" i="3"/>
  <c r="AE26" i="3"/>
  <c r="AD26" i="3"/>
  <c r="AC26" i="3"/>
  <c r="AB26" i="3"/>
  <c r="AA26" i="3"/>
  <c r="Z26" i="3"/>
  <c r="Y26" i="3"/>
  <c r="W26" i="3"/>
  <c r="V26" i="3"/>
  <c r="X26" i="3" s="1"/>
  <c r="U26" i="3"/>
  <c r="T26" i="3"/>
  <c r="S26" i="3"/>
  <c r="R26" i="3"/>
  <c r="Q26" i="3"/>
  <c r="P26" i="3"/>
  <c r="O26" i="3"/>
  <c r="M26" i="3"/>
  <c r="K26" i="3"/>
  <c r="I26" i="3"/>
  <c r="G26" i="3"/>
  <c r="F26" i="3"/>
  <c r="E26" i="3"/>
  <c r="D26" i="3"/>
  <c r="AL26" i="3" s="1"/>
  <c r="C26" i="3"/>
  <c r="B26" i="3"/>
  <c r="AI26" i="3" s="1"/>
  <c r="AK26" i="3" s="1"/>
  <c r="AM26" i="3" s="1"/>
  <c r="AO26" i="3" s="1"/>
  <c r="AQ26" i="3" s="1"/>
  <c r="A26" i="3"/>
  <c r="AX25" i="3"/>
  <c r="AW25" i="3"/>
  <c r="AV25" i="3"/>
  <c r="AT25" i="3"/>
  <c r="AR25" i="3"/>
  <c r="AP25" i="3"/>
  <c r="AJ25" i="3"/>
  <c r="AH25" i="3"/>
  <c r="AG25" i="3"/>
  <c r="AF25" i="3"/>
  <c r="AE25" i="3"/>
  <c r="AD25" i="3"/>
  <c r="AC25" i="3"/>
  <c r="AB25" i="3"/>
  <c r="AA25" i="3"/>
  <c r="Z25" i="3"/>
  <c r="Y25" i="3"/>
  <c r="W25" i="3"/>
  <c r="U25" i="3"/>
  <c r="S25" i="3"/>
  <c r="R25" i="3"/>
  <c r="Q25" i="3"/>
  <c r="P25" i="3"/>
  <c r="AS25" i="3" s="1"/>
  <c r="AU25" i="3" s="1"/>
  <c r="O25" i="3"/>
  <c r="M25" i="3"/>
  <c r="K25" i="3"/>
  <c r="I25" i="3"/>
  <c r="G25" i="3"/>
  <c r="E25" i="3"/>
  <c r="C25" i="3"/>
  <c r="B25" i="3"/>
  <c r="AI25" i="3" s="1"/>
  <c r="AK25" i="3" s="1"/>
  <c r="AM25" i="3" s="1"/>
  <c r="AO25" i="3" s="1"/>
  <c r="AQ25" i="3" s="1"/>
  <c r="A25" i="3"/>
  <c r="AX24" i="3"/>
  <c r="AW24" i="3"/>
  <c r="AV24" i="3"/>
  <c r="AT24" i="3"/>
  <c r="AR24" i="3"/>
  <c r="AP24" i="3"/>
  <c r="AH24" i="3"/>
  <c r="AG24" i="3"/>
  <c r="AF24" i="3"/>
  <c r="AE24" i="3"/>
  <c r="AD24" i="3"/>
  <c r="AC24" i="3"/>
  <c r="AB24" i="3"/>
  <c r="AA24" i="3"/>
  <c r="Z24" i="3"/>
  <c r="Y24" i="3"/>
  <c r="W24" i="3"/>
  <c r="U24" i="3"/>
  <c r="T24" i="3"/>
  <c r="S24" i="3"/>
  <c r="R24" i="3"/>
  <c r="Q24" i="3"/>
  <c r="P24" i="3"/>
  <c r="AS24" i="3" s="1"/>
  <c r="AU24" i="3" s="1"/>
  <c r="O24" i="3"/>
  <c r="M24" i="3"/>
  <c r="K24" i="3"/>
  <c r="I24" i="3"/>
  <c r="G24" i="3"/>
  <c r="E24" i="3"/>
  <c r="D24" i="3"/>
  <c r="H24" i="3" s="1"/>
  <c r="J24" i="3" s="1"/>
  <c r="C24" i="3"/>
  <c r="B24" i="3"/>
  <c r="AI24" i="3" s="1"/>
  <c r="AK24" i="3" s="1"/>
  <c r="AM24" i="3" s="1"/>
  <c r="AO24" i="3" s="1"/>
  <c r="AQ24" i="3" s="1"/>
  <c r="A24" i="3"/>
  <c r="AX23" i="3"/>
  <c r="AW23" i="3"/>
  <c r="AV23" i="3"/>
  <c r="AU23" i="3"/>
  <c r="AT23" i="3"/>
  <c r="AS23" i="3"/>
  <c r="AR23" i="3"/>
  <c r="AP23" i="3"/>
  <c r="AH23" i="3"/>
  <c r="AG23" i="3"/>
  <c r="AF23" i="3"/>
  <c r="AE23" i="3"/>
  <c r="AD23" i="3"/>
  <c r="AC23" i="3"/>
  <c r="AB23" i="3"/>
  <c r="AA23" i="3"/>
  <c r="Z23" i="3"/>
  <c r="Y23" i="3"/>
  <c r="W23" i="3"/>
  <c r="U23" i="3"/>
  <c r="S23" i="3"/>
  <c r="R23" i="3"/>
  <c r="Q23" i="3"/>
  <c r="P23" i="3"/>
  <c r="O23" i="3"/>
  <c r="M23" i="3"/>
  <c r="K23" i="3"/>
  <c r="I23" i="3"/>
  <c r="G23" i="3"/>
  <c r="E23" i="3"/>
  <c r="C23" i="3"/>
  <c r="B23" i="3"/>
  <c r="AI23" i="3" s="1"/>
  <c r="AK23" i="3" s="1"/>
  <c r="AM23" i="3" s="1"/>
  <c r="AO23" i="3" s="1"/>
  <c r="AQ23" i="3" s="1"/>
  <c r="A23" i="3"/>
  <c r="AX22" i="3"/>
  <c r="AW22" i="3"/>
  <c r="AV22" i="3"/>
  <c r="AU22" i="3"/>
  <c r="AT22" i="3"/>
  <c r="AS22" i="3"/>
  <c r="AR22" i="3"/>
  <c r="AP22" i="3"/>
  <c r="AN22" i="3"/>
  <c r="AL22" i="3"/>
  <c r="AH22" i="3"/>
  <c r="AG22" i="3"/>
  <c r="AF22" i="3"/>
  <c r="AE22" i="3"/>
  <c r="AD22" i="3"/>
  <c r="AC22" i="3"/>
  <c r="AB22" i="3"/>
  <c r="AA22" i="3"/>
  <c r="Z22" i="3"/>
  <c r="Y22" i="3"/>
  <c r="W22" i="3"/>
  <c r="V22" i="3"/>
  <c r="X22" i="3" s="1"/>
  <c r="U22" i="3"/>
  <c r="T22" i="3"/>
  <c r="S22" i="3"/>
  <c r="R22" i="3"/>
  <c r="Q22" i="3"/>
  <c r="P22" i="3"/>
  <c r="O22" i="3"/>
  <c r="M22" i="3"/>
  <c r="K22" i="3"/>
  <c r="I22" i="3"/>
  <c r="G22" i="3"/>
  <c r="F22" i="3"/>
  <c r="E22" i="3"/>
  <c r="D22" i="3"/>
  <c r="AJ22" i="3" s="1"/>
  <c r="C22" i="3"/>
  <c r="B22" i="3"/>
  <c r="AI22" i="3" s="1"/>
  <c r="AK22" i="3" s="1"/>
  <c r="AM22" i="3" s="1"/>
  <c r="AO22" i="3" s="1"/>
  <c r="AQ22" i="3" s="1"/>
  <c r="A22" i="3"/>
  <c r="AX21" i="3"/>
  <c r="AW21" i="3"/>
  <c r="AV21" i="3"/>
  <c r="AT21" i="3"/>
  <c r="AR21" i="3"/>
  <c r="AP21" i="3"/>
  <c r="AH21" i="3"/>
  <c r="AG21" i="3"/>
  <c r="AF21" i="3"/>
  <c r="AE21" i="3"/>
  <c r="AD21" i="3"/>
  <c r="AC21" i="3"/>
  <c r="AB21" i="3"/>
  <c r="AA21" i="3"/>
  <c r="Z21" i="3"/>
  <c r="Y21" i="3"/>
  <c r="W21" i="3"/>
  <c r="U21" i="3"/>
  <c r="S21" i="3"/>
  <c r="R21" i="3"/>
  <c r="Q21" i="3"/>
  <c r="P21" i="3"/>
  <c r="AS21" i="3" s="1"/>
  <c r="AU21" i="3" s="1"/>
  <c r="O21" i="3"/>
  <c r="M21" i="3"/>
  <c r="K21" i="3"/>
  <c r="I21" i="3"/>
  <c r="G21" i="3"/>
  <c r="E21" i="3"/>
  <c r="C21" i="3"/>
  <c r="B21" i="3"/>
  <c r="AI21" i="3" s="1"/>
  <c r="AK21" i="3" s="1"/>
  <c r="AM21" i="3" s="1"/>
  <c r="AO21" i="3" s="1"/>
  <c r="AQ21" i="3" s="1"/>
  <c r="A21" i="3"/>
  <c r="AX20" i="3"/>
  <c r="AW20" i="3"/>
  <c r="AV20" i="3"/>
  <c r="AT20" i="3"/>
  <c r="AR20" i="3"/>
  <c r="AP20" i="3"/>
  <c r="AH20" i="3"/>
  <c r="AG20" i="3"/>
  <c r="AF20" i="3"/>
  <c r="AE20" i="3"/>
  <c r="AD20" i="3"/>
  <c r="AC20" i="3"/>
  <c r="AB20" i="3"/>
  <c r="AA20" i="3"/>
  <c r="Z20" i="3"/>
  <c r="Y20" i="3"/>
  <c r="W20" i="3"/>
  <c r="U20" i="3"/>
  <c r="T20" i="3"/>
  <c r="S20" i="3"/>
  <c r="R20" i="3"/>
  <c r="Q20" i="3"/>
  <c r="P20" i="3"/>
  <c r="AS20" i="3" s="1"/>
  <c r="AU20" i="3" s="1"/>
  <c r="O20" i="3"/>
  <c r="M20" i="3"/>
  <c r="K20" i="3"/>
  <c r="I20" i="3"/>
  <c r="G20" i="3"/>
  <c r="E20" i="3"/>
  <c r="D20" i="3"/>
  <c r="H20" i="3" s="1"/>
  <c r="J20" i="3" s="1"/>
  <c r="C20" i="3"/>
  <c r="B20" i="3"/>
  <c r="AI20" i="3" s="1"/>
  <c r="AK20" i="3" s="1"/>
  <c r="AM20" i="3" s="1"/>
  <c r="AO20" i="3" s="1"/>
  <c r="AQ20" i="3" s="1"/>
  <c r="A20" i="3"/>
  <c r="AX19" i="3"/>
  <c r="AW19" i="3"/>
  <c r="AV19" i="3"/>
  <c r="AU19" i="3"/>
  <c r="AT19" i="3"/>
  <c r="AS19" i="3"/>
  <c r="AR19" i="3"/>
  <c r="AP19" i="3"/>
  <c r="AH19" i="3"/>
  <c r="AG19" i="3"/>
  <c r="AF19" i="3"/>
  <c r="AE19" i="3"/>
  <c r="AD19" i="3"/>
  <c r="AC19" i="3"/>
  <c r="AB19" i="3"/>
  <c r="AA19" i="3"/>
  <c r="Z19" i="3"/>
  <c r="Y19" i="3"/>
  <c r="W19" i="3"/>
  <c r="U19" i="3"/>
  <c r="S19" i="3"/>
  <c r="R19" i="3"/>
  <c r="Q19" i="3"/>
  <c r="P19" i="3"/>
  <c r="O19" i="3"/>
  <c r="M19" i="3"/>
  <c r="K19" i="3"/>
  <c r="I19" i="3"/>
  <c r="G19" i="3"/>
  <c r="E19" i="3"/>
  <c r="C19" i="3"/>
  <c r="B19" i="3"/>
  <c r="AI19" i="3" s="1"/>
  <c r="AK19" i="3" s="1"/>
  <c r="AM19" i="3" s="1"/>
  <c r="AO19" i="3" s="1"/>
  <c r="AQ19" i="3" s="1"/>
  <c r="A19" i="3"/>
  <c r="AX18" i="3"/>
  <c r="AW18" i="3"/>
  <c r="AV18" i="3"/>
  <c r="AU18" i="3"/>
  <c r="AT18" i="3"/>
  <c r="AS18" i="3"/>
  <c r="AR18" i="3"/>
  <c r="AP18" i="3"/>
  <c r="AN18" i="3"/>
  <c r="AH18" i="3"/>
  <c r="AG18" i="3"/>
  <c r="AF18" i="3"/>
  <c r="AE18" i="3"/>
  <c r="AD18" i="3"/>
  <c r="AC18" i="3"/>
  <c r="AB18" i="3"/>
  <c r="AA18" i="3"/>
  <c r="Z18" i="3"/>
  <c r="Y18" i="3"/>
  <c r="W18" i="3"/>
  <c r="V18" i="3"/>
  <c r="X18" i="3" s="1"/>
  <c r="U18" i="3"/>
  <c r="T18" i="3"/>
  <c r="S18" i="3"/>
  <c r="R18" i="3"/>
  <c r="Q18" i="3"/>
  <c r="P18" i="3"/>
  <c r="O18" i="3"/>
  <c r="M18" i="3"/>
  <c r="K18" i="3"/>
  <c r="I18" i="3"/>
  <c r="G18" i="3"/>
  <c r="F18" i="3"/>
  <c r="E18" i="3"/>
  <c r="D18" i="3"/>
  <c r="AL18" i="3" s="1"/>
  <c r="C18" i="3"/>
  <c r="B18" i="3"/>
  <c r="AI18" i="3" s="1"/>
  <c r="AK18" i="3" s="1"/>
  <c r="AM18" i="3" s="1"/>
  <c r="AO18" i="3" s="1"/>
  <c r="AQ18" i="3" s="1"/>
  <c r="A18" i="3"/>
  <c r="AX17" i="3"/>
  <c r="AW17" i="3"/>
  <c r="AV17" i="3"/>
  <c r="AU17" i="3"/>
  <c r="AT17" i="3"/>
  <c r="AS17" i="3"/>
  <c r="AR17" i="3"/>
  <c r="AP17" i="3"/>
  <c r="AH17" i="3"/>
  <c r="AG17" i="3"/>
  <c r="AF17" i="3"/>
  <c r="AE17" i="3"/>
  <c r="AD17" i="3"/>
  <c r="AC17" i="3"/>
  <c r="AB17" i="3"/>
  <c r="AA17" i="3"/>
  <c r="Z17" i="3"/>
  <c r="Y17" i="3"/>
  <c r="W17" i="3"/>
  <c r="U17" i="3"/>
  <c r="T17" i="3"/>
  <c r="S17" i="3"/>
  <c r="R17" i="3"/>
  <c r="Q17" i="3"/>
  <c r="P17" i="3"/>
  <c r="O17" i="3"/>
  <c r="M17" i="3"/>
  <c r="K17" i="3"/>
  <c r="I17" i="3"/>
  <c r="G17" i="3"/>
  <c r="E17" i="3"/>
  <c r="D17" i="3"/>
  <c r="H17" i="3" s="1"/>
  <c r="J17" i="3" s="1"/>
  <c r="C17" i="3"/>
  <c r="B17" i="3"/>
  <c r="AI17" i="3" s="1"/>
  <c r="AK17" i="3" s="1"/>
  <c r="AM17" i="3" s="1"/>
  <c r="AO17" i="3" s="1"/>
  <c r="AQ17" i="3" s="1"/>
  <c r="A17" i="3"/>
  <c r="AX16" i="3"/>
  <c r="AW16" i="3"/>
  <c r="AV16" i="3"/>
  <c r="AT16" i="3"/>
  <c r="AR16" i="3"/>
  <c r="AP16" i="3"/>
  <c r="AJ16" i="3"/>
  <c r="AH16" i="3"/>
  <c r="AG16" i="3"/>
  <c r="AF16" i="3"/>
  <c r="AE16" i="3"/>
  <c r="AD16" i="3"/>
  <c r="AC16" i="3"/>
  <c r="AB16" i="3"/>
  <c r="AA16" i="3"/>
  <c r="Z16" i="3"/>
  <c r="Y16" i="3"/>
  <c r="W16" i="3"/>
  <c r="V16" i="3"/>
  <c r="X16" i="3" s="1"/>
  <c r="U16" i="3"/>
  <c r="T16" i="3"/>
  <c r="S16" i="3"/>
  <c r="Q16" i="3"/>
  <c r="O16" i="3"/>
  <c r="M16" i="3"/>
  <c r="K16" i="3"/>
  <c r="I16" i="3"/>
  <c r="G16" i="3"/>
  <c r="F16" i="3"/>
  <c r="E16" i="3"/>
  <c r="AN16" i="3" s="1"/>
  <c r="D16" i="3"/>
  <c r="AL16" i="3" s="1"/>
  <c r="C16" i="3"/>
  <c r="B16" i="3"/>
  <c r="AI16" i="3" s="1"/>
  <c r="AK16" i="3" s="1"/>
  <c r="AM16" i="3" s="1"/>
  <c r="AO16" i="3" s="1"/>
  <c r="AQ16" i="3" s="1"/>
  <c r="A16" i="3"/>
  <c r="AX15" i="3"/>
  <c r="AW15" i="3"/>
  <c r="AV15" i="3"/>
  <c r="AU15" i="3"/>
  <c r="AT15" i="3"/>
  <c r="AR15" i="3"/>
  <c r="AP15" i="3"/>
  <c r="AJ15" i="3"/>
  <c r="AH15" i="3"/>
  <c r="AG15" i="3"/>
  <c r="AF15" i="3"/>
  <c r="AE15" i="3"/>
  <c r="AD15" i="3"/>
  <c r="AC15" i="3"/>
  <c r="AB15" i="3"/>
  <c r="AA15" i="3"/>
  <c r="Z15" i="3"/>
  <c r="Y15" i="3"/>
  <c r="W15" i="3"/>
  <c r="U15" i="3"/>
  <c r="T15" i="3"/>
  <c r="S15" i="3"/>
  <c r="R15" i="3"/>
  <c r="Q15" i="3"/>
  <c r="P15" i="3"/>
  <c r="AS15" i="3" s="1"/>
  <c r="O15" i="3"/>
  <c r="M15" i="3"/>
  <c r="K15" i="3"/>
  <c r="I15" i="3"/>
  <c r="G15" i="3"/>
  <c r="E15" i="3"/>
  <c r="D15" i="3"/>
  <c r="C15" i="3"/>
  <c r="B15" i="3"/>
  <c r="AI15" i="3" s="1"/>
  <c r="AK15" i="3" s="1"/>
  <c r="AM15" i="3" s="1"/>
  <c r="AO15" i="3" s="1"/>
  <c r="AQ15" i="3" s="1"/>
  <c r="A15" i="3"/>
  <c r="AX14" i="3"/>
  <c r="AW14" i="3"/>
  <c r="AV14" i="3"/>
  <c r="AU14" i="3"/>
  <c r="AT14" i="3"/>
  <c r="AT3" i="3" s="1"/>
  <c r="AS14" i="3"/>
  <c r="AR14" i="3"/>
  <c r="AP14" i="3"/>
  <c r="AH14" i="3"/>
  <c r="AH4" i="3" s="1"/>
  <c r="AG14" i="3"/>
  <c r="AF14" i="3"/>
  <c r="AE14" i="3"/>
  <c r="AD14" i="3"/>
  <c r="AC14" i="3"/>
  <c r="AB14" i="3"/>
  <c r="AA14" i="3"/>
  <c r="Z14" i="3"/>
  <c r="AA2" i="3" s="1"/>
  <c r="Y14" i="3"/>
  <c r="W14" i="3"/>
  <c r="U14" i="3"/>
  <c r="S14" i="3"/>
  <c r="R14" i="3"/>
  <c r="Q14" i="3"/>
  <c r="P14" i="3"/>
  <c r="O14" i="3"/>
  <c r="M14" i="3"/>
  <c r="K14" i="3"/>
  <c r="I14" i="3"/>
  <c r="G14" i="3"/>
  <c r="E14" i="3"/>
  <c r="C14" i="3"/>
  <c r="B14" i="3"/>
  <c r="AI14" i="3" s="1"/>
  <c r="AK14" i="3" s="1"/>
  <c r="AM14" i="3" s="1"/>
  <c r="AO14" i="3" s="1"/>
  <c r="AQ14" i="3" s="1"/>
  <c r="A14" i="3"/>
  <c r="AX13" i="3"/>
  <c r="AX4" i="3" s="1"/>
  <c r="AW13" i="3"/>
  <c r="AV13" i="3"/>
  <c r="AU13" i="3"/>
  <c r="AT13" i="3"/>
  <c r="AS13" i="3"/>
  <c r="AR13" i="3"/>
  <c r="AR3" i="3" s="1"/>
  <c r="AP13" i="3"/>
  <c r="AN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M13" i="3"/>
  <c r="K13" i="3"/>
  <c r="I13" i="3"/>
  <c r="H13" i="3"/>
  <c r="J13" i="3" s="1"/>
  <c r="G13" i="3"/>
  <c r="F13" i="3"/>
  <c r="E13" i="3"/>
  <c r="D13" i="3"/>
  <c r="AJ13" i="3" s="1"/>
  <c r="C13" i="3"/>
  <c r="AL13" i="3" s="1"/>
  <c r="B13" i="3"/>
  <c r="AI13" i="3" s="1"/>
  <c r="AK13" i="3" s="1"/>
  <c r="AM13" i="3" s="1"/>
  <c r="AO13" i="3" s="1"/>
  <c r="AQ13" i="3" s="1"/>
  <c r="A13" i="3"/>
  <c r="AX12" i="3"/>
  <c r="AW12" i="3"/>
  <c r="AV12" i="3"/>
  <c r="AT12" i="3"/>
  <c r="AS12" i="3"/>
  <c r="AU12" i="3" s="1"/>
  <c r="AR12" i="3"/>
  <c r="AP12" i="3"/>
  <c r="AN12" i="3"/>
  <c r="AK12" i="3"/>
  <c r="AM12" i="3" s="1"/>
  <c r="AO12" i="3" s="1"/>
  <c r="AQ12" i="3" s="1"/>
  <c r="AH12" i="3"/>
  <c r="AG12" i="3"/>
  <c r="AF12" i="3"/>
  <c r="AE12" i="3"/>
  <c r="AD12" i="3"/>
  <c r="AD4" i="3" s="1"/>
  <c r="AC12" i="3"/>
  <c r="AB12" i="3"/>
  <c r="AA12" i="3"/>
  <c r="Z12" i="3"/>
  <c r="Y12" i="3"/>
  <c r="W12" i="3"/>
  <c r="V12" i="3"/>
  <c r="X12" i="3" s="1"/>
  <c r="U12" i="3"/>
  <c r="T12" i="3"/>
  <c r="S12" i="3"/>
  <c r="Q12" i="3"/>
  <c r="O12" i="3"/>
  <c r="M12" i="3"/>
  <c r="K12" i="3"/>
  <c r="I12" i="3"/>
  <c r="G12" i="3"/>
  <c r="F12" i="3"/>
  <c r="E12" i="3"/>
  <c r="R12" i="3" s="1"/>
  <c r="D12" i="3"/>
  <c r="AJ12" i="3" s="1"/>
  <c r="C12" i="3"/>
  <c r="B12" i="3"/>
  <c r="AI12" i="3" s="1"/>
  <c r="A12" i="3"/>
  <c r="AX11" i="3"/>
  <c r="AW11" i="3"/>
  <c r="AV11" i="3"/>
  <c r="AV4" i="3" s="1"/>
  <c r="AT11" i="3"/>
  <c r="AT4" i="3" s="1"/>
  <c r="AR11" i="3"/>
  <c r="AP11" i="3"/>
  <c r="AH11" i="3"/>
  <c r="AG11" i="3"/>
  <c r="AF11" i="3"/>
  <c r="AE11" i="3"/>
  <c r="AD11" i="3"/>
  <c r="AC11" i="3"/>
  <c r="AB11" i="3"/>
  <c r="AA11" i="3"/>
  <c r="Z11" i="3"/>
  <c r="Y11" i="3"/>
  <c r="W11" i="3"/>
  <c r="U11" i="3"/>
  <c r="S11" i="3"/>
  <c r="R11" i="3"/>
  <c r="Q11" i="3"/>
  <c r="P11" i="3"/>
  <c r="AS11" i="3" s="1"/>
  <c r="AU11" i="3" s="1"/>
  <c r="O11" i="3"/>
  <c r="M11" i="3"/>
  <c r="K11" i="3"/>
  <c r="I11" i="3"/>
  <c r="G11" i="3"/>
  <c r="E11" i="3"/>
  <c r="C11" i="3"/>
  <c r="B11" i="3"/>
  <c r="AI11" i="3" s="1"/>
  <c r="AK11" i="3" s="1"/>
  <c r="AM11" i="3" s="1"/>
  <c r="AO11" i="3" s="1"/>
  <c r="AQ11" i="3" s="1"/>
  <c r="AX10" i="3"/>
  <c r="AW10" i="3"/>
  <c r="AV10" i="3"/>
  <c r="AT10" i="3"/>
  <c r="AS10" i="3"/>
  <c r="AU10" i="3" s="1"/>
  <c r="AR10" i="3"/>
  <c r="AP10" i="3"/>
  <c r="AH10" i="3"/>
  <c r="AG10" i="3"/>
  <c r="AF10" i="3"/>
  <c r="AE10" i="3"/>
  <c r="AD10" i="3"/>
  <c r="AC10" i="3"/>
  <c r="AB10" i="3"/>
  <c r="AA10" i="3"/>
  <c r="Z10" i="3"/>
  <c r="Y10" i="3"/>
  <c r="W10" i="3"/>
  <c r="U10" i="3"/>
  <c r="S10" i="3"/>
  <c r="R10" i="3"/>
  <c r="Q10" i="3"/>
  <c r="P10" i="3"/>
  <c r="O10" i="3"/>
  <c r="M10" i="3"/>
  <c r="K10" i="3"/>
  <c r="K3" i="3" s="1"/>
  <c r="I10" i="3"/>
  <c r="G10" i="3"/>
  <c r="E10" i="3"/>
  <c r="C10" i="3"/>
  <c r="A10" i="3"/>
  <c r="B10" i="3" s="1"/>
  <c r="AX9" i="3"/>
  <c r="AW9" i="3"/>
  <c r="AV9" i="3"/>
  <c r="AT9" i="3"/>
  <c r="AR9" i="3"/>
  <c r="AP9" i="3"/>
  <c r="AP4" i="3" s="1"/>
  <c r="AK9" i="3"/>
  <c r="AM9" i="3" s="1"/>
  <c r="AO9" i="3" s="1"/>
  <c r="AQ9" i="3" s="1"/>
  <c r="AI9" i="3"/>
  <c r="AH9" i="3"/>
  <c r="AG9" i="3"/>
  <c r="AF9" i="3"/>
  <c r="AE9" i="3"/>
  <c r="AD9" i="3"/>
  <c r="AC9" i="3"/>
  <c r="AD2" i="3" s="1"/>
  <c r="AB9" i="3"/>
  <c r="AA9" i="3"/>
  <c r="Z9" i="3"/>
  <c r="Y9" i="3"/>
  <c r="W9" i="3"/>
  <c r="U9" i="3"/>
  <c r="U3" i="3" s="1"/>
  <c r="S9" i="3"/>
  <c r="Q9" i="3"/>
  <c r="O9" i="3"/>
  <c r="M9" i="3"/>
  <c r="M3" i="3" s="1"/>
  <c r="K9" i="3"/>
  <c r="I9" i="3"/>
  <c r="G9" i="3"/>
  <c r="E9" i="3"/>
  <c r="R9" i="3" s="1"/>
  <c r="C9" i="3"/>
  <c r="B9" i="3"/>
  <c r="F9" i="3" s="1"/>
  <c r="A9" i="3"/>
  <c r="AX8" i="3"/>
  <c r="AW8" i="3"/>
  <c r="AV8" i="3"/>
  <c r="AU8" i="3"/>
  <c r="AT8" i="3"/>
  <c r="AS8" i="3"/>
  <c r="AR8" i="3"/>
  <c r="AP8" i="3"/>
  <c r="AH8" i="3"/>
  <c r="AG8" i="3"/>
  <c r="AF8" i="3"/>
  <c r="AE8" i="3"/>
  <c r="AF2" i="3" s="1"/>
  <c r="AD8" i="3"/>
  <c r="AC8" i="3"/>
  <c r="AB8" i="3"/>
  <c r="AA8" i="3"/>
  <c r="Z8" i="3"/>
  <c r="Y8" i="3"/>
  <c r="W8" i="3"/>
  <c r="W3" i="3" s="1"/>
  <c r="U8" i="3"/>
  <c r="U4" i="3" s="1"/>
  <c r="T8" i="3"/>
  <c r="S8" i="3"/>
  <c r="Q8" i="3"/>
  <c r="O8" i="3"/>
  <c r="O4" i="3" s="1"/>
  <c r="M8" i="3"/>
  <c r="M4" i="3" s="1"/>
  <c r="K8" i="3"/>
  <c r="I8" i="3"/>
  <c r="G8" i="3"/>
  <c r="G3" i="3" s="1"/>
  <c r="F8" i="3"/>
  <c r="E8" i="3"/>
  <c r="R8" i="3" s="1"/>
  <c r="D8" i="3"/>
  <c r="AJ8" i="3" s="1"/>
  <c r="C8" i="3"/>
  <c r="B8" i="3"/>
  <c r="AI8" i="3" s="1"/>
  <c r="AK8" i="3" s="1"/>
  <c r="AM8" i="3" s="1"/>
  <c r="AO8" i="3" s="1"/>
  <c r="AQ8" i="3" s="1"/>
  <c r="A8" i="3"/>
  <c r="AX7" i="3"/>
  <c r="AW7" i="3"/>
  <c r="AX2" i="3" s="1"/>
  <c r="AV7" i="3"/>
  <c r="AU7" i="3"/>
  <c r="AT7" i="3"/>
  <c r="AS7" i="3"/>
  <c r="AR7" i="3"/>
  <c r="AR4" i="3" s="1"/>
  <c r="AP7" i="3"/>
  <c r="AH7" i="3"/>
  <c r="AG7" i="3"/>
  <c r="AH2" i="3" s="1"/>
  <c r="AF7" i="3"/>
  <c r="AE7" i="3"/>
  <c r="AD7" i="3"/>
  <c r="AC7" i="3"/>
  <c r="AB7" i="3"/>
  <c r="AA7" i="3"/>
  <c r="AA4" i="3" s="1"/>
  <c r="Z7" i="3"/>
  <c r="Y7" i="3"/>
  <c r="Y4" i="3" s="1"/>
  <c r="W7" i="3"/>
  <c r="W4" i="3" s="1"/>
  <c r="U7" i="3"/>
  <c r="S7" i="3"/>
  <c r="R7" i="3"/>
  <c r="Q7" i="3"/>
  <c r="Q4" i="3" s="1"/>
  <c r="P7" i="3"/>
  <c r="O7" i="3"/>
  <c r="M7" i="3"/>
  <c r="K7" i="3"/>
  <c r="K4" i="3" s="1"/>
  <c r="I7" i="3"/>
  <c r="I4" i="3" s="1"/>
  <c r="G7" i="3"/>
  <c r="G4" i="3" s="1"/>
  <c r="E7" i="3"/>
  <c r="C7" i="3"/>
  <c r="A7" i="3"/>
  <c r="B7" i="3" s="1"/>
  <c r="AX6" i="3"/>
  <c r="AV6" i="3"/>
  <c r="AT6" i="3"/>
  <c r="AR6" i="3"/>
  <c r="AP6" i="3"/>
  <c r="AN6" i="3"/>
  <c r="AL6" i="3"/>
  <c r="AJ6" i="3"/>
  <c r="AH6" i="3"/>
  <c r="AF6" i="3"/>
  <c r="AD6" i="3"/>
  <c r="AA6" i="3"/>
  <c r="Y6" i="3"/>
  <c r="W6" i="3"/>
  <c r="U6" i="3"/>
  <c r="S6" i="3"/>
  <c r="Q6" i="3"/>
  <c r="O6" i="3"/>
  <c r="M6" i="3"/>
  <c r="K6" i="3"/>
  <c r="I6" i="3"/>
  <c r="G6" i="3"/>
  <c r="E6" i="3"/>
  <c r="C6" i="3"/>
  <c r="AF4" i="3"/>
  <c r="S4" i="3"/>
  <c r="C4" i="3"/>
  <c r="AX3" i="3"/>
  <c r="AP3" i="3"/>
  <c r="AF3" i="3"/>
  <c r="AA3" i="3"/>
  <c r="S3" i="3"/>
  <c r="C3" i="3"/>
  <c r="N24" i="3" l="1"/>
  <c r="L24" i="3"/>
  <c r="AF5" i="3"/>
  <c r="F7" i="3"/>
  <c r="C2" i="3"/>
  <c r="C5" i="3" s="1"/>
  <c r="T7" i="3"/>
  <c r="D7" i="3"/>
  <c r="AI7" i="3"/>
  <c r="AA5" i="3"/>
  <c r="AI10" i="3"/>
  <c r="AK10" i="3" s="1"/>
  <c r="AM10" i="3" s="1"/>
  <c r="AO10" i="3" s="1"/>
  <c r="AQ10" i="3" s="1"/>
  <c r="F10" i="3"/>
  <c r="T10" i="3"/>
  <c r="D10" i="3"/>
  <c r="AN10" i="3"/>
  <c r="AJ11" i="3"/>
  <c r="N13" i="3"/>
  <c r="L13" i="3"/>
  <c r="AX5" i="3"/>
  <c r="AH5" i="3"/>
  <c r="V28" i="3"/>
  <c r="X28" i="3" s="1"/>
  <c r="H28" i="3"/>
  <c r="J28" i="3" s="1"/>
  <c r="N20" i="3"/>
  <c r="L20" i="3"/>
  <c r="L17" i="3"/>
  <c r="N17" i="3"/>
  <c r="AD5" i="3"/>
  <c r="Q3" i="3"/>
  <c r="AH3" i="3"/>
  <c r="V8" i="3"/>
  <c r="X8" i="3" s="1"/>
  <c r="AL8" i="3"/>
  <c r="D9" i="3"/>
  <c r="T9" i="3"/>
  <c r="AJ9" i="3"/>
  <c r="AL12" i="3"/>
  <c r="AL24" i="3"/>
  <c r="F80" i="3"/>
  <c r="T80" i="3"/>
  <c r="D80" i="3"/>
  <c r="AI80" i="3"/>
  <c r="AK80" i="3" s="1"/>
  <c r="AM80" i="3" s="1"/>
  <c r="AO80" i="3" s="1"/>
  <c r="AQ80" i="3" s="1"/>
  <c r="T81" i="3"/>
  <c r="D81" i="3"/>
  <c r="AI81" i="3"/>
  <c r="AK81" i="3" s="1"/>
  <c r="AM81" i="3" s="1"/>
  <c r="AO81" i="3" s="1"/>
  <c r="AQ81" i="3" s="1"/>
  <c r="F81" i="3"/>
  <c r="AI90" i="3"/>
  <c r="AK90" i="3" s="1"/>
  <c r="AM90" i="3" s="1"/>
  <c r="AO90" i="3" s="1"/>
  <c r="AQ90" i="3" s="1"/>
  <c r="F90" i="3"/>
  <c r="T90" i="3"/>
  <c r="D90" i="3"/>
  <c r="N48" i="3"/>
  <c r="L48" i="3"/>
  <c r="AI86" i="3"/>
  <c r="AK86" i="3" s="1"/>
  <c r="AM86" i="3" s="1"/>
  <c r="AO86" i="3" s="1"/>
  <c r="AQ86" i="3" s="1"/>
  <c r="F86" i="3"/>
  <c r="T86" i="3"/>
  <c r="D86" i="3"/>
  <c r="E4" i="3"/>
  <c r="H8" i="3"/>
  <c r="J8" i="3" s="1"/>
  <c r="P8" i="3"/>
  <c r="AN8" i="3"/>
  <c r="AL9" i="3"/>
  <c r="D11" i="3"/>
  <c r="AL11" i="3" s="1"/>
  <c r="T11" i="3"/>
  <c r="H16" i="3"/>
  <c r="J16" i="3" s="1"/>
  <c r="P16" i="3"/>
  <c r="AS16" i="3" s="1"/>
  <c r="AU16" i="3" s="1"/>
  <c r="H18" i="3"/>
  <c r="J18" i="3" s="1"/>
  <c r="F20" i="3"/>
  <c r="V20" i="3"/>
  <c r="X20" i="3" s="1"/>
  <c r="H22" i="3"/>
  <c r="J22" i="3" s="1"/>
  <c r="F24" i="3"/>
  <c r="V24" i="3"/>
  <c r="X24" i="3" s="1"/>
  <c r="H26" i="3"/>
  <c r="J26" i="3" s="1"/>
  <c r="T27" i="3"/>
  <c r="AL32" i="3"/>
  <c r="AL52" i="3"/>
  <c r="N56" i="3"/>
  <c r="L56" i="3"/>
  <c r="AI82" i="3"/>
  <c r="AK82" i="3" s="1"/>
  <c r="AM82" i="3" s="1"/>
  <c r="AO82" i="3" s="1"/>
  <c r="AQ82" i="3" s="1"/>
  <c r="F82" i="3"/>
  <c r="T82" i="3"/>
  <c r="D82" i="3"/>
  <c r="F104" i="3"/>
  <c r="T104" i="3"/>
  <c r="D104" i="3"/>
  <c r="AI104" i="3"/>
  <c r="AK104" i="3" s="1"/>
  <c r="AM104" i="3" s="1"/>
  <c r="AO104" i="3" s="1"/>
  <c r="AQ104" i="3" s="1"/>
  <c r="AL10" i="3"/>
  <c r="H12" i="3"/>
  <c r="J12" i="3" s="1"/>
  <c r="P12" i="3"/>
  <c r="D14" i="3"/>
  <c r="T14" i="3"/>
  <c r="F15" i="3"/>
  <c r="AN15" i="3" s="1"/>
  <c r="V15" i="3"/>
  <c r="X15" i="3" s="1"/>
  <c r="F17" i="3"/>
  <c r="AL17" i="3" s="1"/>
  <c r="V17" i="3"/>
  <c r="X17" i="3" s="1"/>
  <c r="D19" i="3"/>
  <c r="T19" i="3"/>
  <c r="D21" i="3"/>
  <c r="T21" i="3"/>
  <c r="D23" i="3"/>
  <c r="T23" i="3"/>
  <c r="D25" i="3"/>
  <c r="T25" i="3"/>
  <c r="D27" i="3"/>
  <c r="N44" i="3"/>
  <c r="L44" i="3"/>
  <c r="AL60" i="3"/>
  <c r="N68" i="3"/>
  <c r="L68" i="3"/>
  <c r="AL76" i="3"/>
  <c r="F100" i="3"/>
  <c r="T100" i="3"/>
  <c r="D100" i="3"/>
  <c r="AI100" i="3"/>
  <c r="AK100" i="3" s="1"/>
  <c r="AM100" i="3" s="1"/>
  <c r="AO100" i="3" s="1"/>
  <c r="AQ100" i="3" s="1"/>
  <c r="T101" i="3"/>
  <c r="D101" i="3"/>
  <c r="AI101" i="3"/>
  <c r="AK101" i="3" s="1"/>
  <c r="AM101" i="3" s="1"/>
  <c r="AO101" i="3" s="1"/>
  <c r="AQ101" i="3" s="1"/>
  <c r="F101" i="3"/>
  <c r="T110" i="3"/>
  <c r="D110" i="3"/>
  <c r="F110" i="3"/>
  <c r="AI110" i="3"/>
  <c r="AK110" i="3" s="1"/>
  <c r="AM110" i="3" s="1"/>
  <c r="AO110" i="3" s="1"/>
  <c r="AQ110" i="3" s="1"/>
  <c r="F28" i="3"/>
  <c r="AL28" i="3" s="1"/>
  <c r="AI28" i="3"/>
  <c r="AK28" i="3" s="1"/>
  <c r="AM28" i="3" s="1"/>
  <c r="AO28" i="3" s="1"/>
  <c r="AQ28" i="3" s="1"/>
  <c r="F31" i="3"/>
  <c r="T31" i="3"/>
  <c r="D31" i="3"/>
  <c r="AI31" i="3"/>
  <c r="AK31" i="3" s="1"/>
  <c r="AM31" i="3" s="1"/>
  <c r="AO31" i="3" s="1"/>
  <c r="AQ31" i="3" s="1"/>
  <c r="E3" i="3"/>
  <c r="I3" i="3"/>
  <c r="Y3" i="3"/>
  <c r="P9" i="3"/>
  <c r="AS9" i="3" s="1"/>
  <c r="F11" i="3"/>
  <c r="AN11" i="3"/>
  <c r="R16" i="3"/>
  <c r="S2" i="3" s="1"/>
  <c r="S5" i="3" s="1"/>
  <c r="F96" i="3"/>
  <c r="T96" i="3"/>
  <c r="D96" i="3"/>
  <c r="AI96" i="3"/>
  <c r="AK96" i="3" s="1"/>
  <c r="AM96" i="3" s="1"/>
  <c r="AO96" i="3" s="1"/>
  <c r="AQ96" i="3" s="1"/>
  <c r="T97" i="3"/>
  <c r="D97" i="3"/>
  <c r="AI97" i="3"/>
  <c r="AK97" i="3" s="1"/>
  <c r="AM97" i="3" s="1"/>
  <c r="AO97" i="3" s="1"/>
  <c r="AQ97" i="3" s="1"/>
  <c r="F97" i="3"/>
  <c r="F14" i="3"/>
  <c r="H15" i="3"/>
  <c r="J15" i="3" s="1"/>
  <c r="AJ18" i="3"/>
  <c r="F19" i="3"/>
  <c r="F21" i="3"/>
  <c r="F23" i="3"/>
  <c r="F25" i="3"/>
  <c r="AJ26" i="3"/>
  <c r="F27" i="3"/>
  <c r="N32" i="3"/>
  <c r="L32" i="3"/>
  <c r="N36" i="3"/>
  <c r="L36" i="3"/>
  <c r="N52" i="3"/>
  <c r="L52" i="3"/>
  <c r="F92" i="3"/>
  <c r="T92" i="3"/>
  <c r="D92" i="3"/>
  <c r="AI92" i="3"/>
  <c r="AK92" i="3" s="1"/>
  <c r="AM92" i="3" s="1"/>
  <c r="AO92" i="3" s="1"/>
  <c r="AQ92" i="3" s="1"/>
  <c r="T93" i="3"/>
  <c r="D93" i="3"/>
  <c r="AI93" i="3"/>
  <c r="AK93" i="3" s="1"/>
  <c r="AM93" i="3" s="1"/>
  <c r="AO93" i="3" s="1"/>
  <c r="AQ93" i="3" s="1"/>
  <c r="F93" i="3"/>
  <c r="AI102" i="3"/>
  <c r="AK102" i="3" s="1"/>
  <c r="AM102" i="3" s="1"/>
  <c r="AO102" i="3" s="1"/>
  <c r="AQ102" i="3" s="1"/>
  <c r="F102" i="3"/>
  <c r="T102" i="3"/>
  <c r="D102" i="3"/>
  <c r="T108" i="3"/>
  <c r="D108" i="3"/>
  <c r="AI108" i="3"/>
  <c r="AK108" i="3" s="1"/>
  <c r="AM108" i="3" s="1"/>
  <c r="AO108" i="3" s="1"/>
  <c r="AQ108" i="3" s="1"/>
  <c r="F108" i="3"/>
  <c r="T28" i="3"/>
  <c r="AD3" i="3"/>
  <c r="N60" i="3"/>
  <c r="L60" i="3"/>
  <c r="N76" i="3"/>
  <c r="L76" i="3"/>
  <c r="AI78" i="3"/>
  <c r="AK78" i="3" s="1"/>
  <c r="AM78" i="3" s="1"/>
  <c r="AO78" i="3" s="1"/>
  <c r="AQ78" i="3" s="1"/>
  <c r="F78" i="3"/>
  <c r="T78" i="3"/>
  <c r="D78" i="3"/>
  <c r="F88" i="3"/>
  <c r="T88" i="3"/>
  <c r="D88" i="3"/>
  <c r="AI88" i="3"/>
  <c r="AK88" i="3" s="1"/>
  <c r="AM88" i="3" s="1"/>
  <c r="AO88" i="3" s="1"/>
  <c r="AQ88" i="3" s="1"/>
  <c r="T89" i="3"/>
  <c r="D89" i="3"/>
  <c r="AI89" i="3"/>
  <c r="AK89" i="3" s="1"/>
  <c r="AM89" i="3" s="1"/>
  <c r="AO89" i="3" s="1"/>
  <c r="AQ89" i="3" s="1"/>
  <c r="F89" i="3"/>
  <c r="AI98" i="3"/>
  <c r="AK98" i="3" s="1"/>
  <c r="AM98" i="3" s="1"/>
  <c r="AO98" i="3" s="1"/>
  <c r="AQ98" i="3" s="1"/>
  <c r="F98" i="3"/>
  <c r="T98" i="3"/>
  <c r="D98" i="3"/>
  <c r="O3" i="3"/>
  <c r="AV3" i="3"/>
  <c r="AN30" i="3"/>
  <c r="H30" i="3"/>
  <c r="J30" i="3" s="1"/>
  <c r="AL30" i="3"/>
  <c r="V30" i="3"/>
  <c r="X30" i="3" s="1"/>
  <c r="N40" i="3"/>
  <c r="L40" i="3"/>
  <c r="N64" i="3"/>
  <c r="L64" i="3"/>
  <c r="N72" i="3"/>
  <c r="L72" i="3"/>
  <c r="AI74" i="3"/>
  <c r="AK74" i="3" s="1"/>
  <c r="AM74" i="3" s="1"/>
  <c r="AO74" i="3" s="1"/>
  <c r="AQ74" i="3" s="1"/>
  <c r="F74" i="3"/>
  <c r="T74" i="3"/>
  <c r="D74" i="3"/>
  <c r="F84" i="3"/>
  <c r="T84" i="3"/>
  <c r="D84" i="3"/>
  <c r="AI84" i="3"/>
  <c r="AK84" i="3" s="1"/>
  <c r="AM84" i="3" s="1"/>
  <c r="AO84" i="3" s="1"/>
  <c r="AQ84" i="3" s="1"/>
  <c r="T85" i="3"/>
  <c r="D85" i="3"/>
  <c r="AI85" i="3"/>
  <c r="AK85" i="3" s="1"/>
  <c r="AM85" i="3" s="1"/>
  <c r="AO85" i="3" s="1"/>
  <c r="AQ85" i="3" s="1"/>
  <c r="F85" i="3"/>
  <c r="AI94" i="3"/>
  <c r="AK94" i="3" s="1"/>
  <c r="AM94" i="3" s="1"/>
  <c r="AO94" i="3" s="1"/>
  <c r="AQ94" i="3" s="1"/>
  <c r="F94" i="3"/>
  <c r="T94" i="3"/>
  <c r="D94" i="3"/>
  <c r="T106" i="3"/>
  <c r="D106" i="3"/>
  <c r="AI106" i="3"/>
  <c r="AK106" i="3" s="1"/>
  <c r="AM106" i="3" s="1"/>
  <c r="AO106" i="3" s="1"/>
  <c r="AQ106" i="3" s="1"/>
  <c r="F106" i="3"/>
  <c r="AJ38" i="3"/>
  <c r="AJ46" i="3"/>
  <c r="AJ50" i="3"/>
  <c r="AJ66" i="3"/>
  <c r="AJ70" i="3"/>
  <c r="AN76" i="3"/>
  <c r="P80" i="3"/>
  <c r="P84" i="3"/>
  <c r="P88" i="3"/>
  <c r="P92" i="3"/>
  <c r="P96" i="3"/>
  <c r="P100" i="3"/>
  <c r="P104" i="3"/>
  <c r="F115" i="3"/>
  <c r="T115" i="3"/>
  <c r="D115" i="3"/>
  <c r="AI115" i="3"/>
  <c r="AK115" i="3" s="1"/>
  <c r="AM115" i="3" s="1"/>
  <c r="AO115" i="3" s="1"/>
  <c r="AQ115" i="3" s="1"/>
  <c r="R117" i="3"/>
  <c r="P117" i="3"/>
  <c r="T118" i="3"/>
  <c r="D118" i="3"/>
  <c r="F118" i="3"/>
  <c r="F129" i="3"/>
  <c r="T129" i="3"/>
  <c r="D129" i="3"/>
  <c r="AI129" i="3"/>
  <c r="AK129" i="3" s="1"/>
  <c r="AM129" i="3" s="1"/>
  <c r="AO129" i="3" s="1"/>
  <c r="AQ129" i="3" s="1"/>
  <c r="F137" i="3"/>
  <c r="T137" i="3"/>
  <c r="D137" i="3"/>
  <c r="AI137" i="3"/>
  <c r="AK137" i="3" s="1"/>
  <c r="AM137" i="3" s="1"/>
  <c r="AO137" i="3" s="1"/>
  <c r="AQ137" i="3" s="1"/>
  <c r="F143" i="3"/>
  <c r="T143" i="3"/>
  <c r="D143" i="3"/>
  <c r="AI143" i="3"/>
  <c r="AK143" i="3" s="1"/>
  <c r="AM143" i="3" s="1"/>
  <c r="AO143" i="3" s="1"/>
  <c r="AQ143" i="3" s="1"/>
  <c r="F144" i="3"/>
  <c r="T144" i="3"/>
  <c r="D144" i="3"/>
  <c r="AI144" i="3"/>
  <c r="AK144" i="3" s="1"/>
  <c r="AM144" i="3" s="1"/>
  <c r="AO144" i="3" s="1"/>
  <c r="AQ144" i="3" s="1"/>
  <c r="F149" i="3"/>
  <c r="T149" i="3"/>
  <c r="D149" i="3"/>
  <c r="AI149" i="3"/>
  <c r="AK149" i="3" s="1"/>
  <c r="AM149" i="3" s="1"/>
  <c r="AO149" i="3" s="1"/>
  <c r="AQ149" i="3" s="1"/>
  <c r="AI35" i="3"/>
  <c r="AK35" i="3" s="1"/>
  <c r="AM35" i="3" s="1"/>
  <c r="AO35" i="3" s="1"/>
  <c r="AQ35" i="3" s="1"/>
  <c r="AI39" i="3"/>
  <c r="AK39" i="3" s="1"/>
  <c r="AM39" i="3" s="1"/>
  <c r="AO39" i="3" s="1"/>
  <c r="AQ39" i="3" s="1"/>
  <c r="AI43" i="3"/>
  <c r="AK43" i="3" s="1"/>
  <c r="AM43" i="3" s="1"/>
  <c r="AO43" i="3" s="1"/>
  <c r="AQ43" i="3" s="1"/>
  <c r="AI47" i="3"/>
  <c r="AK47" i="3" s="1"/>
  <c r="AM47" i="3" s="1"/>
  <c r="AO47" i="3" s="1"/>
  <c r="AQ47" i="3" s="1"/>
  <c r="AI51" i="3"/>
  <c r="AK51" i="3" s="1"/>
  <c r="AM51" i="3" s="1"/>
  <c r="AO51" i="3" s="1"/>
  <c r="AQ51" i="3" s="1"/>
  <c r="AI55" i="3"/>
  <c r="AK55" i="3" s="1"/>
  <c r="AM55" i="3" s="1"/>
  <c r="AO55" i="3" s="1"/>
  <c r="AQ55" i="3" s="1"/>
  <c r="AI59" i="3"/>
  <c r="AK59" i="3" s="1"/>
  <c r="AM59" i="3" s="1"/>
  <c r="AO59" i="3" s="1"/>
  <c r="AQ59" i="3" s="1"/>
  <c r="AI63" i="3"/>
  <c r="AK63" i="3" s="1"/>
  <c r="AM63" i="3" s="1"/>
  <c r="AO63" i="3" s="1"/>
  <c r="AQ63" i="3" s="1"/>
  <c r="AI67" i="3"/>
  <c r="AK67" i="3" s="1"/>
  <c r="AM67" i="3" s="1"/>
  <c r="AO67" i="3" s="1"/>
  <c r="AQ67" i="3" s="1"/>
  <c r="AI71" i="3"/>
  <c r="AK71" i="3" s="1"/>
  <c r="AM71" i="3" s="1"/>
  <c r="AO71" i="3" s="1"/>
  <c r="AQ71" i="3" s="1"/>
  <c r="AI75" i="3"/>
  <c r="AK75" i="3" s="1"/>
  <c r="AM75" i="3" s="1"/>
  <c r="AO75" i="3" s="1"/>
  <c r="AQ75" i="3" s="1"/>
  <c r="AI79" i="3"/>
  <c r="AK79" i="3" s="1"/>
  <c r="AM79" i="3" s="1"/>
  <c r="AO79" i="3" s="1"/>
  <c r="AQ79" i="3" s="1"/>
  <c r="AI83" i="3"/>
  <c r="AK83" i="3" s="1"/>
  <c r="AM83" i="3" s="1"/>
  <c r="AO83" i="3" s="1"/>
  <c r="AQ83" i="3" s="1"/>
  <c r="AI87" i="3"/>
  <c r="AK87" i="3" s="1"/>
  <c r="AM87" i="3" s="1"/>
  <c r="AO87" i="3" s="1"/>
  <c r="AQ87" i="3" s="1"/>
  <c r="AI91" i="3"/>
  <c r="AK91" i="3" s="1"/>
  <c r="AM91" i="3" s="1"/>
  <c r="AO91" i="3" s="1"/>
  <c r="AQ91" i="3" s="1"/>
  <c r="AI95" i="3"/>
  <c r="AK95" i="3" s="1"/>
  <c r="AM95" i="3" s="1"/>
  <c r="AO95" i="3" s="1"/>
  <c r="AQ95" i="3" s="1"/>
  <c r="AI99" i="3"/>
  <c r="AK99" i="3" s="1"/>
  <c r="AM99" i="3" s="1"/>
  <c r="AO99" i="3" s="1"/>
  <c r="AQ99" i="3" s="1"/>
  <c r="AI103" i="3"/>
  <c r="AK103" i="3" s="1"/>
  <c r="AM103" i="3" s="1"/>
  <c r="AO103" i="3" s="1"/>
  <c r="AQ103" i="3" s="1"/>
  <c r="F111" i="3"/>
  <c r="T111" i="3"/>
  <c r="D111" i="3"/>
  <c r="H159" i="3"/>
  <c r="J159" i="3" s="1"/>
  <c r="V159" i="3"/>
  <c r="X159" i="3" s="1"/>
  <c r="V34" i="3"/>
  <c r="X34" i="3" s="1"/>
  <c r="AL34" i="3"/>
  <c r="D35" i="3"/>
  <c r="T35" i="3"/>
  <c r="V38" i="3"/>
  <c r="X38" i="3" s="1"/>
  <c r="AL38" i="3"/>
  <c r="D39" i="3"/>
  <c r="T39" i="3"/>
  <c r="V42" i="3"/>
  <c r="X42" i="3" s="1"/>
  <c r="AL42" i="3"/>
  <c r="D43" i="3"/>
  <c r="T43" i="3"/>
  <c r="V46" i="3"/>
  <c r="X46" i="3" s="1"/>
  <c r="AL46" i="3"/>
  <c r="D47" i="3"/>
  <c r="T47" i="3"/>
  <c r="V50" i="3"/>
  <c r="X50" i="3" s="1"/>
  <c r="AL50" i="3"/>
  <c r="D51" i="3"/>
  <c r="T51" i="3"/>
  <c r="V54" i="3"/>
  <c r="X54" i="3" s="1"/>
  <c r="AL54" i="3"/>
  <c r="D55" i="3"/>
  <c r="T55" i="3"/>
  <c r="V58" i="3"/>
  <c r="X58" i="3" s="1"/>
  <c r="D59" i="3"/>
  <c r="T59" i="3"/>
  <c r="V62" i="3"/>
  <c r="X62" i="3" s="1"/>
  <c r="AL62" i="3"/>
  <c r="D63" i="3"/>
  <c r="T63" i="3"/>
  <c r="V66" i="3"/>
  <c r="X66" i="3" s="1"/>
  <c r="AL66" i="3"/>
  <c r="D67" i="3"/>
  <c r="T67" i="3"/>
  <c r="V70" i="3"/>
  <c r="X70" i="3" s="1"/>
  <c r="AL70" i="3"/>
  <c r="D71" i="3"/>
  <c r="T71" i="3"/>
  <c r="D75" i="3"/>
  <c r="T75" i="3"/>
  <c r="D79" i="3"/>
  <c r="T79" i="3"/>
  <c r="D83" i="3"/>
  <c r="T83" i="3"/>
  <c r="D87" i="3"/>
  <c r="T87" i="3"/>
  <c r="D91" i="3"/>
  <c r="T91" i="3"/>
  <c r="D95" i="3"/>
  <c r="T95" i="3"/>
  <c r="D99" i="3"/>
  <c r="T99" i="3"/>
  <c r="D103" i="3"/>
  <c r="T103" i="3"/>
  <c r="F113" i="3"/>
  <c r="T113" i="3"/>
  <c r="D113" i="3"/>
  <c r="AI113" i="3"/>
  <c r="AK113" i="3" s="1"/>
  <c r="AM113" i="3" s="1"/>
  <c r="AO113" i="3" s="1"/>
  <c r="AQ113" i="3" s="1"/>
  <c r="R115" i="3"/>
  <c r="P115" i="3"/>
  <c r="F116" i="3"/>
  <c r="T116" i="3"/>
  <c r="D116" i="3"/>
  <c r="F121" i="3"/>
  <c r="T121" i="3"/>
  <c r="D121" i="3"/>
  <c r="AI121" i="3"/>
  <c r="AK121" i="3" s="1"/>
  <c r="AM121" i="3" s="1"/>
  <c r="AO121" i="3" s="1"/>
  <c r="AQ121" i="3" s="1"/>
  <c r="F145" i="3"/>
  <c r="T145" i="3"/>
  <c r="D145" i="3"/>
  <c r="AI145" i="3"/>
  <c r="AK145" i="3" s="1"/>
  <c r="AM145" i="3" s="1"/>
  <c r="AO145" i="3" s="1"/>
  <c r="AQ145" i="3" s="1"/>
  <c r="AI32" i="3"/>
  <c r="AK32" i="3" s="1"/>
  <c r="AM32" i="3" s="1"/>
  <c r="AO32" i="3" s="1"/>
  <c r="AQ32" i="3" s="1"/>
  <c r="AI36" i="3"/>
  <c r="AK36" i="3" s="1"/>
  <c r="AM36" i="3" s="1"/>
  <c r="AO36" i="3" s="1"/>
  <c r="AQ36" i="3" s="1"/>
  <c r="AI40" i="3"/>
  <c r="AK40" i="3" s="1"/>
  <c r="AM40" i="3" s="1"/>
  <c r="AO40" i="3" s="1"/>
  <c r="AQ40" i="3" s="1"/>
  <c r="AI44" i="3"/>
  <c r="AK44" i="3" s="1"/>
  <c r="AM44" i="3" s="1"/>
  <c r="AO44" i="3" s="1"/>
  <c r="AQ44" i="3" s="1"/>
  <c r="AI48" i="3"/>
  <c r="AK48" i="3" s="1"/>
  <c r="AM48" i="3" s="1"/>
  <c r="AO48" i="3" s="1"/>
  <c r="AQ48" i="3" s="1"/>
  <c r="AI52" i="3"/>
  <c r="AK52" i="3" s="1"/>
  <c r="AM52" i="3" s="1"/>
  <c r="AO52" i="3" s="1"/>
  <c r="AQ52" i="3" s="1"/>
  <c r="AI56" i="3"/>
  <c r="AK56" i="3" s="1"/>
  <c r="AM56" i="3" s="1"/>
  <c r="AO56" i="3" s="1"/>
  <c r="AQ56" i="3" s="1"/>
  <c r="AI60" i="3"/>
  <c r="AK60" i="3" s="1"/>
  <c r="AM60" i="3" s="1"/>
  <c r="AO60" i="3" s="1"/>
  <c r="AQ60" i="3" s="1"/>
  <c r="AI64" i="3"/>
  <c r="AK64" i="3" s="1"/>
  <c r="AM64" i="3" s="1"/>
  <c r="AO64" i="3" s="1"/>
  <c r="AQ64" i="3" s="1"/>
  <c r="AI68" i="3"/>
  <c r="AK68" i="3" s="1"/>
  <c r="AM68" i="3" s="1"/>
  <c r="AO68" i="3" s="1"/>
  <c r="AQ68" i="3" s="1"/>
  <c r="AI72" i="3"/>
  <c r="AK72" i="3" s="1"/>
  <c r="AM72" i="3" s="1"/>
  <c r="AO72" i="3" s="1"/>
  <c r="AQ72" i="3" s="1"/>
  <c r="AI76" i="3"/>
  <c r="AK76" i="3" s="1"/>
  <c r="AM76" i="3" s="1"/>
  <c r="AO76" i="3" s="1"/>
  <c r="AQ76" i="3" s="1"/>
  <c r="R111" i="3"/>
  <c r="P111" i="3"/>
  <c r="F131" i="3"/>
  <c r="T131" i="3"/>
  <c r="D131" i="3"/>
  <c r="AI131" i="3"/>
  <c r="AK131" i="3" s="1"/>
  <c r="AM131" i="3" s="1"/>
  <c r="AO131" i="3" s="1"/>
  <c r="AQ131" i="3" s="1"/>
  <c r="F132" i="3"/>
  <c r="T132" i="3"/>
  <c r="D132" i="3"/>
  <c r="AI132" i="3"/>
  <c r="AK132" i="3" s="1"/>
  <c r="AM132" i="3" s="1"/>
  <c r="AO132" i="3" s="1"/>
  <c r="AQ132" i="3" s="1"/>
  <c r="F139" i="3"/>
  <c r="T139" i="3"/>
  <c r="D139" i="3"/>
  <c r="AI139" i="3"/>
  <c r="AK139" i="3" s="1"/>
  <c r="AM139" i="3" s="1"/>
  <c r="AO139" i="3" s="1"/>
  <c r="AQ139" i="3" s="1"/>
  <c r="F140" i="3"/>
  <c r="T140" i="3"/>
  <c r="D140" i="3"/>
  <c r="AI140" i="3"/>
  <c r="AK140" i="3" s="1"/>
  <c r="AM140" i="3" s="1"/>
  <c r="AO140" i="3" s="1"/>
  <c r="AQ140" i="3" s="1"/>
  <c r="F160" i="3"/>
  <c r="T160" i="3"/>
  <c r="AI160" i="3"/>
  <c r="AK160" i="3" s="1"/>
  <c r="AM160" i="3" s="1"/>
  <c r="AO160" i="3" s="1"/>
  <c r="AQ160" i="3" s="1"/>
  <c r="D160" i="3"/>
  <c r="AI165" i="3"/>
  <c r="AK165" i="3" s="1"/>
  <c r="AM165" i="3" s="1"/>
  <c r="AO165" i="3" s="1"/>
  <c r="AQ165" i="3" s="1"/>
  <c r="F165" i="3"/>
  <c r="T165" i="3"/>
  <c r="D165" i="3"/>
  <c r="AJ32" i="3"/>
  <c r="H34" i="3"/>
  <c r="J34" i="3" s="1"/>
  <c r="AJ36" i="3"/>
  <c r="H38" i="3"/>
  <c r="J38" i="3" s="1"/>
  <c r="AJ40" i="3"/>
  <c r="H42" i="3"/>
  <c r="J42" i="3" s="1"/>
  <c r="AJ44" i="3"/>
  <c r="H46" i="3"/>
  <c r="J46" i="3" s="1"/>
  <c r="AJ48" i="3"/>
  <c r="H50" i="3"/>
  <c r="J50" i="3" s="1"/>
  <c r="H54" i="3"/>
  <c r="J54" i="3" s="1"/>
  <c r="H58" i="3"/>
  <c r="J58" i="3" s="1"/>
  <c r="AJ60" i="3"/>
  <c r="H62" i="3"/>
  <c r="J62" i="3" s="1"/>
  <c r="AJ64" i="3"/>
  <c r="H66" i="3"/>
  <c r="J66" i="3" s="1"/>
  <c r="AJ68" i="3"/>
  <c r="H70" i="3"/>
  <c r="J70" i="3" s="1"/>
  <c r="AJ72" i="3"/>
  <c r="R113" i="3"/>
  <c r="P113" i="3"/>
  <c r="T114" i="3"/>
  <c r="D114" i="3"/>
  <c r="F114" i="3"/>
  <c r="F119" i="3"/>
  <c r="T119" i="3"/>
  <c r="D119" i="3"/>
  <c r="AI119" i="3"/>
  <c r="AK119" i="3" s="1"/>
  <c r="AM119" i="3" s="1"/>
  <c r="AO119" i="3" s="1"/>
  <c r="AQ119" i="3" s="1"/>
  <c r="R121" i="3"/>
  <c r="P121" i="3"/>
  <c r="T122" i="3"/>
  <c r="D122" i="3"/>
  <c r="AI122" i="3"/>
  <c r="AK122" i="3" s="1"/>
  <c r="AM122" i="3" s="1"/>
  <c r="AO122" i="3" s="1"/>
  <c r="AQ122" i="3" s="1"/>
  <c r="F122" i="3"/>
  <c r="F133" i="3"/>
  <c r="T133" i="3"/>
  <c r="D133" i="3"/>
  <c r="AI133" i="3"/>
  <c r="AK133" i="3" s="1"/>
  <c r="AM133" i="3" s="1"/>
  <c r="AO133" i="3" s="1"/>
  <c r="AQ133" i="3" s="1"/>
  <c r="F141" i="3"/>
  <c r="T141" i="3"/>
  <c r="D141" i="3"/>
  <c r="AI141" i="3"/>
  <c r="AK141" i="3" s="1"/>
  <c r="AM141" i="3" s="1"/>
  <c r="AO141" i="3" s="1"/>
  <c r="AQ141" i="3" s="1"/>
  <c r="F151" i="3"/>
  <c r="T151" i="3"/>
  <c r="D151" i="3"/>
  <c r="AI151" i="3"/>
  <c r="AK151" i="3" s="1"/>
  <c r="AM151" i="3" s="1"/>
  <c r="AO151" i="3" s="1"/>
  <c r="AQ151" i="3" s="1"/>
  <c r="F152" i="3"/>
  <c r="T152" i="3"/>
  <c r="D152" i="3"/>
  <c r="AI152" i="3"/>
  <c r="AK152" i="3" s="1"/>
  <c r="AM152" i="3" s="1"/>
  <c r="AO152" i="3" s="1"/>
  <c r="AQ152" i="3" s="1"/>
  <c r="AI173" i="3"/>
  <c r="AK173" i="3" s="1"/>
  <c r="AM173" i="3" s="1"/>
  <c r="AO173" i="3" s="1"/>
  <c r="AQ173" i="3" s="1"/>
  <c r="F173" i="3"/>
  <c r="T173" i="3"/>
  <c r="D173" i="3"/>
  <c r="AI29" i="3"/>
  <c r="AK29" i="3" s="1"/>
  <c r="AM29" i="3" s="1"/>
  <c r="AO29" i="3" s="1"/>
  <c r="AQ29" i="3" s="1"/>
  <c r="AI33" i="3"/>
  <c r="AK33" i="3" s="1"/>
  <c r="AM33" i="3" s="1"/>
  <c r="AO33" i="3" s="1"/>
  <c r="AQ33" i="3" s="1"/>
  <c r="AI37" i="3"/>
  <c r="AK37" i="3" s="1"/>
  <c r="AM37" i="3" s="1"/>
  <c r="AO37" i="3" s="1"/>
  <c r="AQ37" i="3" s="1"/>
  <c r="AI41" i="3"/>
  <c r="AK41" i="3" s="1"/>
  <c r="AM41" i="3" s="1"/>
  <c r="AO41" i="3" s="1"/>
  <c r="AQ41" i="3" s="1"/>
  <c r="AI45" i="3"/>
  <c r="AK45" i="3" s="1"/>
  <c r="AM45" i="3" s="1"/>
  <c r="AO45" i="3" s="1"/>
  <c r="AQ45" i="3" s="1"/>
  <c r="AI49" i="3"/>
  <c r="AK49" i="3" s="1"/>
  <c r="AM49" i="3" s="1"/>
  <c r="AO49" i="3" s="1"/>
  <c r="AQ49" i="3" s="1"/>
  <c r="AI53" i="3"/>
  <c r="AK53" i="3" s="1"/>
  <c r="AM53" i="3" s="1"/>
  <c r="AO53" i="3" s="1"/>
  <c r="AQ53" i="3" s="1"/>
  <c r="AI57" i="3"/>
  <c r="AK57" i="3" s="1"/>
  <c r="AM57" i="3" s="1"/>
  <c r="AO57" i="3" s="1"/>
  <c r="AQ57" i="3" s="1"/>
  <c r="AI61" i="3"/>
  <c r="AK61" i="3" s="1"/>
  <c r="AM61" i="3" s="1"/>
  <c r="AO61" i="3" s="1"/>
  <c r="AQ61" i="3" s="1"/>
  <c r="AI65" i="3"/>
  <c r="AK65" i="3" s="1"/>
  <c r="AM65" i="3" s="1"/>
  <c r="AO65" i="3" s="1"/>
  <c r="AQ65" i="3" s="1"/>
  <c r="AI69" i="3"/>
  <c r="AK69" i="3" s="1"/>
  <c r="AM69" i="3" s="1"/>
  <c r="AO69" i="3" s="1"/>
  <c r="AQ69" i="3" s="1"/>
  <c r="AI73" i="3"/>
  <c r="AK73" i="3" s="1"/>
  <c r="AM73" i="3" s="1"/>
  <c r="AO73" i="3" s="1"/>
  <c r="AQ73" i="3" s="1"/>
  <c r="AI77" i="3"/>
  <c r="AK77" i="3" s="1"/>
  <c r="AM77" i="3" s="1"/>
  <c r="AO77" i="3" s="1"/>
  <c r="AQ77" i="3" s="1"/>
  <c r="P105" i="3"/>
  <c r="P107" i="3"/>
  <c r="P109" i="3"/>
  <c r="F112" i="3"/>
  <c r="T112" i="3"/>
  <c r="D112" i="3"/>
  <c r="F123" i="3"/>
  <c r="T123" i="3"/>
  <c r="D123" i="3"/>
  <c r="AI123" i="3"/>
  <c r="AK123" i="3" s="1"/>
  <c r="AM123" i="3" s="1"/>
  <c r="AO123" i="3" s="1"/>
  <c r="AQ123" i="3" s="1"/>
  <c r="F124" i="3"/>
  <c r="T124" i="3"/>
  <c r="D124" i="3"/>
  <c r="AI124" i="3"/>
  <c r="AK124" i="3" s="1"/>
  <c r="AM124" i="3" s="1"/>
  <c r="AO124" i="3" s="1"/>
  <c r="AQ124" i="3" s="1"/>
  <c r="D29" i="3"/>
  <c r="V32" i="3"/>
  <c r="X32" i="3" s="1"/>
  <c r="D33" i="3"/>
  <c r="V36" i="3"/>
  <c r="X36" i="3" s="1"/>
  <c r="D37" i="3"/>
  <c r="D41" i="3"/>
  <c r="V44" i="3"/>
  <c r="X44" i="3" s="1"/>
  <c r="D45" i="3"/>
  <c r="D49" i="3"/>
  <c r="V52" i="3"/>
  <c r="X52" i="3" s="1"/>
  <c r="D53" i="3"/>
  <c r="V56" i="3"/>
  <c r="X56" i="3" s="1"/>
  <c r="D57" i="3"/>
  <c r="V60" i="3"/>
  <c r="X60" i="3" s="1"/>
  <c r="D61" i="3"/>
  <c r="V64" i="3"/>
  <c r="X64" i="3" s="1"/>
  <c r="D65" i="3"/>
  <c r="V68" i="3"/>
  <c r="X68" i="3" s="1"/>
  <c r="D69" i="3"/>
  <c r="V72" i="3"/>
  <c r="X72" i="3" s="1"/>
  <c r="D73" i="3"/>
  <c r="V76" i="3"/>
  <c r="X76" i="3" s="1"/>
  <c r="D77" i="3"/>
  <c r="AJ77" i="3" s="1"/>
  <c r="F117" i="3"/>
  <c r="T117" i="3"/>
  <c r="D117" i="3"/>
  <c r="AI117" i="3"/>
  <c r="AK117" i="3" s="1"/>
  <c r="AM117" i="3" s="1"/>
  <c r="AO117" i="3" s="1"/>
  <c r="AQ117" i="3" s="1"/>
  <c r="R119" i="3"/>
  <c r="P119" i="3"/>
  <c r="F120" i="3"/>
  <c r="T120" i="3"/>
  <c r="D120" i="3"/>
  <c r="F125" i="3"/>
  <c r="T125" i="3"/>
  <c r="D125" i="3"/>
  <c r="AI125" i="3"/>
  <c r="AK125" i="3" s="1"/>
  <c r="AM125" i="3" s="1"/>
  <c r="AO125" i="3" s="1"/>
  <c r="AQ125" i="3" s="1"/>
  <c r="T126" i="3"/>
  <c r="D126" i="3"/>
  <c r="AI126" i="3"/>
  <c r="AK126" i="3" s="1"/>
  <c r="AM126" i="3" s="1"/>
  <c r="AO126" i="3" s="1"/>
  <c r="AQ126" i="3" s="1"/>
  <c r="F126" i="3"/>
  <c r="F147" i="3"/>
  <c r="T147" i="3"/>
  <c r="D147" i="3"/>
  <c r="AI147" i="3"/>
  <c r="AK147" i="3" s="1"/>
  <c r="AM147" i="3" s="1"/>
  <c r="AO147" i="3" s="1"/>
  <c r="AQ147" i="3" s="1"/>
  <c r="F148" i="3"/>
  <c r="T148" i="3"/>
  <c r="D148" i="3"/>
  <c r="AI148" i="3"/>
  <c r="AK148" i="3" s="1"/>
  <c r="AM148" i="3" s="1"/>
  <c r="AO148" i="3" s="1"/>
  <c r="AQ148" i="3" s="1"/>
  <c r="F153" i="3"/>
  <c r="T153" i="3"/>
  <c r="D153" i="3"/>
  <c r="AI153" i="3"/>
  <c r="AK153" i="3" s="1"/>
  <c r="AM153" i="3" s="1"/>
  <c r="AO153" i="3" s="1"/>
  <c r="AQ153" i="3" s="1"/>
  <c r="AI157" i="3"/>
  <c r="AK157" i="3" s="1"/>
  <c r="AM157" i="3" s="1"/>
  <c r="AO157" i="3" s="1"/>
  <c r="AQ157" i="3" s="1"/>
  <c r="F157" i="3"/>
  <c r="T157" i="3"/>
  <c r="D157" i="3"/>
  <c r="H105" i="3"/>
  <c r="J105" i="3" s="1"/>
  <c r="H107" i="3"/>
  <c r="J107" i="3" s="1"/>
  <c r="H109" i="3"/>
  <c r="J109" i="3" s="1"/>
  <c r="AI111" i="3"/>
  <c r="AK111" i="3" s="1"/>
  <c r="AM111" i="3" s="1"/>
  <c r="AO111" i="3" s="1"/>
  <c r="AQ111" i="3" s="1"/>
  <c r="F127" i="3"/>
  <c r="T127" i="3"/>
  <c r="D127" i="3"/>
  <c r="AI127" i="3"/>
  <c r="AK127" i="3" s="1"/>
  <c r="AM127" i="3" s="1"/>
  <c r="AO127" i="3" s="1"/>
  <c r="AQ127" i="3" s="1"/>
  <c r="F128" i="3"/>
  <c r="T128" i="3"/>
  <c r="D128" i="3"/>
  <c r="AI128" i="3"/>
  <c r="AK128" i="3" s="1"/>
  <c r="AM128" i="3" s="1"/>
  <c r="AO128" i="3" s="1"/>
  <c r="AQ128" i="3" s="1"/>
  <c r="F135" i="3"/>
  <c r="T135" i="3"/>
  <c r="D135" i="3"/>
  <c r="AI135" i="3"/>
  <c r="AK135" i="3" s="1"/>
  <c r="AM135" i="3" s="1"/>
  <c r="AO135" i="3" s="1"/>
  <c r="AQ135" i="3" s="1"/>
  <c r="F136" i="3"/>
  <c r="T136" i="3"/>
  <c r="D136" i="3"/>
  <c r="AI136" i="3"/>
  <c r="AK136" i="3" s="1"/>
  <c r="AM136" i="3" s="1"/>
  <c r="AO136" i="3" s="1"/>
  <c r="AQ136" i="3" s="1"/>
  <c r="AI169" i="3"/>
  <c r="AK169" i="3" s="1"/>
  <c r="AM169" i="3" s="1"/>
  <c r="AO169" i="3" s="1"/>
  <c r="AQ169" i="3" s="1"/>
  <c r="F169" i="3"/>
  <c r="T169" i="3"/>
  <c r="D169" i="3"/>
  <c r="P155" i="3"/>
  <c r="P158" i="3"/>
  <c r="AI159" i="3"/>
  <c r="AK159" i="3" s="1"/>
  <c r="AM159" i="3" s="1"/>
  <c r="AO159" i="3" s="1"/>
  <c r="AQ159" i="3" s="1"/>
  <c r="AI164" i="3"/>
  <c r="AK164" i="3" s="1"/>
  <c r="AM164" i="3" s="1"/>
  <c r="AO164" i="3" s="1"/>
  <c r="AQ164" i="3" s="1"/>
  <c r="R167" i="3"/>
  <c r="P167" i="3"/>
  <c r="R171" i="3"/>
  <c r="P171" i="3"/>
  <c r="L192" i="3"/>
  <c r="N192" i="3"/>
  <c r="L200" i="3"/>
  <c r="N200" i="3"/>
  <c r="R112" i="3"/>
  <c r="R116" i="3"/>
  <c r="R120" i="3"/>
  <c r="R124" i="3"/>
  <c r="P125" i="3"/>
  <c r="R128" i="3"/>
  <c r="P129" i="3"/>
  <c r="F130" i="3"/>
  <c r="R132" i="3"/>
  <c r="P133" i="3"/>
  <c r="F134" i="3"/>
  <c r="R136" i="3"/>
  <c r="P137" i="3"/>
  <c r="F138" i="3"/>
  <c r="R140" i="3"/>
  <c r="P141" i="3"/>
  <c r="F142" i="3"/>
  <c r="P145" i="3"/>
  <c r="F146" i="3"/>
  <c r="P149" i="3"/>
  <c r="F150" i="3"/>
  <c r="P153" i="3"/>
  <c r="F154" i="3"/>
  <c r="H155" i="3"/>
  <c r="J155" i="3" s="1"/>
  <c r="T156" i="3"/>
  <c r="T159" i="3"/>
  <c r="P165" i="3"/>
  <c r="F187" i="3"/>
  <c r="T187" i="3"/>
  <c r="D187" i="3"/>
  <c r="AI187" i="3"/>
  <c r="AK187" i="3" s="1"/>
  <c r="AM187" i="3" s="1"/>
  <c r="AO187" i="3" s="1"/>
  <c r="AQ187" i="3" s="1"/>
  <c r="F195" i="3"/>
  <c r="T195" i="3"/>
  <c r="D195" i="3"/>
  <c r="AI195" i="3"/>
  <c r="AK195" i="3" s="1"/>
  <c r="AM195" i="3" s="1"/>
  <c r="AO195" i="3" s="1"/>
  <c r="AQ195" i="3" s="1"/>
  <c r="F203" i="3"/>
  <c r="T203" i="3"/>
  <c r="D203" i="3"/>
  <c r="AI203" i="3"/>
  <c r="AK203" i="3" s="1"/>
  <c r="AM203" i="3" s="1"/>
  <c r="AO203" i="3" s="1"/>
  <c r="AQ203" i="3" s="1"/>
  <c r="F215" i="3"/>
  <c r="T215" i="3"/>
  <c r="D215" i="3"/>
  <c r="AI215" i="3"/>
  <c r="AK215" i="3" s="1"/>
  <c r="AM215" i="3" s="1"/>
  <c r="AO215" i="3" s="1"/>
  <c r="AQ215" i="3" s="1"/>
  <c r="AI161" i="3"/>
  <c r="AK161" i="3" s="1"/>
  <c r="AM161" i="3" s="1"/>
  <c r="AO161" i="3" s="1"/>
  <c r="AQ161" i="3" s="1"/>
  <c r="F161" i="3"/>
  <c r="T161" i="3"/>
  <c r="D161" i="3"/>
  <c r="F175" i="3"/>
  <c r="T175" i="3"/>
  <c r="D175" i="3"/>
  <c r="AI175" i="3"/>
  <c r="AK175" i="3" s="1"/>
  <c r="AM175" i="3" s="1"/>
  <c r="AO175" i="3" s="1"/>
  <c r="AQ175" i="3" s="1"/>
  <c r="L180" i="3"/>
  <c r="N180" i="3"/>
  <c r="P114" i="3"/>
  <c r="P118" i="3"/>
  <c r="P122" i="3"/>
  <c r="P126" i="3"/>
  <c r="P130" i="3"/>
  <c r="P134" i="3"/>
  <c r="P138" i="3"/>
  <c r="T155" i="3"/>
  <c r="D156" i="3"/>
  <c r="P157" i="3"/>
  <c r="T164" i="3"/>
  <c r="AI193" i="3"/>
  <c r="AK193" i="3" s="1"/>
  <c r="AM193" i="3" s="1"/>
  <c r="AO193" i="3" s="1"/>
  <c r="AQ193" i="3" s="1"/>
  <c r="F193" i="3"/>
  <c r="T193" i="3"/>
  <c r="D193" i="3"/>
  <c r="AI201" i="3"/>
  <c r="AK201" i="3" s="1"/>
  <c r="AM201" i="3" s="1"/>
  <c r="AO201" i="3" s="1"/>
  <c r="AQ201" i="3" s="1"/>
  <c r="F201" i="3"/>
  <c r="T201" i="3"/>
  <c r="D201" i="3"/>
  <c r="AI154" i="3"/>
  <c r="AK154" i="3" s="1"/>
  <c r="AM154" i="3" s="1"/>
  <c r="AO154" i="3" s="1"/>
  <c r="AQ154" i="3" s="1"/>
  <c r="T158" i="3"/>
  <c r="D158" i="3"/>
  <c r="L163" i="3"/>
  <c r="V163" i="3"/>
  <c r="X163" i="3" s="1"/>
  <c r="F183" i="3"/>
  <c r="T183" i="3"/>
  <c r="D183" i="3"/>
  <c r="AI183" i="3"/>
  <c r="AK183" i="3" s="1"/>
  <c r="AM183" i="3" s="1"/>
  <c r="AO183" i="3" s="1"/>
  <c r="AQ183" i="3" s="1"/>
  <c r="L188" i="3"/>
  <c r="N188" i="3"/>
  <c r="L196" i="3"/>
  <c r="N196" i="3"/>
  <c r="P123" i="3"/>
  <c r="P127" i="3"/>
  <c r="P131" i="3"/>
  <c r="P135" i="3"/>
  <c r="P139" i="3"/>
  <c r="P143" i="3"/>
  <c r="P147" i="3"/>
  <c r="P151" i="3"/>
  <c r="H168" i="3"/>
  <c r="J168" i="3" s="1"/>
  <c r="V168" i="3"/>
  <c r="X168" i="3" s="1"/>
  <c r="H172" i="3"/>
  <c r="J172" i="3" s="1"/>
  <c r="V172" i="3"/>
  <c r="X172" i="3" s="1"/>
  <c r="L176" i="3"/>
  <c r="N176" i="3"/>
  <c r="F191" i="3"/>
  <c r="T191" i="3"/>
  <c r="D191" i="3"/>
  <c r="AI191" i="3"/>
  <c r="AK191" i="3" s="1"/>
  <c r="AM191" i="3" s="1"/>
  <c r="AO191" i="3" s="1"/>
  <c r="AQ191" i="3" s="1"/>
  <c r="F199" i="3"/>
  <c r="T199" i="3"/>
  <c r="D199" i="3"/>
  <c r="AI199" i="3"/>
  <c r="AK199" i="3" s="1"/>
  <c r="AM199" i="3" s="1"/>
  <c r="AO199" i="3" s="1"/>
  <c r="AQ199" i="3" s="1"/>
  <c r="T167" i="3"/>
  <c r="D167" i="3"/>
  <c r="AI167" i="3"/>
  <c r="AK167" i="3" s="1"/>
  <c r="AM167" i="3" s="1"/>
  <c r="AO167" i="3" s="1"/>
  <c r="AQ167" i="3" s="1"/>
  <c r="T171" i="3"/>
  <c r="D171" i="3"/>
  <c r="AI171" i="3"/>
  <c r="AK171" i="3" s="1"/>
  <c r="AM171" i="3" s="1"/>
  <c r="AO171" i="3" s="1"/>
  <c r="AQ171" i="3" s="1"/>
  <c r="D130" i="3"/>
  <c r="D134" i="3"/>
  <c r="D138" i="3"/>
  <c r="D142" i="3"/>
  <c r="D146" i="3"/>
  <c r="D150" i="3"/>
  <c r="D154" i="3"/>
  <c r="F158" i="3"/>
  <c r="R163" i="3"/>
  <c r="P163" i="3"/>
  <c r="D164" i="3"/>
  <c r="F179" i="3"/>
  <c r="T179" i="3"/>
  <c r="D179" i="3"/>
  <c r="AI179" i="3"/>
  <c r="AK179" i="3" s="1"/>
  <c r="AM179" i="3" s="1"/>
  <c r="AO179" i="3" s="1"/>
  <c r="AQ179" i="3" s="1"/>
  <c r="L184" i="3"/>
  <c r="N184" i="3"/>
  <c r="AI189" i="3"/>
  <c r="AK189" i="3" s="1"/>
  <c r="AM189" i="3" s="1"/>
  <c r="AO189" i="3" s="1"/>
  <c r="AQ189" i="3" s="1"/>
  <c r="F189" i="3"/>
  <c r="T189" i="3"/>
  <c r="D189" i="3"/>
  <c r="AI197" i="3"/>
  <c r="AK197" i="3" s="1"/>
  <c r="AM197" i="3" s="1"/>
  <c r="AO197" i="3" s="1"/>
  <c r="AQ197" i="3" s="1"/>
  <c r="F197" i="3"/>
  <c r="T197" i="3"/>
  <c r="D197" i="3"/>
  <c r="P175" i="3"/>
  <c r="V176" i="3"/>
  <c r="X176" i="3" s="1"/>
  <c r="D177" i="3"/>
  <c r="T177" i="3"/>
  <c r="P179" i="3"/>
  <c r="V180" i="3"/>
  <c r="X180" i="3" s="1"/>
  <c r="D181" i="3"/>
  <c r="T181" i="3"/>
  <c r="P183" i="3"/>
  <c r="V184" i="3"/>
  <c r="X184" i="3" s="1"/>
  <c r="D185" i="3"/>
  <c r="T185" i="3"/>
  <c r="P187" i="3"/>
  <c r="V188" i="3"/>
  <c r="X188" i="3" s="1"/>
  <c r="P191" i="3"/>
  <c r="V192" i="3"/>
  <c r="X192" i="3" s="1"/>
  <c r="P195" i="3"/>
  <c r="V196" i="3"/>
  <c r="X196" i="3" s="1"/>
  <c r="P199" i="3"/>
  <c r="V200" i="3"/>
  <c r="X200" i="3" s="1"/>
  <c r="P203" i="3"/>
  <c r="F204" i="3"/>
  <c r="F208" i="3"/>
  <c r="T208" i="3"/>
  <c r="D208" i="3"/>
  <c r="F212" i="3"/>
  <c r="T212" i="3"/>
  <c r="D212" i="3"/>
  <c r="F216" i="3"/>
  <c r="T216" i="3"/>
  <c r="D216" i="3"/>
  <c r="AI216" i="3"/>
  <c r="AK216" i="3" s="1"/>
  <c r="AM216" i="3" s="1"/>
  <c r="AO216" i="3" s="1"/>
  <c r="AQ216" i="3" s="1"/>
  <c r="F219" i="3"/>
  <c r="T219" i="3"/>
  <c r="D219" i="3"/>
  <c r="AI219" i="3"/>
  <c r="AK219" i="3" s="1"/>
  <c r="AM219" i="3" s="1"/>
  <c r="AO219" i="3" s="1"/>
  <c r="AQ219" i="3" s="1"/>
  <c r="F227" i="3"/>
  <c r="T227" i="3"/>
  <c r="D227" i="3"/>
  <c r="AI227" i="3"/>
  <c r="AK227" i="3" s="1"/>
  <c r="AM227" i="3" s="1"/>
  <c r="AO227" i="3" s="1"/>
  <c r="AQ227" i="3" s="1"/>
  <c r="T237" i="3"/>
  <c r="D237" i="3"/>
  <c r="AI237" i="3"/>
  <c r="AK237" i="3" s="1"/>
  <c r="AM237" i="3" s="1"/>
  <c r="AO237" i="3" s="1"/>
  <c r="AQ237" i="3" s="1"/>
  <c r="F237" i="3"/>
  <c r="AI238" i="3"/>
  <c r="AK238" i="3" s="1"/>
  <c r="AM238" i="3" s="1"/>
  <c r="AO238" i="3" s="1"/>
  <c r="AQ238" i="3" s="1"/>
  <c r="F238" i="3"/>
  <c r="T238" i="3"/>
  <c r="D238" i="3"/>
  <c r="F248" i="3"/>
  <c r="T248" i="3"/>
  <c r="D248" i="3"/>
  <c r="AI248" i="3"/>
  <c r="AK248" i="3" s="1"/>
  <c r="AM248" i="3" s="1"/>
  <c r="AO248" i="3" s="1"/>
  <c r="AQ248" i="3" s="1"/>
  <c r="N206" i="3"/>
  <c r="N210" i="3"/>
  <c r="R217" i="3"/>
  <c r="P217" i="3"/>
  <c r="R221" i="3"/>
  <c r="P221" i="3"/>
  <c r="F224" i="3"/>
  <c r="T224" i="3"/>
  <c r="D224" i="3"/>
  <c r="AI224" i="3"/>
  <c r="AK224" i="3" s="1"/>
  <c r="AM224" i="3" s="1"/>
  <c r="AO224" i="3" s="1"/>
  <c r="AQ224" i="3" s="1"/>
  <c r="F228" i="3"/>
  <c r="T228" i="3"/>
  <c r="D228" i="3"/>
  <c r="AI228" i="3"/>
  <c r="AK228" i="3" s="1"/>
  <c r="AM228" i="3" s="1"/>
  <c r="AO228" i="3" s="1"/>
  <c r="AQ228" i="3" s="1"/>
  <c r="F239" i="3"/>
  <c r="T239" i="3"/>
  <c r="D239" i="3"/>
  <c r="AI239" i="3"/>
  <c r="AK239" i="3" s="1"/>
  <c r="AM239" i="3" s="1"/>
  <c r="AO239" i="3" s="1"/>
  <c r="AQ239" i="3" s="1"/>
  <c r="T249" i="3"/>
  <c r="D249" i="3"/>
  <c r="AI249" i="3"/>
  <c r="AK249" i="3" s="1"/>
  <c r="AM249" i="3" s="1"/>
  <c r="AO249" i="3" s="1"/>
  <c r="AQ249" i="3" s="1"/>
  <c r="F249" i="3"/>
  <c r="AI250" i="3"/>
  <c r="AK250" i="3" s="1"/>
  <c r="AM250" i="3" s="1"/>
  <c r="AO250" i="3" s="1"/>
  <c r="AQ250" i="3" s="1"/>
  <c r="F250" i="3"/>
  <c r="T250" i="3"/>
  <c r="D250" i="3"/>
  <c r="D162" i="3"/>
  <c r="D166" i="3"/>
  <c r="D170" i="3"/>
  <c r="D174" i="3"/>
  <c r="F177" i="3"/>
  <c r="D178" i="3"/>
  <c r="F181" i="3"/>
  <c r="D182" i="3"/>
  <c r="F185" i="3"/>
  <c r="D186" i="3"/>
  <c r="D190" i="3"/>
  <c r="D194" i="3"/>
  <c r="D198" i="3"/>
  <c r="D202" i="3"/>
  <c r="H204" i="3"/>
  <c r="J204" i="3" s="1"/>
  <c r="R206" i="3"/>
  <c r="P206" i="3"/>
  <c r="T207" i="3"/>
  <c r="R210" i="3"/>
  <c r="P210" i="3"/>
  <c r="T211" i="3"/>
  <c r="T213" i="3"/>
  <c r="D213" i="3"/>
  <c r="AI214" i="3"/>
  <c r="AK214" i="3" s="1"/>
  <c r="AM214" i="3" s="1"/>
  <c r="AO214" i="3" s="1"/>
  <c r="AQ214" i="3" s="1"/>
  <c r="P219" i="3"/>
  <c r="R219" i="3"/>
  <c r="F222" i="3"/>
  <c r="T222" i="3"/>
  <c r="D222" i="3"/>
  <c r="T229" i="3"/>
  <c r="D229" i="3"/>
  <c r="AI229" i="3"/>
  <c r="AK229" i="3" s="1"/>
  <c r="AM229" i="3" s="1"/>
  <c r="AO229" i="3" s="1"/>
  <c r="AQ229" i="3" s="1"/>
  <c r="F229" i="3"/>
  <c r="AI230" i="3"/>
  <c r="AK230" i="3" s="1"/>
  <c r="AM230" i="3" s="1"/>
  <c r="AO230" i="3" s="1"/>
  <c r="AQ230" i="3" s="1"/>
  <c r="F230" i="3"/>
  <c r="T230" i="3"/>
  <c r="D230" i="3"/>
  <c r="F240" i="3"/>
  <c r="T240" i="3"/>
  <c r="D240" i="3"/>
  <c r="AI240" i="3"/>
  <c r="AK240" i="3" s="1"/>
  <c r="AM240" i="3" s="1"/>
  <c r="AO240" i="3" s="1"/>
  <c r="AQ240" i="3" s="1"/>
  <c r="F251" i="3"/>
  <c r="T251" i="3"/>
  <c r="D251" i="3"/>
  <c r="AI251" i="3"/>
  <c r="AK251" i="3" s="1"/>
  <c r="AM251" i="3" s="1"/>
  <c r="AO251" i="3" s="1"/>
  <c r="AQ251" i="3" s="1"/>
  <c r="AI204" i="3"/>
  <c r="AK204" i="3" s="1"/>
  <c r="AM204" i="3" s="1"/>
  <c r="AO204" i="3" s="1"/>
  <c r="AQ204" i="3" s="1"/>
  <c r="T205" i="3"/>
  <c r="D205" i="3"/>
  <c r="AI208" i="3"/>
  <c r="AK208" i="3" s="1"/>
  <c r="AM208" i="3" s="1"/>
  <c r="AO208" i="3" s="1"/>
  <c r="AQ208" i="3" s="1"/>
  <c r="T209" i="3"/>
  <c r="D209" i="3"/>
  <c r="AI212" i="3"/>
  <c r="AK212" i="3" s="1"/>
  <c r="AM212" i="3" s="1"/>
  <c r="AO212" i="3" s="1"/>
  <c r="AQ212" i="3" s="1"/>
  <c r="D214" i="3"/>
  <c r="F218" i="3"/>
  <c r="T218" i="3"/>
  <c r="D218" i="3"/>
  <c r="R224" i="3"/>
  <c r="P224" i="3"/>
  <c r="F231" i="3"/>
  <c r="T231" i="3"/>
  <c r="D231" i="3"/>
  <c r="AI231" i="3"/>
  <c r="AK231" i="3" s="1"/>
  <c r="AM231" i="3" s="1"/>
  <c r="AO231" i="3" s="1"/>
  <c r="AQ231" i="3" s="1"/>
  <c r="T241" i="3"/>
  <c r="D241" i="3"/>
  <c r="AI241" i="3"/>
  <c r="AK241" i="3" s="1"/>
  <c r="AM241" i="3" s="1"/>
  <c r="AO241" i="3" s="1"/>
  <c r="AQ241" i="3" s="1"/>
  <c r="F241" i="3"/>
  <c r="AI242" i="3"/>
  <c r="AK242" i="3" s="1"/>
  <c r="AM242" i="3" s="1"/>
  <c r="AO242" i="3" s="1"/>
  <c r="AQ242" i="3" s="1"/>
  <c r="F242" i="3"/>
  <c r="T242" i="3"/>
  <c r="D242" i="3"/>
  <c r="F252" i="3"/>
  <c r="T252" i="3"/>
  <c r="D252" i="3"/>
  <c r="AI252" i="3"/>
  <c r="AK252" i="3" s="1"/>
  <c r="AM252" i="3" s="1"/>
  <c r="AO252" i="3" s="1"/>
  <c r="AQ252" i="3" s="1"/>
  <c r="R213" i="3"/>
  <c r="P213" i="3"/>
  <c r="R215" i="3"/>
  <c r="F220" i="3"/>
  <c r="T220" i="3"/>
  <c r="D220" i="3"/>
  <c r="AI220" i="3"/>
  <c r="AK220" i="3" s="1"/>
  <c r="AM220" i="3" s="1"/>
  <c r="AO220" i="3" s="1"/>
  <c r="AQ220" i="3" s="1"/>
  <c r="T225" i="3"/>
  <c r="D225" i="3"/>
  <c r="F225" i="3"/>
  <c r="F232" i="3"/>
  <c r="T232" i="3"/>
  <c r="D232" i="3"/>
  <c r="AI232" i="3"/>
  <c r="AK232" i="3" s="1"/>
  <c r="AM232" i="3" s="1"/>
  <c r="AO232" i="3" s="1"/>
  <c r="AQ232" i="3" s="1"/>
  <c r="F243" i="3"/>
  <c r="T243" i="3"/>
  <c r="D243" i="3"/>
  <c r="AI243" i="3"/>
  <c r="AK243" i="3" s="1"/>
  <c r="AM243" i="3" s="1"/>
  <c r="AO243" i="3" s="1"/>
  <c r="AQ243" i="3" s="1"/>
  <c r="T253" i="3"/>
  <c r="D253" i="3"/>
  <c r="AI253" i="3"/>
  <c r="AK253" i="3" s="1"/>
  <c r="AM253" i="3" s="1"/>
  <c r="AO253" i="3" s="1"/>
  <c r="AQ253" i="3" s="1"/>
  <c r="F253" i="3"/>
  <c r="T254" i="3"/>
  <c r="AI254" i="3"/>
  <c r="AK254" i="3" s="1"/>
  <c r="AM254" i="3" s="1"/>
  <c r="AO254" i="3" s="1"/>
  <c r="AQ254" i="3" s="1"/>
  <c r="F254" i="3"/>
  <c r="D254" i="3"/>
  <c r="T233" i="3"/>
  <c r="D233" i="3"/>
  <c r="AI233" i="3"/>
  <c r="AK233" i="3" s="1"/>
  <c r="AM233" i="3" s="1"/>
  <c r="AO233" i="3" s="1"/>
  <c r="AQ233" i="3" s="1"/>
  <c r="F233" i="3"/>
  <c r="AI234" i="3"/>
  <c r="AK234" i="3" s="1"/>
  <c r="AM234" i="3" s="1"/>
  <c r="AO234" i="3" s="1"/>
  <c r="AQ234" i="3" s="1"/>
  <c r="F234" i="3"/>
  <c r="T234" i="3"/>
  <c r="D234" i="3"/>
  <c r="F244" i="3"/>
  <c r="T244" i="3"/>
  <c r="D244" i="3"/>
  <c r="AI244" i="3"/>
  <c r="AK244" i="3" s="1"/>
  <c r="AM244" i="3" s="1"/>
  <c r="AO244" i="3" s="1"/>
  <c r="AQ244" i="3" s="1"/>
  <c r="P205" i="3"/>
  <c r="H207" i="3"/>
  <c r="J207" i="3" s="1"/>
  <c r="V207" i="3"/>
  <c r="X207" i="3" s="1"/>
  <c r="P209" i="3"/>
  <c r="H211" i="3"/>
  <c r="J211" i="3" s="1"/>
  <c r="V211" i="3"/>
  <c r="X211" i="3" s="1"/>
  <c r="R220" i="3"/>
  <c r="P220" i="3"/>
  <c r="F223" i="3"/>
  <c r="T223" i="3"/>
  <c r="D223" i="3"/>
  <c r="AI223" i="3"/>
  <c r="AK223" i="3" s="1"/>
  <c r="AM223" i="3" s="1"/>
  <c r="AO223" i="3" s="1"/>
  <c r="AQ223" i="3" s="1"/>
  <c r="R225" i="3"/>
  <c r="P225" i="3"/>
  <c r="F235" i="3"/>
  <c r="T235" i="3"/>
  <c r="D235" i="3"/>
  <c r="AI235" i="3"/>
  <c r="AK235" i="3" s="1"/>
  <c r="AM235" i="3" s="1"/>
  <c r="AO235" i="3" s="1"/>
  <c r="AQ235" i="3" s="1"/>
  <c r="T245" i="3"/>
  <c r="D245" i="3"/>
  <c r="AI245" i="3"/>
  <c r="AK245" i="3" s="1"/>
  <c r="AM245" i="3" s="1"/>
  <c r="AO245" i="3" s="1"/>
  <c r="AQ245" i="3" s="1"/>
  <c r="F245" i="3"/>
  <c r="AI246" i="3"/>
  <c r="AK246" i="3" s="1"/>
  <c r="AM246" i="3" s="1"/>
  <c r="AO246" i="3" s="1"/>
  <c r="AQ246" i="3" s="1"/>
  <c r="F246" i="3"/>
  <c r="T246" i="3"/>
  <c r="D246" i="3"/>
  <c r="AI205" i="3"/>
  <c r="AK205" i="3" s="1"/>
  <c r="AM205" i="3" s="1"/>
  <c r="AO205" i="3" s="1"/>
  <c r="AQ205" i="3" s="1"/>
  <c r="V206" i="3"/>
  <c r="X206" i="3" s="1"/>
  <c r="AI207" i="3"/>
  <c r="AK207" i="3" s="1"/>
  <c r="AM207" i="3" s="1"/>
  <c r="AO207" i="3" s="1"/>
  <c r="AQ207" i="3" s="1"/>
  <c r="AI209" i="3"/>
  <c r="AK209" i="3" s="1"/>
  <c r="AM209" i="3" s="1"/>
  <c r="AO209" i="3" s="1"/>
  <c r="AQ209" i="3" s="1"/>
  <c r="V210" i="3"/>
  <c r="X210" i="3" s="1"/>
  <c r="AI211" i="3"/>
  <c r="AK211" i="3" s="1"/>
  <c r="AM211" i="3" s="1"/>
  <c r="AO211" i="3" s="1"/>
  <c r="AQ211" i="3" s="1"/>
  <c r="T217" i="3"/>
  <c r="D217" i="3"/>
  <c r="F217" i="3"/>
  <c r="T221" i="3"/>
  <c r="D221" i="3"/>
  <c r="F221" i="3"/>
  <c r="AI226" i="3"/>
  <c r="AK226" i="3" s="1"/>
  <c r="AM226" i="3" s="1"/>
  <c r="AO226" i="3" s="1"/>
  <c r="AQ226" i="3" s="1"/>
  <c r="F226" i="3"/>
  <c r="T226" i="3"/>
  <c r="D226" i="3"/>
  <c r="F236" i="3"/>
  <c r="T236" i="3"/>
  <c r="D236" i="3"/>
  <c r="AI236" i="3"/>
  <c r="AK236" i="3" s="1"/>
  <c r="AM236" i="3" s="1"/>
  <c r="AO236" i="3" s="1"/>
  <c r="AQ236" i="3" s="1"/>
  <c r="F247" i="3"/>
  <c r="T247" i="3"/>
  <c r="D247" i="3"/>
  <c r="AI247" i="3"/>
  <c r="AK247" i="3" s="1"/>
  <c r="AM247" i="3" s="1"/>
  <c r="AO247" i="3" s="1"/>
  <c r="AQ247" i="3" s="1"/>
  <c r="R223" i="3"/>
  <c r="R227" i="3"/>
  <c r="P228" i="3"/>
  <c r="R231" i="3"/>
  <c r="P232" i="3"/>
  <c r="R235" i="3"/>
  <c r="P236" i="3"/>
  <c r="R239" i="3"/>
  <c r="P240" i="3"/>
  <c r="R243" i="3"/>
  <c r="P244" i="3"/>
  <c r="R247" i="3"/>
  <c r="P248" i="3"/>
  <c r="R251" i="3"/>
  <c r="P252" i="3"/>
  <c r="R263" i="3"/>
  <c r="P263" i="3"/>
  <c r="F272" i="3"/>
  <c r="T272" i="3"/>
  <c r="D272" i="3"/>
  <c r="F281" i="3"/>
  <c r="T281" i="3"/>
  <c r="D281" i="3"/>
  <c r="AI281" i="3"/>
  <c r="AK281" i="3" s="1"/>
  <c r="AM281" i="3" s="1"/>
  <c r="AO281" i="3" s="1"/>
  <c r="AQ281" i="3" s="1"/>
  <c r="F284" i="3"/>
  <c r="T284" i="3"/>
  <c r="D284" i="3"/>
  <c r="AI295" i="3"/>
  <c r="AK295" i="3" s="1"/>
  <c r="AM295" i="3" s="1"/>
  <c r="AO295" i="3" s="1"/>
  <c r="AQ295" i="3" s="1"/>
  <c r="F295" i="3"/>
  <c r="T295" i="3"/>
  <c r="D295" i="3"/>
  <c r="R303" i="3"/>
  <c r="P303" i="3"/>
  <c r="T304" i="3"/>
  <c r="D304" i="3"/>
  <c r="F304" i="3"/>
  <c r="AI304" i="3"/>
  <c r="AK304" i="3" s="1"/>
  <c r="AM304" i="3" s="1"/>
  <c r="AO304" i="3" s="1"/>
  <c r="AQ304" i="3" s="1"/>
  <c r="T312" i="3"/>
  <c r="D312" i="3"/>
  <c r="AI312" i="3"/>
  <c r="AK312" i="3" s="1"/>
  <c r="AM312" i="3" s="1"/>
  <c r="AO312" i="3" s="1"/>
  <c r="AQ312" i="3" s="1"/>
  <c r="F312" i="3"/>
  <c r="R265" i="3"/>
  <c r="P265" i="3"/>
  <c r="F267" i="3"/>
  <c r="T267" i="3"/>
  <c r="D267" i="3"/>
  <c r="R270" i="3"/>
  <c r="P270" i="3"/>
  <c r="R275" i="3"/>
  <c r="P275" i="3"/>
  <c r="R283" i="3"/>
  <c r="P283" i="3"/>
  <c r="F293" i="3"/>
  <c r="T293" i="3"/>
  <c r="D293" i="3"/>
  <c r="AI293" i="3"/>
  <c r="AK293" i="3" s="1"/>
  <c r="AM293" i="3" s="1"/>
  <c r="AO293" i="3" s="1"/>
  <c r="AQ293" i="3" s="1"/>
  <c r="F296" i="3"/>
  <c r="T296" i="3"/>
  <c r="D296" i="3"/>
  <c r="P229" i="3"/>
  <c r="P233" i="3"/>
  <c r="P237" i="3"/>
  <c r="P241" i="3"/>
  <c r="P245" i="3"/>
  <c r="P249" i="3"/>
  <c r="P253" i="3"/>
  <c r="F255" i="3"/>
  <c r="T255" i="3"/>
  <c r="D255" i="3"/>
  <c r="F264" i="3"/>
  <c r="T264" i="3"/>
  <c r="D264" i="3"/>
  <c r="F269" i="3"/>
  <c r="T269" i="3"/>
  <c r="D269" i="3"/>
  <c r="AI269" i="3"/>
  <c r="AK269" i="3" s="1"/>
  <c r="AM269" i="3" s="1"/>
  <c r="AO269" i="3" s="1"/>
  <c r="AQ269" i="3" s="1"/>
  <c r="F276" i="3"/>
  <c r="T276" i="3"/>
  <c r="D276" i="3"/>
  <c r="AI287" i="3"/>
  <c r="AK287" i="3" s="1"/>
  <c r="AM287" i="3" s="1"/>
  <c r="AO287" i="3" s="1"/>
  <c r="AQ287" i="3" s="1"/>
  <c r="F287" i="3"/>
  <c r="T287" i="3"/>
  <c r="D287" i="3"/>
  <c r="R295" i="3"/>
  <c r="P295" i="3"/>
  <c r="T256" i="3"/>
  <c r="D256" i="3"/>
  <c r="F259" i="3"/>
  <c r="T259" i="3"/>
  <c r="D259" i="3"/>
  <c r="R262" i="3"/>
  <c r="P262" i="3"/>
  <c r="R267" i="3"/>
  <c r="P267" i="3"/>
  <c r="F285" i="3"/>
  <c r="T285" i="3"/>
  <c r="D285" i="3"/>
  <c r="AI285" i="3"/>
  <c r="AK285" i="3" s="1"/>
  <c r="AM285" i="3" s="1"/>
  <c r="AO285" i="3" s="1"/>
  <c r="AQ285" i="3" s="1"/>
  <c r="F288" i="3"/>
  <c r="T288" i="3"/>
  <c r="D288" i="3"/>
  <c r="AI299" i="3"/>
  <c r="AK299" i="3" s="1"/>
  <c r="AM299" i="3" s="1"/>
  <c r="AO299" i="3" s="1"/>
  <c r="AQ299" i="3" s="1"/>
  <c r="F299" i="3"/>
  <c r="T299" i="3"/>
  <c r="D299" i="3"/>
  <c r="P214" i="3"/>
  <c r="P218" i="3"/>
  <c r="P222" i="3"/>
  <c r="P226" i="3"/>
  <c r="P230" i="3"/>
  <c r="P234" i="3"/>
  <c r="P238" i="3"/>
  <c r="P242" i="3"/>
  <c r="P246" i="3"/>
  <c r="P250" i="3"/>
  <c r="AI256" i="3"/>
  <c r="AK256" i="3" s="1"/>
  <c r="AM256" i="3" s="1"/>
  <c r="AO256" i="3" s="1"/>
  <c r="AQ256" i="3" s="1"/>
  <c r="F257" i="3"/>
  <c r="AI257" i="3"/>
  <c r="AK257" i="3" s="1"/>
  <c r="AM257" i="3" s="1"/>
  <c r="AO257" i="3" s="1"/>
  <c r="AQ257" i="3" s="1"/>
  <c r="T258" i="3"/>
  <c r="D258" i="3"/>
  <c r="F258" i="3"/>
  <c r="AI258" i="3"/>
  <c r="AK258" i="3" s="1"/>
  <c r="AM258" i="3" s="1"/>
  <c r="AO258" i="3" s="1"/>
  <c r="AQ258" i="3" s="1"/>
  <c r="F261" i="3"/>
  <c r="T261" i="3"/>
  <c r="D261" i="3"/>
  <c r="AI261" i="3"/>
  <c r="AK261" i="3" s="1"/>
  <c r="AM261" i="3" s="1"/>
  <c r="AO261" i="3" s="1"/>
  <c r="AQ261" i="3" s="1"/>
  <c r="R269" i="3"/>
  <c r="P269" i="3"/>
  <c r="F271" i="3"/>
  <c r="T271" i="3"/>
  <c r="D271" i="3"/>
  <c r="R274" i="3"/>
  <c r="P274" i="3"/>
  <c r="AI279" i="3"/>
  <c r="AK279" i="3" s="1"/>
  <c r="AM279" i="3" s="1"/>
  <c r="AO279" i="3" s="1"/>
  <c r="AQ279" i="3" s="1"/>
  <c r="F279" i="3"/>
  <c r="T279" i="3"/>
  <c r="D279" i="3"/>
  <c r="R287" i="3"/>
  <c r="P287" i="3"/>
  <c r="F297" i="3"/>
  <c r="T297" i="3"/>
  <c r="D297" i="3"/>
  <c r="AI297" i="3"/>
  <c r="AK297" i="3" s="1"/>
  <c r="AM297" i="3" s="1"/>
  <c r="AO297" i="3" s="1"/>
  <c r="AQ297" i="3" s="1"/>
  <c r="F300" i="3"/>
  <c r="T300" i="3"/>
  <c r="D300" i="3"/>
  <c r="L305" i="3"/>
  <c r="P256" i="3"/>
  <c r="R256" i="3"/>
  <c r="R259" i="3"/>
  <c r="P259" i="3"/>
  <c r="F268" i="3"/>
  <c r="T268" i="3"/>
  <c r="D268" i="3"/>
  <c r="F273" i="3"/>
  <c r="T273" i="3"/>
  <c r="D273" i="3"/>
  <c r="AI273" i="3"/>
  <c r="AK273" i="3" s="1"/>
  <c r="AM273" i="3" s="1"/>
  <c r="AO273" i="3" s="1"/>
  <c r="AQ273" i="3" s="1"/>
  <c r="F277" i="3"/>
  <c r="T277" i="3"/>
  <c r="D277" i="3"/>
  <c r="AI277" i="3"/>
  <c r="AK277" i="3" s="1"/>
  <c r="AM277" i="3" s="1"/>
  <c r="AO277" i="3" s="1"/>
  <c r="AQ277" i="3" s="1"/>
  <c r="F280" i="3"/>
  <c r="T280" i="3"/>
  <c r="D280" i="3"/>
  <c r="AI291" i="3"/>
  <c r="AK291" i="3" s="1"/>
  <c r="AM291" i="3" s="1"/>
  <c r="AO291" i="3" s="1"/>
  <c r="AQ291" i="3" s="1"/>
  <c r="F291" i="3"/>
  <c r="T291" i="3"/>
  <c r="D291" i="3"/>
  <c r="R299" i="3"/>
  <c r="P299" i="3"/>
  <c r="P306" i="3"/>
  <c r="R306" i="3"/>
  <c r="F256" i="3"/>
  <c r="D257" i="3"/>
  <c r="R258" i="3"/>
  <c r="R261" i="3"/>
  <c r="P261" i="3"/>
  <c r="F263" i="3"/>
  <c r="T263" i="3"/>
  <c r="D263" i="3"/>
  <c r="R266" i="3"/>
  <c r="P266" i="3"/>
  <c r="R271" i="3"/>
  <c r="P271" i="3"/>
  <c r="AI272" i="3"/>
  <c r="AK272" i="3" s="1"/>
  <c r="AM272" i="3" s="1"/>
  <c r="AO272" i="3" s="1"/>
  <c r="AQ272" i="3" s="1"/>
  <c r="R279" i="3"/>
  <c r="P279" i="3"/>
  <c r="AI284" i="3"/>
  <c r="AK284" i="3" s="1"/>
  <c r="AM284" i="3" s="1"/>
  <c r="AO284" i="3" s="1"/>
  <c r="AQ284" i="3" s="1"/>
  <c r="F289" i="3"/>
  <c r="T289" i="3"/>
  <c r="D289" i="3"/>
  <c r="AI289" i="3"/>
  <c r="AK289" i="3" s="1"/>
  <c r="AM289" i="3" s="1"/>
  <c r="AO289" i="3" s="1"/>
  <c r="AQ289" i="3" s="1"/>
  <c r="F292" i="3"/>
  <c r="T292" i="3"/>
  <c r="D292" i="3"/>
  <c r="F303" i="3"/>
  <c r="T303" i="3"/>
  <c r="AI303" i="3"/>
  <c r="AK303" i="3" s="1"/>
  <c r="AM303" i="3" s="1"/>
  <c r="AO303" i="3" s="1"/>
  <c r="AQ303" i="3" s="1"/>
  <c r="D303" i="3"/>
  <c r="R257" i="3"/>
  <c r="P257" i="3"/>
  <c r="F260" i="3"/>
  <c r="T260" i="3"/>
  <c r="D260" i="3"/>
  <c r="F265" i="3"/>
  <c r="T265" i="3"/>
  <c r="D265" i="3"/>
  <c r="AI265" i="3"/>
  <c r="AK265" i="3" s="1"/>
  <c r="AM265" i="3" s="1"/>
  <c r="AO265" i="3" s="1"/>
  <c r="AQ265" i="3" s="1"/>
  <c r="R273" i="3"/>
  <c r="P273" i="3"/>
  <c r="F275" i="3"/>
  <c r="T275" i="3"/>
  <c r="D275" i="3"/>
  <c r="AI283" i="3"/>
  <c r="AK283" i="3" s="1"/>
  <c r="AM283" i="3" s="1"/>
  <c r="AO283" i="3" s="1"/>
  <c r="AQ283" i="3" s="1"/>
  <c r="F283" i="3"/>
  <c r="T283" i="3"/>
  <c r="D283" i="3"/>
  <c r="R291" i="3"/>
  <c r="P291" i="3"/>
  <c r="F301" i="3"/>
  <c r="T301" i="3"/>
  <c r="D301" i="3"/>
  <c r="AI301" i="3"/>
  <c r="AK301" i="3" s="1"/>
  <c r="AM301" i="3" s="1"/>
  <c r="AO301" i="3" s="1"/>
  <c r="AQ301" i="3" s="1"/>
  <c r="R260" i="3"/>
  <c r="F262" i="3"/>
  <c r="R264" i="3"/>
  <c r="F266" i="3"/>
  <c r="R268" i="3"/>
  <c r="F270" i="3"/>
  <c r="R272" i="3"/>
  <c r="F274" i="3"/>
  <c r="R276" i="3"/>
  <c r="P277" i="3"/>
  <c r="F278" i="3"/>
  <c r="R280" i="3"/>
  <c r="P281" i="3"/>
  <c r="F282" i="3"/>
  <c r="R284" i="3"/>
  <c r="P285" i="3"/>
  <c r="F286" i="3"/>
  <c r="R288" i="3"/>
  <c r="P289" i="3"/>
  <c r="F290" i="3"/>
  <c r="R292" i="3"/>
  <c r="P293" i="3"/>
  <c r="F294" i="3"/>
  <c r="R296" i="3"/>
  <c r="P297" i="3"/>
  <c r="F298" i="3"/>
  <c r="R300" i="3"/>
  <c r="P301" i="3"/>
  <c r="F302" i="3"/>
  <c r="T305" i="3"/>
  <c r="V306" i="3"/>
  <c r="X306" i="3" s="1"/>
  <c r="P307" i="3"/>
  <c r="T310" i="3"/>
  <c r="D310" i="3"/>
  <c r="L311" i="3"/>
  <c r="AI329" i="3"/>
  <c r="AK329" i="3" s="1"/>
  <c r="AM329" i="3" s="1"/>
  <c r="AO329" i="3" s="1"/>
  <c r="AQ329" i="3" s="1"/>
  <c r="F329" i="3"/>
  <c r="T329" i="3"/>
  <c r="D329" i="3"/>
  <c r="AI337" i="3"/>
  <c r="AK337" i="3" s="1"/>
  <c r="AM337" i="3" s="1"/>
  <c r="AO337" i="3" s="1"/>
  <c r="AQ337" i="3" s="1"/>
  <c r="F337" i="3"/>
  <c r="T337" i="3"/>
  <c r="D337" i="3"/>
  <c r="F345" i="3"/>
  <c r="AI345" i="3"/>
  <c r="AK345" i="3" s="1"/>
  <c r="AM345" i="3" s="1"/>
  <c r="AO345" i="3" s="1"/>
  <c r="AQ345" i="3" s="1"/>
  <c r="T345" i="3"/>
  <c r="D345" i="3"/>
  <c r="F365" i="3"/>
  <c r="AI365" i="3"/>
  <c r="AK365" i="3" s="1"/>
  <c r="AM365" i="3" s="1"/>
  <c r="AO365" i="3" s="1"/>
  <c r="AQ365" i="3" s="1"/>
  <c r="T365" i="3"/>
  <c r="D365" i="3"/>
  <c r="T308" i="3"/>
  <c r="D308" i="3"/>
  <c r="P309" i="3"/>
  <c r="T316" i="3"/>
  <c r="D316" i="3"/>
  <c r="AI316" i="3"/>
  <c r="AK316" i="3" s="1"/>
  <c r="AM316" i="3" s="1"/>
  <c r="AO316" i="3" s="1"/>
  <c r="AQ316" i="3" s="1"/>
  <c r="F316" i="3"/>
  <c r="AI321" i="3"/>
  <c r="AK321" i="3" s="1"/>
  <c r="AM321" i="3" s="1"/>
  <c r="AO321" i="3" s="1"/>
  <c r="AQ321" i="3" s="1"/>
  <c r="F321" i="3"/>
  <c r="T321" i="3"/>
  <c r="D321" i="3"/>
  <c r="F335" i="3"/>
  <c r="T335" i="3"/>
  <c r="D335" i="3"/>
  <c r="AI335" i="3"/>
  <c r="AK335" i="3" s="1"/>
  <c r="AM335" i="3" s="1"/>
  <c r="AO335" i="3" s="1"/>
  <c r="AQ335" i="3" s="1"/>
  <c r="F394" i="3"/>
  <c r="T394" i="3"/>
  <c r="D394" i="3"/>
  <c r="AI394" i="3"/>
  <c r="AK394" i="3" s="1"/>
  <c r="AM394" i="3" s="1"/>
  <c r="AO394" i="3" s="1"/>
  <c r="AQ394" i="3" s="1"/>
  <c r="P278" i="3"/>
  <c r="P282" i="3"/>
  <c r="P286" i="3"/>
  <c r="P290" i="3"/>
  <c r="P294" i="3"/>
  <c r="P298" i="3"/>
  <c r="P302" i="3"/>
  <c r="V305" i="3"/>
  <c r="X305" i="3" s="1"/>
  <c r="AI307" i="3"/>
  <c r="AK307" i="3" s="1"/>
  <c r="AM307" i="3" s="1"/>
  <c r="AO307" i="3" s="1"/>
  <c r="AQ307" i="3" s="1"/>
  <c r="AI313" i="3"/>
  <c r="AK313" i="3" s="1"/>
  <c r="AM313" i="3" s="1"/>
  <c r="AO313" i="3" s="1"/>
  <c r="AQ313" i="3" s="1"/>
  <c r="F313" i="3"/>
  <c r="T313" i="3"/>
  <c r="D313" i="3"/>
  <c r="F319" i="3"/>
  <c r="T319" i="3"/>
  <c r="D319" i="3"/>
  <c r="AI319" i="3"/>
  <c r="AK319" i="3" s="1"/>
  <c r="AM319" i="3" s="1"/>
  <c r="AO319" i="3" s="1"/>
  <c r="AQ319" i="3" s="1"/>
  <c r="F327" i="3"/>
  <c r="T327" i="3"/>
  <c r="D327" i="3"/>
  <c r="AI327" i="3"/>
  <c r="AK327" i="3" s="1"/>
  <c r="AM327" i="3" s="1"/>
  <c r="AO327" i="3" s="1"/>
  <c r="AQ327" i="3" s="1"/>
  <c r="R329" i="3"/>
  <c r="P329" i="3"/>
  <c r="R337" i="3"/>
  <c r="P337" i="3"/>
  <c r="H373" i="3"/>
  <c r="J373" i="3" s="1"/>
  <c r="V373" i="3"/>
  <c r="X373" i="3" s="1"/>
  <c r="H309" i="3"/>
  <c r="J309" i="3" s="1"/>
  <c r="AI310" i="3"/>
  <c r="AK310" i="3" s="1"/>
  <c r="AM310" i="3" s="1"/>
  <c r="AO310" i="3" s="1"/>
  <c r="AQ310" i="3" s="1"/>
  <c r="R321" i="3"/>
  <c r="P321" i="3"/>
  <c r="V343" i="3"/>
  <c r="X343" i="3" s="1"/>
  <c r="H343" i="3"/>
  <c r="J343" i="3" s="1"/>
  <c r="T307" i="3"/>
  <c r="F308" i="3"/>
  <c r="R313" i="3"/>
  <c r="P313" i="3"/>
  <c r="T328" i="3"/>
  <c r="D328" i="3"/>
  <c r="AI328" i="3"/>
  <c r="AK328" i="3" s="1"/>
  <c r="AM328" i="3" s="1"/>
  <c r="AO328" i="3" s="1"/>
  <c r="AQ328" i="3" s="1"/>
  <c r="F328" i="3"/>
  <c r="AI333" i="3"/>
  <c r="AK333" i="3" s="1"/>
  <c r="AM333" i="3" s="1"/>
  <c r="AO333" i="3" s="1"/>
  <c r="AQ333" i="3" s="1"/>
  <c r="F333" i="3"/>
  <c r="T333" i="3"/>
  <c r="D333" i="3"/>
  <c r="AI341" i="3"/>
  <c r="AK341" i="3" s="1"/>
  <c r="AM341" i="3" s="1"/>
  <c r="AO341" i="3" s="1"/>
  <c r="AQ341" i="3" s="1"/>
  <c r="F341" i="3"/>
  <c r="T341" i="3"/>
  <c r="D341" i="3"/>
  <c r="F351" i="3"/>
  <c r="T351" i="3"/>
  <c r="D351" i="3"/>
  <c r="AI351" i="3"/>
  <c r="AK351" i="3" s="1"/>
  <c r="AM351" i="3" s="1"/>
  <c r="AO351" i="3" s="1"/>
  <c r="AQ351" i="3" s="1"/>
  <c r="R379" i="3"/>
  <c r="P379" i="3"/>
  <c r="AI317" i="3"/>
  <c r="AK317" i="3" s="1"/>
  <c r="AM317" i="3" s="1"/>
  <c r="AO317" i="3" s="1"/>
  <c r="AQ317" i="3" s="1"/>
  <c r="F317" i="3"/>
  <c r="T317" i="3"/>
  <c r="D317" i="3"/>
  <c r="AI325" i="3"/>
  <c r="AK325" i="3" s="1"/>
  <c r="AM325" i="3" s="1"/>
  <c r="AO325" i="3" s="1"/>
  <c r="AQ325" i="3" s="1"/>
  <c r="F325" i="3"/>
  <c r="T325" i="3"/>
  <c r="D325" i="3"/>
  <c r="F331" i="3"/>
  <c r="T331" i="3"/>
  <c r="D331" i="3"/>
  <c r="AI331" i="3"/>
  <c r="AK331" i="3" s="1"/>
  <c r="AM331" i="3" s="1"/>
  <c r="AO331" i="3" s="1"/>
  <c r="AQ331" i="3" s="1"/>
  <c r="F339" i="3"/>
  <c r="T339" i="3"/>
  <c r="D339" i="3"/>
  <c r="AI339" i="3"/>
  <c r="AK339" i="3" s="1"/>
  <c r="AM339" i="3" s="1"/>
  <c r="AO339" i="3" s="1"/>
  <c r="AQ339" i="3" s="1"/>
  <c r="D262" i="3"/>
  <c r="D266" i="3"/>
  <c r="D270" i="3"/>
  <c r="D274" i="3"/>
  <c r="D278" i="3"/>
  <c r="D282" i="3"/>
  <c r="D286" i="3"/>
  <c r="D290" i="3"/>
  <c r="D294" i="3"/>
  <c r="D298" i="3"/>
  <c r="D302" i="3"/>
  <c r="D307" i="3"/>
  <c r="AI309" i="3"/>
  <c r="AK309" i="3" s="1"/>
  <c r="AM309" i="3" s="1"/>
  <c r="AO309" i="3" s="1"/>
  <c r="AQ309" i="3" s="1"/>
  <c r="F309" i="3"/>
  <c r="T311" i="3"/>
  <c r="F323" i="3"/>
  <c r="T323" i="3"/>
  <c r="D323" i="3"/>
  <c r="AI323" i="3"/>
  <c r="AK323" i="3" s="1"/>
  <c r="AM323" i="3" s="1"/>
  <c r="AO323" i="3" s="1"/>
  <c r="AQ323" i="3" s="1"/>
  <c r="R333" i="3"/>
  <c r="P333" i="3"/>
  <c r="R341" i="3"/>
  <c r="P341" i="3"/>
  <c r="T344" i="3"/>
  <c r="D344" i="3"/>
  <c r="AI344" i="3"/>
  <c r="AK344" i="3" s="1"/>
  <c r="AM344" i="3" s="1"/>
  <c r="AO344" i="3" s="1"/>
  <c r="AQ344" i="3" s="1"/>
  <c r="F344" i="3"/>
  <c r="F370" i="3"/>
  <c r="T370" i="3"/>
  <c r="D370" i="3"/>
  <c r="AI370" i="3"/>
  <c r="AK370" i="3" s="1"/>
  <c r="AM370" i="3" s="1"/>
  <c r="AO370" i="3" s="1"/>
  <c r="AQ370" i="3" s="1"/>
  <c r="AI308" i="3"/>
  <c r="AK308" i="3" s="1"/>
  <c r="AM308" i="3" s="1"/>
  <c r="AO308" i="3" s="1"/>
  <c r="AQ308" i="3" s="1"/>
  <c r="F315" i="3"/>
  <c r="T315" i="3"/>
  <c r="D315" i="3"/>
  <c r="AI315" i="3"/>
  <c r="AK315" i="3" s="1"/>
  <c r="AM315" i="3" s="1"/>
  <c r="AO315" i="3" s="1"/>
  <c r="AQ315" i="3" s="1"/>
  <c r="R317" i="3"/>
  <c r="P317" i="3"/>
  <c r="R325" i="3"/>
  <c r="P325" i="3"/>
  <c r="F353" i="3"/>
  <c r="AI353" i="3"/>
  <c r="AK353" i="3" s="1"/>
  <c r="AM353" i="3" s="1"/>
  <c r="AO353" i="3" s="1"/>
  <c r="AQ353" i="3" s="1"/>
  <c r="T353" i="3"/>
  <c r="D353" i="3"/>
  <c r="R314" i="3"/>
  <c r="R318" i="3"/>
  <c r="F320" i="3"/>
  <c r="R322" i="3"/>
  <c r="F324" i="3"/>
  <c r="R326" i="3"/>
  <c r="R330" i="3"/>
  <c r="F332" i="3"/>
  <c r="R334" i="3"/>
  <c r="F336" i="3"/>
  <c r="R338" i="3"/>
  <c r="F340" i="3"/>
  <c r="F355" i="3"/>
  <c r="T355" i="3"/>
  <c r="D355" i="3"/>
  <c r="AI355" i="3"/>
  <c r="AK355" i="3" s="1"/>
  <c r="AM355" i="3" s="1"/>
  <c r="AO355" i="3" s="1"/>
  <c r="AQ355" i="3" s="1"/>
  <c r="F357" i="3"/>
  <c r="AI357" i="3"/>
  <c r="AK357" i="3" s="1"/>
  <c r="AM357" i="3" s="1"/>
  <c r="AO357" i="3" s="1"/>
  <c r="AQ357" i="3" s="1"/>
  <c r="F361" i="3"/>
  <c r="AI361" i="3"/>
  <c r="AK361" i="3" s="1"/>
  <c r="AM361" i="3" s="1"/>
  <c r="AO361" i="3" s="1"/>
  <c r="AQ361" i="3" s="1"/>
  <c r="F367" i="3"/>
  <c r="T367" i="3"/>
  <c r="D367" i="3"/>
  <c r="AI367" i="3"/>
  <c r="AK367" i="3" s="1"/>
  <c r="AM367" i="3" s="1"/>
  <c r="AO367" i="3" s="1"/>
  <c r="AQ367" i="3" s="1"/>
  <c r="D314" i="3"/>
  <c r="D318" i="3"/>
  <c r="D322" i="3"/>
  <c r="D326" i="3"/>
  <c r="D330" i="3"/>
  <c r="D334" i="3"/>
  <c r="D338" i="3"/>
  <c r="D342" i="3"/>
  <c r="P343" i="3"/>
  <c r="F347" i="3"/>
  <c r="T347" i="3"/>
  <c r="D347" i="3"/>
  <c r="AI347" i="3"/>
  <c r="AK347" i="3" s="1"/>
  <c r="AM347" i="3" s="1"/>
  <c r="AO347" i="3" s="1"/>
  <c r="AQ347" i="3" s="1"/>
  <c r="F349" i="3"/>
  <c r="AI349" i="3"/>
  <c r="AK349" i="3" s="1"/>
  <c r="AM349" i="3" s="1"/>
  <c r="AO349" i="3" s="1"/>
  <c r="AQ349" i="3" s="1"/>
  <c r="D357" i="3"/>
  <c r="D361" i="3"/>
  <c r="T346" i="3"/>
  <c r="D346" i="3"/>
  <c r="T356" i="3"/>
  <c r="D356" i="3"/>
  <c r="AI356" i="3"/>
  <c r="AK356" i="3" s="1"/>
  <c r="AM356" i="3" s="1"/>
  <c r="AO356" i="3" s="1"/>
  <c r="AQ356" i="3" s="1"/>
  <c r="T360" i="3"/>
  <c r="D360" i="3"/>
  <c r="AI360" i="3"/>
  <c r="AK360" i="3" s="1"/>
  <c r="AM360" i="3" s="1"/>
  <c r="AO360" i="3" s="1"/>
  <c r="AQ360" i="3" s="1"/>
  <c r="T364" i="3"/>
  <c r="D364" i="3"/>
  <c r="AI364" i="3"/>
  <c r="AK364" i="3" s="1"/>
  <c r="AM364" i="3" s="1"/>
  <c r="AO364" i="3" s="1"/>
  <c r="AQ364" i="3" s="1"/>
  <c r="F369" i="3"/>
  <c r="AI369" i="3"/>
  <c r="AK369" i="3" s="1"/>
  <c r="AM369" i="3" s="1"/>
  <c r="AO369" i="3" s="1"/>
  <c r="AQ369" i="3" s="1"/>
  <c r="F371" i="3"/>
  <c r="T371" i="3"/>
  <c r="D371" i="3"/>
  <c r="AI371" i="3"/>
  <c r="AK371" i="3" s="1"/>
  <c r="AM371" i="3" s="1"/>
  <c r="AO371" i="3" s="1"/>
  <c r="AQ371" i="3" s="1"/>
  <c r="P345" i="3"/>
  <c r="H349" i="3"/>
  <c r="J349" i="3" s="1"/>
  <c r="V349" i="3"/>
  <c r="X349" i="3" s="1"/>
  <c r="T352" i="3"/>
  <c r="D352" i="3"/>
  <c r="AI352" i="3"/>
  <c r="AK352" i="3" s="1"/>
  <c r="AM352" i="3" s="1"/>
  <c r="AO352" i="3" s="1"/>
  <c r="AQ352" i="3" s="1"/>
  <c r="R376" i="3"/>
  <c r="P376" i="3"/>
  <c r="AI320" i="3"/>
  <c r="AK320" i="3" s="1"/>
  <c r="AM320" i="3" s="1"/>
  <c r="AO320" i="3" s="1"/>
  <c r="AQ320" i="3" s="1"/>
  <c r="AI324" i="3"/>
  <c r="AK324" i="3" s="1"/>
  <c r="AM324" i="3" s="1"/>
  <c r="AO324" i="3" s="1"/>
  <c r="AQ324" i="3" s="1"/>
  <c r="AI332" i="3"/>
  <c r="AK332" i="3" s="1"/>
  <c r="AM332" i="3" s="1"/>
  <c r="AO332" i="3" s="1"/>
  <c r="AQ332" i="3" s="1"/>
  <c r="AI336" i="3"/>
  <c r="AK336" i="3" s="1"/>
  <c r="AM336" i="3" s="1"/>
  <c r="AO336" i="3" s="1"/>
  <c r="AQ336" i="3" s="1"/>
  <c r="AI340" i="3"/>
  <c r="AK340" i="3" s="1"/>
  <c r="AM340" i="3" s="1"/>
  <c r="AO340" i="3" s="1"/>
  <c r="AQ340" i="3" s="1"/>
  <c r="AI346" i="3"/>
  <c r="AK346" i="3" s="1"/>
  <c r="AM346" i="3" s="1"/>
  <c r="AO346" i="3" s="1"/>
  <c r="AQ346" i="3" s="1"/>
  <c r="T348" i="3"/>
  <c r="D348" i="3"/>
  <c r="AI348" i="3"/>
  <c r="AK348" i="3" s="1"/>
  <c r="AM348" i="3" s="1"/>
  <c r="AO348" i="3" s="1"/>
  <c r="AQ348" i="3" s="1"/>
  <c r="F358" i="3"/>
  <c r="T358" i="3"/>
  <c r="D358" i="3"/>
  <c r="AI358" i="3"/>
  <c r="AK358" i="3" s="1"/>
  <c r="AM358" i="3" s="1"/>
  <c r="AO358" i="3" s="1"/>
  <c r="AQ358" i="3" s="1"/>
  <c r="F362" i="3"/>
  <c r="T362" i="3"/>
  <c r="D362" i="3"/>
  <c r="AI362" i="3"/>
  <c r="AK362" i="3" s="1"/>
  <c r="AM362" i="3" s="1"/>
  <c r="AO362" i="3" s="1"/>
  <c r="AQ362" i="3" s="1"/>
  <c r="D369" i="3"/>
  <c r="F374" i="3"/>
  <c r="T374" i="3"/>
  <c r="D374" i="3"/>
  <c r="AI374" i="3"/>
  <c r="AK374" i="3" s="1"/>
  <c r="AM374" i="3" s="1"/>
  <c r="AO374" i="3" s="1"/>
  <c r="AQ374" i="3" s="1"/>
  <c r="R386" i="3"/>
  <c r="P386" i="3"/>
  <c r="D320" i="3"/>
  <c r="D324" i="3"/>
  <c r="D332" i="3"/>
  <c r="D336" i="3"/>
  <c r="D340" i="3"/>
  <c r="F346" i="3"/>
  <c r="T349" i="3"/>
  <c r="F354" i="3"/>
  <c r="T354" i="3"/>
  <c r="D354" i="3"/>
  <c r="AI354" i="3"/>
  <c r="AK354" i="3" s="1"/>
  <c r="AM354" i="3" s="1"/>
  <c r="AO354" i="3" s="1"/>
  <c r="AQ354" i="3" s="1"/>
  <c r="F356" i="3"/>
  <c r="F360" i="3"/>
  <c r="F364" i="3"/>
  <c r="F366" i="3"/>
  <c r="T366" i="3"/>
  <c r="D366" i="3"/>
  <c r="AI366" i="3"/>
  <c r="AK366" i="3" s="1"/>
  <c r="AM366" i="3" s="1"/>
  <c r="AO366" i="3" s="1"/>
  <c r="AQ366" i="3" s="1"/>
  <c r="T383" i="3"/>
  <c r="D383" i="3"/>
  <c r="F383" i="3"/>
  <c r="AI383" i="3"/>
  <c r="AK383" i="3" s="1"/>
  <c r="AM383" i="3" s="1"/>
  <c r="AO383" i="3" s="1"/>
  <c r="AQ383" i="3" s="1"/>
  <c r="R342" i="3"/>
  <c r="R346" i="3"/>
  <c r="F350" i="3"/>
  <c r="T350" i="3"/>
  <c r="D350" i="3"/>
  <c r="AI350" i="3"/>
  <c r="AK350" i="3" s="1"/>
  <c r="AM350" i="3" s="1"/>
  <c r="AO350" i="3" s="1"/>
  <c r="AQ350" i="3" s="1"/>
  <c r="F352" i="3"/>
  <c r="F359" i="3"/>
  <c r="T359" i="3"/>
  <c r="D359" i="3"/>
  <c r="AI359" i="3"/>
  <c r="AK359" i="3" s="1"/>
  <c r="AM359" i="3" s="1"/>
  <c r="AO359" i="3" s="1"/>
  <c r="AQ359" i="3" s="1"/>
  <c r="F363" i="3"/>
  <c r="T363" i="3"/>
  <c r="D363" i="3"/>
  <c r="AI363" i="3"/>
  <c r="AK363" i="3" s="1"/>
  <c r="AM363" i="3" s="1"/>
  <c r="AO363" i="3" s="1"/>
  <c r="AQ363" i="3" s="1"/>
  <c r="F373" i="3"/>
  <c r="AI373" i="3"/>
  <c r="AK373" i="3" s="1"/>
  <c r="AM373" i="3" s="1"/>
  <c r="AO373" i="3" s="1"/>
  <c r="AQ373" i="3" s="1"/>
  <c r="T375" i="3"/>
  <c r="AI375" i="3"/>
  <c r="AK375" i="3" s="1"/>
  <c r="AM375" i="3" s="1"/>
  <c r="AO375" i="3" s="1"/>
  <c r="AQ375" i="3" s="1"/>
  <c r="F375" i="3"/>
  <c r="D375" i="3"/>
  <c r="T391" i="3"/>
  <c r="D391" i="3"/>
  <c r="F391" i="3"/>
  <c r="AI391" i="3"/>
  <c r="AK391" i="3" s="1"/>
  <c r="AM391" i="3" s="1"/>
  <c r="AO391" i="3" s="1"/>
  <c r="AQ391" i="3" s="1"/>
  <c r="F381" i="3"/>
  <c r="T381" i="3"/>
  <c r="D381" i="3"/>
  <c r="R384" i="3"/>
  <c r="P384" i="3"/>
  <c r="F388" i="3"/>
  <c r="T388" i="3"/>
  <c r="D388" i="3"/>
  <c r="R390" i="3"/>
  <c r="P390" i="3"/>
  <c r="F385" i="3"/>
  <c r="T385" i="3"/>
  <c r="D385" i="3"/>
  <c r="T395" i="3"/>
  <c r="D395" i="3"/>
  <c r="AI395" i="3"/>
  <c r="AK395" i="3" s="1"/>
  <c r="AM395" i="3" s="1"/>
  <c r="AO395" i="3" s="1"/>
  <c r="AQ395" i="3" s="1"/>
  <c r="F395" i="3"/>
  <c r="AI396" i="3"/>
  <c r="AK396" i="3" s="1"/>
  <c r="AM396" i="3" s="1"/>
  <c r="AO396" i="3" s="1"/>
  <c r="AQ396" i="3" s="1"/>
  <c r="F396" i="3"/>
  <c r="T396" i="3"/>
  <c r="D396" i="3"/>
  <c r="F397" i="3"/>
  <c r="T397" i="3"/>
  <c r="D397" i="3"/>
  <c r="AI397" i="3"/>
  <c r="AK397" i="3" s="1"/>
  <c r="AM397" i="3" s="1"/>
  <c r="AO397" i="3" s="1"/>
  <c r="AQ397" i="3" s="1"/>
  <c r="F378" i="3"/>
  <c r="T378" i="3"/>
  <c r="D378" i="3"/>
  <c r="AI378" i="3"/>
  <c r="AK378" i="3" s="1"/>
  <c r="AM378" i="3" s="1"/>
  <c r="AO378" i="3" s="1"/>
  <c r="AQ378" i="3" s="1"/>
  <c r="R383" i="3"/>
  <c r="P383" i="3"/>
  <c r="T387" i="3"/>
  <c r="D387" i="3"/>
  <c r="F387" i="3"/>
  <c r="F389" i="3"/>
  <c r="T389" i="3"/>
  <c r="D389" i="3"/>
  <c r="AI389" i="3"/>
  <c r="AK389" i="3" s="1"/>
  <c r="AM389" i="3" s="1"/>
  <c r="AO389" i="3" s="1"/>
  <c r="AQ389" i="3" s="1"/>
  <c r="R391" i="3"/>
  <c r="P391" i="3"/>
  <c r="F398" i="3"/>
  <c r="T398" i="3"/>
  <c r="D398" i="3"/>
  <c r="AI398" i="3"/>
  <c r="AK398" i="3" s="1"/>
  <c r="AM398" i="3" s="1"/>
  <c r="AO398" i="3" s="1"/>
  <c r="AQ398" i="3" s="1"/>
  <c r="F380" i="3"/>
  <c r="T380" i="3"/>
  <c r="D380" i="3"/>
  <c r="F392" i="3"/>
  <c r="T392" i="3"/>
  <c r="D392" i="3"/>
  <c r="T399" i="3"/>
  <c r="D399" i="3"/>
  <c r="AI399" i="3"/>
  <c r="AK399" i="3" s="1"/>
  <c r="AM399" i="3" s="1"/>
  <c r="AO399" i="3" s="1"/>
  <c r="AQ399" i="3" s="1"/>
  <c r="F399" i="3"/>
  <c r="T400" i="3"/>
  <c r="AI400" i="3"/>
  <c r="AK400" i="3" s="1"/>
  <c r="AM400" i="3" s="1"/>
  <c r="AO400" i="3" s="1"/>
  <c r="AQ400" i="3" s="1"/>
  <c r="F400" i="3"/>
  <c r="D400" i="3"/>
  <c r="P349" i="3"/>
  <c r="P353" i="3"/>
  <c r="P357" i="3"/>
  <c r="P361" i="3"/>
  <c r="P365" i="3"/>
  <c r="F377" i="3"/>
  <c r="T377" i="3"/>
  <c r="D377" i="3"/>
  <c r="R378" i="3"/>
  <c r="P378" i="3"/>
  <c r="F382" i="3"/>
  <c r="T382" i="3"/>
  <c r="D382" i="3"/>
  <c r="AI382" i="3"/>
  <c r="AK382" i="3" s="1"/>
  <c r="AM382" i="3" s="1"/>
  <c r="AO382" i="3" s="1"/>
  <c r="AQ382" i="3" s="1"/>
  <c r="R387" i="3"/>
  <c r="P387" i="3"/>
  <c r="AI368" i="3"/>
  <c r="AK368" i="3" s="1"/>
  <c r="AM368" i="3" s="1"/>
  <c r="AO368" i="3" s="1"/>
  <c r="AQ368" i="3" s="1"/>
  <c r="AI372" i="3"/>
  <c r="AK372" i="3" s="1"/>
  <c r="AM372" i="3" s="1"/>
  <c r="AO372" i="3" s="1"/>
  <c r="AQ372" i="3" s="1"/>
  <c r="R380" i="3"/>
  <c r="P380" i="3"/>
  <c r="AI381" i="3"/>
  <c r="AK381" i="3" s="1"/>
  <c r="AM381" i="3" s="1"/>
  <c r="AO381" i="3" s="1"/>
  <c r="AQ381" i="3" s="1"/>
  <c r="F384" i="3"/>
  <c r="T384" i="3"/>
  <c r="D384" i="3"/>
  <c r="AI388" i="3"/>
  <c r="AK388" i="3" s="1"/>
  <c r="AM388" i="3" s="1"/>
  <c r="AO388" i="3" s="1"/>
  <c r="AQ388" i="3" s="1"/>
  <c r="F390" i="3"/>
  <c r="T390" i="3"/>
  <c r="D390" i="3"/>
  <c r="AI390" i="3"/>
  <c r="AK390" i="3" s="1"/>
  <c r="AM390" i="3" s="1"/>
  <c r="AO390" i="3" s="1"/>
  <c r="AQ390" i="3" s="1"/>
  <c r="D368" i="3"/>
  <c r="D372" i="3"/>
  <c r="F376" i="3"/>
  <c r="T376" i="3"/>
  <c r="D376" i="3"/>
  <c r="P377" i="3"/>
  <c r="R377" i="3"/>
  <c r="T379" i="3"/>
  <c r="D379" i="3"/>
  <c r="F379" i="3"/>
  <c r="R382" i="3"/>
  <c r="P382" i="3"/>
  <c r="F386" i="3"/>
  <c r="T386" i="3"/>
  <c r="D386" i="3"/>
  <c r="AI386" i="3"/>
  <c r="AK386" i="3" s="1"/>
  <c r="AM386" i="3" s="1"/>
  <c r="AO386" i="3" s="1"/>
  <c r="AQ386" i="3" s="1"/>
  <c r="F393" i="3"/>
  <c r="T393" i="3"/>
  <c r="D393" i="3"/>
  <c r="AI393" i="3"/>
  <c r="AK393" i="3" s="1"/>
  <c r="AM393" i="3" s="1"/>
  <c r="AO393" i="3" s="1"/>
  <c r="AQ393" i="3" s="1"/>
  <c r="R381" i="3"/>
  <c r="R385" i="3"/>
  <c r="R389" i="3"/>
  <c r="R393" i="3"/>
  <c r="P394" i="3"/>
  <c r="R397" i="3"/>
  <c r="P398" i="3"/>
  <c r="H403" i="3"/>
  <c r="J403" i="3" s="1"/>
  <c r="V403" i="3"/>
  <c r="X403" i="3" s="1"/>
  <c r="F412" i="3"/>
  <c r="T412" i="3"/>
  <c r="D412" i="3"/>
  <c r="AI412" i="3"/>
  <c r="AK412" i="3" s="1"/>
  <c r="AM412" i="3" s="1"/>
  <c r="AO412" i="3" s="1"/>
  <c r="AQ412" i="3" s="1"/>
  <c r="T413" i="3"/>
  <c r="D413" i="3"/>
  <c r="AI413" i="3"/>
  <c r="AK413" i="3" s="1"/>
  <c r="AM413" i="3" s="1"/>
  <c r="AO413" i="3" s="1"/>
  <c r="AQ413" i="3" s="1"/>
  <c r="F413" i="3"/>
  <c r="T421" i="3"/>
  <c r="D421" i="3"/>
  <c r="AI421" i="3"/>
  <c r="AK421" i="3" s="1"/>
  <c r="AM421" i="3" s="1"/>
  <c r="AO421" i="3" s="1"/>
  <c r="AQ421" i="3" s="1"/>
  <c r="F421" i="3"/>
  <c r="P403" i="3"/>
  <c r="R403" i="3"/>
  <c r="R404" i="3"/>
  <c r="T409" i="3"/>
  <c r="D409" i="3"/>
  <c r="F409" i="3"/>
  <c r="AI409" i="3"/>
  <c r="AK409" i="3" s="1"/>
  <c r="AM409" i="3" s="1"/>
  <c r="AO409" i="3" s="1"/>
  <c r="AQ409" i="3" s="1"/>
  <c r="R410" i="3"/>
  <c r="P410" i="3"/>
  <c r="T425" i="3"/>
  <c r="D425" i="3"/>
  <c r="AI425" i="3"/>
  <c r="AK425" i="3" s="1"/>
  <c r="AM425" i="3" s="1"/>
  <c r="AO425" i="3" s="1"/>
  <c r="AQ425" i="3" s="1"/>
  <c r="F425" i="3"/>
  <c r="P395" i="3"/>
  <c r="P399" i="3"/>
  <c r="AI414" i="3"/>
  <c r="AK414" i="3" s="1"/>
  <c r="AM414" i="3" s="1"/>
  <c r="AO414" i="3" s="1"/>
  <c r="AQ414" i="3" s="1"/>
  <c r="F414" i="3"/>
  <c r="T414" i="3"/>
  <c r="D414" i="3"/>
  <c r="F415" i="3"/>
  <c r="T415" i="3"/>
  <c r="D415" i="3"/>
  <c r="AI415" i="3"/>
  <c r="AK415" i="3" s="1"/>
  <c r="AM415" i="3" s="1"/>
  <c r="AO415" i="3" s="1"/>
  <c r="AQ415" i="3" s="1"/>
  <c r="AI422" i="3"/>
  <c r="AK422" i="3" s="1"/>
  <c r="AM422" i="3" s="1"/>
  <c r="AO422" i="3" s="1"/>
  <c r="AQ422" i="3" s="1"/>
  <c r="F422" i="3"/>
  <c r="T422" i="3"/>
  <c r="D422" i="3"/>
  <c r="F416" i="3"/>
  <c r="T416" i="3"/>
  <c r="D416" i="3"/>
  <c r="AI416" i="3"/>
  <c r="AK416" i="3" s="1"/>
  <c r="AM416" i="3" s="1"/>
  <c r="AO416" i="3" s="1"/>
  <c r="AQ416" i="3" s="1"/>
  <c r="T417" i="3"/>
  <c r="D417" i="3"/>
  <c r="AI417" i="3"/>
  <c r="AK417" i="3" s="1"/>
  <c r="AM417" i="3" s="1"/>
  <c r="AO417" i="3" s="1"/>
  <c r="AQ417" i="3" s="1"/>
  <c r="F417" i="3"/>
  <c r="AI426" i="3"/>
  <c r="AK426" i="3" s="1"/>
  <c r="AM426" i="3" s="1"/>
  <c r="AO426" i="3" s="1"/>
  <c r="AQ426" i="3" s="1"/>
  <c r="F426" i="3"/>
  <c r="T426" i="3"/>
  <c r="D426" i="3"/>
  <c r="P388" i="3"/>
  <c r="P392" i="3"/>
  <c r="P396" i="3"/>
  <c r="T401" i="3"/>
  <c r="D401" i="3"/>
  <c r="F401" i="3"/>
  <c r="T402" i="3"/>
  <c r="D402" i="3"/>
  <c r="T405" i="3"/>
  <c r="D405" i="3"/>
  <c r="F405" i="3"/>
  <c r="AI406" i="3"/>
  <c r="AK406" i="3" s="1"/>
  <c r="AM406" i="3" s="1"/>
  <c r="AO406" i="3" s="1"/>
  <c r="AQ406" i="3" s="1"/>
  <c r="T406" i="3"/>
  <c r="D406" i="3"/>
  <c r="F408" i="3"/>
  <c r="T408" i="3"/>
  <c r="D408" i="3"/>
  <c r="AI408" i="3"/>
  <c r="AK408" i="3" s="1"/>
  <c r="AM408" i="3" s="1"/>
  <c r="AO408" i="3" s="1"/>
  <c r="AQ408" i="3" s="1"/>
  <c r="AI418" i="3"/>
  <c r="AK418" i="3" s="1"/>
  <c r="AM418" i="3" s="1"/>
  <c r="AO418" i="3" s="1"/>
  <c r="AQ418" i="3" s="1"/>
  <c r="F418" i="3"/>
  <c r="T418" i="3"/>
  <c r="D418" i="3"/>
  <c r="F419" i="3"/>
  <c r="T419" i="3"/>
  <c r="D419" i="3"/>
  <c r="AI419" i="3"/>
  <c r="AK419" i="3" s="1"/>
  <c r="AM419" i="3" s="1"/>
  <c r="AO419" i="3" s="1"/>
  <c r="AQ419" i="3" s="1"/>
  <c r="N423" i="3"/>
  <c r="L423" i="3"/>
  <c r="AI402" i="3"/>
  <c r="AK402" i="3" s="1"/>
  <c r="AM402" i="3" s="1"/>
  <c r="AO402" i="3" s="1"/>
  <c r="AQ402" i="3" s="1"/>
  <c r="AI405" i="3"/>
  <c r="AK405" i="3" s="1"/>
  <c r="AM405" i="3" s="1"/>
  <c r="AO405" i="3" s="1"/>
  <c r="AQ405" i="3" s="1"/>
  <c r="D407" i="3"/>
  <c r="R402" i="3"/>
  <c r="P402" i="3"/>
  <c r="F404" i="3"/>
  <c r="T404" i="3"/>
  <c r="D404" i="3"/>
  <c r="AI404" i="3"/>
  <c r="AK404" i="3" s="1"/>
  <c r="AM404" i="3" s="1"/>
  <c r="AO404" i="3" s="1"/>
  <c r="AQ404" i="3" s="1"/>
  <c r="R406" i="3"/>
  <c r="P406" i="3"/>
  <c r="P407" i="3"/>
  <c r="R407" i="3"/>
  <c r="R408" i="3"/>
  <c r="AI410" i="3"/>
  <c r="AK410" i="3" s="1"/>
  <c r="AM410" i="3" s="1"/>
  <c r="AO410" i="3" s="1"/>
  <c r="AQ410" i="3" s="1"/>
  <c r="F410" i="3"/>
  <c r="T410" i="3"/>
  <c r="D410" i="3"/>
  <c r="F411" i="3"/>
  <c r="T411" i="3"/>
  <c r="D411" i="3"/>
  <c r="AI411" i="3"/>
  <c r="AK411" i="3" s="1"/>
  <c r="AM411" i="3" s="1"/>
  <c r="AO411" i="3" s="1"/>
  <c r="AQ411" i="3" s="1"/>
  <c r="R411" i="3"/>
  <c r="P412" i="3"/>
  <c r="R415" i="3"/>
  <c r="P416" i="3"/>
  <c r="R419" i="3"/>
  <c r="R423" i="3"/>
  <c r="R427" i="3"/>
  <c r="AI427" i="3"/>
  <c r="AK427" i="3" s="1"/>
  <c r="AM427" i="3" s="1"/>
  <c r="AO427" i="3" s="1"/>
  <c r="AQ427" i="3" s="1"/>
  <c r="F439" i="3"/>
  <c r="T439" i="3"/>
  <c r="D439" i="3"/>
  <c r="AI439" i="3"/>
  <c r="AK439" i="3" s="1"/>
  <c r="AM439" i="3" s="1"/>
  <c r="AO439" i="3" s="1"/>
  <c r="AQ439" i="3" s="1"/>
  <c r="F440" i="3"/>
  <c r="T440" i="3"/>
  <c r="D440" i="3"/>
  <c r="AI440" i="3"/>
  <c r="AK440" i="3" s="1"/>
  <c r="AM440" i="3" s="1"/>
  <c r="AO440" i="3" s="1"/>
  <c r="AQ440" i="3" s="1"/>
  <c r="T445" i="3"/>
  <c r="D445" i="3"/>
  <c r="AI445" i="3"/>
  <c r="AK445" i="3" s="1"/>
  <c r="AM445" i="3" s="1"/>
  <c r="AO445" i="3" s="1"/>
  <c r="AQ445" i="3" s="1"/>
  <c r="F445" i="3"/>
  <c r="F431" i="3"/>
  <c r="T431" i="3"/>
  <c r="D431" i="3"/>
  <c r="AI431" i="3"/>
  <c r="AK431" i="3" s="1"/>
  <c r="AM431" i="3" s="1"/>
  <c r="AO431" i="3" s="1"/>
  <c r="AQ431" i="3" s="1"/>
  <c r="F435" i="3"/>
  <c r="T435" i="3"/>
  <c r="D435" i="3"/>
  <c r="AI435" i="3"/>
  <c r="AK435" i="3" s="1"/>
  <c r="AM435" i="3" s="1"/>
  <c r="AO435" i="3" s="1"/>
  <c r="AQ435" i="3" s="1"/>
  <c r="F436" i="3"/>
  <c r="T436" i="3"/>
  <c r="D436" i="3"/>
  <c r="AI436" i="3"/>
  <c r="AK436" i="3" s="1"/>
  <c r="AM436" i="3" s="1"/>
  <c r="AO436" i="3" s="1"/>
  <c r="AQ436" i="3" s="1"/>
  <c r="T441" i="3"/>
  <c r="D441" i="3"/>
  <c r="AI441" i="3"/>
  <c r="AK441" i="3" s="1"/>
  <c r="AM441" i="3" s="1"/>
  <c r="AO441" i="3" s="1"/>
  <c r="AQ441" i="3" s="1"/>
  <c r="F441" i="3"/>
  <c r="T449" i="3"/>
  <c r="D449" i="3"/>
  <c r="AI449" i="3"/>
  <c r="AK449" i="3" s="1"/>
  <c r="AM449" i="3" s="1"/>
  <c r="AO449" i="3" s="1"/>
  <c r="AQ449" i="3" s="1"/>
  <c r="F449" i="3"/>
  <c r="AI420" i="3"/>
  <c r="AK420" i="3" s="1"/>
  <c r="AM420" i="3" s="1"/>
  <c r="AO420" i="3" s="1"/>
  <c r="AQ420" i="3" s="1"/>
  <c r="AI424" i="3"/>
  <c r="AK424" i="3" s="1"/>
  <c r="AM424" i="3" s="1"/>
  <c r="AO424" i="3" s="1"/>
  <c r="AQ424" i="3" s="1"/>
  <c r="F432" i="3"/>
  <c r="T432" i="3"/>
  <c r="D432" i="3"/>
  <c r="AI432" i="3"/>
  <c r="AK432" i="3" s="1"/>
  <c r="AM432" i="3" s="1"/>
  <c r="AO432" i="3" s="1"/>
  <c r="AQ432" i="3" s="1"/>
  <c r="P414" i="3"/>
  <c r="P418" i="3"/>
  <c r="D420" i="3"/>
  <c r="T420" i="3"/>
  <c r="P422" i="3"/>
  <c r="V423" i="3"/>
  <c r="X423" i="3" s="1"/>
  <c r="D424" i="3"/>
  <c r="T424" i="3"/>
  <c r="P426" i="3"/>
  <c r="P431" i="3"/>
  <c r="R431" i="3"/>
  <c r="T453" i="3"/>
  <c r="D453" i="3"/>
  <c r="AI453" i="3"/>
  <c r="AK453" i="3" s="1"/>
  <c r="AM453" i="3" s="1"/>
  <c r="AO453" i="3" s="1"/>
  <c r="AQ453" i="3" s="1"/>
  <c r="F453" i="3"/>
  <c r="V461" i="3"/>
  <c r="X461" i="3" s="1"/>
  <c r="H461" i="3"/>
  <c r="J461" i="3" s="1"/>
  <c r="T437" i="3"/>
  <c r="D437" i="3"/>
  <c r="AI437" i="3"/>
  <c r="AK437" i="3" s="1"/>
  <c r="AM437" i="3" s="1"/>
  <c r="AO437" i="3" s="1"/>
  <c r="AQ437" i="3" s="1"/>
  <c r="F437" i="3"/>
  <c r="H427" i="3"/>
  <c r="J427" i="3" s="1"/>
  <c r="D429" i="3"/>
  <c r="T433" i="3"/>
  <c r="D433" i="3"/>
  <c r="AI433" i="3"/>
  <c r="AK433" i="3" s="1"/>
  <c r="AM433" i="3" s="1"/>
  <c r="AO433" i="3" s="1"/>
  <c r="AQ433" i="3" s="1"/>
  <c r="F433" i="3"/>
  <c r="F444" i="3"/>
  <c r="T444" i="3"/>
  <c r="D444" i="3"/>
  <c r="AI444" i="3"/>
  <c r="AK444" i="3" s="1"/>
  <c r="AM444" i="3" s="1"/>
  <c r="AO444" i="3" s="1"/>
  <c r="AQ444" i="3" s="1"/>
  <c r="T428" i="3"/>
  <c r="D428" i="3"/>
  <c r="R429" i="3"/>
  <c r="P429" i="3"/>
  <c r="N454" i="3"/>
  <c r="L454" i="3"/>
  <c r="D430" i="3"/>
  <c r="T430" i="3"/>
  <c r="D434" i="3"/>
  <c r="T434" i="3"/>
  <c r="R435" i="3"/>
  <c r="D438" i="3"/>
  <c r="T438" i="3"/>
  <c r="R439" i="3"/>
  <c r="D442" i="3"/>
  <c r="T442" i="3"/>
  <c r="R443" i="3"/>
  <c r="D446" i="3"/>
  <c r="T446" i="3"/>
  <c r="R447" i="3"/>
  <c r="D450" i="3"/>
  <c r="T450" i="3"/>
  <c r="R451" i="3"/>
  <c r="T454" i="3"/>
  <c r="T458" i="3"/>
  <c r="D458" i="3"/>
  <c r="F458" i="3"/>
  <c r="AI458" i="3"/>
  <c r="AK458" i="3" s="1"/>
  <c r="AM458" i="3" s="1"/>
  <c r="AO458" i="3" s="1"/>
  <c r="AQ458" i="3" s="1"/>
  <c r="T466" i="3"/>
  <c r="D466" i="3"/>
  <c r="F466" i="3"/>
  <c r="AI466" i="3"/>
  <c r="AK466" i="3" s="1"/>
  <c r="AM466" i="3" s="1"/>
  <c r="AO466" i="3" s="1"/>
  <c r="AQ466" i="3" s="1"/>
  <c r="F468" i="3"/>
  <c r="T468" i="3"/>
  <c r="D468" i="3"/>
  <c r="AI468" i="3"/>
  <c r="AK468" i="3" s="1"/>
  <c r="AM468" i="3" s="1"/>
  <c r="AO468" i="3" s="1"/>
  <c r="AQ468" i="3" s="1"/>
  <c r="F477" i="3"/>
  <c r="T477" i="3"/>
  <c r="D477" i="3"/>
  <c r="AI477" i="3"/>
  <c r="AK477" i="3" s="1"/>
  <c r="AM477" i="3" s="1"/>
  <c r="AO477" i="3" s="1"/>
  <c r="AQ477" i="3" s="1"/>
  <c r="AI443" i="3"/>
  <c r="AK443" i="3" s="1"/>
  <c r="AM443" i="3" s="1"/>
  <c r="AO443" i="3" s="1"/>
  <c r="AQ443" i="3" s="1"/>
  <c r="AI447" i="3"/>
  <c r="AK447" i="3" s="1"/>
  <c r="AM447" i="3" s="1"/>
  <c r="AO447" i="3" s="1"/>
  <c r="AQ447" i="3" s="1"/>
  <c r="AI451" i="3"/>
  <c r="AK451" i="3" s="1"/>
  <c r="AM451" i="3" s="1"/>
  <c r="AO451" i="3" s="1"/>
  <c r="AQ451" i="3" s="1"/>
  <c r="D455" i="3"/>
  <c r="T460" i="3"/>
  <c r="D460" i="3"/>
  <c r="AI460" i="3"/>
  <c r="AK460" i="3" s="1"/>
  <c r="AM460" i="3" s="1"/>
  <c r="AO460" i="3" s="1"/>
  <c r="AQ460" i="3" s="1"/>
  <c r="F463" i="3"/>
  <c r="T463" i="3"/>
  <c r="D463" i="3"/>
  <c r="AI463" i="3"/>
  <c r="AK463" i="3" s="1"/>
  <c r="AM463" i="3" s="1"/>
  <c r="AO463" i="3" s="1"/>
  <c r="AQ463" i="3" s="1"/>
  <c r="T483" i="3"/>
  <c r="D483" i="3"/>
  <c r="AI483" i="3"/>
  <c r="AK483" i="3" s="1"/>
  <c r="AM483" i="3" s="1"/>
  <c r="AO483" i="3" s="1"/>
  <c r="AQ483" i="3" s="1"/>
  <c r="F483" i="3"/>
  <c r="P433" i="3"/>
  <c r="P437" i="3"/>
  <c r="F438" i="3"/>
  <c r="P441" i="3"/>
  <c r="F442" i="3"/>
  <c r="D443" i="3"/>
  <c r="T443" i="3"/>
  <c r="P445" i="3"/>
  <c r="F446" i="3"/>
  <c r="D447" i="3"/>
  <c r="T447" i="3"/>
  <c r="P449" i="3"/>
  <c r="F450" i="3"/>
  <c r="D451" i="3"/>
  <c r="T451" i="3"/>
  <c r="P453" i="3"/>
  <c r="F454" i="3"/>
  <c r="V454" i="3"/>
  <c r="X454" i="3" s="1"/>
  <c r="P455" i="3"/>
  <c r="T456" i="3"/>
  <c r="D456" i="3"/>
  <c r="R461" i="3"/>
  <c r="P461" i="3"/>
  <c r="F473" i="3"/>
  <c r="T473" i="3"/>
  <c r="D473" i="3"/>
  <c r="AI473" i="3"/>
  <c r="AK473" i="3" s="1"/>
  <c r="AM473" i="3" s="1"/>
  <c r="AO473" i="3" s="1"/>
  <c r="AQ473" i="3" s="1"/>
  <c r="F479" i="3"/>
  <c r="T479" i="3"/>
  <c r="D479" i="3"/>
  <c r="AI479" i="3"/>
  <c r="AK479" i="3" s="1"/>
  <c r="AM479" i="3" s="1"/>
  <c r="AO479" i="3" s="1"/>
  <c r="AQ479" i="3" s="1"/>
  <c r="F457" i="3"/>
  <c r="AI457" i="3"/>
  <c r="AK457" i="3" s="1"/>
  <c r="AM457" i="3" s="1"/>
  <c r="AO457" i="3" s="1"/>
  <c r="AQ457" i="3" s="1"/>
  <c r="F465" i="3"/>
  <c r="AI465" i="3"/>
  <c r="AK465" i="3" s="1"/>
  <c r="AM465" i="3" s="1"/>
  <c r="AO465" i="3" s="1"/>
  <c r="AQ465" i="3" s="1"/>
  <c r="F469" i="3"/>
  <c r="T469" i="3"/>
  <c r="D469" i="3"/>
  <c r="AI469" i="3"/>
  <c r="AK469" i="3" s="1"/>
  <c r="AM469" i="3" s="1"/>
  <c r="AO469" i="3" s="1"/>
  <c r="AQ469" i="3" s="1"/>
  <c r="F480" i="3"/>
  <c r="T480" i="3"/>
  <c r="D480" i="3"/>
  <c r="AI480" i="3"/>
  <c r="AK480" i="3" s="1"/>
  <c r="AM480" i="3" s="1"/>
  <c r="AO480" i="3" s="1"/>
  <c r="AQ480" i="3" s="1"/>
  <c r="T487" i="3"/>
  <c r="D487" i="3"/>
  <c r="AI487" i="3"/>
  <c r="AK487" i="3" s="1"/>
  <c r="AM487" i="3" s="1"/>
  <c r="AO487" i="3" s="1"/>
  <c r="AQ487" i="3" s="1"/>
  <c r="F487" i="3"/>
  <c r="D448" i="3"/>
  <c r="D452" i="3"/>
  <c r="AI456" i="3"/>
  <c r="AK456" i="3" s="1"/>
  <c r="AM456" i="3" s="1"/>
  <c r="AO456" i="3" s="1"/>
  <c r="AQ456" i="3" s="1"/>
  <c r="T462" i="3"/>
  <c r="D462" i="3"/>
  <c r="F462" i="3"/>
  <c r="AI462" i="3"/>
  <c r="AK462" i="3" s="1"/>
  <c r="AM462" i="3" s="1"/>
  <c r="AO462" i="3" s="1"/>
  <c r="AQ462" i="3" s="1"/>
  <c r="F475" i="3"/>
  <c r="T475" i="3"/>
  <c r="D475" i="3"/>
  <c r="AI475" i="3"/>
  <c r="AK475" i="3" s="1"/>
  <c r="AM475" i="3" s="1"/>
  <c r="AO475" i="3" s="1"/>
  <c r="AQ475" i="3" s="1"/>
  <c r="T455" i="3"/>
  <c r="F456" i="3"/>
  <c r="D457" i="3"/>
  <c r="F459" i="3"/>
  <c r="T459" i="3"/>
  <c r="D459" i="3"/>
  <c r="AI459" i="3"/>
  <c r="AK459" i="3" s="1"/>
  <c r="AM459" i="3" s="1"/>
  <c r="AO459" i="3" s="1"/>
  <c r="AQ459" i="3" s="1"/>
  <c r="T464" i="3"/>
  <c r="D464" i="3"/>
  <c r="AI464" i="3"/>
  <c r="AK464" i="3" s="1"/>
  <c r="AM464" i="3" s="1"/>
  <c r="AO464" i="3" s="1"/>
  <c r="AQ464" i="3" s="1"/>
  <c r="D465" i="3"/>
  <c r="F467" i="3"/>
  <c r="T467" i="3"/>
  <c r="D467" i="3"/>
  <c r="AI467" i="3"/>
  <c r="AK467" i="3" s="1"/>
  <c r="AM467" i="3" s="1"/>
  <c r="AO467" i="3" s="1"/>
  <c r="AQ467" i="3" s="1"/>
  <c r="F476" i="3"/>
  <c r="T476" i="3"/>
  <c r="D476" i="3"/>
  <c r="AI476" i="3"/>
  <c r="AK476" i="3" s="1"/>
  <c r="AM476" i="3" s="1"/>
  <c r="AO476" i="3" s="1"/>
  <c r="AQ476" i="3" s="1"/>
  <c r="R457" i="3"/>
  <c r="P457" i="3"/>
  <c r="R465" i="3"/>
  <c r="P465" i="3"/>
  <c r="F471" i="3"/>
  <c r="T471" i="3"/>
  <c r="D471" i="3"/>
  <c r="AI471" i="3"/>
  <c r="AK471" i="3" s="1"/>
  <c r="AM471" i="3" s="1"/>
  <c r="AO471" i="3" s="1"/>
  <c r="AQ471" i="3" s="1"/>
  <c r="T481" i="3"/>
  <c r="D481" i="3"/>
  <c r="AI481" i="3"/>
  <c r="AK481" i="3" s="1"/>
  <c r="AM481" i="3" s="1"/>
  <c r="AO481" i="3" s="1"/>
  <c r="AQ481" i="3" s="1"/>
  <c r="F481" i="3"/>
  <c r="T457" i="3"/>
  <c r="F461" i="3"/>
  <c r="AI461" i="3"/>
  <c r="AK461" i="3" s="1"/>
  <c r="AM461" i="3" s="1"/>
  <c r="AO461" i="3" s="1"/>
  <c r="AQ461" i="3" s="1"/>
  <c r="T465" i="3"/>
  <c r="F472" i="3"/>
  <c r="T472" i="3"/>
  <c r="D472" i="3"/>
  <c r="AI472" i="3"/>
  <c r="AK472" i="3" s="1"/>
  <c r="AM472" i="3" s="1"/>
  <c r="AO472" i="3" s="1"/>
  <c r="AQ472" i="3" s="1"/>
  <c r="R481" i="3"/>
  <c r="R483" i="3"/>
  <c r="H490" i="3"/>
  <c r="J490" i="3" s="1"/>
  <c r="F491" i="3"/>
  <c r="D492" i="3"/>
  <c r="D494" i="3"/>
  <c r="P498" i="3"/>
  <c r="F499" i="3"/>
  <c r="H504" i="3"/>
  <c r="J504" i="3" s="1"/>
  <c r="F513" i="3"/>
  <c r="T513" i="3"/>
  <c r="D513" i="3"/>
  <c r="AI513" i="3"/>
  <c r="AK513" i="3" s="1"/>
  <c r="AM513" i="3" s="1"/>
  <c r="AO513" i="3" s="1"/>
  <c r="AQ513" i="3" s="1"/>
  <c r="P469" i="3"/>
  <c r="F470" i="3"/>
  <c r="P473" i="3"/>
  <c r="F474" i="3"/>
  <c r="P477" i="3"/>
  <c r="F478" i="3"/>
  <c r="F488" i="3"/>
  <c r="AI488" i="3"/>
  <c r="AK488" i="3" s="1"/>
  <c r="AM488" i="3" s="1"/>
  <c r="AO488" i="3" s="1"/>
  <c r="AQ488" i="3" s="1"/>
  <c r="P494" i="3"/>
  <c r="F495" i="3"/>
  <c r="H500" i="3"/>
  <c r="J500" i="3" s="1"/>
  <c r="H502" i="3"/>
  <c r="J502" i="3" s="1"/>
  <c r="F506" i="3"/>
  <c r="D506" i="3"/>
  <c r="T506" i="3"/>
  <c r="F510" i="3"/>
  <c r="D510" i="3"/>
  <c r="T510" i="3"/>
  <c r="P482" i="3"/>
  <c r="P486" i="3"/>
  <c r="AI482" i="3"/>
  <c r="AK482" i="3" s="1"/>
  <c r="AM482" i="3" s="1"/>
  <c r="AO482" i="3" s="1"/>
  <c r="AQ482" i="3" s="1"/>
  <c r="R485" i="3"/>
  <c r="D488" i="3"/>
  <c r="T489" i="3"/>
  <c r="D489" i="3"/>
  <c r="AI489" i="3"/>
  <c r="AK489" i="3" s="1"/>
  <c r="AM489" i="3" s="1"/>
  <c r="AO489" i="3" s="1"/>
  <c r="AQ489" i="3" s="1"/>
  <c r="F504" i="3"/>
  <c r="AI504" i="3"/>
  <c r="AK504" i="3" s="1"/>
  <c r="AM504" i="3" s="1"/>
  <c r="AO504" i="3" s="1"/>
  <c r="AQ504" i="3" s="1"/>
  <c r="T507" i="3"/>
  <c r="D507" i="3"/>
  <c r="F507" i="3"/>
  <c r="AI507" i="3"/>
  <c r="AK507" i="3" s="1"/>
  <c r="AM507" i="3" s="1"/>
  <c r="AO507" i="3" s="1"/>
  <c r="AQ507" i="3" s="1"/>
  <c r="H482" i="3"/>
  <c r="J482" i="3" s="1"/>
  <c r="H486" i="3"/>
  <c r="J486" i="3" s="1"/>
  <c r="F500" i="3"/>
  <c r="AI500" i="3"/>
  <c r="AK500" i="3" s="1"/>
  <c r="AM500" i="3" s="1"/>
  <c r="AO500" i="3" s="1"/>
  <c r="AQ500" i="3" s="1"/>
  <c r="F502" i="3"/>
  <c r="AI502" i="3"/>
  <c r="AK502" i="3" s="1"/>
  <c r="AM502" i="3" s="1"/>
  <c r="AO502" i="3" s="1"/>
  <c r="AQ502" i="3" s="1"/>
  <c r="T503" i="3"/>
  <c r="D503" i="3"/>
  <c r="T505" i="3"/>
  <c r="D505" i="3"/>
  <c r="F505" i="3"/>
  <c r="AI505" i="3"/>
  <c r="AK505" i="3" s="1"/>
  <c r="AM505" i="3" s="1"/>
  <c r="AO505" i="3" s="1"/>
  <c r="AQ505" i="3" s="1"/>
  <c r="F484" i="3"/>
  <c r="AI484" i="3"/>
  <c r="AK484" i="3" s="1"/>
  <c r="AM484" i="3" s="1"/>
  <c r="AO484" i="3" s="1"/>
  <c r="AQ484" i="3" s="1"/>
  <c r="T491" i="3"/>
  <c r="D491" i="3"/>
  <c r="F496" i="3"/>
  <c r="AI496" i="3"/>
  <c r="AK496" i="3" s="1"/>
  <c r="AM496" i="3" s="1"/>
  <c r="AO496" i="3" s="1"/>
  <c r="AQ496" i="3" s="1"/>
  <c r="F498" i="3"/>
  <c r="AI498" i="3"/>
  <c r="AK498" i="3" s="1"/>
  <c r="AM498" i="3" s="1"/>
  <c r="AO498" i="3" s="1"/>
  <c r="AQ498" i="3" s="1"/>
  <c r="T499" i="3"/>
  <c r="D499" i="3"/>
  <c r="T501" i="3"/>
  <c r="D501" i="3"/>
  <c r="AI501" i="3"/>
  <c r="AK501" i="3" s="1"/>
  <c r="AM501" i="3" s="1"/>
  <c r="AO501" i="3" s="1"/>
  <c r="AQ501" i="3" s="1"/>
  <c r="AI470" i="3"/>
  <c r="AK470" i="3" s="1"/>
  <c r="AM470" i="3" s="1"/>
  <c r="AO470" i="3" s="1"/>
  <c r="AQ470" i="3" s="1"/>
  <c r="AI474" i="3"/>
  <c r="AK474" i="3" s="1"/>
  <c r="AM474" i="3" s="1"/>
  <c r="AO474" i="3" s="1"/>
  <c r="AQ474" i="3" s="1"/>
  <c r="AI478" i="3"/>
  <c r="AK478" i="3" s="1"/>
  <c r="AM478" i="3" s="1"/>
  <c r="AO478" i="3" s="1"/>
  <c r="AQ478" i="3" s="1"/>
  <c r="P490" i="3"/>
  <c r="F492" i="3"/>
  <c r="AI492" i="3"/>
  <c r="AK492" i="3" s="1"/>
  <c r="AM492" i="3" s="1"/>
  <c r="AO492" i="3" s="1"/>
  <c r="AQ492" i="3" s="1"/>
  <c r="F494" i="3"/>
  <c r="AI494" i="3"/>
  <c r="AK494" i="3" s="1"/>
  <c r="AM494" i="3" s="1"/>
  <c r="AO494" i="3" s="1"/>
  <c r="AQ494" i="3" s="1"/>
  <c r="T495" i="3"/>
  <c r="D495" i="3"/>
  <c r="T497" i="3"/>
  <c r="D497" i="3"/>
  <c r="AI497" i="3"/>
  <c r="AK497" i="3" s="1"/>
  <c r="AM497" i="3" s="1"/>
  <c r="AO497" i="3" s="1"/>
  <c r="AQ497" i="3" s="1"/>
  <c r="D470" i="3"/>
  <c r="D474" i="3"/>
  <c r="D478" i="3"/>
  <c r="D484" i="3"/>
  <c r="T485" i="3"/>
  <c r="D485" i="3"/>
  <c r="AI485" i="3"/>
  <c r="AK485" i="3" s="1"/>
  <c r="AM485" i="3" s="1"/>
  <c r="AO485" i="3" s="1"/>
  <c r="AQ485" i="3" s="1"/>
  <c r="T488" i="3"/>
  <c r="R489" i="3"/>
  <c r="AI490" i="3"/>
  <c r="AK490" i="3" s="1"/>
  <c r="AM490" i="3" s="1"/>
  <c r="AO490" i="3" s="1"/>
  <c r="AQ490" i="3" s="1"/>
  <c r="T493" i="3"/>
  <c r="D493" i="3"/>
  <c r="AI493" i="3"/>
  <c r="AK493" i="3" s="1"/>
  <c r="AM493" i="3" s="1"/>
  <c r="AO493" i="3" s="1"/>
  <c r="AQ493" i="3" s="1"/>
  <c r="D496" i="3"/>
  <c r="D498" i="3"/>
  <c r="P502" i="3"/>
  <c r="F503" i="3"/>
  <c r="AI503" i="3"/>
  <c r="AK503" i="3" s="1"/>
  <c r="AM503" i="3" s="1"/>
  <c r="AO503" i="3" s="1"/>
  <c r="AQ503" i="3" s="1"/>
  <c r="AI506" i="3"/>
  <c r="AK506" i="3" s="1"/>
  <c r="AM506" i="3" s="1"/>
  <c r="AO506" i="3" s="1"/>
  <c r="AQ506" i="3" s="1"/>
  <c r="AI510" i="3"/>
  <c r="AK510" i="3" s="1"/>
  <c r="AM510" i="3" s="1"/>
  <c r="AO510" i="3" s="1"/>
  <c r="AQ510" i="3" s="1"/>
  <c r="R506" i="3"/>
  <c r="P506" i="3"/>
  <c r="P508" i="3"/>
  <c r="R510" i="3"/>
  <c r="P510" i="3"/>
  <c r="P513" i="3"/>
  <c r="R513" i="3"/>
  <c r="F518" i="3"/>
  <c r="T518" i="3"/>
  <c r="D518" i="3"/>
  <c r="R507" i="3"/>
  <c r="P509" i="3"/>
  <c r="R509" i="3"/>
  <c r="F514" i="3"/>
  <c r="T514" i="3"/>
  <c r="D514" i="3"/>
  <c r="F516" i="3"/>
  <c r="T516" i="3"/>
  <c r="D516" i="3"/>
  <c r="AI516" i="3"/>
  <c r="AK516" i="3" s="1"/>
  <c r="AM516" i="3" s="1"/>
  <c r="AO516" i="3" s="1"/>
  <c r="AQ516" i="3" s="1"/>
  <c r="F521" i="3"/>
  <c r="T521" i="3"/>
  <c r="D521" i="3"/>
  <c r="AI521" i="3"/>
  <c r="AK521" i="3" s="1"/>
  <c r="AM521" i="3" s="1"/>
  <c r="AO521" i="3" s="1"/>
  <c r="AQ521" i="3" s="1"/>
  <c r="F525" i="3"/>
  <c r="T525" i="3"/>
  <c r="D525" i="3"/>
  <c r="AI525" i="3"/>
  <c r="AK525" i="3" s="1"/>
  <c r="AM525" i="3" s="1"/>
  <c r="AO525" i="3" s="1"/>
  <c r="AQ525" i="3" s="1"/>
  <c r="F529" i="3"/>
  <c r="T529" i="3"/>
  <c r="D529" i="3"/>
  <c r="AI529" i="3"/>
  <c r="AK529" i="3" s="1"/>
  <c r="AM529" i="3" s="1"/>
  <c r="AO529" i="3" s="1"/>
  <c r="AQ529" i="3" s="1"/>
  <c r="F512" i="3"/>
  <c r="T512" i="3"/>
  <c r="D512" i="3"/>
  <c r="AI512" i="3"/>
  <c r="AK512" i="3" s="1"/>
  <c r="AM512" i="3" s="1"/>
  <c r="AO512" i="3" s="1"/>
  <c r="AQ512" i="3" s="1"/>
  <c r="R518" i="3"/>
  <c r="P518" i="3"/>
  <c r="F522" i="3"/>
  <c r="T522" i="3"/>
  <c r="D522" i="3"/>
  <c r="F526" i="3"/>
  <c r="T526" i="3"/>
  <c r="D526" i="3"/>
  <c r="F530" i="3"/>
  <c r="T530" i="3"/>
  <c r="D530" i="3"/>
  <c r="R514" i="3"/>
  <c r="P514" i="3"/>
  <c r="T519" i="3"/>
  <c r="D519" i="3"/>
  <c r="AI519" i="3"/>
  <c r="AK519" i="3" s="1"/>
  <c r="AM519" i="3" s="1"/>
  <c r="AO519" i="3" s="1"/>
  <c r="AQ519" i="3" s="1"/>
  <c r="F519" i="3"/>
  <c r="P521" i="3"/>
  <c r="R521" i="3"/>
  <c r="P525" i="3"/>
  <c r="R525" i="3"/>
  <c r="P529" i="3"/>
  <c r="R529" i="3"/>
  <c r="T511" i="3"/>
  <c r="D511" i="3"/>
  <c r="F511" i="3"/>
  <c r="AI511" i="3"/>
  <c r="AK511" i="3" s="1"/>
  <c r="AM511" i="3" s="1"/>
  <c r="AO511" i="3" s="1"/>
  <c r="AQ511" i="3" s="1"/>
  <c r="T515" i="3"/>
  <c r="D515" i="3"/>
  <c r="F515" i="3"/>
  <c r="T523" i="3"/>
  <c r="D523" i="3"/>
  <c r="AI523" i="3"/>
  <c r="AK523" i="3" s="1"/>
  <c r="AM523" i="3" s="1"/>
  <c r="AO523" i="3" s="1"/>
  <c r="AQ523" i="3" s="1"/>
  <c r="F523" i="3"/>
  <c r="T527" i="3"/>
  <c r="D527" i="3"/>
  <c r="AI527" i="3"/>
  <c r="AK527" i="3" s="1"/>
  <c r="AM527" i="3" s="1"/>
  <c r="AO527" i="3" s="1"/>
  <c r="AQ527" i="3" s="1"/>
  <c r="F527" i="3"/>
  <c r="T531" i="3"/>
  <c r="D531" i="3"/>
  <c r="AI531" i="3"/>
  <c r="AK531" i="3" s="1"/>
  <c r="AM531" i="3" s="1"/>
  <c r="AO531" i="3" s="1"/>
  <c r="AQ531" i="3" s="1"/>
  <c r="F531" i="3"/>
  <c r="F517" i="3"/>
  <c r="T517" i="3"/>
  <c r="D517" i="3"/>
  <c r="AI517" i="3"/>
  <c r="AK517" i="3" s="1"/>
  <c r="AM517" i="3" s="1"/>
  <c r="AO517" i="3" s="1"/>
  <c r="AQ517" i="3" s="1"/>
  <c r="F520" i="3"/>
  <c r="T520" i="3"/>
  <c r="D520" i="3"/>
  <c r="AI520" i="3"/>
  <c r="AK520" i="3" s="1"/>
  <c r="AM520" i="3" s="1"/>
  <c r="AO520" i="3" s="1"/>
  <c r="AQ520" i="3" s="1"/>
  <c r="F524" i="3"/>
  <c r="T524" i="3"/>
  <c r="D524" i="3"/>
  <c r="AI524" i="3"/>
  <c r="AK524" i="3" s="1"/>
  <c r="AM524" i="3" s="1"/>
  <c r="AO524" i="3" s="1"/>
  <c r="AQ524" i="3" s="1"/>
  <c r="F528" i="3"/>
  <c r="T528" i="3"/>
  <c r="D528" i="3"/>
  <c r="AI528" i="3"/>
  <c r="AK528" i="3" s="1"/>
  <c r="AM528" i="3" s="1"/>
  <c r="AO528" i="3" s="1"/>
  <c r="AQ528" i="3" s="1"/>
  <c r="AI532" i="3"/>
  <c r="AK532" i="3" s="1"/>
  <c r="AM532" i="3" s="1"/>
  <c r="AO532" i="3" s="1"/>
  <c r="AQ532" i="3" s="1"/>
  <c r="F532" i="3"/>
  <c r="T532" i="3"/>
  <c r="D532" i="3"/>
  <c r="F508" i="3"/>
  <c r="T508" i="3"/>
  <c r="D508" i="3"/>
  <c r="T509" i="3"/>
  <c r="D509" i="3"/>
  <c r="AI509" i="3"/>
  <c r="AK509" i="3" s="1"/>
  <c r="AM509" i="3" s="1"/>
  <c r="AO509" i="3" s="1"/>
  <c r="AQ509" i="3" s="1"/>
  <c r="AI514" i="3"/>
  <c r="AK514" i="3" s="1"/>
  <c r="AM514" i="3" s="1"/>
  <c r="AO514" i="3" s="1"/>
  <c r="AQ514" i="3" s="1"/>
  <c r="P517" i="3"/>
  <c r="R517" i="3"/>
  <c r="P522" i="3"/>
  <c r="P526" i="3"/>
  <c r="P530" i="3"/>
  <c r="H426" i="3" l="1"/>
  <c r="J426" i="3" s="1"/>
  <c r="V426" i="3"/>
  <c r="X426" i="3" s="1"/>
  <c r="V412" i="3"/>
  <c r="X412" i="3" s="1"/>
  <c r="H412" i="3"/>
  <c r="J412" i="3" s="1"/>
  <c r="H395" i="3"/>
  <c r="J395" i="3" s="1"/>
  <c r="V395" i="3"/>
  <c r="X395" i="3" s="1"/>
  <c r="H317" i="3"/>
  <c r="J317" i="3" s="1"/>
  <c r="V317" i="3"/>
  <c r="X317" i="3" s="1"/>
  <c r="H291" i="3"/>
  <c r="J291" i="3" s="1"/>
  <c r="V291" i="3"/>
  <c r="X291" i="3" s="1"/>
  <c r="H279" i="3"/>
  <c r="J279" i="3" s="1"/>
  <c r="V279" i="3"/>
  <c r="X279" i="3" s="1"/>
  <c r="H223" i="3"/>
  <c r="J223" i="3" s="1"/>
  <c r="V223" i="3"/>
  <c r="X223" i="3" s="1"/>
  <c r="H520" i="3"/>
  <c r="J520" i="3" s="1"/>
  <c r="V520" i="3"/>
  <c r="X520" i="3" s="1"/>
  <c r="H511" i="3"/>
  <c r="J511" i="3" s="1"/>
  <c r="V511" i="3"/>
  <c r="X511" i="3" s="1"/>
  <c r="H470" i="3"/>
  <c r="J470" i="3" s="1"/>
  <c r="V470" i="3"/>
  <c r="X470" i="3" s="1"/>
  <c r="V488" i="3"/>
  <c r="X488" i="3" s="1"/>
  <c r="H488" i="3"/>
  <c r="J488" i="3" s="1"/>
  <c r="H513" i="3"/>
  <c r="J513" i="3" s="1"/>
  <c r="V513" i="3"/>
  <c r="X513" i="3" s="1"/>
  <c r="V465" i="3"/>
  <c r="X465" i="3" s="1"/>
  <c r="H465" i="3"/>
  <c r="J465" i="3" s="1"/>
  <c r="V457" i="3"/>
  <c r="X457" i="3" s="1"/>
  <c r="H457" i="3"/>
  <c r="J457" i="3" s="1"/>
  <c r="H487" i="3"/>
  <c r="J487" i="3" s="1"/>
  <c r="V487" i="3"/>
  <c r="X487" i="3" s="1"/>
  <c r="H456" i="3"/>
  <c r="J456" i="3" s="1"/>
  <c r="V456" i="3"/>
  <c r="X456" i="3" s="1"/>
  <c r="V455" i="3"/>
  <c r="X455" i="3" s="1"/>
  <c r="H455" i="3"/>
  <c r="J455" i="3" s="1"/>
  <c r="H438" i="3"/>
  <c r="J438" i="3" s="1"/>
  <c r="V438" i="3"/>
  <c r="X438" i="3" s="1"/>
  <c r="H437" i="3"/>
  <c r="J437" i="3" s="1"/>
  <c r="V437" i="3"/>
  <c r="X437" i="3" s="1"/>
  <c r="V420" i="3"/>
  <c r="X420" i="3" s="1"/>
  <c r="H420" i="3"/>
  <c r="J420" i="3" s="1"/>
  <c r="H413" i="3"/>
  <c r="J413" i="3" s="1"/>
  <c r="V413" i="3"/>
  <c r="X413" i="3" s="1"/>
  <c r="H393" i="3"/>
  <c r="J393" i="3" s="1"/>
  <c r="V393" i="3"/>
  <c r="X393" i="3" s="1"/>
  <c r="H384" i="3"/>
  <c r="J384" i="3" s="1"/>
  <c r="V384" i="3"/>
  <c r="X384" i="3" s="1"/>
  <c r="H377" i="3"/>
  <c r="J377" i="3" s="1"/>
  <c r="V377" i="3"/>
  <c r="X377" i="3" s="1"/>
  <c r="V400" i="3"/>
  <c r="X400" i="3" s="1"/>
  <c r="H400" i="3"/>
  <c r="J400" i="3" s="1"/>
  <c r="H392" i="3"/>
  <c r="J392" i="3" s="1"/>
  <c r="V392" i="3"/>
  <c r="X392" i="3" s="1"/>
  <c r="H366" i="3"/>
  <c r="J366" i="3" s="1"/>
  <c r="V366" i="3"/>
  <c r="X366" i="3" s="1"/>
  <c r="H320" i="3"/>
  <c r="J320" i="3" s="1"/>
  <c r="V320" i="3"/>
  <c r="X320" i="3" s="1"/>
  <c r="H364" i="3"/>
  <c r="J364" i="3" s="1"/>
  <c r="V364" i="3"/>
  <c r="X364" i="3" s="1"/>
  <c r="H346" i="3"/>
  <c r="J346" i="3" s="1"/>
  <c r="V346" i="3"/>
  <c r="X346" i="3" s="1"/>
  <c r="H322" i="3"/>
  <c r="J322" i="3" s="1"/>
  <c r="V322" i="3"/>
  <c r="X322" i="3" s="1"/>
  <c r="H286" i="3"/>
  <c r="J286" i="3" s="1"/>
  <c r="V286" i="3"/>
  <c r="X286" i="3" s="1"/>
  <c r="V339" i="3"/>
  <c r="X339" i="3" s="1"/>
  <c r="H339" i="3"/>
  <c r="J339" i="3" s="1"/>
  <c r="H292" i="3"/>
  <c r="J292" i="3" s="1"/>
  <c r="V292" i="3"/>
  <c r="X292" i="3" s="1"/>
  <c r="H272" i="3"/>
  <c r="J272" i="3" s="1"/>
  <c r="V272" i="3"/>
  <c r="X272" i="3" s="1"/>
  <c r="H233" i="3"/>
  <c r="J233" i="3" s="1"/>
  <c r="V233" i="3"/>
  <c r="X233" i="3" s="1"/>
  <c r="H253" i="3"/>
  <c r="J253" i="3" s="1"/>
  <c r="V253" i="3"/>
  <c r="X253" i="3" s="1"/>
  <c r="H242" i="3"/>
  <c r="J242" i="3" s="1"/>
  <c r="V242" i="3"/>
  <c r="X242" i="3" s="1"/>
  <c r="H202" i="3"/>
  <c r="J202" i="3" s="1"/>
  <c r="V202" i="3"/>
  <c r="X202" i="3" s="1"/>
  <c r="H178" i="3"/>
  <c r="J178" i="3" s="1"/>
  <c r="V178" i="3"/>
  <c r="X178" i="3" s="1"/>
  <c r="V212" i="3"/>
  <c r="X212" i="3" s="1"/>
  <c r="H212" i="3"/>
  <c r="J212" i="3" s="1"/>
  <c r="H189" i="3"/>
  <c r="J189" i="3" s="1"/>
  <c r="V189" i="3"/>
  <c r="X189" i="3" s="1"/>
  <c r="H146" i="3"/>
  <c r="J146" i="3" s="1"/>
  <c r="V146" i="3"/>
  <c r="X146" i="3" s="1"/>
  <c r="V191" i="3"/>
  <c r="X191" i="3" s="1"/>
  <c r="H191" i="3"/>
  <c r="J191" i="3" s="1"/>
  <c r="N168" i="3"/>
  <c r="L168" i="3"/>
  <c r="H156" i="3"/>
  <c r="J156" i="3" s="1"/>
  <c r="V156" i="3"/>
  <c r="X156" i="3" s="1"/>
  <c r="V203" i="3"/>
  <c r="X203" i="3" s="1"/>
  <c r="H203" i="3"/>
  <c r="J203" i="3" s="1"/>
  <c r="V187" i="3"/>
  <c r="X187" i="3" s="1"/>
  <c r="H187" i="3"/>
  <c r="J187" i="3" s="1"/>
  <c r="N107" i="3"/>
  <c r="L107" i="3"/>
  <c r="V117" i="3"/>
  <c r="X117" i="3" s="1"/>
  <c r="H117" i="3"/>
  <c r="J117" i="3" s="1"/>
  <c r="H119" i="3"/>
  <c r="J119" i="3" s="1"/>
  <c r="V119" i="3"/>
  <c r="X119" i="3" s="1"/>
  <c r="N54" i="3"/>
  <c r="L54" i="3"/>
  <c r="H139" i="3"/>
  <c r="J139" i="3" s="1"/>
  <c r="V139" i="3"/>
  <c r="X139" i="3" s="1"/>
  <c r="H131" i="3"/>
  <c r="J131" i="3" s="1"/>
  <c r="V131" i="3"/>
  <c r="X131" i="3" s="1"/>
  <c r="AN77" i="3"/>
  <c r="AN67" i="3"/>
  <c r="H67" i="3"/>
  <c r="J67" i="3" s="1"/>
  <c r="AL67" i="3"/>
  <c r="V67" i="3"/>
  <c r="X67" i="3" s="1"/>
  <c r="AN59" i="3"/>
  <c r="H59" i="3"/>
  <c r="J59" i="3" s="1"/>
  <c r="AL59" i="3"/>
  <c r="V59" i="3"/>
  <c r="X59" i="3" s="1"/>
  <c r="AJ59" i="3"/>
  <c r="V84" i="3"/>
  <c r="X84" i="3" s="1"/>
  <c r="H84" i="3"/>
  <c r="J84" i="3" s="1"/>
  <c r="N15" i="3"/>
  <c r="L15" i="3"/>
  <c r="V100" i="3"/>
  <c r="X100" i="3" s="1"/>
  <c r="H100" i="3"/>
  <c r="J100" i="3" s="1"/>
  <c r="H14" i="3"/>
  <c r="J14" i="3" s="1"/>
  <c r="V14" i="3"/>
  <c r="X14" i="3" s="1"/>
  <c r="AN14" i="3"/>
  <c r="AL14" i="3"/>
  <c r="AJ14" i="3"/>
  <c r="H82" i="3"/>
  <c r="J82" i="3" s="1"/>
  <c r="V82" i="3"/>
  <c r="X82" i="3" s="1"/>
  <c r="AN17" i="3"/>
  <c r="Q2" i="3"/>
  <c r="Q5" i="3" s="1"/>
  <c r="AN28" i="3"/>
  <c r="U2" i="3"/>
  <c r="U5" i="3" s="1"/>
  <c r="H380" i="3"/>
  <c r="J380" i="3" s="1"/>
  <c r="V380" i="3"/>
  <c r="X380" i="3" s="1"/>
  <c r="V508" i="3"/>
  <c r="X508" i="3" s="1"/>
  <c r="H508" i="3"/>
  <c r="J508" i="3" s="1"/>
  <c r="V526" i="3"/>
  <c r="X526" i="3" s="1"/>
  <c r="H526" i="3"/>
  <c r="J526" i="3" s="1"/>
  <c r="H499" i="3"/>
  <c r="J499" i="3" s="1"/>
  <c r="V499" i="3"/>
  <c r="X499" i="3" s="1"/>
  <c r="H507" i="3"/>
  <c r="J507" i="3" s="1"/>
  <c r="V507" i="3"/>
  <c r="X507" i="3" s="1"/>
  <c r="V506" i="3"/>
  <c r="X506" i="3" s="1"/>
  <c r="H506" i="3"/>
  <c r="J506" i="3" s="1"/>
  <c r="N490" i="3"/>
  <c r="L490" i="3"/>
  <c r="H471" i="3"/>
  <c r="J471" i="3" s="1"/>
  <c r="V471" i="3"/>
  <c r="X471" i="3" s="1"/>
  <c r="H476" i="3"/>
  <c r="J476" i="3" s="1"/>
  <c r="V476" i="3"/>
  <c r="X476" i="3" s="1"/>
  <c r="H462" i="3"/>
  <c r="J462" i="3" s="1"/>
  <c r="V462" i="3"/>
  <c r="X462" i="3" s="1"/>
  <c r="H468" i="3"/>
  <c r="J468" i="3" s="1"/>
  <c r="V468" i="3"/>
  <c r="X468" i="3" s="1"/>
  <c r="V405" i="3"/>
  <c r="X405" i="3" s="1"/>
  <c r="H405" i="3"/>
  <c r="J405" i="3" s="1"/>
  <c r="H417" i="3"/>
  <c r="J417" i="3" s="1"/>
  <c r="V417" i="3"/>
  <c r="X417" i="3" s="1"/>
  <c r="H372" i="3"/>
  <c r="J372" i="3" s="1"/>
  <c r="V372" i="3"/>
  <c r="X372" i="3" s="1"/>
  <c r="H387" i="3"/>
  <c r="J387" i="3" s="1"/>
  <c r="V387" i="3"/>
  <c r="X387" i="3" s="1"/>
  <c r="V359" i="3"/>
  <c r="X359" i="3" s="1"/>
  <c r="H359" i="3"/>
  <c r="J359" i="3" s="1"/>
  <c r="H362" i="3"/>
  <c r="J362" i="3" s="1"/>
  <c r="V362" i="3"/>
  <c r="X362" i="3" s="1"/>
  <c r="H348" i="3"/>
  <c r="J348" i="3" s="1"/>
  <c r="V348" i="3"/>
  <c r="X348" i="3" s="1"/>
  <c r="H318" i="3"/>
  <c r="J318" i="3" s="1"/>
  <c r="V318" i="3"/>
  <c r="X318" i="3" s="1"/>
  <c r="H370" i="3"/>
  <c r="J370" i="3" s="1"/>
  <c r="V370" i="3"/>
  <c r="X370" i="3" s="1"/>
  <c r="H282" i="3"/>
  <c r="J282" i="3" s="1"/>
  <c r="V282" i="3"/>
  <c r="X282" i="3" s="1"/>
  <c r="H333" i="3"/>
  <c r="J333" i="3" s="1"/>
  <c r="V333" i="3"/>
  <c r="X333" i="3" s="1"/>
  <c r="H313" i="3"/>
  <c r="J313" i="3" s="1"/>
  <c r="V313" i="3"/>
  <c r="X313" i="3" s="1"/>
  <c r="H365" i="3"/>
  <c r="J365" i="3" s="1"/>
  <c r="V365" i="3"/>
  <c r="X365" i="3" s="1"/>
  <c r="H337" i="3"/>
  <c r="J337" i="3" s="1"/>
  <c r="V337" i="3"/>
  <c r="X337" i="3" s="1"/>
  <c r="H271" i="3"/>
  <c r="J271" i="3" s="1"/>
  <c r="V271" i="3"/>
  <c r="X271" i="3" s="1"/>
  <c r="H287" i="3"/>
  <c r="J287" i="3" s="1"/>
  <c r="V287" i="3"/>
  <c r="X287" i="3" s="1"/>
  <c r="V269" i="3"/>
  <c r="X269" i="3" s="1"/>
  <c r="H269" i="3"/>
  <c r="J269" i="3" s="1"/>
  <c r="H296" i="3"/>
  <c r="J296" i="3" s="1"/>
  <c r="V296" i="3"/>
  <c r="X296" i="3" s="1"/>
  <c r="V304" i="3"/>
  <c r="X304" i="3" s="1"/>
  <c r="H304" i="3"/>
  <c r="J304" i="3" s="1"/>
  <c r="H284" i="3"/>
  <c r="J284" i="3" s="1"/>
  <c r="V284" i="3"/>
  <c r="X284" i="3" s="1"/>
  <c r="V236" i="3"/>
  <c r="X236" i="3" s="1"/>
  <c r="H236" i="3"/>
  <c r="J236" i="3" s="1"/>
  <c r="H221" i="3"/>
  <c r="J221" i="3" s="1"/>
  <c r="V221" i="3"/>
  <c r="X221" i="3" s="1"/>
  <c r="N211" i="3"/>
  <c r="L211" i="3"/>
  <c r="H231" i="3"/>
  <c r="J231" i="3" s="1"/>
  <c r="V231" i="3"/>
  <c r="X231" i="3" s="1"/>
  <c r="H214" i="3"/>
  <c r="J214" i="3" s="1"/>
  <c r="V214" i="3"/>
  <c r="X214" i="3" s="1"/>
  <c r="H230" i="3"/>
  <c r="J230" i="3" s="1"/>
  <c r="V230" i="3"/>
  <c r="X230" i="3" s="1"/>
  <c r="H222" i="3"/>
  <c r="J222" i="3" s="1"/>
  <c r="V222" i="3"/>
  <c r="X222" i="3" s="1"/>
  <c r="H198" i="3"/>
  <c r="J198" i="3" s="1"/>
  <c r="V198" i="3"/>
  <c r="X198" i="3" s="1"/>
  <c r="V248" i="3"/>
  <c r="X248" i="3" s="1"/>
  <c r="H248" i="3"/>
  <c r="J248" i="3" s="1"/>
  <c r="H219" i="3"/>
  <c r="J219" i="3" s="1"/>
  <c r="V219" i="3"/>
  <c r="X219" i="3" s="1"/>
  <c r="H185" i="3"/>
  <c r="J185" i="3" s="1"/>
  <c r="V185" i="3"/>
  <c r="X185" i="3" s="1"/>
  <c r="H177" i="3"/>
  <c r="J177" i="3" s="1"/>
  <c r="V177" i="3"/>
  <c r="X177" i="3" s="1"/>
  <c r="H142" i="3"/>
  <c r="J142" i="3" s="1"/>
  <c r="V142" i="3"/>
  <c r="X142" i="3" s="1"/>
  <c r="H167" i="3"/>
  <c r="J167" i="3" s="1"/>
  <c r="V167" i="3"/>
  <c r="X167" i="3" s="1"/>
  <c r="N105" i="3"/>
  <c r="L105" i="3"/>
  <c r="AJ65" i="3"/>
  <c r="H65" i="3"/>
  <c r="J65" i="3" s="1"/>
  <c r="V65" i="3"/>
  <c r="X65" i="3" s="1"/>
  <c r="AN49" i="3"/>
  <c r="H49" i="3"/>
  <c r="J49" i="3" s="1"/>
  <c r="AL49" i="3"/>
  <c r="V49" i="3"/>
  <c r="X49" i="3" s="1"/>
  <c r="AN29" i="3"/>
  <c r="H29" i="3"/>
  <c r="J29" i="3" s="1"/>
  <c r="AL29" i="3"/>
  <c r="V29" i="3"/>
  <c r="X29" i="3" s="1"/>
  <c r="N70" i="3"/>
  <c r="L70" i="3"/>
  <c r="N50" i="3"/>
  <c r="L50" i="3"/>
  <c r="N34" i="3"/>
  <c r="L34" i="3"/>
  <c r="H116" i="3"/>
  <c r="J116" i="3" s="1"/>
  <c r="V116" i="3"/>
  <c r="X116" i="3" s="1"/>
  <c r="H91" i="3"/>
  <c r="J91" i="3" s="1"/>
  <c r="V91" i="3"/>
  <c r="X91" i="3" s="1"/>
  <c r="H89" i="3"/>
  <c r="J89" i="3" s="1"/>
  <c r="V89" i="3"/>
  <c r="X89" i="3" s="1"/>
  <c r="H110" i="3"/>
  <c r="J110" i="3" s="1"/>
  <c r="V110" i="3"/>
  <c r="X110" i="3" s="1"/>
  <c r="AN27" i="3"/>
  <c r="H27" i="3"/>
  <c r="J27" i="3" s="1"/>
  <c r="V27" i="3"/>
  <c r="X27" i="3" s="1"/>
  <c r="AL27" i="3"/>
  <c r="H19" i="3"/>
  <c r="J19" i="3" s="1"/>
  <c r="V19" i="3"/>
  <c r="X19" i="3" s="1"/>
  <c r="AN19" i="3"/>
  <c r="AL19" i="3"/>
  <c r="AJ19" i="3"/>
  <c r="L26" i="3"/>
  <c r="N26" i="3"/>
  <c r="L8" i="3"/>
  <c r="N8" i="3"/>
  <c r="H90" i="3"/>
  <c r="J90" i="3" s="1"/>
  <c r="V90" i="3"/>
  <c r="X90" i="3" s="1"/>
  <c r="N28" i="3"/>
  <c r="L28" i="3"/>
  <c r="V518" i="3"/>
  <c r="X518" i="3" s="1"/>
  <c r="H518" i="3"/>
  <c r="J518" i="3" s="1"/>
  <c r="V382" i="3"/>
  <c r="X382" i="3" s="1"/>
  <c r="H382" i="3"/>
  <c r="J382" i="3" s="1"/>
  <c r="H357" i="3"/>
  <c r="J357" i="3" s="1"/>
  <c r="V357" i="3"/>
  <c r="X357" i="3" s="1"/>
  <c r="H353" i="3"/>
  <c r="J353" i="3" s="1"/>
  <c r="V353" i="3"/>
  <c r="X353" i="3" s="1"/>
  <c r="H528" i="3"/>
  <c r="J528" i="3" s="1"/>
  <c r="V528" i="3"/>
  <c r="X528" i="3" s="1"/>
  <c r="H531" i="3"/>
  <c r="J531" i="3" s="1"/>
  <c r="V531" i="3"/>
  <c r="X531" i="3" s="1"/>
  <c r="H523" i="3"/>
  <c r="J523" i="3" s="1"/>
  <c r="V523" i="3"/>
  <c r="X523" i="3" s="1"/>
  <c r="H519" i="3"/>
  <c r="J519" i="3" s="1"/>
  <c r="V519" i="3"/>
  <c r="X519" i="3" s="1"/>
  <c r="H512" i="3"/>
  <c r="J512" i="3" s="1"/>
  <c r="V512" i="3"/>
  <c r="X512" i="3" s="1"/>
  <c r="H525" i="3"/>
  <c r="J525" i="3" s="1"/>
  <c r="V525" i="3"/>
  <c r="X525" i="3" s="1"/>
  <c r="H516" i="3"/>
  <c r="J516" i="3" s="1"/>
  <c r="V516" i="3"/>
  <c r="X516" i="3" s="1"/>
  <c r="V498" i="3"/>
  <c r="X498" i="3" s="1"/>
  <c r="H498" i="3"/>
  <c r="J498" i="3" s="1"/>
  <c r="H497" i="3"/>
  <c r="J497" i="3" s="1"/>
  <c r="V497" i="3"/>
  <c r="X497" i="3" s="1"/>
  <c r="H464" i="3"/>
  <c r="J464" i="3" s="1"/>
  <c r="V464" i="3"/>
  <c r="X464" i="3" s="1"/>
  <c r="V463" i="3"/>
  <c r="X463" i="3" s="1"/>
  <c r="H463" i="3"/>
  <c r="J463" i="3" s="1"/>
  <c r="H458" i="3"/>
  <c r="J458" i="3" s="1"/>
  <c r="V458" i="3"/>
  <c r="X458" i="3" s="1"/>
  <c r="H446" i="3"/>
  <c r="J446" i="3" s="1"/>
  <c r="V446" i="3"/>
  <c r="X446" i="3" s="1"/>
  <c r="H428" i="3"/>
  <c r="J428" i="3" s="1"/>
  <c r="V428" i="3"/>
  <c r="X428" i="3" s="1"/>
  <c r="H433" i="3"/>
  <c r="J433" i="3" s="1"/>
  <c r="V433" i="3"/>
  <c r="X433" i="3" s="1"/>
  <c r="N461" i="3"/>
  <c r="L461" i="3"/>
  <c r="V436" i="3"/>
  <c r="X436" i="3" s="1"/>
  <c r="H436" i="3"/>
  <c r="J436" i="3" s="1"/>
  <c r="H431" i="3"/>
  <c r="J431" i="3" s="1"/>
  <c r="V431" i="3"/>
  <c r="X431" i="3" s="1"/>
  <c r="V440" i="3"/>
  <c r="X440" i="3" s="1"/>
  <c r="H440" i="3"/>
  <c r="J440" i="3" s="1"/>
  <c r="H411" i="3"/>
  <c r="J411" i="3" s="1"/>
  <c r="V411" i="3"/>
  <c r="X411" i="3" s="1"/>
  <c r="H419" i="3"/>
  <c r="J419" i="3" s="1"/>
  <c r="V419" i="3"/>
  <c r="X419" i="3" s="1"/>
  <c r="V408" i="3"/>
  <c r="X408" i="3" s="1"/>
  <c r="H408" i="3"/>
  <c r="J408" i="3" s="1"/>
  <c r="H379" i="3"/>
  <c r="J379" i="3" s="1"/>
  <c r="V379" i="3"/>
  <c r="X379" i="3" s="1"/>
  <c r="H368" i="3"/>
  <c r="J368" i="3" s="1"/>
  <c r="V368" i="3"/>
  <c r="X368" i="3" s="1"/>
  <c r="H397" i="3"/>
  <c r="J397" i="3" s="1"/>
  <c r="V397" i="3"/>
  <c r="X397" i="3" s="1"/>
  <c r="H388" i="3"/>
  <c r="J388" i="3" s="1"/>
  <c r="V388" i="3"/>
  <c r="X388" i="3" s="1"/>
  <c r="V371" i="3"/>
  <c r="X371" i="3" s="1"/>
  <c r="H371" i="3"/>
  <c r="J371" i="3" s="1"/>
  <c r="H361" i="3"/>
  <c r="J361" i="3" s="1"/>
  <c r="V361" i="3"/>
  <c r="X361" i="3" s="1"/>
  <c r="H314" i="3"/>
  <c r="J314" i="3" s="1"/>
  <c r="V314" i="3"/>
  <c r="X314" i="3" s="1"/>
  <c r="H278" i="3"/>
  <c r="J278" i="3" s="1"/>
  <c r="V278" i="3"/>
  <c r="X278" i="3" s="1"/>
  <c r="V351" i="3"/>
  <c r="X351" i="3" s="1"/>
  <c r="H351" i="3"/>
  <c r="J351" i="3" s="1"/>
  <c r="N309" i="3"/>
  <c r="L309" i="3"/>
  <c r="V327" i="3"/>
  <c r="X327" i="3" s="1"/>
  <c r="H327" i="3"/>
  <c r="J327" i="3" s="1"/>
  <c r="H310" i="3"/>
  <c r="J310" i="3" s="1"/>
  <c r="V310" i="3"/>
  <c r="X310" i="3" s="1"/>
  <c r="H283" i="3"/>
  <c r="J283" i="3" s="1"/>
  <c r="V283" i="3"/>
  <c r="X283" i="3" s="1"/>
  <c r="H268" i="3"/>
  <c r="J268" i="3" s="1"/>
  <c r="V268" i="3"/>
  <c r="X268" i="3" s="1"/>
  <c r="H300" i="3"/>
  <c r="J300" i="3" s="1"/>
  <c r="V300" i="3"/>
  <c r="X300" i="3" s="1"/>
  <c r="H259" i="3"/>
  <c r="J259" i="3" s="1"/>
  <c r="V259" i="3"/>
  <c r="X259" i="3" s="1"/>
  <c r="H245" i="3"/>
  <c r="J245" i="3" s="1"/>
  <c r="V245" i="3"/>
  <c r="X245" i="3" s="1"/>
  <c r="H234" i="3"/>
  <c r="J234" i="3" s="1"/>
  <c r="V234" i="3"/>
  <c r="X234" i="3" s="1"/>
  <c r="H254" i="3"/>
  <c r="J254" i="3" s="1"/>
  <c r="V254" i="3"/>
  <c r="X254" i="3" s="1"/>
  <c r="H251" i="3"/>
  <c r="J251" i="3" s="1"/>
  <c r="V251" i="3"/>
  <c r="X251" i="3" s="1"/>
  <c r="H194" i="3"/>
  <c r="J194" i="3" s="1"/>
  <c r="V194" i="3"/>
  <c r="X194" i="3" s="1"/>
  <c r="H174" i="3"/>
  <c r="J174" i="3" s="1"/>
  <c r="V174" i="3"/>
  <c r="X174" i="3" s="1"/>
  <c r="H237" i="3"/>
  <c r="J237" i="3" s="1"/>
  <c r="V237" i="3"/>
  <c r="X237" i="3" s="1"/>
  <c r="H164" i="3"/>
  <c r="J164" i="3" s="1"/>
  <c r="V164" i="3"/>
  <c r="X164" i="3" s="1"/>
  <c r="H138" i="3"/>
  <c r="J138" i="3" s="1"/>
  <c r="V138" i="3"/>
  <c r="X138" i="3" s="1"/>
  <c r="H193" i="3"/>
  <c r="J193" i="3" s="1"/>
  <c r="V193" i="3"/>
  <c r="X193" i="3" s="1"/>
  <c r="H169" i="3"/>
  <c r="J169" i="3" s="1"/>
  <c r="V169" i="3"/>
  <c r="X169" i="3" s="1"/>
  <c r="V157" i="3"/>
  <c r="X157" i="3" s="1"/>
  <c r="H157" i="3"/>
  <c r="J157" i="3" s="1"/>
  <c r="H120" i="3"/>
  <c r="J120" i="3" s="1"/>
  <c r="V120" i="3"/>
  <c r="X120" i="3" s="1"/>
  <c r="AJ45" i="3"/>
  <c r="H45" i="3"/>
  <c r="J45" i="3" s="1"/>
  <c r="AL45" i="3"/>
  <c r="V45" i="3"/>
  <c r="X45" i="3" s="1"/>
  <c r="H112" i="3"/>
  <c r="J112" i="3" s="1"/>
  <c r="V112" i="3"/>
  <c r="X112" i="3" s="1"/>
  <c r="H152" i="3"/>
  <c r="J152" i="3" s="1"/>
  <c r="V152" i="3"/>
  <c r="X152" i="3" s="1"/>
  <c r="V141" i="3"/>
  <c r="X141" i="3" s="1"/>
  <c r="H141" i="3"/>
  <c r="J141" i="3" s="1"/>
  <c r="V145" i="3"/>
  <c r="X145" i="3" s="1"/>
  <c r="H145" i="3"/>
  <c r="J145" i="3" s="1"/>
  <c r="AN75" i="3"/>
  <c r="H75" i="3"/>
  <c r="J75" i="3" s="1"/>
  <c r="AL75" i="3"/>
  <c r="V75" i="3"/>
  <c r="X75" i="3" s="1"/>
  <c r="V149" i="3"/>
  <c r="X149" i="3" s="1"/>
  <c r="H149" i="3"/>
  <c r="J149" i="3" s="1"/>
  <c r="H143" i="3"/>
  <c r="J143" i="3" s="1"/>
  <c r="V143" i="3"/>
  <c r="X143" i="3" s="1"/>
  <c r="V129" i="3"/>
  <c r="X129" i="3" s="1"/>
  <c r="H129" i="3"/>
  <c r="J129" i="3" s="1"/>
  <c r="AN31" i="3"/>
  <c r="H31" i="3"/>
  <c r="J31" i="3" s="1"/>
  <c r="AL31" i="3"/>
  <c r="V31" i="3"/>
  <c r="X31" i="3" s="1"/>
  <c r="AJ31" i="3"/>
  <c r="L12" i="3"/>
  <c r="N12" i="3"/>
  <c r="L16" i="3"/>
  <c r="N16" i="3"/>
  <c r="V80" i="3"/>
  <c r="X80" i="3" s="1"/>
  <c r="H80" i="3"/>
  <c r="J80" i="3" s="1"/>
  <c r="AJ28" i="3"/>
  <c r="G2" i="3"/>
  <c r="G5" i="3" s="1"/>
  <c r="AJ24" i="3"/>
  <c r="AN24" i="3"/>
  <c r="H86" i="3"/>
  <c r="J86" i="3" s="1"/>
  <c r="V86" i="3"/>
  <c r="X86" i="3" s="1"/>
  <c r="H9" i="3"/>
  <c r="J9" i="3" s="1"/>
  <c r="V9" i="3"/>
  <c r="X9" i="3" s="1"/>
  <c r="AL15" i="3"/>
  <c r="V496" i="3"/>
  <c r="X496" i="3" s="1"/>
  <c r="H496" i="3"/>
  <c r="J496" i="3" s="1"/>
  <c r="H485" i="3"/>
  <c r="J485" i="3" s="1"/>
  <c r="V485" i="3"/>
  <c r="X485" i="3" s="1"/>
  <c r="N502" i="3"/>
  <c r="L502" i="3"/>
  <c r="H447" i="3"/>
  <c r="J447" i="3" s="1"/>
  <c r="V447" i="3"/>
  <c r="X447" i="3" s="1"/>
  <c r="H449" i="3"/>
  <c r="J449" i="3" s="1"/>
  <c r="V449" i="3"/>
  <c r="X449" i="3" s="1"/>
  <c r="V307" i="3"/>
  <c r="X307" i="3" s="1"/>
  <c r="H307" i="3"/>
  <c r="J307" i="3" s="1"/>
  <c r="V285" i="3"/>
  <c r="X285" i="3" s="1"/>
  <c r="H285" i="3"/>
  <c r="J285" i="3" s="1"/>
  <c r="V170" i="3"/>
  <c r="X170" i="3" s="1"/>
  <c r="H170" i="3"/>
  <c r="J170" i="3" s="1"/>
  <c r="V158" i="3"/>
  <c r="X158" i="3" s="1"/>
  <c r="H158" i="3"/>
  <c r="J158" i="3" s="1"/>
  <c r="AJ61" i="3"/>
  <c r="AN61" i="3"/>
  <c r="H61" i="3"/>
  <c r="J61" i="3" s="1"/>
  <c r="AL61" i="3"/>
  <c r="V61" i="3"/>
  <c r="X61" i="3" s="1"/>
  <c r="H122" i="3"/>
  <c r="J122" i="3" s="1"/>
  <c r="V122" i="3"/>
  <c r="X122" i="3" s="1"/>
  <c r="N66" i="3"/>
  <c r="L66" i="3"/>
  <c r="V165" i="3"/>
  <c r="X165" i="3" s="1"/>
  <c r="H165" i="3"/>
  <c r="J165" i="3" s="1"/>
  <c r="H103" i="3"/>
  <c r="J103" i="3" s="1"/>
  <c r="V103" i="3"/>
  <c r="X103" i="3" s="1"/>
  <c r="AN47" i="3"/>
  <c r="H47" i="3"/>
  <c r="J47" i="3" s="1"/>
  <c r="AL47" i="3"/>
  <c r="V47" i="3"/>
  <c r="X47" i="3" s="1"/>
  <c r="H115" i="3"/>
  <c r="J115" i="3" s="1"/>
  <c r="V115" i="3"/>
  <c r="X115" i="3" s="1"/>
  <c r="H524" i="3"/>
  <c r="J524" i="3" s="1"/>
  <c r="V524" i="3"/>
  <c r="X524" i="3" s="1"/>
  <c r="H517" i="3"/>
  <c r="J517" i="3" s="1"/>
  <c r="V517" i="3"/>
  <c r="X517" i="3" s="1"/>
  <c r="H515" i="3"/>
  <c r="J515" i="3" s="1"/>
  <c r="V515" i="3"/>
  <c r="X515" i="3" s="1"/>
  <c r="V522" i="3"/>
  <c r="X522" i="3" s="1"/>
  <c r="H522" i="3"/>
  <c r="J522" i="3" s="1"/>
  <c r="H495" i="3"/>
  <c r="J495" i="3" s="1"/>
  <c r="V495" i="3"/>
  <c r="X495" i="3" s="1"/>
  <c r="N500" i="3"/>
  <c r="L500" i="3"/>
  <c r="V432" i="3"/>
  <c r="X432" i="3" s="1"/>
  <c r="H432" i="3"/>
  <c r="J432" i="3" s="1"/>
  <c r="H407" i="3"/>
  <c r="J407" i="3" s="1"/>
  <c r="V407" i="3"/>
  <c r="X407" i="3" s="1"/>
  <c r="V416" i="3"/>
  <c r="X416" i="3" s="1"/>
  <c r="H416" i="3"/>
  <c r="J416" i="3" s="1"/>
  <c r="H415" i="3"/>
  <c r="J415" i="3" s="1"/>
  <c r="V415" i="3"/>
  <c r="X415" i="3" s="1"/>
  <c r="H421" i="3"/>
  <c r="J421" i="3" s="1"/>
  <c r="V421" i="3"/>
  <c r="X421" i="3" s="1"/>
  <c r="V386" i="3"/>
  <c r="X386" i="3" s="1"/>
  <c r="H386" i="3"/>
  <c r="J386" i="3" s="1"/>
  <c r="V390" i="3"/>
  <c r="X390" i="3" s="1"/>
  <c r="H390" i="3"/>
  <c r="J390" i="3" s="1"/>
  <c r="H391" i="3"/>
  <c r="J391" i="3" s="1"/>
  <c r="V391" i="3"/>
  <c r="X391" i="3" s="1"/>
  <c r="H340" i="3"/>
  <c r="J340" i="3" s="1"/>
  <c r="V340" i="3"/>
  <c r="X340" i="3" s="1"/>
  <c r="H374" i="3"/>
  <c r="J374" i="3" s="1"/>
  <c r="V374" i="3"/>
  <c r="X374" i="3" s="1"/>
  <c r="H352" i="3"/>
  <c r="J352" i="3" s="1"/>
  <c r="V352" i="3"/>
  <c r="X352" i="3" s="1"/>
  <c r="H338" i="3"/>
  <c r="J338" i="3" s="1"/>
  <c r="V338" i="3"/>
  <c r="X338" i="3" s="1"/>
  <c r="V367" i="3"/>
  <c r="X367" i="3" s="1"/>
  <c r="H367" i="3"/>
  <c r="J367" i="3" s="1"/>
  <c r="V355" i="3"/>
  <c r="X355" i="3" s="1"/>
  <c r="H355" i="3"/>
  <c r="J355" i="3" s="1"/>
  <c r="V315" i="3"/>
  <c r="X315" i="3" s="1"/>
  <c r="H315" i="3"/>
  <c r="J315" i="3" s="1"/>
  <c r="H302" i="3"/>
  <c r="J302" i="3" s="1"/>
  <c r="V302" i="3"/>
  <c r="X302" i="3" s="1"/>
  <c r="H270" i="3"/>
  <c r="J270" i="3" s="1"/>
  <c r="V270" i="3"/>
  <c r="X270" i="3" s="1"/>
  <c r="V331" i="3"/>
  <c r="X331" i="3" s="1"/>
  <c r="H331" i="3"/>
  <c r="J331" i="3" s="1"/>
  <c r="N373" i="3"/>
  <c r="L373" i="3"/>
  <c r="H316" i="3"/>
  <c r="J316" i="3" s="1"/>
  <c r="V316" i="3"/>
  <c r="X316" i="3" s="1"/>
  <c r="V265" i="3"/>
  <c r="X265" i="3" s="1"/>
  <c r="H265" i="3"/>
  <c r="J265" i="3" s="1"/>
  <c r="V303" i="3"/>
  <c r="X303" i="3" s="1"/>
  <c r="H303" i="3"/>
  <c r="J303" i="3" s="1"/>
  <c r="V289" i="3"/>
  <c r="X289" i="3" s="1"/>
  <c r="H289" i="3"/>
  <c r="J289" i="3" s="1"/>
  <c r="H258" i="3"/>
  <c r="J258" i="3" s="1"/>
  <c r="V258" i="3"/>
  <c r="X258" i="3" s="1"/>
  <c r="H264" i="3"/>
  <c r="J264" i="3" s="1"/>
  <c r="V264" i="3"/>
  <c r="X264" i="3" s="1"/>
  <c r="H226" i="3"/>
  <c r="J226" i="3" s="1"/>
  <c r="V226" i="3"/>
  <c r="X226" i="3" s="1"/>
  <c r="H217" i="3"/>
  <c r="J217" i="3" s="1"/>
  <c r="V217" i="3"/>
  <c r="X217" i="3" s="1"/>
  <c r="H246" i="3"/>
  <c r="J246" i="3" s="1"/>
  <c r="V246" i="3"/>
  <c r="X246" i="3" s="1"/>
  <c r="N207" i="3"/>
  <c r="L207" i="3"/>
  <c r="H186" i="3"/>
  <c r="J186" i="3" s="1"/>
  <c r="V186" i="3"/>
  <c r="X186" i="3" s="1"/>
  <c r="V166" i="3"/>
  <c r="X166" i="3" s="1"/>
  <c r="H166" i="3"/>
  <c r="J166" i="3" s="1"/>
  <c r="H249" i="3"/>
  <c r="J249" i="3" s="1"/>
  <c r="V249" i="3"/>
  <c r="X249" i="3" s="1"/>
  <c r="H238" i="3"/>
  <c r="J238" i="3" s="1"/>
  <c r="V238" i="3"/>
  <c r="X238" i="3" s="1"/>
  <c r="H197" i="3"/>
  <c r="J197" i="3" s="1"/>
  <c r="V197" i="3"/>
  <c r="X197" i="3" s="1"/>
  <c r="H130" i="3"/>
  <c r="J130" i="3" s="1"/>
  <c r="V130" i="3"/>
  <c r="X130" i="3" s="1"/>
  <c r="V199" i="3"/>
  <c r="X199" i="3" s="1"/>
  <c r="H199" i="3"/>
  <c r="J199" i="3" s="1"/>
  <c r="V175" i="3"/>
  <c r="X175" i="3" s="1"/>
  <c r="H175" i="3"/>
  <c r="J175" i="3" s="1"/>
  <c r="H215" i="3"/>
  <c r="J215" i="3" s="1"/>
  <c r="V215" i="3"/>
  <c r="X215" i="3" s="1"/>
  <c r="V195" i="3"/>
  <c r="X195" i="3" s="1"/>
  <c r="H195" i="3"/>
  <c r="J195" i="3" s="1"/>
  <c r="H126" i="3"/>
  <c r="J126" i="3" s="1"/>
  <c r="V126" i="3"/>
  <c r="X126" i="3" s="1"/>
  <c r="AJ41" i="3"/>
  <c r="AN41" i="3"/>
  <c r="H41" i="3"/>
  <c r="J41" i="3" s="1"/>
  <c r="AL41" i="3"/>
  <c r="V41" i="3"/>
  <c r="X41" i="3" s="1"/>
  <c r="H114" i="3"/>
  <c r="J114" i="3" s="1"/>
  <c r="V114" i="3"/>
  <c r="X114" i="3" s="1"/>
  <c r="H140" i="3"/>
  <c r="J140" i="3" s="1"/>
  <c r="V140" i="3"/>
  <c r="X140" i="3" s="1"/>
  <c r="H132" i="3"/>
  <c r="J132" i="3" s="1"/>
  <c r="V132" i="3"/>
  <c r="X132" i="3" s="1"/>
  <c r="AN71" i="3"/>
  <c r="H71" i="3"/>
  <c r="J71" i="3" s="1"/>
  <c r="AL71" i="3"/>
  <c r="V71" i="3"/>
  <c r="X71" i="3" s="1"/>
  <c r="AJ71" i="3"/>
  <c r="AN63" i="3"/>
  <c r="H63" i="3"/>
  <c r="J63" i="3" s="1"/>
  <c r="AL63" i="3"/>
  <c r="V63" i="3"/>
  <c r="X63" i="3" s="1"/>
  <c r="AJ63" i="3"/>
  <c r="H111" i="3"/>
  <c r="J111" i="3" s="1"/>
  <c r="V111" i="3"/>
  <c r="X111" i="3" s="1"/>
  <c r="V88" i="3"/>
  <c r="X88" i="3" s="1"/>
  <c r="H88" i="3"/>
  <c r="J88" i="3" s="1"/>
  <c r="H108" i="3"/>
  <c r="J108" i="3" s="1"/>
  <c r="V108" i="3"/>
  <c r="X108" i="3" s="1"/>
  <c r="H93" i="3"/>
  <c r="J93" i="3" s="1"/>
  <c r="V93" i="3"/>
  <c r="X93" i="3" s="1"/>
  <c r="H97" i="3"/>
  <c r="J97" i="3" s="1"/>
  <c r="V97" i="3"/>
  <c r="X97" i="3" s="1"/>
  <c r="L22" i="3"/>
  <c r="N22" i="3"/>
  <c r="AJ10" i="3"/>
  <c r="H10" i="3"/>
  <c r="J10" i="3" s="1"/>
  <c r="V10" i="3"/>
  <c r="X10" i="3" s="1"/>
  <c r="H480" i="3"/>
  <c r="J480" i="3" s="1"/>
  <c r="V480" i="3"/>
  <c r="X480" i="3" s="1"/>
  <c r="H360" i="3"/>
  <c r="J360" i="3" s="1"/>
  <c r="V360" i="3"/>
  <c r="X360" i="3" s="1"/>
  <c r="V335" i="3"/>
  <c r="X335" i="3" s="1"/>
  <c r="H335" i="3"/>
  <c r="J335" i="3" s="1"/>
  <c r="V277" i="3"/>
  <c r="X277" i="3" s="1"/>
  <c r="H277" i="3"/>
  <c r="J277" i="3" s="1"/>
  <c r="H225" i="3"/>
  <c r="J225" i="3" s="1"/>
  <c r="V225" i="3"/>
  <c r="X225" i="3" s="1"/>
  <c r="H134" i="3"/>
  <c r="J134" i="3" s="1"/>
  <c r="V134" i="3"/>
  <c r="X134" i="3" s="1"/>
  <c r="H135" i="3"/>
  <c r="J135" i="3" s="1"/>
  <c r="V135" i="3"/>
  <c r="X135" i="3" s="1"/>
  <c r="H148" i="3"/>
  <c r="J148" i="3" s="1"/>
  <c r="V148" i="3"/>
  <c r="X148" i="3" s="1"/>
  <c r="H77" i="3"/>
  <c r="J77" i="3" s="1"/>
  <c r="V77" i="3"/>
  <c r="X77" i="3" s="1"/>
  <c r="H87" i="3"/>
  <c r="J87" i="3" s="1"/>
  <c r="V87" i="3"/>
  <c r="X87" i="3" s="1"/>
  <c r="AN55" i="3"/>
  <c r="H55" i="3"/>
  <c r="J55" i="3" s="1"/>
  <c r="AL55" i="3"/>
  <c r="V55" i="3"/>
  <c r="X55" i="3" s="1"/>
  <c r="AN39" i="3"/>
  <c r="H39" i="3"/>
  <c r="J39" i="3" s="1"/>
  <c r="AL39" i="3"/>
  <c r="V39" i="3"/>
  <c r="X39" i="3" s="1"/>
  <c r="AJ39" i="3"/>
  <c r="N159" i="3"/>
  <c r="L159" i="3"/>
  <c r="AN74" i="3"/>
  <c r="H74" i="3"/>
  <c r="J74" i="3" s="1"/>
  <c r="AL74" i="3"/>
  <c r="V74" i="3"/>
  <c r="X74" i="3" s="1"/>
  <c r="H98" i="3"/>
  <c r="J98" i="3" s="1"/>
  <c r="V98" i="3"/>
  <c r="X98" i="3" s="1"/>
  <c r="H25" i="3"/>
  <c r="J25" i="3" s="1"/>
  <c r="V25" i="3"/>
  <c r="X25" i="3" s="1"/>
  <c r="AN25" i="3"/>
  <c r="AL25" i="3"/>
  <c r="H475" i="3"/>
  <c r="J475" i="3" s="1"/>
  <c r="V475" i="3"/>
  <c r="X475" i="3" s="1"/>
  <c r="V452" i="3"/>
  <c r="X452" i="3" s="1"/>
  <c r="H452" i="3"/>
  <c r="J452" i="3" s="1"/>
  <c r="H429" i="3"/>
  <c r="J429" i="3" s="1"/>
  <c r="V429" i="3"/>
  <c r="X429" i="3" s="1"/>
  <c r="V424" i="3"/>
  <c r="X424" i="3" s="1"/>
  <c r="H424" i="3"/>
  <c r="J424" i="3" s="1"/>
  <c r="H527" i="3"/>
  <c r="J527" i="3" s="1"/>
  <c r="V527" i="3"/>
  <c r="X527" i="3" s="1"/>
  <c r="V514" i="3"/>
  <c r="X514" i="3" s="1"/>
  <c r="H514" i="3"/>
  <c r="J514" i="3" s="1"/>
  <c r="H493" i="3"/>
  <c r="J493" i="3" s="1"/>
  <c r="V493" i="3"/>
  <c r="X493" i="3" s="1"/>
  <c r="V484" i="3"/>
  <c r="X484" i="3" s="1"/>
  <c r="H484" i="3"/>
  <c r="J484" i="3" s="1"/>
  <c r="V505" i="3"/>
  <c r="X505" i="3" s="1"/>
  <c r="H505" i="3"/>
  <c r="J505" i="3" s="1"/>
  <c r="N486" i="3"/>
  <c r="L486" i="3"/>
  <c r="H472" i="3"/>
  <c r="J472" i="3" s="1"/>
  <c r="V472" i="3"/>
  <c r="X472" i="3" s="1"/>
  <c r="V467" i="3"/>
  <c r="X467" i="3" s="1"/>
  <c r="H467" i="3"/>
  <c r="J467" i="3" s="1"/>
  <c r="V459" i="3"/>
  <c r="X459" i="3" s="1"/>
  <c r="H459" i="3"/>
  <c r="J459" i="3" s="1"/>
  <c r="V448" i="3"/>
  <c r="X448" i="3" s="1"/>
  <c r="H448" i="3"/>
  <c r="J448" i="3" s="1"/>
  <c r="V477" i="3"/>
  <c r="X477" i="3" s="1"/>
  <c r="H477" i="3"/>
  <c r="J477" i="3" s="1"/>
  <c r="H442" i="3"/>
  <c r="J442" i="3" s="1"/>
  <c r="V442" i="3"/>
  <c r="X442" i="3" s="1"/>
  <c r="H430" i="3"/>
  <c r="J430" i="3" s="1"/>
  <c r="V430" i="3"/>
  <c r="X430" i="3" s="1"/>
  <c r="V444" i="3"/>
  <c r="X444" i="3" s="1"/>
  <c r="H444" i="3"/>
  <c r="J444" i="3" s="1"/>
  <c r="N427" i="3"/>
  <c r="L427" i="3"/>
  <c r="H410" i="3"/>
  <c r="J410" i="3" s="1"/>
  <c r="V410" i="3"/>
  <c r="X410" i="3" s="1"/>
  <c r="H418" i="3"/>
  <c r="J418" i="3" s="1"/>
  <c r="V418" i="3"/>
  <c r="X418" i="3" s="1"/>
  <c r="H406" i="3"/>
  <c r="J406" i="3" s="1"/>
  <c r="V406" i="3"/>
  <c r="X406" i="3" s="1"/>
  <c r="V409" i="3"/>
  <c r="X409" i="3" s="1"/>
  <c r="H409" i="3"/>
  <c r="J409" i="3" s="1"/>
  <c r="H389" i="3"/>
  <c r="J389" i="3" s="1"/>
  <c r="V389" i="3"/>
  <c r="X389" i="3" s="1"/>
  <c r="H396" i="3"/>
  <c r="J396" i="3" s="1"/>
  <c r="V396" i="3"/>
  <c r="X396" i="3" s="1"/>
  <c r="H385" i="3"/>
  <c r="J385" i="3" s="1"/>
  <c r="V385" i="3"/>
  <c r="X385" i="3" s="1"/>
  <c r="V363" i="3"/>
  <c r="X363" i="3" s="1"/>
  <c r="H363" i="3"/>
  <c r="J363" i="3" s="1"/>
  <c r="H383" i="3"/>
  <c r="J383" i="3" s="1"/>
  <c r="V383" i="3"/>
  <c r="X383" i="3" s="1"/>
  <c r="H336" i="3"/>
  <c r="J336" i="3" s="1"/>
  <c r="V336" i="3"/>
  <c r="X336" i="3" s="1"/>
  <c r="H358" i="3"/>
  <c r="J358" i="3" s="1"/>
  <c r="V358" i="3"/>
  <c r="X358" i="3" s="1"/>
  <c r="H334" i="3"/>
  <c r="J334" i="3" s="1"/>
  <c r="V334" i="3"/>
  <c r="X334" i="3" s="1"/>
  <c r="V323" i="3"/>
  <c r="X323" i="3" s="1"/>
  <c r="H323" i="3"/>
  <c r="J323" i="3" s="1"/>
  <c r="H298" i="3"/>
  <c r="J298" i="3" s="1"/>
  <c r="V298" i="3"/>
  <c r="X298" i="3" s="1"/>
  <c r="H266" i="3"/>
  <c r="J266" i="3" s="1"/>
  <c r="V266" i="3"/>
  <c r="X266" i="3" s="1"/>
  <c r="H341" i="3"/>
  <c r="J341" i="3" s="1"/>
  <c r="V341" i="3"/>
  <c r="X341" i="3" s="1"/>
  <c r="N343" i="3"/>
  <c r="L343" i="3"/>
  <c r="V345" i="3"/>
  <c r="X345" i="3" s="1"/>
  <c r="H345" i="3"/>
  <c r="J345" i="3" s="1"/>
  <c r="H329" i="3"/>
  <c r="J329" i="3" s="1"/>
  <c r="V329" i="3"/>
  <c r="X329" i="3" s="1"/>
  <c r="V301" i="3"/>
  <c r="X301" i="3" s="1"/>
  <c r="H301" i="3"/>
  <c r="J301" i="3" s="1"/>
  <c r="V257" i="3"/>
  <c r="X257" i="3" s="1"/>
  <c r="H257" i="3"/>
  <c r="J257" i="3" s="1"/>
  <c r="H256" i="3"/>
  <c r="J256" i="3" s="1"/>
  <c r="V256" i="3"/>
  <c r="X256" i="3" s="1"/>
  <c r="H276" i="3"/>
  <c r="J276" i="3" s="1"/>
  <c r="V276" i="3"/>
  <c r="X276" i="3" s="1"/>
  <c r="V293" i="3"/>
  <c r="X293" i="3" s="1"/>
  <c r="H293" i="3"/>
  <c r="J293" i="3" s="1"/>
  <c r="H312" i="3"/>
  <c r="J312" i="3" s="1"/>
  <c r="V312" i="3"/>
  <c r="X312" i="3" s="1"/>
  <c r="H295" i="3"/>
  <c r="J295" i="3" s="1"/>
  <c r="V295" i="3"/>
  <c r="X295" i="3" s="1"/>
  <c r="V281" i="3"/>
  <c r="X281" i="3" s="1"/>
  <c r="H281" i="3"/>
  <c r="J281" i="3" s="1"/>
  <c r="H247" i="3"/>
  <c r="J247" i="3" s="1"/>
  <c r="V247" i="3"/>
  <c r="X247" i="3" s="1"/>
  <c r="H235" i="3"/>
  <c r="J235" i="3" s="1"/>
  <c r="V235" i="3"/>
  <c r="X235" i="3" s="1"/>
  <c r="V252" i="3"/>
  <c r="X252" i="3" s="1"/>
  <c r="H252" i="3"/>
  <c r="J252" i="3" s="1"/>
  <c r="H162" i="3"/>
  <c r="J162" i="3" s="1"/>
  <c r="V162" i="3"/>
  <c r="X162" i="3" s="1"/>
  <c r="H227" i="3"/>
  <c r="J227" i="3" s="1"/>
  <c r="V227" i="3"/>
  <c r="X227" i="3" s="1"/>
  <c r="V216" i="3"/>
  <c r="X216" i="3" s="1"/>
  <c r="H216" i="3"/>
  <c r="J216" i="3" s="1"/>
  <c r="H181" i="3"/>
  <c r="J181" i="3" s="1"/>
  <c r="V181" i="3"/>
  <c r="X181" i="3" s="1"/>
  <c r="AN73" i="3"/>
  <c r="H73" i="3"/>
  <c r="J73" i="3" s="1"/>
  <c r="V73" i="3"/>
  <c r="X73" i="3" s="1"/>
  <c r="AN57" i="3"/>
  <c r="H57" i="3"/>
  <c r="J57" i="3" s="1"/>
  <c r="AL57" i="3"/>
  <c r="V57" i="3"/>
  <c r="X57" i="3" s="1"/>
  <c r="AJ37" i="3"/>
  <c r="AN37" i="3"/>
  <c r="H37" i="3"/>
  <c r="J37" i="3" s="1"/>
  <c r="AL37" i="3"/>
  <c r="V37" i="3"/>
  <c r="X37" i="3" s="1"/>
  <c r="H173" i="3"/>
  <c r="J173" i="3" s="1"/>
  <c r="V173" i="3"/>
  <c r="X173" i="3" s="1"/>
  <c r="N62" i="3"/>
  <c r="L62" i="3"/>
  <c r="N42" i="3"/>
  <c r="L42" i="3"/>
  <c r="H99" i="3"/>
  <c r="J99" i="3" s="1"/>
  <c r="V99" i="3"/>
  <c r="X99" i="3" s="1"/>
  <c r="H83" i="3"/>
  <c r="J83" i="3" s="1"/>
  <c r="V83" i="3"/>
  <c r="X83" i="3" s="1"/>
  <c r="H106" i="3"/>
  <c r="J106" i="3" s="1"/>
  <c r="V106" i="3"/>
  <c r="X106" i="3" s="1"/>
  <c r="H85" i="3"/>
  <c r="J85" i="3" s="1"/>
  <c r="V85" i="3"/>
  <c r="X85" i="3" s="1"/>
  <c r="AJ73" i="3"/>
  <c r="AT2" i="3"/>
  <c r="AT5" i="3" s="1"/>
  <c r="AU9" i="3"/>
  <c r="AV2" i="3" s="1"/>
  <c r="AV5" i="3" s="1"/>
  <c r="H101" i="3"/>
  <c r="J101" i="3" s="1"/>
  <c r="V101" i="3"/>
  <c r="X101" i="3" s="1"/>
  <c r="H23" i="3"/>
  <c r="J23" i="3" s="1"/>
  <c r="V23" i="3"/>
  <c r="X23" i="3" s="1"/>
  <c r="AN23" i="3"/>
  <c r="AL23" i="3"/>
  <c r="AJ23" i="3"/>
  <c r="V104" i="3"/>
  <c r="X104" i="3" s="1"/>
  <c r="H104" i="3"/>
  <c r="J104" i="3" s="1"/>
  <c r="H11" i="3"/>
  <c r="J11" i="3" s="1"/>
  <c r="V11" i="3"/>
  <c r="X11" i="3" s="1"/>
  <c r="H532" i="3"/>
  <c r="J532" i="3" s="1"/>
  <c r="V532" i="3"/>
  <c r="X532" i="3" s="1"/>
  <c r="N504" i="3"/>
  <c r="L504" i="3"/>
  <c r="H434" i="3"/>
  <c r="J434" i="3" s="1"/>
  <c r="V434" i="3"/>
  <c r="X434" i="3" s="1"/>
  <c r="H402" i="3"/>
  <c r="J402" i="3" s="1"/>
  <c r="V402" i="3"/>
  <c r="X402" i="3" s="1"/>
  <c r="H342" i="3"/>
  <c r="J342" i="3" s="1"/>
  <c r="V342" i="3"/>
  <c r="X342" i="3" s="1"/>
  <c r="H274" i="3"/>
  <c r="J274" i="3" s="1"/>
  <c r="V274" i="3"/>
  <c r="X274" i="3" s="1"/>
  <c r="H299" i="3"/>
  <c r="J299" i="3" s="1"/>
  <c r="V299" i="3"/>
  <c r="X299" i="3" s="1"/>
  <c r="H243" i="3"/>
  <c r="J243" i="3" s="1"/>
  <c r="V243" i="3"/>
  <c r="X243" i="3" s="1"/>
  <c r="V209" i="3"/>
  <c r="X209" i="3" s="1"/>
  <c r="H209" i="3"/>
  <c r="J209" i="3" s="1"/>
  <c r="H190" i="3"/>
  <c r="J190" i="3" s="1"/>
  <c r="V190" i="3"/>
  <c r="X190" i="3" s="1"/>
  <c r="V208" i="3"/>
  <c r="X208" i="3" s="1"/>
  <c r="H208" i="3"/>
  <c r="J208" i="3" s="1"/>
  <c r="H127" i="3"/>
  <c r="J127" i="3" s="1"/>
  <c r="V127" i="3"/>
  <c r="X127" i="3" s="1"/>
  <c r="H124" i="3"/>
  <c r="J124" i="3" s="1"/>
  <c r="V124" i="3"/>
  <c r="X124" i="3" s="1"/>
  <c r="N46" i="3"/>
  <c r="L46" i="3"/>
  <c r="H509" i="3"/>
  <c r="J509" i="3" s="1"/>
  <c r="V509" i="3"/>
  <c r="X509" i="3" s="1"/>
  <c r="V530" i="3"/>
  <c r="X530" i="3" s="1"/>
  <c r="H530" i="3"/>
  <c r="J530" i="3" s="1"/>
  <c r="H529" i="3"/>
  <c r="J529" i="3" s="1"/>
  <c r="V529" i="3"/>
  <c r="X529" i="3" s="1"/>
  <c r="H478" i="3"/>
  <c r="J478" i="3" s="1"/>
  <c r="V478" i="3"/>
  <c r="X478" i="3" s="1"/>
  <c r="N482" i="3"/>
  <c r="L482" i="3"/>
  <c r="H489" i="3"/>
  <c r="J489" i="3" s="1"/>
  <c r="V489" i="3"/>
  <c r="X489" i="3" s="1"/>
  <c r="V510" i="3"/>
  <c r="X510" i="3" s="1"/>
  <c r="H510" i="3"/>
  <c r="J510" i="3" s="1"/>
  <c r="V494" i="3"/>
  <c r="X494" i="3" s="1"/>
  <c r="H494" i="3"/>
  <c r="J494" i="3" s="1"/>
  <c r="V481" i="3"/>
  <c r="X481" i="3" s="1"/>
  <c r="H481" i="3"/>
  <c r="J481" i="3" s="1"/>
  <c r="H460" i="3"/>
  <c r="J460" i="3" s="1"/>
  <c r="V460" i="3"/>
  <c r="X460" i="3" s="1"/>
  <c r="H466" i="3"/>
  <c r="J466" i="3" s="1"/>
  <c r="V466" i="3"/>
  <c r="X466" i="3" s="1"/>
  <c r="H453" i="3"/>
  <c r="J453" i="3" s="1"/>
  <c r="V453" i="3"/>
  <c r="X453" i="3" s="1"/>
  <c r="H435" i="3"/>
  <c r="J435" i="3" s="1"/>
  <c r="V435" i="3"/>
  <c r="X435" i="3" s="1"/>
  <c r="H439" i="3"/>
  <c r="J439" i="3" s="1"/>
  <c r="V439" i="3"/>
  <c r="X439" i="3" s="1"/>
  <c r="V401" i="3"/>
  <c r="X401" i="3" s="1"/>
  <c r="H401" i="3"/>
  <c r="J401" i="3" s="1"/>
  <c r="H376" i="3"/>
  <c r="J376" i="3" s="1"/>
  <c r="V376" i="3"/>
  <c r="X376" i="3" s="1"/>
  <c r="H399" i="3"/>
  <c r="J399" i="3" s="1"/>
  <c r="V399" i="3"/>
  <c r="X399" i="3" s="1"/>
  <c r="V378" i="3"/>
  <c r="X378" i="3" s="1"/>
  <c r="H378" i="3"/>
  <c r="J378" i="3" s="1"/>
  <c r="V375" i="3"/>
  <c r="X375" i="3" s="1"/>
  <c r="H375" i="3"/>
  <c r="J375" i="3" s="1"/>
  <c r="H350" i="3"/>
  <c r="J350" i="3" s="1"/>
  <c r="V350" i="3"/>
  <c r="X350" i="3" s="1"/>
  <c r="H332" i="3"/>
  <c r="J332" i="3" s="1"/>
  <c r="V332" i="3"/>
  <c r="X332" i="3" s="1"/>
  <c r="H356" i="3"/>
  <c r="J356" i="3" s="1"/>
  <c r="V356" i="3"/>
  <c r="X356" i="3" s="1"/>
  <c r="H330" i="3"/>
  <c r="J330" i="3" s="1"/>
  <c r="V330" i="3"/>
  <c r="X330" i="3" s="1"/>
  <c r="H344" i="3"/>
  <c r="J344" i="3" s="1"/>
  <c r="V344" i="3"/>
  <c r="X344" i="3" s="1"/>
  <c r="H294" i="3"/>
  <c r="J294" i="3" s="1"/>
  <c r="V294" i="3"/>
  <c r="X294" i="3" s="1"/>
  <c r="H262" i="3"/>
  <c r="J262" i="3" s="1"/>
  <c r="V262" i="3"/>
  <c r="X262" i="3" s="1"/>
  <c r="V319" i="3"/>
  <c r="X319" i="3" s="1"/>
  <c r="H319" i="3"/>
  <c r="J319" i="3" s="1"/>
  <c r="H321" i="3"/>
  <c r="J321" i="3" s="1"/>
  <c r="V321" i="3"/>
  <c r="X321" i="3" s="1"/>
  <c r="H275" i="3"/>
  <c r="J275" i="3" s="1"/>
  <c r="V275" i="3"/>
  <c r="X275" i="3" s="1"/>
  <c r="V297" i="3"/>
  <c r="X297" i="3" s="1"/>
  <c r="H297" i="3"/>
  <c r="J297" i="3" s="1"/>
  <c r="H267" i="3"/>
  <c r="J267" i="3" s="1"/>
  <c r="V267" i="3"/>
  <c r="X267" i="3" s="1"/>
  <c r="V220" i="3"/>
  <c r="X220" i="3" s="1"/>
  <c r="H220" i="3"/>
  <c r="J220" i="3" s="1"/>
  <c r="H241" i="3"/>
  <c r="J241" i="3" s="1"/>
  <c r="V241" i="3"/>
  <c r="X241" i="3" s="1"/>
  <c r="H218" i="3"/>
  <c r="J218" i="3" s="1"/>
  <c r="V218" i="3"/>
  <c r="X218" i="3" s="1"/>
  <c r="V205" i="3"/>
  <c r="X205" i="3" s="1"/>
  <c r="H205" i="3"/>
  <c r="J205" i="3" s="1"/>
  <c r="V240" i="3"/>
  <c r="X240" i="3" s="1"/>
  <c r="H240" i="3"/>
  <c r="J240" i="3" s="1"/>
  <c r="H182" i="3"/>
  <c r="J182" i="3" s="1"/>
  <c r="V182" i="3"/>
  <c r="X182" i="3" s="1"/>
  <c r="H250" i="3"/>
  <c r="J250" i="3" s="1"/>
  <c r="V250" i="3"/>
  <c r="X250" i="3" s="1"/>
  <c r="V154" i="3"/>
  <c r="X154" i="3" s="1"/>
  <c r="H154" i="3"/>
  <c r="J154" i="3" s="1"/>
  <c r="H171" i="3"/>
  <c r="J171" i="3" s="1"/>
  <c r="V171" i="3"/>
  <c r="X171" i="3" s="1"/>
  <c r="N172" i="3"/>
  <c r="L172" i="3"/>
  <c r="V183" i="3"/>
  <c r="X183" i="3" s="1"/>
  <c r="H183" i="3"/>
  <c r="J183" i="3" s="1"/>
  <c r="H201" i="3"/>
  <c r="J201" i="3" s="1"/>
  <c r="V201" i="3"/>
  <c r="X201" i="3" s="1"/>
  <c r="N155" i="3"/>
  <c r="L155" i="3"/>
  <c r="H151" i="3"/>
  <c r="J151" i="3" s="1"/>
  <c r="V151" i="3"/>
  <c r="X151" i="3" s="1"/>
  <c r="V133" i="3"/>
  <c r="X133" i="3" s="1"/>
  <c r="H133" i="3"/>
  <c r="J133" i="3" s="1"/>
  <c r="V121" i="3"/>
  <c r="X121" i="3" s="1"/>
  <c r="H121" i="3"/>
  <c r="J121" i="3" s="1"/>
  <c r="H144" i="3"/>
  <c r="J144" i="3" s="1"/>
  <c r="V144" i="3"/>
  <c r="X144" i="3" s="1"/>
  <c r="V137" i="3"/>
  <c r="X137" i="3" s="1"/>
  <c r="H137" i="3"/>
  <c r="J137" i="3" s="1"/>
  <c r="H118" i="3"/>
  <c r="J118" i="3" s="1"/>
  <c r="V118" i="3"/>
  <c r="X118" i="3" s="1"/>
  <c r="H102" i="3"/>
  <c r="J102" i="3" s="1"/>
  <c r="V102" i="3"/>
  <c r="X102" i="3" s="1"/>
  <c r="AJ20" i="3"/>
  <c r="AN20" i="3"/>
  <c r="AL20" i="3"/>
  <c r="AK7" i="3"/>
  <c r="AJ2" i="3"/>
  <c r="V473" i="3"/>
  <c r="X473" i="3" s="1"/>
  <c r="H473" i="3"/>
  <c r="J473" i="3" s="1"/>
  <c r="V228" i="3"/>
  <c r="X228" i="3" s="1"/>
  <c r="H228" i="3"/>
  <c r="J228" i="3" s="1"/>
  <c r="H521" i="3"/>
  <c r="J521" i="3" s="1"/>
  <c r="V521" i="3"/>
  <c r="X521" i="3" s="1"/>
  <c r="H474" i="3"/>
  <c r="J474" i="3" s="1"/>
  <c r="V474" i="3"/>
  <c r="X474" i="3" s="1"/>
  <c r="H501" i="3"/>
  <c r="J501" i="3" s="1"/>
  <c r="V501" i="3"/>
  <c r="X501" i="3" s="1"/>
  <c r="H491" i="3"/>
  <c r="J491" i="3" s="1"/>
  <c r="V491" i="3"/>
  <c r="X491" i="3" s="1"/>
  <c r="H503" i="3"/>
  <c r="J503" i="3" s="1"/>
  <c r="V503" i="3"/>
  <c r="X503" i="3" s="1"/>
  <c r="V492" i="3"/>
  <c r="X492" i="3" s="1"/>
  <c r="H492" i="3"/>
  <c r="J492" i="3" s="1"/>
  <c r="V469" i="3"/>
  <c r="X469" i="3" s="1"/>
  <c r="H469" i="3"/>
  <c r="J469" i="3" s="1"/>
  <c r="H479" i="3"/>
  <c r="J479" i="3" s="1"/>
  <c r="V479" i="3"/>
  <c r="X479" i="3" s="1"/>
  <c r="H451" i="3"/>
  <c r="J451" i="3" s="1"/>
  <c r="V451" i="3"/>
  <c r="X451" i="3" s="1"/>
  <c r="H443" i="3"/>
  <c r="J443" i="3" s="1"/>
  <c r="V443" i="3"/>
  <c r="X443" i="3" s="1"/>
  <c r="H483" i="3"/>
  <c r="J483" i="3" s="1"/>
  <c r="V483" i="3"/>
  <c r="X483" i="3" s="1"/>
  <c r="H450" i="3"/>
  <c r="J450" i="3" s="1"/>
  <c r="V450" i="3"/>
  <c r="X450" i="3" s="1"/>
  <c r="H441" i="3"/>
  <c r="J441" i="3" s="1"/>
  <c r="V441" i="3"/>
  <c r="X441" i="3" s="1"/>
  <c r="H445" i="3"/>
  <c r="J445" i="3" s="1"/>
  <c r="V445" i="3"/>
  <c r="X445" i="3" s="1"/>
  <c r="V404" i="3"/>
  <c r="X404" i="3" s="1"/>
  <c r="H404" i="3"/>
  <c r="J404" i="3" s="1"/>
  <c r="H422" i="3"/>
  <c r="J422" i="3" s="1"/>
  <c r="V422" i="3"/>
  <c r="X422" i="3" s="1"/>
  <c r="H414" i="3"/>
  <c r="J414" i="3" s="1"/>
  <c r="V414" i="3"/>
  <c r="X414" i="3" s="1"/>
  <c r="H425" i="3"/>
  <c r="J425" i="3" s="1"/>
  <c r="V425" i="3"/>
  <c r="X425" i="3" s="1"/>
  <c r="N403" i="3"/>
  <c r="L403" i="3"/>
  <c r="V398" i="3"/>
  <c r="X398" i="3" s="1"/>
  <c r="H398" i="3"/>
  <c r="J398" i="3" s="1"/>
  <c r="H381" i="3"/>
  <c r="J381" i="3" s="1"/>
  <c r="V381" i="3"/>
  <c r="X381" i="3" s="1"/>
  <c r="H354" i="3"/>
  <c r="J354" i="3" s="1"/>
  <c r="V354" i="3"/>
  <c r="X354" i="3" s="1"/>
  <c r="H324" i="3"/>
  <c r="J324" i="3" s="1"/>
  <c r="V324" i="3"/>
  <c r="X324" i="3" s="1"/>
  <c r="H369" i="3"/>
  <c r="J369" i="3" s="1"/>
  <c r="V369" i="3"/>
  <c r="X369" i="3" s="1"/>
  <c r="N349" i="3"/>
  <c r="L349" i="3"/>
  <c r="V347" i="3"/>
  <c r="X347" i="3" s="1"/>
  <c r="H347" i="3"/>
  <c r="J347" i="3" s="1"/>
  <c r="H326" i="3"/>
  <c r="J326" i="3" s="1"/>
  <c r="V326" i="3"/>
  <c r="X326" i="3" s="1"/>
  <c r="H290" i="3"/>
  <c r="J290" i="3" s="1"/>
  <c r="V290" i="3"/>
  <c r="X290" i="3" s="1"/>
  <c r="H325" i="3"/>
  <c r="J325" i="3" s="1"/>
  <c r="V325" i="3"/>
  <c r="X325" i="3" s="1"/>
  <c r="H328" i="3"/>
  <c r="J328" i="3" s="1"/>
  <c r="V328" i="3"/>
  <c r="X328" i="3" s="1"/>
  <c r="V394" i="3"/>
  <c r="X394" i="3" s="1"/>
  <c r="H394" i="3"/>
  <c r="J394" i="3" s="1"/>
  <c r="H308" i="3"/>
  <c r="J308" i="3" s="1"/>
  <c r="V308" i="3"/>
  <c r="X308" i="3" s="1"/>
  <c r="H260" i="3"/>
  <c r="J260" i="3" s="1"/>
  <c r="V260" i="3"/>
  <c r="X260" i="3" s="1"/>
  <c r="H263" i="3"/>
  <c r="J263" i="3" s="1"/>
  <c r="V263" i="3"/>
  <c r="X263" i="3" s="1"/>
  <c r="H280" i="3"/>
  <c r="J280" i="3" s="1"/>
  <c r="V280" i="3"/>
  <c r="X280" i="3" s="1"/>
  <c r="V273" i="3"/>
  <c r="X273" i="3" s="1"/>
  <c r="H273" i="3"/>
  <c r="J273" i="3" s="1"/>
  <c r="V261" i="3"/>
  <c r="X261" i="3" s="1"/>
  <c r="H261" i="3"/>
  <c r="J261" i="3" s="1"/>
  <c r="H288" i="3"/>
  <c r="J288" i="3" s="1"/>
  <c r="V288" i="3"/>
  <c r="X288" i="3" s="1"/>
  <c r="V255" i="3"/>
  <c r="X255" i="3" s="1"/>
  <c r="H255" i="3"/>
  <c r="J255" i="3" s="1"/>
  <c r="V244" i="3"/>
  <c r="X244" i="3" s="1"/>
  <c r="H244" i="3"/>
  <c r="J244" i="3" s="1"/>
  <c r="V232" i="3"/>
  <c r="X232" i="3" s="1"/>
  <c r="H232" i="3"/>
  <c r="J232" i="3" s="1"/>
  <c r="H229" i="3"/>
  <c r="J229" i="3" s="1"/>
  <c r="V229" i="3"/>
  <c r="X229" i="3" s="1"/>
  <c r="H213" i="3"/>
  <c r="J213" i="3" s="1"/>
  <c r="V213" i="3"/>
  <c r="X213" i="3" s="1"/>
  <c r="L204" i="3"/>
  <c r="N204" i="3"/>
  <c r="H239" i="3"/>
  <c r="J239" i="3" s="1"/>
  <c r="V239" i="3"/>
  <c r="X239" i="3" s="1"/>
  <c r="V224" i="3"/>
  <c r="X224" i="3" s="1"/>
  <c r="H224" i="3"/>
  <c r="J224" i="3" s="1"/>
  <c r="V179" i="3"/>
  <c r="X179" i="3" s="1"/>
  <c r="H179" i="3"/>
  <c r="J179" i="3" s="1"/>
  <c r="H150" i="3"/>
  <c r="J150" i="3" s="1"/>
  <c r="V150" i="3"/>
  <c r="X150" i="3" s="1"/>
  <c r="V161" i="3"/>
  <c r="X161" i="3" s="1"/>
  <c r="H161" i="3"/>
  <c r="J161" i="3" s="1"/>
  <c r="H136" i="3"/>
  <c r="J136" i="3" s="1"/>
  <c r="V136" i="3"/>
  <c r="X136" i="3" s="1"/>
  <c r="H128" i="3"/>
  <c r="J128" i="3" s="1"/>
  <c r="V128" i="3"/>
  <c r="X128" i="3" s="1"/>
  <c r="N109" i="3"/>
  <c r="L109" i="3"/>
  <c r="V153" i="3"/>
  <c r="X153" i="3" s="1"/>
  <c r="H153" i="3"/>
  <c r="J153" i="3" s="1"/>
  <c r="H147" i="3"/>
  <c r="J147" i="3" s="1"/>
  <c r="V147" i="3"/>
  <c r="X147" i="3" s="1"/>
  <c r="V125" i="3"/>
  <c r="X125" i="3" s="1"/>
  <c r="H125" i="3"/>
  <c r="J125" i="3" s="1"/>
  <c r="AN69" i="3"/>
  <c r="H69" i="3"/>
  <c r="J69" i="3" s="1"/>
  <c r="AL69" i="3"/>
  <c r="V69" i="3"/>
  <c r="X69" i="3" s="1"/>
  <c r="AJ53" i="3"/>
  <c r="AN53" i="3"/>
  <c r="H53" i="3"/>
  <c r="J53" i="3" s="1"/>
  <c r="V53" i="3"/>
  <c r="X53" i="3" s="1"/>
  <c r="AJ33" i="3"/>
  <c r="AN33" i="3"/>
  <c r="H33" i="3"/>
  <c r="J33" i="3" s="1"/>
  <c r="AL33" i="3"/>
  <c r="V33" i="3"/>
  <c r="X33" i="3" s="1"/>
  <c r="H123" i="3"/>
  <c r="J123" i="3" s="1"/>
  <c r="V123" i="3"/>
  <c r="X123" i="3" s="1"/>
  <c r="N58" i="3"/>
  <c r="L58" i="3"/>
  <c r="N38" i="3"/>
  <c r="L38" i="3"/>
  <c r="H160" i="3"/>
  <c r="J160" i="3" s="1"/>
  <c r="V160" i="3"/>
  <c r="X160" i="3" s="1"/>
  <c r="V113" i="3"/>
  <c r="X113" i="3" s="1"/>
  <c r="H113" i="3"/>
  <c r="J113" i="3" s="1"/>
  <c r="H95" i="3"/>
  <c r="J95" i="3" s="1"/>
  <c r="V95" i="3"/>
  <c r="X95" i="3" s="1"/>
  <c r="H79" i="3"/>
  <c r="J79" i="3" s="1"/>
  <c r="V79" i="3"/>
  <c r="X79" i="3" s="1"/>
  <c r="AN51" i="3"/>
  <c r="H51" i="3"/>
  <c r="J51" i="3" s="1"/>
  <c r="AL51" i="3"/>
  <c r="V51" i="3"/>
  <c r="X51" i="3" s="1"/>
  <c r="AJ51" i="3"/>
  <c r="AN43" i="3"/>
  <c r="H43" i="3"/>
  <c r="J43" i="3" s="1"/>
  <c r="AL43" i="3"/>
  <c r="V43" i="3"/>
  <c r="X43" i="3" s="1"/>
  <c r="AJ43" i="3"/>
  <c r="AN35" i="3"/>
  <c r="H35" i="3"/>
  <c r="J35" i="3" s="1"/>
  <c r="AL35" i="3"/>
  <c r="V35" i="3"/>
  <c r="X35" i="3" s="1"/>
  <c r="AJ35" i="3"/>
  <c r="H94" i="3"/>
  <c r="J94" i="3" s="1"/>
  <c r="V94" i="3"/>
  <c r="X94" i="3" s="1"/>
  <c r="N30" i="3"/>
  <c r="L30" i="3"/>
  <c r="AN78" i="3"/>
  <c r="H78" i="3"/>
  <c r="J78" i="3" s="1"/>
  <c r="AL78" i="3"/>
  <c r="V78" i="3"/>
  <c r="X78" i="3" s="1"/>
  <c r="V92" i="3"/>
  <c r="X92" i="3" s="1"/>
  <c r="H92" i="3"/>
  <c r="J92" i="3" s="1"/>
  <c r="V96" i="3"/>
  <c r="X96" i="3" s="1"/>
  <c r="H96" i="3"/>
  <c r="J96" i="3" s="1"/>
  <c r="H21" i="3"/>
  <c r="J21" i="3" s="1"/>
  <c r="V21" i="3"/>
  <c r="X21" i="3" s="1"/>
  <c r="AN21" i="3"/>
  <c r="AL21" i="3"/>
  <c r="AJ21" i="3"/>
  <c r="L18" i="3"/>
  <c r="N18" i="3"/>
  <c r="H81" i="3"/>
  <c r="J81" i="3" s="1"/>
  <c r="V81" i="3"/>
  <c r="X81" i="3" s="1"/>
  <c r="AJ17" i="3"/>
  <c r="AN9" i="3"/>
  <c r="AL7" i="3"/>
  <c r="V7" i="3"/>
  <c r="AJ7" i="3"/>
  <c r="E2" i="3"/>
  <c r="E5" i="3" s="1"/>
  <c r="AN7" i="3"/>
  <c r="H7" i="3"/>
  <c r="N83" i="3" l="1"/>
  <c r="L83" i="3"/>
  <c r="N173" i="3"/>
  <c r="L173" i="3"/>
  <c r="L57" i="3"/>
  <c r="N57" i="3"/>
  <c r="N235" i="3"/>
  <c r="L235" i="3"/>
  <c r="L312" i="3"/>
  <c r="N312" i="3"/>
  <c r="L383" i="3"/>
  <c r="N383" i="3"/>
  <c r="N389" i="3"/>
  <c r="L389" i="3"/>
  <c r="N410" i="3"/>
  <c r="L410" i="3"/>
  <c r="N442" i="3"/>
  <c r="L442" i="3"/>
  <c r="N277" i="3"/>
  <c r="L277" i="3"/>
  <c r="L93" i="3"/>
  <c r="N93" i="3"/>
  <c r="N303" i="3"/>
  <c r="L303" i="3"/>
  <c r="N331" i="3"/>
  <c r="L331" i="3"/>
  <c r="N355" i="3"/>
  <c r="L355" i="3"/>
  <c r="N386" i="3"/>
  <c r="L386" i="3"/>
  <c r="N522" i="3"/>
  <c r="L522" i="3"/>
  <c r="N165" i="3"/>
  <c r="L165" i="3"/>
  <c r="L61" i="3"/>
  <c r="N61" i="3"/>
  <c r="N31" i="3"/>
  <c r="L31" i="3"/>
  <c r="N351" i="3"/>
  <c r="L351" i="3"/>
  <c r="N371" i="3"/>
  <c r="L371" i="3"/>
  <c r="N440" i="3"/>
  <c r="L440" i="3"/>
  <c r="N463" i="3"/>
  <c r="L463" i="3"/>
  <c r="L110" i="3"/>
  <c r="N110" i="3"/>
  <c r="L304" i="3"/>
  <c r="N304" i="3"/>
  <c r="N506" i="3"/>
  <c r="L506" i="3"/>
  <c r="N508" i="3"/>
  <c r="L508" i="3"/>
  <c r="N59" i="3"/>
  <c r="L59" i="3"/>
  <c r="N131" i="3"/>
  <c r="L131" i="3"/>
  <c r="N156" i="3"/>
  <c r="L156" i="3"/>
  <c r="N189" i="3"/>
  <c r="L189" i="3"/>
  <c r="N242" i="3"/>
  <c r="L242" i="3"/>
  <c r="N292" i="3"/>
  <c r="L292" i="3"/>
  <c r="L346" i="3"/>
  <c r="N346" i="3"/>
  <c r="N392" i="3"/>
  <c r="L392" i="3"/>
  <c r="N393" i="3"/>
  <c r="L393" i="3"/>
  <c r="N438" i="3"/>
  <c r="L438" i="3"/>
  <c r="L470" i="3"/>
  <c r="N470" i="3"/>
  <c r="N279" i="3"/>
  <c r="L279" i="3"/>
  <c r="N92" i="3"/>
  <c r="L92" i="3"/>
  <c r="N160" i="3"/>
  <c r="L160" i="3"/>
  <c r="L294" i="3"/>
  <c r="N294" i="3"/>
  <c r="N299" i="3"/>
  <c r="L299" i="3"/>
  <c r="W2" i="3"/>
  <c r="W5" i="3" s="1"/>
  <c r="X7" i="3"/>
  <c r="Y2" i="3" s="1"/>
  <c r="Y5" i="3" s="1"/>
  <c r="N381" i="3"/>
  <c r="L381" i="3"/>
  <c r="N521" i="3"/>
  <c r="L521" i="3"/>
  <c r="N226" i="3"/>
  <c r="L226" i="3"/>
  <c r="N407" i="3"/>
  <c r="L407" i="3"/>
  <c r="L245" i="3"/>
  <c r="N245" i="3"/>
  <c r="L523" i="3"/>
  <c r="N523" i="3"/>
  <c r="N185" i="3"/>
  <c r="L185" i="3"/>
  <c r="L348" i="3"/>
  <c r="N348" i="3"/>
  <c r="N212" i="3"/>
  <c r="L212" i="3"/>
  <c r="N339" i="3"/>
  <c r="L339" i="3"/>
  <c r="N400" i="3"/>
  <c r="L400" i="3"/>
  <c r="AL4" i="3"/>
  <c r="AL3" i="3"/>
  <c r="N43" i="3"/>
  <c r="L43" i="3"/>
  <c r="N79" i="3"/>
  <c r="L79" i="3"/>
  <c r="L69" i="3"/>
  <c r="N69" i="3"/>
  <c r="N244" i="3"/>
  <c r="L244" i="3"/>
  <c r="N273" i="3"/>
  <c r="L273" i="3"/>
  <c r="N398" i="3"/>
  <c r="L398" i="3"/>
  <c r="N228" i="3"/>
  <c r="L228" i="3"/>
  <c r="N144" i="3"/>
  <c r="L144" i="3"/>
  <c r="L171" i="3"/>
  <c r="N171" i="3"/>
  <c r="N321" i="3"/>
  <c r="L321" i="3"/>
  <c r="L344" i="3"/>
  <c r="N344" i="3"/>
  <c r="N350" i="3"/>
  <c r="L350" i="3"/>
  <c r="N376" i="3"/>
  <c r="L376" i="3"/>
  <c r="L453" i="3"/>
  <c r="N453" i="3"/>
  <c r="L478" i="3"/>
  <c r="N478" i="3"/>
  <c r="N190" i="3"/>
  <c r="L190" i="3"/>
  <c r="L274" i="3"/>
  <c r="N274" i="3"/>
  <c r="N99" i="3"/>
  <c r="L99" i="3"/>
  <c r="N227" i="3"/>
  <c r="L227" i="3"/>
  <c r="N247" i="3"/>
  <c r="L247" i="3"/>
  <c r="N341" i="3"/>
  <c r="L341" i="3"/>
  <c r="N334" i="3"/>
  <c r="L334" i="3"/>
  <c r="N472" i="3"/>
  <c r="L472" i="3"/>
  <c r="L493" i="3"/>
  <c r="N493" i="3"/>
  <c r="N429" i="3"/>
  <c r="L429" i="3"/>
  <c r="N25" i="3"/>
  <c r="L25" i="3"/>
  <c r="N55" i="3"/>
  <c r="L55" i="3"/>
  <c r="N335" i="3"/>
  <c r="L335" i="3"/>
  <c r="L108" i="3"/>
  <c r="N108" i="3"/>
  <c r="N63" i="3"/>
  <c r="L63" i="3"/>
  <c r="N132" i="3"/>
  <c r="L132" i="3"/>
  <c r="N175" i="3"/>
  <c r="L175" i="3"/>
  <c r="N265" i="3"/>
  <c r="L265" i="3"/>
  <c r="N367" i="3"/>
  <c r="L367" i="3"/>
  <c r="N432" i="3"/>
  <c r="L432" i="3"/>
  <c r="L485" i="3"/>
  <c r="N485" i="3"/>
  <c r="N129" i="3"/>
  <c r="L129" i="3"/>
  <c r="N75" i="3"/>
  <c r="L75" i="3"/>
  <c r="N157" i="3"/>
  <c r="L157" i="3"/>
  <c r="N408" i="3"/>
  <c r="L408" i="3"/>
  <c r="N382" i="3"/>
  <c r="L382" i="3"/>
  <c r="N19" i="3"/>
  <c r="L19" i="3"/>
  <c r="L89" i="3"/>
  <c r="N89" i="3"/>
  <c r="N139" i="3"/>
  <c r="L139" i="3"/>
  <c r="L253" i="3"/>
  <c r="N253" i="3"/>
  <c r="L364" i="3"/>
  <c r="N364" i="3"/>
  <c r="L413" i="3"/>
  <c r="N413" i="3"/>
  <c r="L511" i="3"/>
  <c r="N511" i="3"/>
  <c r="N291" i="3"/>
  <c r="L291" i="3"/>
  <c r="N426" i="3"/>
  <c r="L426" i="3"/>
  <c r="N261" i="3"/>
  <c r="L261" i="3"/>
  <c r="N182" i="3"/>
  <c r="L182" i="3"/>
  <c r="L399" i="3"/>
  <c r="N399" i="3"/>
  <c r="N434" i="3"/>
  <c r="L434" i="3"/>
  <c r="N94" i="3"/>
  <c r="L94" i="3"/>
  <c r="N260" i="3"/>
  <c r="L260" i="3"/>
  <c r="L441" i="3"/>
  <c r="N441" i="3"/>
  <c r="N363" i="3"/>
  <c r="L363" i="3"/>
  <c r="N148" i="3"/>
  <c r="L148" i="3"/>
  <c r="L41" i="3"/>
  <c r="N41" i="3"/>
  <c r="N152" i="3"/>
  <c r="L152" i="3"/>
  <c r="N283" i="3"/>
  <c r="L283" i="3"/>
  <c r="N90" i="3"/>
  <c r="L90" i="3"/>
  <c r="N271" i="3"/>
  <c r="L271" i="3"/>
  <c r="N455" i="3"/>
  <c r="L455" i="3"/>
  <c r="L150" i="3"/>
  <c r="N150" i="3"/>
  <c r="L308" i="3"/>
  <c r="N308" i="3"/>
  <c r="L290" i="3"/>
  <c r="N290" i="3"/>
  <c r="N369" i="3"/>
  <c r="L369" i="3"/>
  <c r="N422" i="3"/>
  <c r="L422" i="3"/>
  <c r="N450" i="3"/>
  <c r="L450" i="3"/>
  <c r="N479" i="3"/>
  <c r="L479" i="3"/>
  <c r="L491" i="3"/>
  <c r="N491" i="3"/>
  <c r="N121" i="3"/>
  <c r="L121" i="3"/>
  <c r="L154" i="3"/>
  <c r="N154" i="3"/>
  <c r="L205" i="3"/>
  <c r="N205" i="3"/>
  <c r="N319" i="3"/>
  <c r="L319" i="3"/>
  <c r="L375" i="3"/>
  <c r="N375" i="3"/>
  <c r="L401" i="3"/>
  <c r="N401" i="3"/>
  <c r="N510" i="3"/>
  <c r="L510" i="3"/>
  <c r="L209" i="3"/>
  <c r="N209" i="3"/>
  <c r="L37" i="3"/>
  <c r="N37" i="3"/>
  <c r="L73" i="3"/>
  <c r="N73" i="3"/>
  <c r="N281" i="3"/>
  <c r="L281" i="3"/>
  <c r="N444" i="3"/>
  <c r="L444" i="3"/>
  <c r="N448" i="3"/>
  <c r="L448" i="3"/>
  <c r="N514" i="3"/>
  <c r="L514" i="3"/>
  <c r="N452" i="3"/>
  <c r="L452" i="3"/>
  <c r="N135" i="3"/>
  <c r="L135" i="3"/>
  <c r="N88" i="3"/>
  <c r="L88" i="3"/>
  <c r="N238" i="3"/>
  <c r="L238" i="3"/>
  <c r="N264" i="3"/>
  <c r="L264" i="3"/>
  <c r="L270" i="3"/>
  <c r="N270" i="3"/>
  <c r="L340" i="3"/>
  <c r="N340" i="3"/>
  <c r="L421" i="3"/>
  <c r="N421" i="3"/>
  <c r="L515" i="3"/>
  <c r="N515" i="3"/>
  <c r="L158" i="3"/>
  <c r="N158" i="3"/>
  <c r="N496" i="3"/>
  <c r="L496" i="3"/>
  <c r="N112" i="3"/>
  <c r="L112" i="3"/>
  <c r="N164" i="3"/>
  <c r="L164" i="3"/>
  <c r="N251" i="3"/>
  <c r="L251" i="3"/>
  <c r="N259" i="3"/>
  <c r="L259" i="3"/>
  <c r="L310" i="3"/>
  <c r="N310" i="3"/>
  <c r="L278" i="3"/>
  <c r="N278" i="3"/>
  <c r="N388" i="3"/>
  <c r="L388" i="3"/>
  <c r="N431" i="3"/>
  <c r="L431" i="3"/>
  <c r="L428" i="3"/>
  <c r="N428" i="3"/>
  <c r="L464" i="3"/>
  <c r="N464" i="3"/>
  <c r="N525" i="3"/>
  <c r="L525" i="3"/>
  <c r="L531" i="3"/>
  <c r="N531" i="3"/>
  <c r="L49" i="3"/>
  <c r="N49" i="3"/>
  <c r="L167" i="3"/>
  <c r="N167" i="3"/>
  <c r="N219" i="3"/>
  <c r="L219" i="3"/>
  <c r="N230" i="3"/>
  <c r="L230" i="3"/>
  <c r="L221" i="3"/>
  <c r="N221" i="3"/>
  <c r="N296" i="3"/>
  <c r="L296" i="3"/>
  <c r="N337" i="3"/>
  <c r="L337" i="3"/>
  <c r="L282" i="3"/>
  <c r="N282" i="3"/>
  <c r="N362" i="3"/>
  <c r="L362" i="3"/>
  <c r="L417" i="3"/>
  <c r="N417" i="3"/>
  <c r="N476" i="3"/>
  <c r="L476" i="3"/>
  <c r="L507" i="3"/>
  <c r="N507" i="3"/>
  <c r="N380" i="3"/>
  <c r="L380" i="3"/>
  <c r="N84" i="3"/>
  <c r="L84" i="3"/>
  <c r="N187" i="3"/>
  <c r="L187" i="3"/>
  <c r="N191" i="3"/>
  <c r="L191" i="3"/>
  <c r="N420" i="3"/>
  <c r="L420" i="3"/>
  <c r="AJ4" i="3"/>
  <c r="AJ5" i="3" s="1"/>
  <c r="AJ3" i="3"/>
  <c r="N153" i="3"/>
  <c r="L153" i="3"/>
  <c r="N275" i="3"/>
  <c r="L275" i="3"/>
  <c r="N325" i="3"/>
  <c r="L325" i="3"/>
  <c r="N414" i="3"/>
  <c r="L414" i="3"/>
  <c r="L503" i="3"/>
  <c r="N503" i="3"/>
  <c r="N494" i="3"/>
  <c r="L494" i="3"/>
  <c r="N197" i="3"/>
  <c r="L197" i="3"/>
  <c r="N194" i="3"/>
  <c r="L194" i="3"/>
  <c r="L379" i="3"/>
  <c r="N379" i="3"/>
  <c r="N357" i="3"/>
  <c r="L357" i="3"/>
  <c r="N465" i="3"/>
  <c r="L465" i="3"/>
  <c r="N95" i="3"/>
  <c r="L95" i="3"/>
  <c r="N102" i="3"/>
  <c r="L102" i="3"/>
  <c r="N201" i="3"/>
  <c r="L201" i="3"/>
  <c r="N267" i="3"/>
  <c r="L267" i="3"/>
  <c r="N330" i="3"/>
  <c r="L330" i="3"/>
  <c r="L466" i="3"/>
  <c r="N466" i="3"/>
  <c r="N529" i="3"/>
  <c r="L529" i="3"/>
  <c r="N124" i="3"/>
  <c r="L124" i="3"/>
  <c r="N342" i="3"/>
  <c r="L342" i="3"/>
  <c r="N532" i="3"/>
  <c r="L532" i="3"/>
  <c r="L85" i="3"/>
  <c r="N85" i="3"/>
  <c r="L162" i="3"/>
  <c r="N162" i="3"/>
  <c r="N276" i="3"/>
  <c r="L276" i="3"/>
  <c r="N329" i="3"/>
  <c r="L329" i="3"/>
  <c r="L266" i="3"/>
  <c r="N266" i="3"/>
  <c r="N358" i="3"/>
  <c r="L358" i="3"/>
  <c r="N385" i="3"/>
  <c r="L385" i="3"/>
  <c r="L406" i="3"/>
  <c r="N406" i="3"/>
  <c r="N98" i="3"/>
  <c r="L98" i="3"/>
  <c r="N140" i="3"/>
  <c r="L140" i="3"/>
  <c r="N199" i="3"/>
  <c r="L199" i="3"/>
  <c r="N47" i="3"/>
  <c r="L47" i="3"/>
  <c r="L449" i="3"/>
  <c r="N449" i="3"/>
  <c r="N145" i="3"/>
  <c r="L145" i="3"/>
  <c r="N327" i="3"/>
  <c r="L327" i="3"/>
  <c r="N436" i="3"/>
  <c r="L436" i="3"/>
  <c r="N518" i="3"/>
  <c r="L518" i="3"/>
  <c r="N91" i="3"/>
  <c r="L91" i="3"/>
  <c r="N248" i="3"/>
  <c r="L248" i="3"/>
  <c r="N236" i="3"/>
  <c r="L236" i="3"/>
  <c r="N269" i="3"/>
  <c r="L269" i="3"/>
  <c r="N359" i="3"/>
  <c r="L359" i="3"/>
  <c r="L405" i="3"/>
  <c r="N405" i="3"/>
  <c r="N67" i="3"/>
  <c r="L67" i="3"/>
  <c r="N178" i="3"/>
  <c r="L178" i="3"/>
  <c r="L233" i="3"/>
  <c r="N233" i="3"/>
  <c r="L286" i="3"/>
  <c r="N286" i="3"/>
  <c r="L320" i="3"/>
  <c r="N320" i="3"/>
  <c r="N377" i="3"/>
  <c r="L377" i="3"/>
  <c r="L456" i="3"/>
  <c r="N456" i="3"/>
  <c r="N513" i="3"/>
  <c r="L513" i="3"/>
  <c r="N520" i="3"/>
  <c r="L520" i="3"/>
  <c r="N317" i="3"/>
  <c r="L317" i="3"/>
  <c r="N232" i="3"/>
  <c r="L232" i="3"/>
  <c r="L241" i="3"/>
  <c r="N241" i="3"/>
  <c r="N435" i="3"/>
  <c r="L435" i="3"/>
  <c r="N220" i="3"/>
  <c r="L220" i="3"/>
  <c r="N293" i="3"/>
  <c r="L293" i="3"/>
  <c r="N374" i="3"/>
  <c r="L374" i="3"/>
  <c r="N115" i="3"/>
  <c r="L115" i="3"/>
  <c r="N307" i="3"/>
  <c r="L307" i="3"/>
  <c r="N86" i="3"/>
  <c r="L86" i="3"/>
  <c r="L138" i="3"/>
  <c r="N138" i="3"/>
  <c r="L433" i="3"/>
  <c r="N433" i="3"/>
  <c r="N516" i="3"/>
  <c r="L516" i="3"/>
  <c r="N222" i="3"/>
  <c r="L222" i="3"/>
  <c r="N333" i="3"/>
  <c r="L333" i="3"/>
  <c r="L372" i="3"/>
  <c r="N372" i="3"/>
  <c r="N82" i="3"/>
  <c r="L82" i="3"/>
  <c r="N78" i="3"/>
  <c r="L78" i="3"/>
  <c r="N125" i="3"/>
  <c r="L125" i="3"/>
  <c r="N179" i="3"/>
  <c r="L179" i="3"/>
  <c r="N255" i="3"/>
  <c r="L255" i="3"/>
  <c r="N394" i="3"/>
  <c r="L394" i="3"/>
  <c r="N404" i="3"/>
  <c r="L404" i="3"/>
  <c r="N469" i="3"/>
  <c r="L469" i="3"/>
  <c r="N473" i="3"/>
  <c r="L473" i="3"/>
  <c r="I2" i="3"/>
  <c r="I5" i="3" s="1"/>
  <c r="J7" i="3"/>
  <c r="N21" i="3"/>
  <c r="L21" i="3"/>
  <c r="N35" i="3"/>
  <c r="L35" i="3"/>
  <c r="N113" i="3"/>
  <c r="L113" i="3"/>
  <c r="L53" i="3"/>
  <c r="N53" i="3"/>
  <c r="N128" i="3"/>
  <c r="L128" i="3"/>
  <c r="L213" i="3"/>
  <c r="N213" i="3"/>
  <c r="N280" i="3"/>
  <c r="L280" i="3"/>
  <c r="N326" i="3"/>
  <c r="L326" i="3"/>
  <c r="L324" i="3"/>
  <c r="N324" i="3"/>
  <c r="L483" i="3"/>
  <c r="N483" i="3"/>
  <c r="L501" i="3"/>
  <c r="N501" i="3"/>
  <c r="N133" i="3"/>
  <c r="L133" i="3"/>
  <c r="N183" i="3"/>
  <c r="L183" i="3"/>
  <c r="N297" i="3"/>
  <c r="L297" i="3"/>
  <c r="N378" i="3"/>
  <c r="L378" i="3"/>
  <c r="N530" i="3"/>
  <c r="L530" i="3"/>
  <c r="N23" i="3"/>
  <c r="L23" i="3"/>
  <c r="N252" i="3"/>
  <c r="L252" i="3"/>
  <c r="N345" i="3"/>
  <c r="L345" i="3"/>
  <c r="N459" i="3"/>
  <c r="L459" i="3"/>
  <c r="L505" i="3"/>
  <c r="N505" i="3"/>
  <c r="N87" i="3"/>
  <c r="L87" i="3"/>
  <c r="L134" i="3"/>
  <c r="N134" i="3"/>
  <c r="L360" i="3"/>
  <c r="N360" i="3"/>
  <c r="L126" i="3"/>
  <c r="N126" i="3"/>
  <c r="L249" i="3"/>
  <c r="N249" i="3"/>
  <c r="N246" i="3"/>
  <c r="L246" i="3"/>
  <c r="L258" i="3"/>
  <c r="N258" i="3"/>
  <c r="L316" i="3"/>
  <c r="N316" i="3"/>
  <c r="L302" i="3"/>
  <c r="N302" i="3"/>
  <c r="N338" i="3"/>
  <c r="L338" i="3"/>
  <c r="L391" i="3"/>
  <c r="N391" i="3"/>
  <c r="N415" i="3"/>
  <c r="L415" i="3"/>
  <c r="N517" i="3"/>
  <c r="L517" i="3"/>
  <c r="L122" i="3"/>
  <c r="N122" i="3"/>
  <c r="N170" i="3"/>
  <c r="L170" i="3"/>
  <c r="N143" i="3"/>
  <c r="L143" i="3"/>
  <c r="N169" i="3"/>
  <c r="L169" i="3"/>
  <c r="L237" i="3"/>
  <c r="N237" i="3"/>
  <c r="L254" i="3"/>
  <c r="N254" i="3"/>
  <c r="N300" i="3"/>
  <c r="L300" i="3"/>
  <c r="N314" i="3"/>
  <c r="L314" i="3"/>
  <c r="N397" i="3"/>
  <c r="L397" i="3"/>
  <c r="N419" i="3"/>
  <c r="L419" i="3"/>
  <c r="N446" i="3"/>
  <c r="L446" i="3"/>
  <c r="L497" i="3"/>
  <c r="N497" i="3"/>
  <c r="N512" i="3"/>
  <c r="L512" i="3"/>
  <c r="N528" i="3"/>
  <c r="L528" i="3"/>
  <c r="N27" i="3"/>
  <c r="L27" i="3"/>
  <c r="L142" i="3"/>
  <c r="N142" i="3"/>
  <c r="N214" i="3"/>
  <c r="L214" i="3"/>
  <c r="N365" i="3"/>
  <c r="L365" i="3"/>
  <c r="N370" i="3"/>
  <c r="L370" i="3"/>
  <c r="N471" i="3"/>
  <c r="L471" i="3"/>
  <c r="L499" i="3"/>
  <c r="N499" i="3"/>
  <c r="N203" i="3"/>
  <c r="L203" i="3"/>
  <c r="N488" i="3"/>
  <c r="L488" i="3"/>
  <c r="N161" i="3"/>
  <c r="L161" i="3"/>
  <c r="N151" i="3"/>
  <c r="L151" i="3"/>
  <c r="L332" i="3"/>
  <c r="N332" i="3"/>
  <c r="L509" i="3"/>
  <c r="N509" i="3"/>
  <c r="L33" i="3"/>
  <c r="N33" i="3"/>
  <c r="N239" i="3"/>
  <c r="L239" i="3"/>
  <c r="N451" i="3"/>
  <c r="L451" i="3"/>
  <c r="N240" i="3"/>
  <c r="L240" i="3"/>
  <c r="N477" i="3"/>
  <c r="L477" i="3"/>
  <c r="N215" i="3"/>
  <c r="L215" i="3"/>
  <c r="AN4" i="3"/>
  <c r="AN3" i="3"/>
  <c r="N123" i="3"/>
  <c r="L123" i="3"/>
  <c r="N224" i="3"/>
  <c r="L224" i="3"/>
  <c r="L118" i="3"/>
  <c r="N118" i="3"/>
  <c r="N250" i="3"/>
  <c r="L250" i="3"/>
  <c r="N218" i="3"/>
  <c r="L218" i="3"/>
  <c r="L262" i="3"/>
  <c r="N262" i="3"/>
  <c r="L356" i="3"/>
  <c r="N356" i="3"/>
  <c r="N439" i="3"/>
  <c r="L439" i="3"/>
  <c r="L460" i="3"/>
  <c r="N460" i="3"/>
  <c r="L489" i="3"/>
  <c r="N489" i="3"/>
  <c r="N127" i="3"/>
  <c r="L127" i="3"/>
  <c r="N243" i="3"/>
  <c r="L243" i="3"/>
  <c r="L402" i="3"/>
  <c r="N402" i="3"/>
  <c r="N11" i="3"/>
  <c r="L11" i="3"/>
  <c r="L106" i="3"/>
  <c r="N106" i="3"/>
  <c r="N181" i="3"/>
  <c r="L181" i="3"/>
  <c r="N295" i="3"/>
  <c r="L295" i="3"/>
  <c r="L256" i="3"/>
  <c r="N256" i="3"/>
  <c r="L298" i="3"/>
  <c r="N298" i="3"/>
  <c r="L336" i="3"/>
  <c r="N336" i="3"/>
  <c r="N396" i="3"/>
  <c r="L396" i="3"/>
  <c r="N418" i="3"/>
  <c r="L418" i="3"/>
  <c r="N430" i="3"/>
  <c r="L430" i="3"/>
  <c r="L527" i="3"/>
  <c r="N527" i="3"/>
  <c r="N475" i="3"/>
  <c r="L475" i="3"/>
  <c r="N39" i="3"/>
  <c r="L39" i="3"/>
  <c r="L97" i="3"/>
  <c r="N97" i="3"/>
  <c r="N111" i="3"/>
  <c r="L111" i="3"/>
  <c r="L114" i="3"/>
  <c r="N114" i="3"/>
  <c r="N195" i="3"/>
  <c r="L195" i="3"/>
  <c r="N166" i="3"/>
  <c r="L166" i="3"/>
  <c r="N289" i="3"/>
  <c r="L289" i="3"/>
  <c r="N315" i="3"/>
  <c r="L315" i="3"/>
  <c r="N390" i="3"/>
  <c r="L390" i="3"/>
  <c r="N416" i="3"/>
  <c r="L416" i="3"/>
  <c r="N447" i="3"/>
  <c r="L447" i="3"/>
  <c r="N80" i="3"/>
  <c r="L80" i="3"/>
  <c r="N149" i="3"/>
  <c r="L149" i="3"/>
  <c r="N141" i="3"/>
  <c r="L141" i="3"/>
  <c r="L45" i="3"/>
  <c r="N45" i="3"/>
  <c r="N498" i="3"/>
  <c r="L498" i="3"/>
  <c r="N116" i="3"/>
  <c r="L116" i="3"/>
  <c r="L65" i="3"/>
  <c r="N65" i="3"/>
  <c r="N526" i="3"/>
  <c r="L526" i="3"/>
  <c r="N14" i="3"/>
  <c r="L14" i="3"/>
  <c r="N119" i="3"/>
  <c r="L119" i="3"/>
  <c r="L146" i="3"/>
  <c r="N146" i="3"/>
  <c r="N202" i="3"/>
  <c r="L202" i="3"/>
  <c r="N272" i="3"/>
  <c r="L272" i="3"/>
  <c r="N322" i="3"/>
  <c r="L322" i="3"/>
  <c r="N366" i="3"/>
  <c r="L366" i="3"/>
  <c r="N384" i="3"/>
  <c r="L384" i="3"/>
  <c r="L437" i="3"/>
  <c r="N437" i="3"/>
  <c r="L487" i="3"/>
  <c r="N487" i="3"/>
  <c r="N223" i="3"/>
  <c r="L223" i="3"/>
  <c r="L395" i="3"/>
  <c r="N395" i="3"/>
  <c r="N301" i="3"/>
  <c r="L301" i="3"/>
  <c r="L409" i="3"/>
  <c r="N409" i="3"/>
  <c r="N10" i="3"/>
  <c r="L10" i="3"/>
  <c r="N186" i="3"/>
  <c r="L186" i="3"/>
  <c r="N120" i="3"/>
  <c r="L120" i="3"/>
  <c r="L462" i="3"/>
  <c r="N462" i="3"/>
  <c r="L81" i="3"/>
  <c r="N81" i="3"/>
  <c r="N96" i="3"/>
  <c r="L96" i="3"/>
  <c r="N347" i="3"/>
  <c r="L347" i="3"/>
  <c r="N492" i="3"/>
  <c r="L492" i="3"/>
  <c r="N51" i="3"/>
  <c r="L51" i="3"/>
  <c r="N147" i="3"/>
  <c r="L147" i="3"/>
  <c r="N136" i="3"/>
  <c r="L136" i="3"/>
  <c r="L229" i="3"/>
  <c r="N229" i="3"/>
  <c r="N288" i="3"/>
  <c r="L288" i="3"/>
  <c r="N263" i="3"/>
  <c r="L263" i="3"/>
  <c r="L328" i="3"/>
  <c r="N328" i="3"/>
  <c r="N354" i="3"/>
  <c r="L354" i="3"/>
  <c r="L425" i="3"/>
  <c r="N425" i="3"/>
  <c r="L445" i="3"/>
  <c r="N445" i="3"/>
  <c r="N443" i="3"/>
  <c r="L443" i="3"/>
  <c r="L474" i="3"/>
  <c r="N474" i="3"/>
  <c r="AM7" i="3"/>
  <c r="AL2" i="3"/>
  <c r="N137" i="3"/>
  <c r="L137" i="3"/>
  <c r="L481" i="3"/>
  <c r="N481" i="3"/>
  <c r="N208" i="3"/>
  <c r="L208" i="3"/>
  <c r="N104" i="3"/>
  <c r="L104" i="3"/>
  <c r="L101" i="3"/>
  <c r="N101" i="3"/>
  <c r="N216" i="3"/>
  <c r="L216" i="3"/>
  <c r="N257" i="3"/>
  <c r="L257" i="3"/>
  <c r="N323" i="3"/>
  <c r="L323" i="3"/>
  <c r="N467" i="3"/>
  <c r="L467" i="3"/>
  <c r="N484" i="3"/>
  <c r="L484" i="3"/>
  <c r="N424" i="3"/>
  <c r="L424" i="3"/>
  <c r="N74" i="3"/>
  <c r="L74" i="3"/>
  <c r="L77" i="3"/>
  <c r="N77" i="3"/>
  <c r="L225" i="3"/>
  <c r="N225" i="3"/>
  <c r="N480" i="3"/>
  <c r="L480" i="3"/>
  <c r="N71" i="3"/>
  <c r="L71" i="3"/>
  <c r="L130" i="3"/>
  <c r="N130" i="3"/>
  <c r="L217" i="3"/>
  <c r="N217" i="3"/>
  <c r="L352" i="3"/>
  <c r="N352" i="3"/>
  <c r="L495" i="3"/>
  <c r="N495" i="3"/>
  <c r="N524" i="3"/>
  <c r="L524" i="3"/>
  <c r="N103" i="3"/>
  <c r="L103" i="3"/>
  <c r="N285" i="3"/>
  <c r="L285" i="3"/>
  <c r="N9" i="3"/>
  <c r="L9" i="3"/>
  <c r="N193" i="3"/>
  <c r="L193" i="3"/>
  <c r="N174" i="3"/>
  <c r="L174" i="3"/>
  <c r="N234" i="3"/>
  <c r="L234" i="3"/>
  <c r="N268" i="3"/>
  <c r="L268" i="3"/>
  <c r="N361" i="3"/>
  <c r="L361" i="3"/>
  <c r="L368" i="3"/>
  <c r="N368" i="3"/>
  <c r="N411" i="3"/>
  <c r="L411" i="3"/>
  <c r="L458" i="3"/>
  <c r="N458" i="3"/>
  <c r="L519" i="3"/>
  <c r="N519" i="3"/>
  <c r="N353" i="3"/>
  <c r="L353" i="3"/>
  <c r="L29" i="3"/>
  <c r="N29" i="3"/>
  <c r="N177" i="3"/>
  <c r="L177" i="3"/>
  <c r="N198" i="3"/>
  <c r="L198" i="3"/>
  <c r="N231" i="3"/>
  <c r="L231" i="3"/>
  <c r="N284" i="3"/>
  <c r="L284" i="3"/>
  <c r="N287" i="3"/>
  <c r="L287" i="3"/>
  <c r="N313" i="3"/>
  <c r="L313" i="3"/>
  <c r="N318" i="3"/>
  <c r="L318" i="3"/>
  <c r="L387" i="3"/>
  <c r="N387" i="3"/>
  <c r="N468" i="3"/>
  <c r="L468" i="3"/>
  <c r="N100" i="3"/>
  <c r="L100" i="3"/>
  <c r="N117" i="3"/>
  <c r="L117" i="3"/>
  <c r="N457" i="3"/>
  <c r="L457" i="3"/>
  <c r="N412" i="3"/>
  <c r="L412" i="3"/>
  <c r="AO7" i="3" l="1"/>
  <c r="AN2" i="3"/>
  <c r="AN5" i="3" s="1"/>
  <c r="AL5" i="3"/>
  <c r="N7" i="3"/>
  <c r="O2" i="3" s="1"/>
  <c r="O5" i="3" s="1"/>
  <c r="K2" i="3"/>
  <c r="K5" i="3" s="1"/>
  <c r="L7" i="3"/>
  <c r="M2" i="3" s="1"/>
  <c r="M5" i="3" s="1"/>
  <c r="AP2" i="3" l="1"/>
  <c r="AP5" i="3" s="1"/>
  <c r="C8" i="2" s="1"/>
  <c r="B8" i="2" s="1"/>
  <c r="AQ7" i="3"/>
  <c r="AR2" i="3" s="1"/>
  <c r="AR5" i="3" s="1"/>
  <c r="C7" i="2" s="1"/>
  <c r="B7" i="2" s="1"/>
  <c r="C4" i="2" l="1"/>
  <c r="B4" i="2" s="1"/>
  <c r="C5" i="2"/>
  <c r="B5" i="2" s="1"/>
  <c r="C6" i="2"/>
  <c r="B6" i="2" s="1"/>
</calcChain>
</file>

<file path=xl/sharedStrings.xml><?xml version="1.0" encoding="utf-8"?>
<sst xmlns="http://schemas.openxmlformats.org/spreadsheetml/2006/main" count="203" uniqueCount="58">
  <si>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</si>
  <si>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</si>
  <si>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</si>
  <si>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</si>
  <si>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</si>
  <si>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</si>
  <si>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</si>
  <si>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</si>
  <si>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</si>
  <si>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</si>
  <si>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</si>
  <si>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</si>
  <si>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</si>
  <si>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</si>
  <si>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</si>
  <si>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Freiburg</t>
  </si>
  <si>
    <t>Dortmund</t>
  </si>
  <si>
    <t>Hertha Berlin</t>
  </si>
  <si>
    <t>Eintracht Frankfurt</t>
  </si>
  <si>
    <t>Hoffenheim</t>
  </si>
  <si>
    <t>Bochum</t>
  </si>
  <si>
    <t>RB Leipzig</t>
  </si>
  <si>
    <t>FC Koln</t>
  </si>
  <si>
    <t>Leverkusen</t>
  </si>
  <si>
    <t>Augsburg</t>
  </si>
  <si>
    <t>Werder Bremen</t>
  </si>
  <si>
    <t>Stuttgart</t>
  </si>
  <si>
    <t>Schalke 04</t>
  </si>
  <si>
    <t>Mgladbach</t>
  </si>
  <si>
    <t>Mainz</t>
  </si>
  <si>
    <t>Union Berlin</t>
  </si>
  <si>
    <t>Bayern Munich</t>
  </si>
  <si>
    <t>Wolfsburg</t>
  </si>
  <si>
    <t>Bet</t>
  </si>
  <si>
    <t>Multiplier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</si>
  <si>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</si>
  <si>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</si>
  <si>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</si>
  <si>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</si>
  <si>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</si>
  <si>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</si>
  <si>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</si>
  <si>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</si>
  <si>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</si>
  <si>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</si>
  <si>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</si>
  <si>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</si>
  <si>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</si>
  <si>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</si>
  <si>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Count of Bets</t>
  </si>
  <si>
    <t>Count of Wins</t>
  </si>
  <si>
    <t>Totals</t>
  </si>
  <si>
    <t>Num Bets</t>
  </si>
  <si>
    <t>Row Labels</t>
  </si>
  <si>
    <t>Sum of Draw If &lt;4</t>
  </si>
  <si>
    <t>Sum of Num Bets</t>
  </si>
  <si>
    <t>Sum of Third Outcome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</si>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</sst>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sen, Jay" refreshedDate="44823.596012152782" createdVersion="6" refreshedVersion="6" minRefreshableVersion="3" recordCount="529" xr:uid="{00000000-000A-0000-FFFF-FFFF00000000}">
  <cacheSource type="worksheet">
    <worksheetSource ref="A1:D530" sheet="Pibot"/>
  </cacheSource>
  <cacheFields count="4">
    <cacheField name="Round" numFmtId="0">
      <sharedItems containsSemiMixedTypes="0" containsString="0" containsNumber="1" containsInteger="1" minValue="0" maxValue="5" count="6">
        <n v="1"/>
        <n v="2"/>
        <n v="3"/>
        <n v="4"/>
        <n v="5"/>
        <n v="0"/>
      </sharedItems>
    </cacheField>
    <cacheField name="Draw If &lt;4" numFmtId="0">
      <sharedItems containsSemiMixedTypes="0" containsString="0" containsNumber="1" minValue="0" maxValue="3.9"/>
    </cacheField>
    <cacheField name="Third Outcome" numFmtId="0">
      <sharedItems containsSemiMixedTypes="0" containsString="0" containsNumber="1" minValue="0" maxValue="15"/>
    </cacheField>
    <cacheField name="Num Bet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529">
  <r>
    <x v="0"/>
    <n v="0"/>
    <n v="0"/>
    <n v="1"/>
  </r>
  <r>
    <x v="0"/>
    <n v="3.4"/>
    <n v="3.4"/>
    <n v="1"/>
  </r>
  <r>
    <x v="0"/>
    <n v="0"/>
    <n v="0"/>
    <n v="0"/>
  </r>
  <r>
    <x v="0"/>
    <n v="0"/>
    <n v="0"/>
    <n v="0"/>
  </r>
  <r>
    <x v="0"/>
    <n v="0"/>
    <n v="8.5"/>
    <n v="0"/>
  </r>
  <r>
    <x v="0"/>
    <n v="3.4"/>
    <n v="3.4"/>
    <n v="1"/>
  </r>
  <r>
    <x v="0"/>
    <n v="3.6"/>
    <n v="3.6"/>
    <n v="1"/>
  </r>
  <r>
    <x v="0"/>
    <n v="3.2"/>
    <n v="0"/>
    <n v="1"/>
  </r>
  <r>
    <x v="0"/>
    <n v="0"/>
    <n v="0"/>
    <n v="0"/>
  </r>
  <r>
    <x v="1"/>
    <n v="0"/>
    <n v="0"/>
    <n v="0"/>
  </r>
  <r>
    <x v="1"/>
    <n v="0"/>
    <n v="0"/>
    <n v="1"/>
  </r>
  <r>
    <x v="1"/>
    <n v="3.8"/>
    <n v="0"/>
    <n v="1"/>
  </r>
  <r>
    <x v="1"/>
    <n v="0"/>
    <n v="0"/>
    <n v="1"/>
  </r>
  <r>
    <x v="1"/>
    <n v="0"/>
    <n v="4.33"/>
    <n v="0"/>
  </r>
  <r>
    <x v="1"/>
    <n v="0"/>
    <n v="7.5"/>
    <n v="0"/>
  </r>
  <r>
    <x v="1"/>
    <n v="0"/>
    <n v="3.5"/>
    <n v="1"/>
  </r>
  <r>
    <x v="1"/>
    <n v="3.6"/>
    <n v="3.6"/>
    <n v="1"/>
  </r>
  <r>
    <x v="1"/>
    <n v="0"/>
    <n v="0"/>
    <n v="0"/>
  </r>
  <r>
    <x v="2"/>
    <n v="0"/>
    <n v="0"/>
    <n v="0"/>
  </r>
  <r>
    <x v="2"/>
    <n v="0"/>
    <n v="0"/>
    <n v="1"/>
  </r>
  <r>
    <x v="2"/>
    <n v="0"/>
    <n v="0"/>
    <n v="0"/>
  </r>
  <r>
    <x v="2"/>
    <n v="0"/>
    <n v="0"/>
    <n v="1"/>
  </r>
  <r>
    <x v="2"/>
    <n v="0"/>
    <n v="0"/>
    <n v="0"/>
  </r>
  <r>
    <x v="2"/>
    <n v="0"/>
    <n v="0"/>
    <n v="0"/>
  </r>
  <r>
    <x v="2"/>
    <n v="0"/>
    <n v="0"/>
    <n v="0"/>
  </r>
  <r>
    <x v="2"/>
    <n v="3.5"/>
    <n v="3.5"/>
    <n v="1"/>
  </r>
  <r>
    <x v="2"/>
    <n v="3.5"/>
    <n v="3.5"/>
    <n v="1"/>
  </r>
  <r>
    <x v="3"/>
    <n v="0"/>
    <n v="0"/>
    <n v="0"/>
  </r>
  <r>
    <x v="3"/>
    <n v="0"/>
    <n v="0"/>
    <n v="0"/>
  </r>
  <r>
    <x v="3"/>
    <n v="3.9"/>
    <n v="0"/>
    <n v="1"/>
  </r>
  <r>
    <x v="3"/>
    <n v="0"/>
    <n v="0"/>
    <n v="1"/>
  </r>
  <r>
    <x v="3"/>
    <n v="0"/>
    <n v="0"/>
    <n v="1"/>
  </r>
  <r>
    <x v="3"/>
    <n v="0"/>
    <n v="0"/>
    <n v="1"/>
  </r>
  <r>
    <x v="3"/>
    <n v="0"/>
    <n v="0"/>
    <n v="1"/>
  </r>
  <r>
    <x v="3"/>
    <n v="0"/>
    <n v="0"/>
    <n v="1"/>
  </r>
  <r>
    <x v="3"/>
    <n v="0"/>
    <n v="0"/>
    <n v="1"/>
  </r>
  <r>
    <x v="4"/>
    <n v="3.8"/>
    <n v="0"/>
    <n v="1"/>
  </r>
  <r>
    <x v="4"/>
    <n v="0"/>
    <n v="0"/>
    <n v="1"/>
  </r>
  <r>
    <x v="4"/>
    <n v="0"/>
    <n v="15"/>
    <n v="0"/>
  </r>
  <r>
    <x v="4"/>
    <n v="0"/>
    <n v="0"/>
    <n v="0"/>
  </r>
  <r>
    <x v="4"/>
    <n v="0"/>
    <n v="0"/>
    <n v="0"/>
  </r>
  <r>
    <x v="4"/>
    <n v="0"/>
    <n v="0"/>
    <n v="1"/>
  </r>
  <r>
    <x v="4"/>
    <n v="0"/>
    <n v="0"/>
    <n v="1"/>
  </r>
  <r>
    <x v="4"/>
    <n v="3.6"/>
    <n v="3.6"/>
    <n v="1"/>
  </r>
  <r>
    <x v="4"/>
    <n v="3.5"/>
    <n v="3.5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2:I8" firstHeaderRow="0" firstDataRow="1" firstDataCol="1"/>
  <pivotFields count="4">
    <pivotField axis="axisRow" showAll="0">
      <items count="7">
        <item h="1" x="5"/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raw If &lt;4" fld="1" baseField="0" baseItem="0"/>
    <dataField name="Sum of Num Bets" fld="3" baseField="0" baseItem="0"/>
    <dataField name="Sum of Third Outcome" fld="2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3"/>
  <sheetViews>
    <sheetView zoomScale="60" zoomScaleNormal="60" workbookViewId="0">
      <selection activeCell="U43" sqref="U43"/>
    </sheetView>
  </sheetViews>
  <sheetFormatPr defaultRowHeight="14.4" x14ac:dyDescent="0.3"/>
  <cols>
    <col min="1" max="2" width="16.33203125" style="6" bestFit="1" customWidth="1"/>
    <col min="3" max="3" width="10.88671875" style="6" bestFit="1" customWidth="1"/>
    <col min="4" max="4" width="8.77734375" style="6" customWidth="1"/>
    <col min="5" max="5" width="10.44140625" style="6" bestFit="1" customWidth="1"/>
    <col min="6" max="6" width="7.88671875" style="6" bestFit="1" customWidth="1"/>
    <col min="7" max="7" width="9" style="6" bestFit="1" customWidth="1"/>
    <col min="8" max="8" width="22.5546875" style="6" bestFit="1" customWidth="1"/>
    <col min="9" max="9" width="22.21875" style="6" bestFit="1" customWidth="1"/>
    <col min="10" max="10" width="18.109375" style="6" bestFit="1" customWidth="1"/>
    <col min="11" max="11" width="17.6640625" style="6" bestFit="1" customWidth="1"/>
    <col min="12" max="12" width="28.33203125" style="6" bestFit="1" customWidth="1"/>
    <col min="13" max="13" width="27.88671875" style="6" bestFit="1" customWidth="1"/>
    <col min="14" max="14" width="28.44140625" style="6" bestFit="1" customWidth="1"/>
    <col min="15" max="15" width="10.88671875" style="6" bestFit="1" customWidth="1"/>
    <col min="16" max="16" width="10.44140625" style="6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>
        <v>3</v>
      </c>
      <c r="D2">
        <v>3.6</v>
      </c>
      <c r="E2">
        <v>2.15</v>
      </c>
      <c r="F2">
        <v>1.52</v>
      </c>
      <c r="G2">
        <v>2.42</v>
      </c>
      <c r="H2">
        <v>1.46</v>
      </c>
      <c r="I2">
        <v>2.67</v>
      </c>
      <c r="J2">
        <v>2.2400000000000002</v>
      </c>
      <c r="K2">
        <v>1.6</v>
      </c>
      <c r="L2">
        <v>1.64</v>
      </c>
      <c r="M2">
        <v>1.35</v>
      </c>
      <c r="N2">
        <v>1.25</v>
      </c>
      <c r="O2">
        <v>1</v>
      </c>
      <c r="P2">
        <v>3</v>
      </c>
      <c r="Q2">
        <v>1</v>
      </c>
    </row>
    <row r="3" spans="1:17" x14ac:dyDescent="0.3">
      <c r="A3" t="s">
        <v>17</v>
      </c>
      <c r="B3" t="s">
        <v>18</v>
      </c>
      <c r="C3">
        <v>3</v>
      </c>
      <c r="D3">
        <v>3.4</v>
      </c>
      <c r="E3">
        <v>2.2000000000000002</v>
      </c>
      <c r="F3">
        <v>1.74</v>
      </c>
      <c r="G3">
        <v>2.0099999999999998</v>
      </c>
      <c r="H3">
        <v>1.62</v>
      </c>
      <c r="I3">
        <v>2.29</v>
      </c>
      <c r="J3">
        <v>2.21</v>
      </c>
      <c r="K3">
        <v>1.61</v>
      </c>
      <c r="L3">
        <v>1.61</v>
      </c>
      <c r="M3">
        <v>1.34</v>
      </c>
      <c r="N3">
        <v>1.27</v>
      </c>
      <c r="O3">
        <v>1</v>
      </c>
      <c r="P3">
        <v>1</v>
      </c>
      <c r="Q3">
        <v>1</v>
      </c>
    </row>
    <row r="4" spans="1:17" x14ac:dyDescent="0.3">
      <c r="A4" t="s">
        <v>19</v>
      </c>
      <c r="B4" t="s">
        <v>20</v>
      </c>
      <c r="C4">
        <v>1.55</v>
      </c>
      <c r="D4">
        <v>4.33</v>
      </c>
      <c r="E4">
        <v>5</v>
      </c>
      <c r="F4">
        <v>1.44</v>
      </c>
      <c r="G4">
        <v>2.66</v>
      </c>
      <c r="H4">
        <v>1.51</v>
      </c>
      <c r="I4">
        <v>2.5099999999999998</v>
      </c>
      <c r="J4">
        <v>1.22</v>
      </c>
      <c r="K4">
        <v>4.0999999999999996</v>
      </c>
      <c r="L4">
        <v>1.1299999999999999</v>
      </c>
      <c r="M4">
        <v>2.37</v>
      </c>
      <c r="N4">
        <v>1.18</v>
      </c>
      <c r="O4">
        <v>3</v>
      </c>
      <c r="P4">
        <v>2</v>
      </c>
      <c r="Q4">
        <v>1</v>
      </c>
    </row>
    <row r="5" spans="1:17" x14ac:dyDescent="0.3">
      <c r="A5" t="s">
        <v>21</v>
      </c>
      <c r="B5" t="s">
        <v>22</v>
      </c>
      <c r="C5">
        <v>1.36</v>
      </c>
      <c r="D5">
        <v>4.75</v>
      </c>
      <c r="E5">
        <v>7</v>
      </c>
      <c r="F5">
        <v>1.51</v>
      </c>
      <c r="G5">
        <v>2.44</v>
      </c>
      <c r="H5">
        <v>1.68</v>
      </c>
      <c r="I5">
        <v>2.17</v>
      </c>
      <c r="J5">
        <v>1.1299999999999999</v>
      </c>
      <c r="K5">
        <v>5.4</v>
      </c>
      <c r="L5">
        <v>1.08</v>
      </c>
      <c r="M5">
        <v>2.86</v>
      </c>
      <c r="N5">
        <v>1.1499999999999999</v>
      </c>
      <c r="O5">
        <v>2</v>
      </c>
      <c r="P5">
        <v>2</v>
      </c>
      <c r="Q5">
        <v>1</v>
      </c>
    </row>
    <row r="6" spans="1:17" x14ac:dyDescent="0.3">
      <c r="A6" t="s">
        <v>23</v>
      </c>
      <c r="B6" t="s">
        <v>24</v>
      </c>
      <c r="C6">
        <v>1.28</v>
      </c>
      <c r="D6">
        <v>5.5</v>
      </c>
      <c r="E6">
        <v>8.5</v>
      </c>
      <c r="F6">
        <v>1.41</v>
      </c>
      <c r="G6">
        <v>2.75</v>
      </c>
      <c r="H6">
        <v>1.68</v>
      </c>
      <c r="I6">
        <v>2.17</v>
      </c>
      <c r="J6">
        <v>1.08</v>
      </c>
      <c r="K6">
        <v>6.5</v>
      </c>
      <c r="L6">
        <v>1.05</v>
      </c>
      <c r="M6">
        <v>3.44</v>
      </c>
      <c r="N6">
        <v>1.1200000000000001</v>
      </c>
      <c r="O6">
        <v>1</v>
      </c>
      <c r="P6">
        <v>2</v>
      </c>
      <c r="Q6">
        <v>1</v>
      </c>
    </row>
    <row r="7" spans="1:17" x14ac:dyDescent="0.3">
      <c r="A7" t="s">
        <v>25</v>
      </c>
      <c r="B7" t="s">
        <v>26</v>
      </c>
      <c r="C7">
        <v>2.25</v>
      </c>
      <c r="D7">
        <v>3.4</v>
      </c>
      <c r="E7">
        <v>2.9</v>
      </c>
      <c r="F7">
        <v>1.61</v>
      </c>
      <c r="G7">
        <v>2.23</v>
      </c>
      <c r="H7">
        <v>1.52</v>
      </c>
      <c r="I7">
        <v>2.5099999999999998</v>
      </c>
      <c r="J7">
        <v>1.65</v>
      </c>
      <c r="K7">
        <v>2.15</v>
      </c>
      <c r="L7">
        <v>1.36</v>
      </c>
      <c r="M7">
        <v>1.58</v>
      </c>
      <c r="N7">
        <v>1.27</v>
      </c>
      <c r="O7">
        <v>2</v>
      </c>
      <c r="P7">
        <v>2</v>
      </c>
      <c r="Q7">
        <v>1</v>
      </c>
    </row>
    <row r="8" spans="1:17" x14ac:dyDescent="0.3">
      <c r="A8" t="s">
        <v>27</v>
      </c>
      <c r="B8" t="s">
        <v>28</v>
      </c>
      <c r="C8">
        <v>3</v>
      </c>
      <c r="D8">
        <v>3.6</v>
      </c>
      <c r="E8">
        <v>2.15</v>
      </c>
      <c r="F8">
        <v>1.49</v>
      </c>
      <c r="G8">
        <v>2.5</v>
      </c>
      <c r="H8">
        <v>1.44</v>
      </c>
      <c r="I8">
        <v>2.75</v>
      </c>
      <c r="J8">
        <v>2.2599999999999998</v>
      </c>
      <c r="K8">
        <v>1.59</v>
      </c>
      <c r="L8">
        <v>1.65</v>
      </c>
      <c r="M8">
        <v>1.34</v>
      </c>
      <c r="N8">
        <v>1.24</v>
      </c>
      <c r="O8">
        <v>2</v>
      </c>
      <c r="P8">
        <v>2</v>
      </c>
      <c r="Q8">
        <v>1</v>
      </c>
    </row>
    <row r="9" spans="1:17" x14ac:dyDescent="0.3">
      <c r="A9" t="s">
        <v>29</v>
      </c>
      <c r="B9" t="s">
        <v>30</v>
      </c>
      <c r="C9">
        <v>2.2000000000000002</v>
      </c>
      <c r="D9">
        <v>3.2</v>
      </c>
      <c r="E9">
        <v>3.3</v>
      </c>
      <c r="F9">
        <v>1.97</v>
      </c>
      <c r="G9">
        <v>1.77</v>
      </c>
      <c r="H9">
        <v>1.75</v>
      </c>
      <c r="I9">
        <v>2.06</v>
      </c>
      <c r="J9">
        <v>1.55</v>
      </c>
      <c r="K9">
        <v>2.35</v>
      </c>
      <c r="L9">
        <v>1.29</v>
      </c>
      <c r="M9">
        <v>1.62</v>
      </c>
      <c r="N9">
        <v>1.31</v>
      </c>
      <c r="O9">
        <v>0</v>
      </c>
      <c r="P9">
        <v>0</v>
      </c>
      <c r="Q9">
        <v>1</v>
      </c>
    </row>
    <row r="10" spans="1:17" x14ac:dyDescent="0.3">
      <c r="A10" t="s">
        <v>31</v>
      </c>
      <c r="B10" t="s">
        <v>32</v>
      </c>
      <c r="C10">
        <v>1.1100000000000001</v>
      </c>
      <c r="D10">
        <v>8.5</v>
      </c>
      <c r="E10">
        <v>17</v>
      </c>
      <c r="F10">
        <v>1.2</v>
      </c>
      <c r="G10">
        <v>4.25</v>
      </c>
      <c r="H10">
        <v>1.69</v>
      </c>
      <c r="I10">
        <v>2.16</v>
      </c>
      <c r="J10">
        <v>1.02</v>
      </c>
      <c r="K10">
        <v>11</v>
      </c>
      <c r="L10">
        <v>1.02</v>
      </c>
      <c r="M10">
        <v>5.9</v>
      </c>
      <c r="N10">
        <v>1.05</v>
      </c>
      <c r="O10">
        <v>7</v>
      </c>
      <c r="P10">
        <v>1</v>
      </c>
      <c r="Q10">
        <v>1</v>
      </c>
    </row>
    <row r="11" spans="1:17" x14ac:dyDescent="0.3">
      <c r="A11" t="s">
        <v>28</v>
      </c>
      <c r="B11" t="s">
        <v>17</v>
      </c>
      <c r="C11">
        <v>1.47</v>
      </c>
      <c r="D11">
        <v>4.33</v>
      </c>
      <c r="E11">
        <v>5.5</v>
      </c>
      <c r="F11">
        <v>1.5</v>
      </c>
      <c r="G11">
        <v>2.4700000000000002</v>
      </c>
      <c r="H11">
        <v>1.58</v>
      </c>
      <c r="I11">
        <v>2.36</v>
      </c>
      <c r="J11">
        <v>1.17</v>
      </c>
      <c r="K11">
        <v>4.6500000000000004</v>
      </c>
      <c r="L11">
        <v>1.1100000000000001</v>
      </c>
      <c r="M11">
        <v>2.54</v>
      </c>
      <c r="N11">
        <v>1.18</v>
      </c>
      <c r="O11">
        <v>1</v>
      </c>
      <c r="P11">
        <v>0</v>
      </c>
      <c r="Q11">
        <v>2</v>
      </c>
    </row>
    <row r="12" spans="1:17" x14ac:dyDescent="0.3">
      <c r="A12" t="s">
        <v>24</v>
      </c>
      <c r="B12" t="s">
        <v>29</v>
      </c>
      <c r="C12">
        <v>3.4</v>
      </c>
      <c r="D12">
        <v>3.4</v>
      </c>
      <c r="E12">
        <v>2.0499999999999998</v>
      </c>
      <c r="F12">
        <v>1.81</v>
      </c>
      <c r="G12">
        <v>1.92</v>
      </c>
      <c r="H12">
        <v>1.69</v>
      </c>
      <c r="I12">
        <v>2.16</v>
      </c>
      <c r="J12">
        <v>2.5</v>
      </c>
      <c r="K12">
        <v>1.49</v>
      </c>
      <c r="L12">
        <v>1.71</v>
      </c>
      <c r="M12">
        <v>1.27</v>
      </c>
      <c r="N12">
        <v>1.27</v>
      </c>
      <c r="O12">
        <v>1</v>
      </c>
      <c r="P12">
        <v>2</v>
      </c>
      <c r="Q12">
        <v>2</v>
      </c>
    </row>
    <row r="13" spans="1:17" x14ac:dyDescent="0.3">
      <c r="A13" t="s">
        <v>32</v>
      </c>
      <c r="B13" t="s">
        <v>27</v>
      </c>
      <c r="C13">
        <v>1.75</v>
      </c>
      <c r="D13">
        <v>3.8</v>
      </c>
      <c r="E13">
        <v>4</v>
      </c>
      <c r="F13">
        <v>1.6</v>
      </c>
      <c r="G13">
        <v>2.2400000000000002</v>
      </c>
      <c r="H13">
        <v>1.57</v>
      </c>
      <c r="I13">
        <v>2.39</v>
      </c>
      <c r="J13">
        <v>1.34</v>
      </c>
      <c r="K13">
        <v>3.11</v>
      </c>
      <c r="L13">
        <v>1.2</v>
      </c>
      <c r="M13">
        <v>1.96</v>
      </c>
      <c r="N13">
        <v>1.23</v>
      </c>
      <c r="O13">
        <v>0</v>
      </c>
      <c r="P13">
        <v>0</v>
      </c>
      <c r="Q13">
        <v>2</v>
      </c>
    </row>
    <row r="14" spans="1:17" x14ac:dyDescent="0.3">
      <c r="A14" t="s">
        <v>26</v>
      </c>
      <c r="B14" t="s">
        <v>15</v>
      </c>
      <c r="C14">
        <v>2.62</v>
      </c>
      <c r="D14">
        <v>3.4</v>
      </c>
      <c r="E14">
        <v>2.5499999999999998</v>
      </c>
      <c r="F14">
        <v>1.7</v>
      </c>
      <c r="G14">
        <v>2.0699999999999998</v>
      </c>
      <c r="H14">
        <v>1.57</v>
      </c>
      <c r="I14">
        <v>2.38</v>
      </c>
      <c r="J14">
        <v>1.89</v>
      </c>
      <c r="K14">
        <v>1.84</v>
      </c>
      <c r="L14">
        <v>1.47</v>
      </c>
      <c r="M14">
        <v>1.45</v>
      </c>
      <c r="N14">
        <v>1.28</v>
      </c>
      <c r="O14">
        <v>0</v>
      </c>
      <c r="P14">
        <v>1</v>
      </c>
      <c r="Q14">
        <v>2</v>
      </c>
    </row>
    <row r="15" spans="1:17" x14ac:dyDescent="0.3">
      <c r="A15" t="s">
        <v>23</v>
      </c>
      <c r="B15" t="s">
        <v>19</v>
      </c>
      <c r="C15">
        <v>1.65</v>
      </c>
      <c r="D15">
        <v>4.2</v>
      </c>
      <c r="E15">
        <v>4.33</v>
      </c>
      <c r="F15">
        <v>1.38</v>
      </c>
      <c r="G15">
        <v>2.87</v>
      </c>
      <c r="H15">
        <v>1.43</v>
      </c>
      <c r="I15">
        <v>2.79</v>
      </c>
      <c r="J15">
        <v>1.28</v>
      </c>
      <c r="K15">
        <v>3.45</v>
      </c>
      <c r="L15">
        <v>1.18</v>
      </c>
      <c r="M15">
        <v>2.17</v>
      </c>
      <c r="N15">
        <v>1.19</v>
      </c>
      <c r="O15">
        <v>0</v>
      </c>
      <c r="P15">
        <v>3</v>
      </c>
      <c r="Q15">
        <v>2</v>
      </c>
    </row>
    <row r="16" spans="1:17" x14ac:dyDescent="0.3">
      <c r="A16" t="s">
        <v>16</v>
      </c>
      <c r="B16" t="s">
        <v>25</v>
      </c>
      <c r="C16">
        <v>1.33</v>
      </c>
      <c r="D16">
        <v>5</v>
      </c>
      <c r="E16">
        <v>7.5</v>
      </c>
      <c r="F16">
        <v>1.34</v>
      </c>
      <c r="G16">
        <v>3.1</v>
      </c>
      <c r="H16">
        <v>1.54</v>
      </c>
      <c r="I16">
        <v>2.44</v>
      </c>
      <c r="J16">
        <v>1.1100000000000001</v>
      </c>
      <c r="K16">
        <v>5.9</v>
      </c>
      <c r="L16">
        <v>1.07</v>
      </c>
      <c r="M16">
        <v>3.12</v>
      </c>
      <c r="N16">
        <v>1.1299999999999999</v>
      </c>
      <c r="O16">
        <v>2</v>
      </c>
      <c r="P16">
        <v>3</v>
      </c>
      <c r="Q16">
        <v>2</v>
      </c>
    </row>
    <row r="17" spans="1:17" x14ac:dyDescent="0.3">
      <c r="A17" t="s">
        <v>30</v>
      </c>
      <c r="B17" t="s">
        <v>21</v>
      </c>
      <c r="C17">
        <v>3.5</v>
      </c>
      <c r="D17">
        <v>3.5</v>
      </c>
      <c r="E17">
        <v>2</v>
      </c>
      <c r="F17">
        <v>1.78</v>
      </c>
      <c r="G17">
        <v>1.96</v>
      </c>
      <c r="H17">
        <v>1.66</v>
      </c>
      <c r="I17">
        <v>2.21</v>
      </c>
      <c r="J17">
        <v>2.57</v>
      </c>
      <c r="K17">
        <v>1.47</v>
      </c>
      <c r="L17">
        <v>1.74</v>
      </c>
      <c r="M17">
        <v>1.26</v>
      </c>
      <c r="N17">
        <v>1.26</v>
      </c>
      <c r="O17">
        <v>2</v>
      </c>
      <c r="P17">
        <v>1</v>
      </c>
      <c r="Q17">
        <v>2</v>
      </c>
    </row>
    <row r="18" spans="1:17" x14ac:dyDescent="0.3">
      <c r="A18" t="s">
        <v>18</v>
      </c>
      <c r="B18" t="s">
        <v>22</v>
      </c>
      <c r="C18">
        <v>2.0499999999999998</v>
      </c>
      <c r="D18">
        <v>3.6</v>
      </c>
      <c r="E18">
        <v>3.3</v>
      </c>
      <c r="F18">
        <v>1.64</v>
      </c>
      <c r="G18">
        <v>2.17</v>
      </c>
      <c r="H18">
        <v>1.55</v>
      </c>
      <c r="I18">
        <v>2.44</v>
      </c>
      <c r="J18">
        <v>1.49</v>
      </c>
      <c r="K18">
        <v>2.5</v>
      </c>
      <c r="L18">
        <v>1.28</v>
      </c>
      <c r="M18">
        <v>1.72</v>
      </c>
      <c r="N18">
        <v>1.24</v>
      </c>
      <c r="O18">
        <v>1</v>
      </c>
      <c r="P18">
        <v>1</v>
      </c>
      <c r="Q18">
        <v>2</v>
      </c>
    </row>
    <row r="19" spans="1:17" x14ac:dyDescent="0.3">
      <c r="A19" t="s">
        <v>20</v>
      </c>
      <c r="B19" t="s">
        <v>31</v>
      </c>
      <c r="C19">
        <v>13</v>
      </c>
      <c r="D19">
        <v>7.5</v>
      </c>
      <c r="E19">
        <v>1.1499999999999999</v>
      </c>
      <c r="F19">
        <v>1.22</v>
      </c>
      <c r="G19">
        <v>4</v>
      </c>
      <c r="H19">
        <v>1.59</v>
      </c>
      <c r="I19">
        <v>2.35</v>
      </c>
      <c r="J19">
        <v>9.5</v>
      </c>
      <c r="K19">
        <v>1.04</v>
      </c>
      <c r="L19">
        <v>4.8499999999999996</v>
      </c>
      <c r="M19">
        <v>1.03</v>
      </c>
      <c r="N19">
        <v>1.07</v>
      </c>
      <c r="O19">
        <v>0</v>
      </c>
      <c r="P19">
        <v>7</v>
      </c>
      <c r="Q19">
        <v>2</v>
      </c>
    </row>
    <row r="20" spans="1:17" x14ac:dyDescent="0.3">
      <c r="A20" t="s">
        <v>15</v>
      </c>
      <c r="B20" t="s">
        <v>20</v>
      </c>
      <c r="C20">
        <v>1.44</v>
      </c>
      <c r="D20">
        <v>4.5</v>
      </c>
      <c r="E20">
        <v>6</v>
      </c>
      <c r="F20">
        <v>1.54</v>
      </c>
      <c r="G20">
        <v>2.37</v>
      </c>
      <c r="H20">
        <v>1.69</v>
      </c>
      <c r="I20">
        <v>2.16</v>
      </c>
      <c r="J20">
        <v>1.1399999999999999</v>
      </c>
      <c r="K20">
        <v>5.2</v>
      </c>
      <c r="L20">
        <v>1.0900000000000001</v>
      </c>
      <c r="M20">
        <v>2.66</v>
      </c>
      <c r="N20">
        <v>1.1599999999999999</v>
      </c>
      <c r="O20">
        <v>1</v>
      </c>
      <c r="P20">
        <v>0</v>
      </c>
      <c r="Q20">
        <v>3</v>
      </c>
    </row>
    <row r="21" spans="1:17" x14ac:dyDescent="0.3">
      <c r="A21" t="s">
        <v>29</v>
      </c>
      <c r="B21" t="s">
        <v>23</v>
      </c>
      <c r="C21">
        <v>2.62</v>
      </c>
      <c r="D21">
        <v>3.6</v>
      </c>
      <c r="E21">
        <v>2.4</v>
      </c>
      <c r="F21">
        <v>1.56</v>
      </c>
      <c r="G21">
        <v>2.33</v>
      </c>
      <c r="H21">
        <v>1.48</v>
      </c>
      <c r="I21">
        <v>2.6</v>
      </c>
      <c r="J21">
        <v>1.95</v>
      </c>
      <c r="K21">
        <v>1.79</v>
      </c>
      <c r="L21">
        <v>1.52</v>
      </c>
      <c r="M21">
        <v>1.44</v>
      </c>
      <c r="N21">
        <v>1.25</v>
      </c>
      <c r="O21">
        <v>0</v>
      </c>
      <c r="P21">
        <v>3</v>
      </c>
      <c r="Q21">
        <v>3</v>
      </c>
    </row>
    <row r="22" spans="1:17" x14ac:dyDescent="0.3">
      <c r="A22" t="s">
        <v>21</v>
      </c>
      <c r="B22" t="s">
        <v>32</v>
      </c>
      <c r="C22">
        <v>1.44</v>
      </c>
      <c r="D22">
        <v>4.4000000000000004</v>
      </c>
      <c r="E22">
        <v>6</v>
      </c>
      <c r="F22">
        <v>1.58</v>
      </c>
      <c r="G22">
        <v>2.27</v>
      </c>
      <c r="H22">
        <v>1.73</v>
      </c>
      <c r="I22">
        <v>2.09</v>
      </c>
      <c r="J22">
        <v>1.1599999999999999</v>
      </c>
      <c r="K22">
        <v>4.8</v>
      </c>
      <c r="L22">
        <v>1.0900000000000001</v>
      </c>
      <c r="M22">
        <v>2.61</v>
      </c>
      <c r="N22">
        <v>1.17</v>
      </c>
      <c r="O22">
        <v>2</v>
      </c>
      <c r="P22">
        <v>0</v>
      </c>
      <c r="Q22">
        <v>3</v>
      </c>
    </row>
    <row r="23" spans="1:17" x14ac:dyDescent="0.3">
      <c r="A23" t="s">
        <v>27</v>
      </c>
      <c r="B23" t="s">
        <v>30</v>
      </c>
      <c r="C23">
        <v>2.9</v>
      </c>
      <c r="D23">
        <v>3.4</v>
      </c>
      <c r="E23">
        <v>2.25</v>
      </c>
      <c r="F23">
        <v>1.85</v>
      </c>
      <c r="G23">
        <v>1.88</v>
      </c>
      <c r="H23">
        <v>1.68</v>
      </c>
      <c r="I23">
        <v>2.1800000000000002</v>
      </c>
      <c r="J23">
        <v>2.15</v>
      </c>
      <c r="K23">
        <v>1.65</v>
      </c>
      <c r="L23">
        <v>1.58</v>
      </c>
      <c r="M23">
        <v>1.36</v>
      </c>
      <c r="N23">
        <v>1.27</v>
      </c>
      <c r="O23">
        <v>1</v>
      </c>
      <c r="P23">
        <v>6</v>
      </c>
      <c r="Q23">
        <v>3</v>
      </c>
    </row>
    <row r="24" spans="1:17" x14ac:dyDescent="0.3">
      <c r="A24" t="s">
        <v>19</v>
      </c>
      <c r="B24" t="s">
        <v>24</v>
      </c>
      <c r="C24">
        <v>1.4</v>
      </c>
      <c r="D24">
        <v>4.75</v>
      </c>
      <c r="E24">
        <v>6.5</v>
      </c>
      <c r="F24">
        <v>1.41</v>
      </c>
      <c r="G24">
        <v>2.78</v>
      </c>
      <c r="H24">
        <v>1.56</v>
      </c>
      <c r="I24">
        <v>2.41</v>
      </c>
      <c r="J24">
        <v>1.1399999999999999</v>
      </c>
      <c r="K24">
        <v>5.2</v>
      </c>
      <c r="L24">
        <v>1.0900000000000001</v>
      </c>
      <c r="M24">
        <v>2.81</v>
      </c>
      <c r="N24">
        <v>1.1499999999999999</v>
      </c>
      <c r="O24">
        <v>1</v>
      </c>
      <c r="P24">
        <v>0</v>
      </c>
      <c r="Q24">
        <v>3</v>
      </c>
    </row>
    <row r="25" spans="1:17" x14ac:dyDescent="0.3">
      <c r="A25" t="s">
        <v>17</v>
      </c>
      <c r="B25" t="s">
        <v>16</v>
      </c>
      <c r="C25">
        <v>4.33</v>
      </c>
      <c r="D25">
        <v>4.2</v>
      </c>
      <c r="E25">
        <v>1.66</v>
      </c>
      <c r="F25">
        <v>1.47</v>
      </c>
      <c r="G25">
        <v>2.56</v>
      </c>
      <c r="H25">
        <v>1.49</v>
      </c>
      <c r="I25">
        <v>2.58</v>
      </c>
      <c r="J25">
        <v>3.35</v>
      </c>
      <c r="K25">
        <v>1.3</v>
      </c>
      <c r="L25">
        <v>2.16</v>
      </c>
      <c r="M25">
        <v>1.18</v>
      </c>
      <c r="N25">
        <v>1.19</v>
      </c>
      <c r="O25">
        <v>0</v>
      </c>
      <c r="P25">
        <v>1</v>
      </c>
      <c r="Q25">
        <v>3</v>
      </c>
    </row>
    <row r="26" spans="1:17" x14ac:dyDescent="0.3">
      <c r="A26" t="s">
        <v>31</v>
      </c>
      <c r="B26" t="s">
        <v>28</v>
      </c>
      <c r="C26">
        <v>1.1499999999999999</v>
      </c>
      <c r="D26">
        <v>7.5</v>
      </c>
      <c r="E26">
        <v>14</v>
      </c>
      <c r="F26">
        <v>1.17</v>
      </c>
      <c r="G26">
        <v>4.5999999999999996</v>
      </c>
      <c r="H26">
        <v>1.52</v>
      </c>
      <c r="I26">
        <v>2.5099999999999998</v>
      </c>
      <c r="J26">
        <v>1.04</v>
      </c>
      <c r="K26">
        <v>9.5</v>
      </c>
      <c r="L26">
        <v>1.02</v>
      </c>
      <c r="M26">
        <v>4.95</v>
      </c>
      <c r="N26">
        <v>1.06</v>
      </c>
      <c r="O26">
        <v>1</v>
      </c>
      <c r="P26">
        <v>1</v>
      </c>
      <c r="Q26">
        <v>3</v>
      </c>
    </row>
    <row r="27" spans="1:17" x14ac:dyDescent="0.3">
      <c r="A27" t="s">
        <v>22</v>
      </c>
      <c r="B27" t="s">
        <v>26</v>
      </c>
      <c r="C27">
        <v>2.0499999999999998</v>
      </c>
      <c r="D27">
        <v>3.5</v>
      </c>
      <c r="E27">
        <v>3.3</v>
      </c>
      <c r="F27">
        <v>1.62</v>
      </c>
      <c r="G27">
        <v>2.2000000000000002</v>
      </c>
      <c r="H27">
        <v>1.55</v>
      </c>
      <c r="I27">
        <v>2.4500000000000002</v>
      </c>
      <c r="J27">
        <v>1.51</v>
      </c>
      <c r="K27">
        <v>2.4500000000000002</v>
      </c>
      <c r="L27">
        <v>1.29</v>
      </c>
      <c r="M27">
        <v>1.71</v>
      </c>
      <c r="N27">
        <v>1.25</v>
      </c>
      <c r="O27">
        <v>0</v>
      </c>
      <c r="P27">
        <v>0</v>
      </c>
      <c r="Q27">
        <v>3</v>
      </c>
    </row>
    <row r="28" spans="1:17" x14ac:dyDescent="0.3">
      <c r="A28" t="s">
        <v>25</v>
      </c>
      <c r="B28" t="s">
        <v>18</v>
      </c>
      <c r="C28">
        <v>2.4500000000000002</v>
      </c>
      <c r="D28">
        <v>3.5</v>
      </c>
      <c r="E28">
        <v>2.62</v>
      </c>
      <c r="F28">
        <v>1.55</v>
      </c>
      <c r="G28">
        <v>2.34</v>
      </c>
      <c r="H28">
        <v>1.48</v>
      </c>
      <c r="I28">
        <v>2.62</v>
      </c>
      <c r="J28">
        <v>1.79</v>
      </c>
      <c r="K28">
        <v>1.95</v>
      </c>
      <c r="L28">
        <v>1.43</v>
      </c>
      <c r="M28">
        <v>1.51</v>
      </c>
      <c r="N28">
        <v>1.26</v>
      </c>
      <c r="O28">
        <v>2</v>
      </c>
      <c r="P28">
        <v>2</v>
      </c>
      <c r="Q28">
        <v>3</v>
      </c>
    </row>
    <row r="29" spans="1:17" x14ac:dyDescent="0.3">
      <c r="A29" t="s">
        <v>16</v>
      </c>
      <c r="B29" t="s">
        <v>19</v>
      </c>
      <c r="C29">
        <v>1.6</v>
      </c>
      <c r="D29">
        <v>4.5</v>
      </c>
      <c r="E29">
        <v>4.5</v>
      </c>
      <c r="F29">
        <v>1.33</v>
      </c>
      <c r="G29">
        <v>3.18</v>
      </c>
      <c r="H29">
        <v>1.38</v>
      </c>
      <c r="I29">
        <v>2.97</v>
      </c>
      <c r="J29">
        <v>1.25</v>
      </c>
      <c r="K29">
        <v>3.69</v>
      </c>
      <c r="L29">
        <v>1.17</v>
      </c>
      <c r="M29">
        <v>2.27</v>
      </c>
      <c r="N29">
        <v>1.17</v>
      </c>
      <c r="O29">
        <v>1</v>
      </c>
      <c r="P29">
        <v>0</v>
      </c>
      <c r="Q29">
        <v>4</v>
      </c>
    </row>
    <row r="30" spans="1:17" x14ac:dyDescent="0.3">
      <c r="A30" t="s">
        <v>30</v>
      </c>
      <c r="B30" t="s">
        <v>31</v>
      </c>
      <c r="C30">
        <v>7</v>
      </c>
      <c r="D30">
        <v>5</v>
      </c>
      <c r="E30">
        <v>1.33</v>
      </c>
      <c r="F30">
        <v>1.39</v>
      </c>
      <c r="G30">
        <v>2.83</v>
      </c>
      <c r="H30">
        <v>1.59</v>
      </c>
      <c r="I30">
        <v>2.35</v>
      </c>
      <c r="J30">
        <v>5.4</v>
      </c>
      <c r="K30">
        <v>1.1299999999999999</v>
      </c>
      <c r="L30">
        <v>3.08</v>
      </c>
      <c r="M30">
        <v>1.07</v>
      </c>
      <c r="N30">
        <v>1.1299999999999999</v>
      </c>
      <c r="O30">
        <v>1</v>
      </c>
      <c r="P30">
        <v>1</v>
      </c>
      <c r="Q30">
        <v>4</v>
      </c>
    </row>
    <row r="31" spans="1:17" x14ac:dyDescent="0.3">
      <c r="A31" t="s">
        <v>26</v>
      </c>
      <c r="B31" t="s">
        <v>27</v>
      </c>
      <c r="C31">
        <v>1.75</v>
      </c>
      <c r="D31">
        <v>3.9</v>
      </c>
      <c r="E31">
        <v>4.0999999999999996</v>
      </c>
      <c r="F31">
        <v>1.63</v>
      </c>
      <c r="G31">
        <v>2.1800000000000002</v>
      </c>
      <c r="H31">
        <v>1.61</v>
      </c>
      <c r="I31">
        <v>2.2999999999999998</v>
      </c>
      <c r="J31">
        <v>1.33</v>
      </c>
      <c r="K31">
        <v>3.18</v>
      </c>
      <c r="L31">
        <v>1.19</v>
      </c>
      <c r="M31">
        <v>2.0099999999999998</v>
      </c>
      <c r="N31">
        <v>1.2</v>
      </c>
      <c r="O31">
        <v>1</v>
      </c>
      <c r="P31">
        <v>1</v>
      </c>
      <c r="Q31">
        <v>4</v>
      </c>
    </row>
    <row r="32" spans="1:17" x14ac:dyDescent="0.3">
      <c r="A32" t="s">
        <v>20</v>
      </c>
      <c r="B32" t="s">
        <v>25</v>
      </c>
      <c r="C32">
        <v>2.87</v>
      </c>
      <c r="D32">
        <v>3.5</v>
      </c>
      <c r="E32">
        <v>2.25</v>
      </c>
      <c r="F32">
        <v>1.63</v>
      </c>
      <c r="G32">
        <v>2.1800000000000002</v>
      </c>
      <c r="H32">
        <v>1.54</v>
      </c>
      <c r="I32">
        <v>2.4500000000000002</v>
      </c>
      <c r="J32">
        <v>2.13</v>
      </c>
      <c r="K32">
        <v>1.67</v>
      </c>
      <c r="L32">
        <v>1.59</v>
      </c>
      <c r="M32">
        <v>1.38</v>
      </c>
      <c r="N32">
        <v>1.26</v>
      </c>
      <c r="O32">
        <v>0</v>
      </c>
      <c r="P32">
        <v>2</v>
      </c>
      <c r="Q32">
        <v>4</v>
      </c>
    </row>
    <row r="33" spans="1:17" x14ac:dyDescent="0.3">
      <c r="A33" t="s">
        <v>32</v>
      </c>
      <c r="B33" t="s">
        <v>22</v>
      </c>
      <c r="C33">
        <v>2.0499999999999998</v>
      </c>
      <c r="D33">
        <v>3.5</v>
      </c>
      <c r="E33">
        <v>3.3</v>
      </c>
      <c r="F33">
        <v>1.7</v>
      </c>
      <c r="G33">
        <v>2.08</v>
      </c>
      <c r="H33">
        <v>1.59</v>
      </c>
      <c r="I33">
        <v>2.36</v>
      </c>
      <c r="J33">
        <v>1.51</v>
      </c>
      <c r="K33">
        <v>2.44</v>
      </c>
      <c r="L33">
        <v>1.29</v>
      </c>
      <c r="M33">
        <v>1.7</v>
      </c>
      <c r="N33">
        <v>1.26</v>
      </c>
      <c r="O33">
        <v>2</v>
      </c>
      <c r="P33">
        <v>4</v>
      </c>
      <c r="Q33">
        <v>4</v>
      </c>
    </row>
    <row r="34" spans="1:17" x14ac:dyDescent="0.3">
      <c r="A34" t="s">
        <v>23</v>
      </c>
      <c r="B34" t="s">
        <v>15</v>
      </c>
      <c r="C34">
        <v>1.85</v>
      </c>
      <c r="D34">
        <v>3.8</v>
      </c>
      <c r="E34">
        <v>3.6</v>
      </c>
      <c r="F34">
        <v>1.49</v>
      </c>
      <c r="G34">
        <v>2.5</v>
      </c>
      <c r="H34">
        <v>1.47</v>
      </c>
      <c r="I34">
        <v>2.65</v>
      </c>
      <c r="J34">
        <v>1.4</v>
      </c>
      <c r="K34">
        <v>2.8</v>
      </c>
      <c r="L34">
        <v>1.23</v>
      </c>
      <c r="M34">
        <v>1.86</v>
      </c>
      <c r="N34">
        <v>1.22</v>
      </c>
      <c r="O34">
        <v>2</v>
      </c>
      <c r="P34">
        <v>3</v>
      </c>
      <c r="Q34">
        <v>4</v>
      </c>
    </row>
    <row r="35" spans="1:17" x14ac:dyDescent="0.3">
      <c r="A35" t="s">
        <v>18</v>
      </c>
      <c r="B35" t="s">
        <v>21</v>
      </c>
      <c r="C35">
        <v>3.5</v>
      </c>
      <c r="D35">
        <v>3.6</v>
      </c>
      <c r="E35">
        <v>1.95</v>
      </c>
      <c r="F35">
        <v>1.58</v>
      </c>
      <c r="G35">
        <v>2.29</v>
      </c>
      <c r="H35">
        <v>1.51</v>
      </c>
      <c r="I35">
        <v>2.5099999999999998</v>
      </c>
      <c r="J35">
        <v>2.64</v>
      </c>
      <c r="K35">
        <v>1.45</v>
      </c>
      <c r="L35">
        <v>1.78</v>
      </c>
      <c r="M35">
        <v>1.26</v>
      </c>
      <c r="N35">
        <v>1.24</v>
      </c>
      <c r="O35">
        <v>4</v>
      </c>
      <c r="P35">
        <v>0</v>
      </c>
      <c r="Q35">
        <v>4</v>
      </c>
    </row>
    <row r="36" spans="1:17" x14ac:dyDescent="0.3">
      <c r="A36" t="s">
        <v>24</v>
      </c>
      <c r="B36" t="s">
        <v>17</v>
      </c>
      <c r="C36">
        <v>2.4500000000000002</v>
      </c>
      <c r="D36">
        <v>3.3</v>
      </c>
      <c r="E36">
        <v>2.7</v>
      </c>
      <c r="F36">
        <v>1.8</v>
      </c>
      <c r="G36">
        <v>1.93</v>
      </c>
      <c r="H36">
        <v>1.65</v>
      </c>
      <c r="I36">
        <v>2.2200000000000002</v>
      </c>
      <c r="J36">
        <v>1.78</v>
      </c>
      <c r="K36">
        <v>1.96</v>
      </c>
      <c r="L36">
        <v>1.41</v>
      </c>
      <c r="M36">
        <v>1.5</v>
      </c>
      <c r="N36">
        <v>1.29</v>
      </c>
      <c r="O36">
        <v>0</v>
      </c>
      <c r="P36">
        <v>2</v>
      </c>
      <c r="Q36">
        <v>4</v>
      </c>
    </row>
    <row r="37" spans="1:17" x14ac:dyDescent="0.3">
      <c r="A37" t="s">
        <v>28</v>
      </c>
      <c r="B37" t="s">
        <v>29</v>
      </c>
      <c r="C37">
        <v>2.1</v>
      </c>
      <c r="D37">
        <v>3.7</v>
      </c>
      <c r="E37">
        <v>3</v>
      </c>
      <c r="F37">
        <v>1.65</v>
      </c>
      <c r="G37">
        <v>2.15</v>
      </c>
      <c r="H37">
        <v>1.56</v>
      </c>
      <c r="I37">
        <v>2.42</v>
      </c>
      <c r="J37">
        <v>1.58</v>
      </c>
      <c r="K37">
        <v>2.2799999999999998</v>
      </c>
      <c r="L37">
        <v>1.34</v>
      </c>
      <c r="M37">
        <v>1.66</v>
      </c>
      <c r="N37">
        <v>1.24</v>
      </c>
      <c r="O37">
        <v>3</v>
      </c>
      <c r="P37">
        <v>0</v>
      </c>
      <c r="Q37">
        <v>4</v>
      </c>
    </row>
    <row r="38" spans="1:17" x14ac:dyDescent="0.3">
      <c r="A38" t="s">
        <v>29</v>
      </c>
      <c r="B38" t="s">
        <v>17</v>
      </c>
      <c r="C38">
        <v>1.7</v>
      </c>
      <c r="D38">
        <v>3.8</v>
      </c>
      <c r="E38">
        <v>4.5</v>
      </c>
      <c r="F38">
        <v>1.69</v>
      </c>
      <c r="G38">
        <v>2.08</v>
      </c>
      <c r="H38">
        <v>1.66</v>
      </c>
      <c r="I38">
        <v>2.2000000000000002</v>
      </c>
      <c r="J38">
        <v>1.28</v>
      </c>
      <c r="K38">
        <v>3.45</v>
      </c>
      <c r="L38">
        <v>1.1599999999999999</v>
      </c>
      <c r="M38">
        <v>2.08</v>
      </c>
      <c r="N38">
        <v>1.18</v>
      </c>
      <c r="O38">
        <v>1</v>
      </c>
      <c r="P38">
        <v>1</v>
      </c>
      <c r="Q38">
        <v>5</v>
      </c>
    </row>
    <row r="39" spans="1:17" x14ac:dyDescent="0.3">
      <c r="A39" t="s">
        <v>26</v>
      </c>
      <c r="B39" t="s">
        <v>18</v>
      </c>
      <c r="C39">
        <v>2.2000000000000002</v>
      </c>
      <c r="D39">
        <v>3.5</v>
      </c>
      <c r="E39">
        <v>3</v>
      </c>
      <c r="F39">
        <v>1.63</v>
      </c>
      <c r="G39">
        <v>2.1800000000000002</v>
      </c>
      <c r="H39">
        <v>1.54</v>
      </c>
      <c r="I39">
        <v>2.46</v>
      </c>
      <c r="J39">
        <v>1.63</v>
      </c>
      <c r="K39">
        <v>2.19</v>
      </c>
      <c r="L39">
        <v>1.22</v>
      </c>
      <c r="M39">
        <v>1.35</v>
      </c>
      <c r="N39">
        <v>1.25</v>
      </c>
      <c r="O39">
        <v>1</v>
      </c>
      <c r="P39">
        <v>3</v>
      </c>
      <c r="Q39">
        <v>5</v>
      </c>
    </row>
    <row r="40" spans="1:17" x14ac:dyDescent="0.3">
      <c r="A40" t="s">
        <v>24</v>
      </c>
      <c r="B40" t="s">
        <v>31</v>
      </c>
      <c r="C40">
        <v>15</v>
      </c>
      <c r="D40">
        <v>8.5</v>
      </c>
      <c r="E40">
        <v>1.1200000000000001</v>
      </c>
      <c r="F40">
        <v>1.22</v>
      </c>
      <c r="G40">
        <v>4</v>
      </c>
      <c r="H40">
        <v>1.72</v>
      </c>
      <c r="I40">
        <v>2.11</v>
      </c>
      <c r="J40">
        <v>10</v>
      </c>
      <c r="K40">
        <v>1.03</v>
      </c>
      <c r="L40">
        <v>1.61</v>
      </c>
      <c r="M40">
        <v>1.27</v>
      </c>
      <c r="N40">
        <v>1.24</v>
      </c>
      <c r="O40">
        <v>1</v>
      </c>
      <c r="P40">
        <v>0</v>
      </c>
      <c r="Q40">
        <v>5</v>
      </c>
    </row>
    <row r="41" spans="1:17" x14ac:dyDescent="0.3">
      <c r="A41" t="s">
        <v>23</v>
      </c>
      <c r="B41" t="s">
        <v>25</v>
      </c>
      <c r="C41">
        <v>1.6</v>
      </c>
      <c r="D41">
        <v>4.33</v>
      </c>
      <c r="E41">
        <v>4.5999999999999996</v>
      </c>
      <c r="F41">
        <v>1.41</v>
      </c>
      <c r="G41">
        <v>2.76</v>
      </c>
      <c r="H41">
        <v>1.48</v>
      </c>
      <c r="I41">
        <v>2.61</v>
      </c>
      <c r="J41">
        <v>1.25</v>
      </c>
      <c r="K41">
        <v>3.7</v>
      </c>
      <c r="L41">
        <v>5.65</v>
      </c>
      <c r="M41">
        <v>1.02</v>
      </c>
      <c r="N41">
        <v>1.07</v>
      </c>
      <c r="O41">
        <v>1</v>
      </c>
      <c r="P41">
        <v>1</v>
      </c>
      <c r="Q41">
        <v>5</v>
      </c>
    </row>
    <row r="42" spans="1:17" x14ac:dyDescent="0.3">
      <c r="A42" t="s">
        <v>16</v>
      </c>
      <c r="B42" t="s">
        <v>27</v>
      </c>
      <c r="C42">
        <v>1.33</v>
      </c>
      <c r="D42">
        <v>5</v>
      </c>
      <c r="E42">
        <v>7.5</v>
      </c>
      <c r="F42">
        <v>1.39</v>
      </c>
      <c r="G42">
        <v>2.84</v>
      </c>
      <c r="H42">
        <v>1.6</v>
      </c>
      <c r="I42">
        <v>2.3199999999999998</v>
      </c>
      <c r="J42">
        <v>1.1100000000000001</v>
      </c>
      <c r="K42">
        <v>5.9</v>
      </c>
      <c r="L42">
        <v>1.06</v>
      </c>
      <c r="M42">
        <v>1.1499999999999999</v>
      </c>
      <c r="N42">
        <v>1.2</v>
      </c>
      <c r="O42">
        <v>1</v>
      </c>
      <c r="P42">
        <v>0</v>
      </c>
      <c r="Q42">
        <v>5</v>
      </c>
    </row>
    <row r="43" spans="1:17" x14ac:dyDescent="0.3">
      <c r="A43" t="s">
        <v>28</v>
      </c>
      <c r="B43" t="s">
        <v>21</v>
      </c>
      <c r="C43">
        <v>2.9</v>
      </c>
      <c r="D43">
        <v>3.6</v>
      </c>
      <c r="E43">
        <v>2.2000000000000002</v>
      </c>
      <c r="F43">
        <v>1.53</v>
      </c>
      <c r="G43">
        <v>2.39</v>
      </c>
      <c r="H43">
        <v>1.47</v>
      </c>
      <c r="I43">
        <v>2.64</v>
      </c>
      <c r="J43">
        <v>2.2000000000000002</v>
      </c>
      <c r="K43">
        <v>1.62</v>
      </c>
      <c r="L43">
        <v>2.2599999999999998</v>
      </c>
      <c r="M43">
        <v>1.18</v>
      </c>
      <c r="N43">
        <v>1.2</v>
      </c>
      <c r="O43">
        <v>3</v>
      </c>
      <c r="P43">
        <v>0</v>
      </c>
      <c r="Q43">
        <v>5</v>
      </c>
    </row>
    <row r="44" spans="1:17" x14ac:dyDescent="0.3">
      <c r="A44" t="s">
        <v>30</v>
      </c>
      <c r="B44" t="s">
        <v>32</v>
      </c>
      <c r="C44">
        <v>1.95</v>
      </c>
      <c r="D44">
        <v>3.4</v>
      </c>
      <c r="E44">
        <v>3.8</v>
      </c>
      <c r="F44">
        <v>1.97</v>
      </c>
      <c r="G44">
        <v>1.77</v>
      </c>
      <c r="H44">
        <v>1.82</v>
      </c>
      <c r="I44">
        <v>1.98</v>
      </c>
      <c r="J44">
        <v>1.4</v>
      </c>
      <c r="K44">
        <v>2.79</v>
      </c>
      <c r="L44">
        <v>1.07</v>
      </c>
      <c r="M44">
        <v>3.14</v>
      </c>
      <c r="N44">
        <v>1.04</v>
      </c>
      <c r="O44">
        <v>2</v>
      </c>
      <c r="P44">
        <v>0</v>
      </c>
      <c r="Q44">
        <v>5</v>
      </c>
    </row>
    <row r="45" spans="1:17" x14ac:dyDescent="0.3">
      <c r="A45" t="s">
        <v>20</v>
      </c>
      <c r="B45" t="s">
        <v>22</v>
      </c>
      <c r="C45">
        <v>3</v>
      </c>
      <c r="D45">
        <v>3.6</v>
      </c>
      <c r="E45">
        <v>2.2000000000000002</v>
      </c>
      <c r="F45">
        <v>1.67</v>
      </c>
      <c r="G45">
        <v>2.11</v>
      </c>
      <c r="H45">
        <v>1.56</v>
      </c>
      <c r="I45">
        <v>2.41</v>
      </c>
      <c r="J45">
        <v>2.21</v>
      </c>
      <c r="K45">
        <v>1.61</v>
      </c>
      <c r="L45">
        <v>1.1299999999999999</v>
      </c>
      <c r="M45">
        <v>1.62</v>
      </c>
      <c r="N45">
        <v>1.24</v>
      </c>
      <c r="O45">
        <v>1</v>
      </c>
      <c r="P45">
        <v>1</v>
      </c>
      <c r="Q45">
        <v>5</v>
      </c>
    </row>
    <row r="46" spans="1:17" x14ac:dyDescent="0.3">
      <c r="A46" t="s">
        <v>19</v>
      </c>
      <c r="B46" t="s">
        <v>15</v>
      </c>
      <c r="C46">
        <v>2.0499999999999998</v>
      </c>
      <c r="D46">
        <v>3.5</v>
      </c>
      <c r="E46">
        <v>3.3</v>
      </c>
      <c r="F46">
        <v>1.52</v>
      </c>
      <c r="G46">
        <v>2.41</v>
      </c>
      <c r="H46">
        <v>1.47</v>
      </c>
      <c r="I46">
        <v>2.65</v>
      </c>
      <c r="J46">
        <v>1.52</v>
      </c>
      <c r="K46">
        <v>2.42</v>
      </c>
      <c r="L46">
        <v>1.35</v>
      </c>
      <c r="M46">
        <v>1.25</v>
      </c>
      <c r="N46">
        <v>1.24</v>
      </c>
      <c r="O46">
        <v>1</v>
      </c>
      <c r="P46">
        <v>5</v>
      </c>
      <c r="Q46">
        <v>5</v>
      </c>
    </row>
    <row r="47" spans="1:17" x14ac:dyDescent="0.3">
      <c r="A47" t="s">
        <v>31</v>
      </c>
      <c r="B47" t="s">
        <v>23</v>
      </c>
      <c r="C47">
        <v>1.33</v>
      </c>
      <c r="D47">
        <v>5.5</v>
      </c>
      <c r="E47">
        <v>7</v>
      </c>
      <c r="F47">
        <v>1.28</v>
      </c>
      <c r="G47">
        <v>3.45</v>
      </c>
      <c r="H47">
        <v>1.48</v>
      </c>
      <c r="I47">
        <v>2.4500000000000002</v>
      </c>
      <c r="J47">
        <v>1.1299999999999999</v>
      </c>
      <c r="K47">
        <v>5.4</v>
      </c>
      <c r="L47">
        <v>1.08</v>
      </c>
      <c r="M47">
        <v>3.12</v>
      </c>
      <c r="N47">
        <v>1.1200000000000001</v>
      </c>
      <c r="O47">
        <v>4</v>
      </c>
      <c r="P47">
        <v>0</v>
      </c>
      <c r="Q47">
        <v>6</v>
      </c>
    </row>
    <row r="48" spans="1:17" x14ac:dyDescent="0.3">
      <c r="A48" t="s">
        <v>22</v>
      </c>
      <c r="B48" t="s">
        <v>16</v>
      </c>
      <c r="C48">
        <v>3.1</v>
      </c>
      <c r="D48">
        <v>3.75</v>
      </c>
      <c r="E48">
        <v>2</v>
      </c>
      <c r="F48">
        <v>1.53</v>
      </c>
      <c r="G48">
        <v>2.4</v>
      </c>
      <c r="H48">
        <v>1.47</v>
      </c>
      <c r="I48">
        <v>2.64</v>
      </c>
      <c r="J48">
        <v>2.39</v>
      </c>
      <c r="K48">
        <v>1.53</v>
      </c>
      <c r="L48">
        <v>1.71</v>
      </c>
      <c r="M48">
        <v>1.31</v>
      </c>
      <c r="N48">
        <v>1.23</v>
      </c>
      <c r="O48">
        <v>3</v>
      </c>
      <c r="P48">
        <v>2</v>
      </c>
      <c r="Q48">
        <v>6</v>
      </c>
    </row>
    <row r="49" spans="1:17" x14ac:dyDescent="0.3">
      <c r="A49" t="s">
        <v>32</v>
      </c>
      <c r="B49" t="s">
        <v>26</v>
      </c>
      <c r="C49">
        <v>2.2999999999999998</v>
      </c>
      <c r="D49">
        <v>3.3</v>
      </c>
      <c r="E49">
        <v>2.87</v>
      </c>
      <c r="F49">
        <v>1.84</v>
      </c>
      <c r="G49">
        <v>1.89</v>
      </c>
      <c r="H49">
        <v>1.68</v>
      </c>
      <c r="I49">
        <v>2.17</v>
      </c>
      <c r="J49">
        <v>1.68</v>
      </c>
      <c r="K49">
        <v>2.1</v>
      </c>
      <c r="L49">
        <v>1.37</v>
      </c>
      <c r="M49">
        <v>1.55</v>
      </c>
      <c r="N49">
        <v>1.29</v>
      </c>
      <c r="O49">
        <v>3</v>
      </c>
      <c r="P49">
        <v>2</v>
      </c>
      <c r="Q49">
        <v>6</v>
      </c>
    </row>
    <row r="50" spans="1:17" x14ac:dyDescent="0.3">
      <c r="A50" t="s">
        <v>15</v>
      </c>
      <c r="B50" t="s">
        <v>29</v>
      </c>
      <c r="C50">
        <v>2.0499999999999998</v>
      </c>
      <c r="D50">
        <v>3.4</v>
      </c>
      <c r="E50">
        <v>3.4</v>
      </c>
      <c r="F50">
        <v>1.86</v>
      </c>
      <c r="G50">
        <v>1.87</v>
      </c>
      <c r="H50">
        <v>1.71</v>
      </c>
      <c r="I50">
        <v>2.13</v>
      </c>
      <c r="J50">
        <v>1.49</v>
      </c>
      <c r="K50">
        <v>2.5</v>
      </c>
      <c r="L50">
        <v>1.28</v>
      </c>
      <c r="M50">
        <v>1.71</v>
      </c>
      <c r="N50">
        <v>1.27</v>
      </c>
      <c r="O50">
        <v>2</v>
      </c>
      <c r="P50">
        <v>1</v>
      </c>
      <c r="Q50">
        <v>6</v>
      </c>
    </row>
    <row r="51" spans="1:17" x14ac:dyDescent="0.3">
      <c r="A51" t="s">
        <v>18</v>
      </c>
      <c r="B51" t="s">
        <v>30</v>
      </c>
      <c r="C51">
        <v>2.2000000000000002</v>
      </c>
      <c r="D51">
        <v>3.3</v>
      </c>
      <c r="E51">
        <v>3.2</v>
      </c>
      <c r="F51">
        <v>1.99</v>
      </c>
      <c r="G51">
        <v>1.76</v>
      </c>
      <c r="H51">
        <v>1.79</v>
      </c>
      <c r="I51">
        <v>2.02</v>
      </c>
      <c r="J51">
        <v>1.58</v>
      </c>
      <c r="K51">
        <v>2.2799999999999998</v>
      </c>
      <c r="L51">
        <v>1.31</v>
      </c>
      <c r="M51">
        <v>1.61</v>
      </c>
      <c r="N51">
        <v>1.3</v>
      </c>
      <c r="O51">
        <v>2</v>
      </c>
      <c r="P51">
        <v>0</v>
      </c>
      <c r="Q51">
        <v>6</v>
      </c>
    </row>
    <row r="52" spans="1:17" x14ac:dyDescent="0.3">
      <c r="A52" t="s">
        <v>21</v>
      </c>
      <c r="B52" t="s">
        <v>20</v>
      </c>
      <c r="C52">
        <v>1.22</v>
      </c>
      <c r="D52">
        <v>6</v>
      </c>
      <c r="E52">
        <v>11</v>
      </c>
      <c r="F52">
        <v>1.38</v>
      </c>
      <c r="G52">
        <v>2.9</v>
      </c>
      <c r="H52">
        <v>1.76</v>
      </c>
      <c r="I52">
        <v>2.0499999999999998</v>
      </c>
      <c r="J52">
        <v>1.06</v>
      </c>
      <c r="K52">
        <v>8</v>
      </c>
      <c r="L52">
        <v>1.04</v>
      </c>
      <c r="M52">
        <v>4.0999999999999996</v>
      </c>
      <c r="N52">
        <v>1.0900000000000001</v>
      </c>
      <c r="O52">
        <v>4</v>
      </c>
      <c r="P52">
        <v>0</v>
      </c>
      <c r="Q52">
        <v>6</v>
      </c>
    </row>
    <row r="53" spans="1:17" x14ac:dyDescent="0.3">
      <c r="A53" t="s">
        <v>25</v>
      </c>
      <c r="B53" t="s">
        <v>28</v>
      </c>
      <c r="C53">
        <v>2.5</v>
      </c>
      <c r="D53">
        <v>3.6</v>
      </c>
      <c r="E53">
        <v>2.5</v>
      </c>
      <c r="F53">
        <v>1.5</v>
      </c>
      <c r="G53">
        <v>2.46</v>
      </c>
      <c r="H53">
        <v>1.44</v>
      </c>
      <c r="I53">
        <v>2.74</v>
      </c>
      <c r="J53">
        <v>1.88</v>
      </c>
      <c r="K53">
        <v>1.85</v>
      </c>
      <c r="L53">
        <v>1.49</v>
      </c>
      <c r="M53">
        <v>1.48</v>
      </c>
      <c r="N53">
        <v>1.24</v>
      </c>
      <c r="O53">
        <v>5</v>
      </c>
      <c r="P53">
        <v>1</v>
      </c>
      <c r="Q53">
        <v>6</v>
      </c>
    </row>
    <row r="54" spans="1:17" x14ac:dyDescent="0.3">
      <c r="A54" t="s">
        <v>17</v>
      </c>
      <c r="B54" t="s">
        <v>19</v>
      </c>
      <c r="C54">
        <v>2.8</v>
      </c>
      <c r="D54">
        <v>3.6</v>
      </c>
      <c r="E54">
        <v>2.2999999999999998</v>
      </c>
      <c r="F54">
        <v>1.56</v>
      </c>
      <c r="G54">
        <v>2.34</v>
      </c>
      <c r="H54">
        <v>1.48</v>
      </c>
      <c r="I54">
        <v>2.61</v>
      </c>
      <c r="J54">
        <v>2.08</v>
      </c>
      <c r="K54">
        <v>1.69</v>
      </c>
      <c r="L54">
        <v>1.57</v>
      </c>
      <c r="M54">
        <v>1.39</v>
      </c>
      <c r="N54">
        <v>1.25</v>
      </c>
      <c r="O54">
        <v>1</v>
      </c>
      <c r="P54">
        <v>1</v>
      </c>
      <c r="Q54">
        <v>6</v>
      </c>
    </row>
    <row r="55" spans="1:17" x14ac:dyDescent="0.3">
      <c r="A55" t="s">
        <v>27</v>
      </c>
      <c r="B55" t="s">
        <v>24</v>
      </c>
      <c r="C55">
        <v>1.9</v>
      </c>
      <c r="D55">
        <v>3.5</v>
      </c>
      <c r="E55">
        <v>3.75</v>
      </c>
      <c r="F55">
        <v>1.77</v>
      </c>
      <c r="G55">
        <v>1.97</v>
      </c>
      <c r="H55">
        <v>1.68</v>
      </c>
      <c r="I55">
        <v>2.17</v>
      </c>
      <c r="J55">
        <v>1.4</v>
      </c>
      <c r="K55">
        <v>2.79</v>
      </c>
      <c r="L55">
        <v>1.23</v>
      </c>
      <c r="M55">
        <v>1.83</v>
      </c>
      <c r="N55">
        <v>1.25</v>
      </c>
      <c r="O55">
        <v>0</v>
      </c>
      <c r="P55">
        <v>1</v>
      </c>
      <c r="Q55">
        <v>6</v>
      </c>
    </row>
    <row r="56" spans="1:17" x14ac:dyDescent="0.3">
      <c r="A56" t="s">
        <v>19</v>
      </c>
      <c r="B56" t="s">
        <v>25</v>
      </c>
      <c r="C56">
        <v>1.95</v>
      </c>
      <c r="D56">
        <v>3.9</v>
      </c>
      <c r="E56">
        <v>3.3</v>
      </c>
      <c r="F56">
        <v>1.47</v>
      </c>
      <c r="G56">
        <v>2.57</v>
      </c>
      <c r="H56">
        <v>1.45</v>
      </c>
      <c r="I56">
        <v>2.71</v>
      </c>
      <c r="J56">
        <v>1.47</v>
      </c>
      <c r="K56">
        <v>2.56</v>
      </c>
      <c r="L56">
        <v>1.29</v>
      </c>
      <c r="M56">
        <v>1.79</v>
      </c>
      <c r="N56">
        <v>1.22</v>
      </c>
      <c r="O56">
        <v>1</v>
      </c>
      <c r="P56">
        <v>2</v>
      </c>
      <c r="Q56">
        <v>7</v>
      </c>
    </row>
    <row r="57" spans="1:17" x14ac:dyDescent="0.3">
      <c r="A57" t="s">
        <v>23</v>
      </c>
      <c r="B57" t="s">
        <v>27</v>
      </c>
      <c r="C57">
        <v>1.4</v>
      </c>
      <c r="D57">
        <v>4.5999999999999996</v>
      </c>
      <c r="E57">
        <v>6.5</v>
      </c>
      <c r="F57">
        <v>1.45</v>
      </c>
      <c r="G57">
        <v>2.63</v>
      </c>
      <c r="H57">
        <v>1.6</v>
      </c>
      <c r="I57">
        <v>2.33</v>
      </c>
      <c r="J57">
        <v>1.1399999999999999</v>
      </c>
      <c r="K57">
        <v>5.2</v>
      </c>
      <c r="L57">
        <v>1.0900000000000001</v>
      </c>
      <c r="M57">
        <v>2.72</v>
      </c>
      <c r="N57">
        <v>1.1499999999999999</v>
      </c>
      <c r="O57">
        <v>4</v>
      </c>
      <c r="P57">
        <v>0</v>
      </c>
      <c r="Q57">
        <v>7</v>
      </c>
    </row>
    <row r="58" spans="1:17" x14ac:dyDescent="0.3">
      <c r="A58" t="s">
        <v>24</v>
      </c>
      <c r="B58" t="s">
        <v>32</v>
      </c>
      <c r="C58">
        <v>2.87</v>
      </c>
      <c r="D58">
        <v>3.3</v>
      </c>
      <c r="E58">
        <v>2.37</v>
      </c>
      <c r="F58">
        <v>1.85</v>
      </c>
      <c r="G58">
        <v>1.88</v>
      </c>
      <c r="H58">
        <v>1.69</v>
      </c>
      <c r="I58">
        <v>2.16</v>
      </c>
      <c r="J58">
        <v>2.08</v>
      </c>
      <c r="K58">
        <v>1.69</v>
      </c>
      <c r="L58">
        <v>1.55</v>
      </c>
      <c r="M58">
        <v>1.38</v>
      </c>
      <c r="N58">
        <v>1.29</v>
      </c>
      <c r="O58">
        <v>1</v>
      </c>
      <c r="P58">
        <v>1</v>
      </c>
      <c r="Q58">
        <v>7</v>
      </c>
    </row>
    <row r="59" spans="1:17" x14ac:dyDescent="0.3">
      <c r="A59" t="s">
        <v>29</v>
      </c>
      <c r="B59" t="s">
        <v>21</v>
      </c>
      <c r="C59">
        <v>3</v>
      </c>
      <c r="D59">
        <v>3.5</v>
      </c>
      <c r="E59">
        <v>2.2000000000000002</v>
      </c>
      <c r="F59">
        <v>1.73</v>
      </c>
      <c r="G59">
        <v>2.02</v>
      </c>
      <c r="H59">
        <v>1.61</v>
      </c>
      <c r="I59">
        <v>2.2999999999999998</v>
      </c>
      <c r="J59">
        <v>2.2000000000000002</v>
      </c>
      <c r="K59">
        <v>1.62</v>
      </c>
      <c r="L59">
        <v>1.61</v>
      </c>
      <c r="M59">
        <v>1.35</v>
      </c>
      <c r="N59">
        <v>1.27</v>
      </c>
      <c r="O59">
        <v>1</v>
      </c>
      <c r="P59">
        <v>1</v>
      </c>
      <c r="Q59">
        <v>7</v>
      </c>
    </row>
    <row r="60" spans="1:17" x14ac:dyDescent="0.3">
      <c r="A60" t="s">
        <v>20</v>
      </c>
      <c r="B60" t="s">
        <v>18</v>
      </c>
      <c r="C60">
        <v>3.75</v>
      </c>
      <c r="D60">
        <v>3.75</v>
      </c>
      <c r="E60">
        <v>1.85</v>
      </c>
      <c r="F60">
        <v>1.57</v>
      </c>
      <c r="G60">
        <v>2.31</v>
      </c>
      <c r="H60">
        <v>1.53</v>
      </c>
      <c r="I60">
        <v>2.5</v>
      </c>
      <c r="J60">
        <v>2.86</v>
      </c>
      <c r="K60">
        <v>1.39</v>
      </c>
      <c r="L60">
        <v>1.87</v>
      </c>
      <c r="M60">
        <v>1.23</v>
      </c>
      <c r="N60">
        <v>1.23</v>
      </c>
      <c r="O60">
        <v>3</v>
      </c>
      <c r="P60">
        <v>0</v>
      </c>
      <c r="Q60">
        <v>7</v>
      </c>
    </row>
    <row r="61" spans="1:17" x14ac:dyDescent="0.3">
      <c r="A61" t="s">
        <v>16</v>
      </c>
      <c r="B61" t="s">
        <v>31</v>
      </c>
      <c r="C61">
        <v>4.2</v>
      </c>
      <c r="D61">
        <v>4.5</v>
      </c>
      <c r="E61">
        <v>1.61</v>
      </c>
      <c r="F61">
        <v>1.31</v>
      </c>
      <c r="G61">
        <v>3.25</v>
      </c>
      <c r="H61">
        <v>1.36</v>
      </c>
      <c r="I61">
        <v>3.1</v>
      </c>
      <c r="J61">
        <v>3.32</v>
      </c>
      <c r="K61">
        <v>1.3</v>
      </c>
      <c r="L61">
        <v>2.19</v>
      </c>
      <c r="M61">
        <v>1.19</v>
      </c>
      <c r="N61">
        <v>1.17</v>
      </c>
      <c r="O61">
        <v>2</v>
      </c>
      <c r="P61">
        <v>2</v>
      </c>
      <c r="Q61">
        <v>7</v>
      </c>
    </row>
    <row r="62" spans="1:17" x14ac:dyDescent="0.3">
      <c r="A62" t="s">
        <v>28</v>
      </c>
      <c r="B62" t="s">
        <v>22</v>
      </c>
      <c r="C62">
        <v>1.9</v>
      </c>
      <c r="D62">
        <v>3.9</v>
      </c>
      <c r="E62">
        <v>3.4</v>
      </c>
      <c r="F62">
        <v>1.55</v>
      </c>
      <c r="G62">
        <v>2.34</v>
      </c>
      <c r="H62">
        <v>1.51</v>
      </c>
      <c r="I62">
        <v>2.5099999999999998</v>
      </c>
      <c r="J62">
        <v>1.45</v>
      </c>
      <c r="K62">
        <v>2.63</v>
      </c>
      <c r="L62">
        <v>1.27</v>
      </c>
      <c r="M62">
        <v>1.82</v>
      </c>
      <c r="N62">
        <v>1.22</v>
      </c>
      <c r="O62">
        <v>5</v>
      </c>
      <c r="P62">
        <v>2</v>
      </c>
      <c r="Q62">
        <v>7</v>
      </c>
    </row>
    <row r="63" spans="1:17" x14ac:dyDescent="0.3">
      <c r="A63" t="s">
        <v>17</v>
      </c>
      <c r="B63" t="s">
        <v>15</v>
      </c>
      <c r="C63">
        <v>3</v>
      </c>
      <c r="D63">
        <v>3.4</v>
      </c>
      <c r="E63">
        <v>2.25</v>
      </c>
      <c r="F63">
        <v>1.78</v>
      </c>
      <c r="G63">
        <v>1.97</v>
      </c>
      <c r="H63">
        <v>1.65</v>
      </c>
      <c r="I63">
        <v>2.23</v>
      </c>
      <c r="J63">
        <v>2.19</v>
      </c>
      <c r="K63">
        <v>1.63</v>
      </c>
      <c r="L63">
        <v>1.6</v>
      </c>
      <c r="M63">
        <v>1.34</v>
      </c>
      <c r="N63">
        <v>1.28</v>
      </c>
      <c r="O63">
        <v>2</v>
      </c>
      <c r="P63">
        <v>2</v>
      </c>
      <c r="Q63">
        <v>7</v>
      </c>
    </row>
    <row r="64" spans="1:17" x14ac:dyDescent="0.3">
      <c r="A64" t="s">
        <v>26</v>
      </c>
      <c r="B64" t="s">
        <v>30</v>
      </c>
      <c r="C64">
        <v>2.5</v>
      </c>
      <c r="D64">
        <v>3.1</v>
      </c>
      <c r="E64">
        <v>2.8</v>
      </c>
      <c r="F64">
        <v>2.1</v>
      </c>
      <c r="G64">
        <v>1.68</v>
      </c>
      <c r="H64">
        <v>1.83</v>
      </c>
      <c r="I64">
        <v>1.96</v>
      </c>
      <c r="J64">
        <v>1.78</v>
      </c>
      <c r="K64">
        <v>1.96</v>
      </c>
      <c r="L64">
        <v>1.4</v>
      </c>
      <c r="M64">
        <v>1.48</v>
      </c>
      <c r="N64">
        <v>1.31</v>
      </c>
      <c r="O64">
        <v>4</v>
      </c>
      <c r="P64">
        <v>1</v>
      </c>
      <c r="Q64">
        <v>7</v>
      </c>
    </row>
    <row r="65" spans="1:17" x14ac:dyDescent="0.3">
      <c r="A65" t="s">
        <v>27</v>
      </c>
      <c r="B65" t="s">
        <v>19</v>
      </c>
      <c r="C65">
        <v>3.4</v>
      </c>
      <c r="D65">
        <v>3.75</v>
      </c>
      <c r="E65">
        <v>1.95</v>
      </c>
      <c r="F65">
        <v>1.51</v>
      </c>
      <c r="G65">
        <v>2.4500000000000002</v>
      </c>
      <c r="H65">
        <v>1.47</v>
      </c>
      <c r="I65">
        <v>2.64</v>
      </c>
      <c r="J65">
        <v>2.58</v>
      </c>
      <c r="K65">
        <v>1.46</v>
      </c>
      <c r="L65">
        <v>1.78</v>
      </c>
      <c r="M65">
        <v>1.27</v>
      </c>
      <c r="N65">
        <v>1.23</v>
      </c>
      <c r="O65">
        <v>0</v>
      </c>
      <c r="P65">
        <v>3</v>
      </c>
      <c r="Q65">
        <v>8</v>
      </c>
    </row>
    <row r="66" spans="1:17" x14ac:dyDescent="0.3">
      <c r="A66" t="s">
        <v>32</v>
      </c>
      <c r="B66" t="s">
        <v>28</v>
      </c>
      <c r="C66">
        <v>2.5</v>
      </c>
      <c r="D66">
        <v>3.6</v>
      </c>
      <c r="E66">
        <v>2.5</v>
      </c>
      <c r="F66">
        <v>1.58</v>
      </c>
      <c r="G66">
        <v>2.29</v>
      </c>
      <c r="H66">
        <v>1.49</v>
      </c>
      <c r="I66">
        <v>2.58</v>
      </c>
      <c r="J66">
        <v>1.86</v>
      </c>
      <c r="K66">
        <v>1.87</v>
      </c>
      <c r="L66">
        <v>1.48</v>
      </c>
      <c r="M66">
        <v>1.48</v>
      </c>
      <c r="N66">
        <v>1.25</v>
      </c>
      <c r="O66">
        <v>2</v>
      </c>
      <c r="P66">
        <v>2</v>
      </c>
      <c r="Q66">
        <v>8</v>
      </c>
    </row>
    <row r="67" spans="1:17" x14ac:dyDescent="0.3">
      <c r="A67" t="s">
        <v>25</v>
      </c>
      <c r="B67" t="s">
        <v>29</v>
      </c>
      <c r="C67">
        <v>2.25</v>
      </c>
      <c r="D67">
        <v>3.5</v>
      </c>
      <c r="E67">
        <v>2.8</v>
      </c>
      <c r="F67">
        <v>1.67</v>
      </c>
      <c r="G67">
        <v>2.12</v>
      </c>
      <c r="H67">
        <v>1.55</v>
      </c>
      <c r="I67">
        <v>2.4300000000000002</v>
      </c>
      <c r="J67">
        <v>1.68</v>
      </c>
      <c r="K67">
        <v>2.1</v>
      </c>
      <c r="L67">
        <v>1.37</v>
      </c>
      <c r="M67">
        <v>1.57</v>
      </c>
      <c r="N67">
        <v>1.25</v>
      </c>
      <c r="O67">
        <v>0</v>
      </c>
      <c r="P67">
        <v>2</v>
      </c>
      <c r="Q67">
        <v>8</v>
      </c>
    </row>
    <row r="68" spans="1:17" x14ac:dyDescent="0.3">
      <c r="A68" t="s">
        <v>18</v>
      </c>
      <c r="B68" t="s">
        <v>23</v>
      </c>
      <c r="C68">
        <v>2.62</v>
      </c>
      <c r="D68">
        <v>3.6</v>
      </c>
      <c r="E68">
        <v>2.4</v>
      </c>
      <c r="F68">
        <v>1.57</v>
      </c>
      <c r="G68">
        <v>2.2999999999999998</v>
      </c>
      <c r="H68">
        <v>1.49</v>
      </c>
      <c r="I68">
        <v>2.58</v>
      </c>
      <c r="J68">
        <v>1.96</v>
      </c>
      <c r="K68">
        <v>1.78</v>
      </c>
      <c r="L68">
        <v>1.52</v>
      </c>
      <c r="M68">
        <v>1.44</v>
      </c>
      <c r="N68">
        <v>1.25</v>
      </c>
      <c r="O68">
        <v>5</v>
      </c>
      <c r="P68">
        <v>1</v>
      </c>
      <c r="Q68">
        <v>8</v>
      </c>
    </row>
    <row r="69" spans="1:17" x14ac:dyDescent="0.3">
      <c r="A69" t="s">
        <v>26</v>
      </c>
      <c r="B69" t="s">
        <v>20</v>
      </c>
      <c r="C69">
        <v>1.61</v>
      </c>
      <c r="D69">
        <v>3.9</v>
      </c>
      <c r="E69">
        <v>5</v>
      </c>
      <c r="F69">
        <v>1.71</v>
      </c>
      <c r="G69">
        <v>2.0499999999999998</v>
      </c>
      <c r="H69">
        <v>1.73</v>
      </c>
      <c r="I69">
        <v>2.1</v>
      </c>
      <c r="J69">
        <v>1.22</v>
      </c>
      <c r="K69">
        <v>4</v>
      </c>
      <c r="L69">
        <v>1.1299999999999999</v>
      </c>
      <c r="M69">
        <v>2.23</v>
      </c>
      <c r="N69">
        <v>1.22</v>
      </c>
      <c r="O69">
        <v>4</v>
      </c>
      <c r="P69">
        <v>1</v>
      </c>
      <c r="Q69">
        <v>8</v>
      </c>
    </row>
    <row r="70" spans="1:17" x14ac:dyDescent="0.3">
      <c r="A70" t="s">
        <v>21</v>
      </c>
      <c r="B70" t="s">
        <v>17</v>
      </c>
      <c r="C70">
        <v>1.36</v>
      </c>
      <c r="D70">
        <v>4.75</v>
      </c>
      <c r="E70">
        <v>7</v>
      </c>
      <c r="F70">
        <v>1.48</v>
      </c>
      <c r="G70">
        <v>2.5299999999999998</v>
      </c>
      <c r="H70">
        <v>1.68</v>
      </c>
      <c r="I70">
        <v>2.17</v>
      </c>
      <c r="J70">
        <v>1.1299999999999999</v>
      </c>
      <c r="K70">
        <v>5.4</v>
      </c>
      <c r="L70">
        <v>1.07</v>
      </c>
      <c r="M70">
        <v>2.89</v>
      </c>
      <c r="N70">
        <v>1.1399999999999999</v>
      </c>
      <c r="O70">
        <v>3</v>
      </c>
      <c r="P70">
        <v>2</v>
      </c>
      <c r="Q70">
        <v>8</v>
      </c>
    </row>
    <row r="71" spans="1:17" x14ac:dyDescent="0.3">
      <c r="A71" t="s">
        <v>22</v>
      </c>
      <c r="B71" t="s">
        <v>24</v>
      </c>
      <c r="C71">
        <v>1.65</v>
      </c>
      <c r="D71">
        <v>4</v>
      </c>
      <c r="E71">
        <v>4.5999999999999996</v>
      </c>
      <c r="F71">
        <v>1.58</v>
      </c>
      <c r="G71">
        <v>2.27</v>
      </c>
      <c r="H71">
        <v>1.61</v>
      </c>
      <c r="I71">
        <v>2.31</v>
      </c>
      <c r="J71">
        <v>1.25</v>
      </c>
      <c r="K71">
        <v>3.66</v>
      </c>
      <c r="L71">
        <v>1.1599999999999999</v>
      </c>
      <c r="M71">
        <v>2.17</v>
      </c>
      <c r="N71">
        <v>1.2</v>
      </c>
      <c r="O71">
        <v>3</v>
      </c>
      <c r="P71">
        <v>2</v>
      </c>
      <c r="Q71">
        <v>8</v>
      </c>
    </row>
    <row r="72" spans="1:17" x14ac:dyDescent="0.3">
      <c r="A72" t="s">
        <v>30</v>
      </c>
      <c r="B72" t="s">
        <v>16</v>
      </c>
      <c r="C72">
        <v>2.9</v>
      </c>
      <c r="D72">
        <v>3.4</v>
      </c>
      <c r="E72">
        <v>2.2999999999999998</v>
      </c>
      <c r="F72">
        <v>1.83</v>
      </c>
      <c r="G72">
        <v>1.9</v>
      </c>
      <c r="H72">
        <v>1.67</v>
      </c>
      <c r="I72">
        <v>2.1800000000000002</v>
      </c>
      <c r="J72">
        <v>2.14</v>
      </c>
      <c r="K72">
        <v>1.66</v>
      </c>
      <c r="L72">
        <v>1.57</v>
      </c>
      <c r="M72">
        <v>1.36</v>
      </c>
      <c r="N72">
        <v>1.28</v>
      </c>
      <c r="O72">
        <v>2</v>
      </c>
      <c r="P72">
        <v>0</v>
      </c>
      <c r="Q72">
        <v>8</v>
      </c>
    </row>
    <row r="73" spans="1:17" x14ac:dyDescent="0.3">
      <c r="A73" t="s">
        <v>31</v>
      </c>
      <c r="B73" t="s">
        <v>15</v>
      </c>
      <c r="C73">
        <v>1.22</v>
      </c>
      <c r="D73">
        <v>6</v>
      </c>
      <c r="E73">
        <v>10.5</v>
      </c>
      <c r="F73">
        <v>1.33</v>
      </c>
      <c r="G73">
        <v>3.2</v>
      </c>
      <c r="H73">
        <v>1.64</v>
      </c>
      <c r="I73">
        <v>2.25</v>
      </c>
      <c r="J73">
        <v>1.06</v>
      </c>
      <c r="K73">
        <v>7.75</v>
      </c>
      <c r="L73">
        <v>1.04</v>
      </c>
      <c r="M73">
        <v>3.88</v>
      </c>
      <c r="N73">
        <v>1.1000000000000001</v>
      </c>
      <c r="O73">
        <v>5</v>
      </c>
      <c r="P73">
        <v>0</v>
      </c>
      <c r="Q73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B7" sqref="B7"/>
    </sheetView>
  </sheetViews>
  <sheetFormatPr defaultRowHeight="14.4" x14ac:dyDescent="0.3"/>
  <cols>
    <col min="2" max="2" width="27.88671875" style="6" bestFit="1" customWidth="1"/>
  </cols>
  <sheetData>
    <row r="3" spans="2:3" x14ac:dyDescent="0.3">
      <c r="B3" t="s">
        <v>33</v>
      </c>
      <c r="C3" t="s">
        <v>34</v>
      </c>
    </row>
    <row r="4" spans="2:3" x14ac:dyDescent="0.3">
      <c r="B4" t="str">
        <f>_xlfn.XLOOKUP(C4, Analysis!$5:$5, Analysis!$1:$1)</f>
        <v>Home Underdog</v>
      </c>
      <c r="C4">
        <f>LARGE(Analysis!$5:$5, 1)</f>
        <v>1.4334615384615383</v>
      </c>
    </row>
    <row r="5" spans="2:3" x14ac:dyDescent="0.3">
      <c r="B5" t="str">
        <f>_xlfn.XLOOKUP(C5, Analysis!$5:$5, Analysis!$1:$1)</f>
        <v>Third Outcome</v>
      </c>
      <c r="C5">
        <f>LARGE(Analysis!$5:$5, 2)</f>
        <v>1.3074647887323942</v>
      </c>
    </row>
    <row r="6" spans="2:3" x14ac:dyDescent="0.3">
      <c r="B6" t="str">
        <f>_xlfn.XLOOKUP(C6, Analysis!$5:$5, Analysis!$1:$1)</f>
        <v>Draw &gt;4 Draw No Bet Else Draw - Home</v>
      </c>
      <c r="C6">
        <f>LARGE(Analysis!$5:$5, 3)</f>
        <v>1.215373134328358</v>
      </c>
    </row>
    <row r="7" spans="2:3" x14ac:dyDescent="0.3">
      <c r="B7" t="str">
        <f>_xlfn.XLOOKUP(C7, Analysis!$5:$5, Analysis!$1:$1)</f>
        <v>Draw If &lt;4</v>
      </c>
      <c r="C7">
        <f>LARGE(Analysis!$5:$5, 4)</f>
        <v>1.2063829787234044</v>
      </c>
    </row>
    <row r="8" spans="2:3" x14ac:dyDescent="0.3">
      <c r="B8" t="str">
        <f>_xlfn.XLOOKUP(C8, Analysis!$5:$5, Analysis!$1:$1)</f>
        <v>Underdog</v>
      </c>
      <c r="C8">
        <f>LARGE(Analysis!$5:$5, 5)</f>
        <v>1.1739436619718311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532"/>
  <sheetViews>
    <sheetView tabSelected="1" topLeftCell="T1" zoomScale="70" zoomScaleNormal="70" workbookViewId="0">
      <selection activeCell="AF35" sqref="AF35"/>
    </sheetView>
  </sheetViews>
  <sheetFormatPr defaultRowHeight="14.4" x14ac:dyDescent="0.3"/>
  <cols>
    <col min="1" max="1" width="13.33203125" style="6" bestFit="1" customWidth="1"/>
    <col min="2" max="2" width="13.33203125" style="6" customWidth="1"/>
    <col min="3" max="3" width="10.21875" style="6" bestFit="1" customWidth="1"/>
    <col min="4" max="4" width="10.21875" style="6" customWidth="1"/>
    <col min="6" max="6" width="8.88671875" style="6" customWidth="1"/>
    <col min="7" max="7" width="11.109375" style="6" bestFit="1" customWidth="1"/>
    <col min="8" max="8" width="11.109375" style="6" customWidth="1"/>
    <col min="9" max="9" width="8.5546875" style="6" bestFit="1" customWidth="1"/>
    <col min="10" max="10" width="8.5546875" style="6" customWidth="1"/>
    <col min="11" max="11" width="9.6640625" style="6" bestFit="1" customWidth="1"/>
    <col min="12" max="12" width="9.6640625" style="6" customWidth="1"/>
    <col min="13" max="13" width="23.88671875" style="6" bestFit="1" customWidth="1"/>
    <col min="14" max="14" width="23.88671875" style="6" customWidth="1"/>
    <col min="15" max="15" width="23.33203125" style="6" bestFit="1" customWidth="1"/>
    <col min="16" max="16" width="23.33203125" style="6" customWidth="1"/>
    <col min="17" max="17" width="19.33203125" style="6" bestFit="1" customWidth="1"/>
    <col min="18" max="18" width="19.33203125" style="6" customWidth="1"/>
    <col min="19" max="19" width="18.6640625" style="6" bestFit="1" customWidth="1"/>
    <col min="20" max="20" width="18.6640625" style="6" customWidth="1"/>
    <col min="21" max="22" width="20.33203125" style="6" customWidth="1"/>
    <col min="23" max="24" width="23.6640625" style="6" customWidth="1"/>
    <col min="25" max="26" width="21.77734375" style="6" customWidth="1"/>
    <col min="27" max="27" width="15.21875" style="6" bestFit="1" customWidth="1"/>
    <col min="28" max="29" width="17.88671875" style="6" customWidth="1"/>
    <col min="30" max="30" width="15.5546875" style="6" bestFit="1" customWidth="1"/>
    <col min="31" max="31" width="15.5546875" style="6" customWidth="1"/>
    <col min="32" max="33" width="20.109375" style="6" customWidth="1"/>
    <col min="34" max="34" width="22.6640625" style="6" bestFit="1" customWidth="1"/>
    <col min="35" max="35" width="22.6640625" style="6" customWidth="1"/>
    <col min="36" max="36" width="17.44140625" style="6" bestFit="1" customWidth="1"/>
    <col min="37" max="37" width="17.44140625" style="6" customWidth="1"/>
    <col min="38" max="38" width="18.6640625" style="6" bestFit="1" customWidth="1"/>
    <col min="39" max="39" width="18.6640625" style="6" customWidth="1"/>
    <col min="50" max="50" width="37.77734375" style="6" customWidth="1"/>
  </cols>
  <sheetData>
    <row r="1" spans="1:50" x14ac:dyDescent="0.3">
      <c r="C1" s="2" t="s">
        <v>35</v>
      </c>
      <c r="D1" s="2"/>
      <c r="E1" s="2" t="s">
        <v>2</v>
      </c>
      <c r="F1" s="2"/>
      <c r="G1" s="2" t="s">
        <v>1</v>
      </c>
      <c r="H1" s="2"/>
      <c r="I1" s="2" t="s">
        <v>3</v>
      </c>
      <c r="J1" s="2"/>
      <c r="K1" s="2" t="s">
        <v>4</v>
      </c>
      <c r="L1" s="2"/>
      <c r="M1" s="2" t="s">
        <v>5</v>
      </c>
      <c r="N1" s="2"/>
      <c r="O1" s="2" t="s">
        <v>6</v>
      </c>
      <c r="P1" s="2"/>
      <c r="Q1" s="2" t="s">
        <v>7</v>
      </c>
      <c r="R1" s="2"/>
      <c r="S1" s="2" t="s">
        <v>8</v>
      </c>
      <c r="T1" s="2"/>
      <c r="U1" s="2" t="s">
        <v>9</v>
      </c>
      <c r="V1" s="2"/>
      <c r="W1" s="2" t="s">
        <v>10</v>
      </c>
      <c r="X1" s="2"/>
      <c r="Y1" s="2" t="s">
        <v>11</v>
      </c>
      <c r="Z1" s="3"/>
      <c r="AA1" s="3" t="s">
        <v>36</v>
      </c>
      <c r="AB1" s="3" t="s">
        <v>37</v>
      </c>
      <c r="AC1" s="3"/>
      <c r="AD1" s="3" t="s">
        <v>38</v>
      </c>
      <c r="AE1" s="3"/>
      <c r="AF1" s="3" t="s">
        <v>39</v>
      </c>
      <c r="AG1" s="3"/>
      <c r="AH1" s="3" t="s">
        <v>40</v>
      </c>
      <c r="AI1" s="3"/>
      <c r="AJ1" s="3" t="s">
        <v>41</v>
      </c>
      <c r="AK1" s="3"/>
      <c r="AL1" s="3" t="s">
        <v>42</v>
      </c>
      <c r="AM1" s="3"/>
      <c r="AN1" s="3" t="s">
        <v>43</v>
      </c>
      <c r="AO1" s="3"/>
      <c r="AP1" s="3" t="s">
        <v>44</v>
      </c>
      <c r="AQ1" s="3"/>
      <c r="AR1" s="3" t="s">
        <v>45</v>
      </c>
      <c r="AS1" s="3"/>
      <c r="AT1" s="3" t="s">
        <v>46</v>
      </c>
      <c r="AU1" s="3"/>
      <c r="AV1" s="3" t="s">
        <v>47</v>
      </c>
      <c r="AW1" s="3"/>
      <c r="AX1" s="3" t="s">
        <v>48</v>
      </c>
    </row>
    <row r="2" spans="1:50" x14ac:dyDescent="0.3">
      <c r="A2" s="1" t="s">
        <v>49</v>
      </c>
      <c r="B2" s="1"/>
      <c r="C2">
        <f>COUNTIF(B:B, 1)</f>
        <v>71</v>
      </c>
      <c r="D2" s="1"/>
      <c r="E2">
        <f>COUNTIF(D:D, 1)</f>
        <v>71</v>
      </c>
      <c r="F2" s="1"/>
      <c r="G2">
        <f>COUNTIF(F:F, 1)</f>
        <v>71</v>
      </c>
      <c r="H2" s="1"/>
      <c r="I2">
        <f>COUNTIF(H:H, 1)</f>
        <v>71</v>
      </c>
      <c r="J2" s="1"/>
      <c r="K2">
        <f>COUNTIF(J:J, 1)</f>
        <v>71</v>
      </c>
      <c r="L2" s="1"/>
      <c r="M2">
        <f>COUNTIF(L:L, 1)</f>
        <v>71</v>
      </c>
      <c r="N2" s="1"/>
      <c r="O2">
        <f>COUNTIF(N:N, 1)</f>
        <v>71</v>
      </c>
      <c r="P2" s="1"/>
      <c r="Q2">
        <f>COUNTIF(P:P, 1)</f>
        <v>51</v>
      </c>
      <c r="R2" s="1"/>
      <c r="S2">
        <f>COUNTIF(R:R, 1)</f>
        <v>51</v>
      </c>
      <c r="T2" s="1"/>
      <c r="U2">
        <f>COUNTIF(T:T, 1)</f>
        <v>71</v>
      </c>
      <c r="V2" s="1"/>
      <c r="W2">
        <f>COUNTIF(V:V, 1)</f>
        <v>71</v>
      </c>
      <c r="X2" s="1"/>
      <c r="Y2">
        <f>COUNTIF(X:X, 1)</f>
        <v>71</v>
      </c>
      <c r="Z2" s="1"/>
      <c r="AA2">
        <f>COUNTIF(Z:Z, 1)</f>
        <v>44</v>
      </c>
      <c r="AD2">
        <f>COUNTIF(AC:AC, 1)</f>
        <v>26</v>
      </c>
      <c r="AF2">
        <f>COUNTIF(AE:AE, 1)</f>
        <v>26</v>
      </c>
      <c r="AH2">
        <f>COUNTIF(AG:AG, 1)</f>
        <v>44</v>
      </c>
      <c r="AJ2">
        <f>COUNTIF(AI:AI, 1)</f>
        <v>71</v>
      </c>
      <c r="AL2">
        <f>COUNTIF(AK:AK, 1)</f>
        <v>71</v>
      </c>
      <c r="AN2">
        <f>COUNTIF(AM:AM, 1)</f>
        <v>71</v>
      </c>
      <c r="AP2">
        <f>COUNTIF(AO:AO, 1)</f>
        <v>71</v>
      </c>
      <c r="AR2">
        <f>COUNTIF(AQ:AQ, 1)</f>
        <v>71</v>
      </c>
      <c r="AT2">
        <f>COUNTIF(AS:AS, 1)</f>
        <v>67</v>
      </c>
      <c r="AV2">
        <f>COUNTIF(AU:AU, 1)</f>
        <v>67</v>
      </c>
      <c r="AX2">
        <f>COUNTIF(AW:AW, 1)</f>
        <v>47</v>
      </c>
    </row>
    <row r="3" spans="1:50" x14ac:dyDescent="0.3">
      <c r="A3" s="1" t="s">
        <v>50</v>
      </c>
      <c r="B3" s="1"/>
      <c r="C3">
        <f>COUNTIF(C7:C1048576, "&gt;0")</f>
        <v>31</v>
      </c>
      <c r="E3">
        <f>COUNTIF(E7:E1048576, "&gt;0")</f>
        <v>21</v>
      </c>
      <c r="G3">
        <f>COUNTIF(G7:G1048576, "&gt;0")</f>
        <v>20</v>
      </c>
      <c r="I3">
        <f>COUNTIF(I7:I1048576, "&gt;0")</f>
        <v>42</v>
      </c>
      <c r="K3">
        <f>COUNTIF(K7:K1048576, "&gt;0")</f>
        <v>30</v>
      </c>
      <c r="M3">
        <f>COUNTIF(M7:M1048576, "&gt;0")</f>
        <v>41</v>
      </c>
      <c r="O3">
        <f>COUNTIF(O7:O1048576, "&gt;0")</f>
        <v>31</v>
      </c>
      <c r="Q3">
        <f>COUNTIF(Q7:Q1048576, "&gt;0")</f>
        <v>31</v>
      </c>
      <c r="S3">
        <f>COUNTIF(S7:S1048576, "&gt;0")</f>
        <v>20</v>
      </c>
      <c r="U3">
        <f>COUNTIF(U7:U1048576, "&gt;0")</f>
        <v>52</v>
      </c>
      <c r="W3">
        <f>COUNTIF(W7:W1048576, "&gt;0")</f>
        <v>41</v>
      </c>
      <c r="Y3">
        <f>COUNTIF(Y7:Y1048576, "&gt;0")</f>
        <v>51</v>
      </c>
      <c r="AA3">
        <f>COUNTIF(AA7:AA1048576, "&gt;0")</f>
        <v>22</v>
      </c>
      <c r="AD3">
        <f>COUNTIF(AD7:AD1048576, "&gt;0")</f>
        <v>8</v>
      </c>
      <c r="AF3">
        <f>COUNTIF(AF7:AF1048576, "&gt;0")</f>
        <v>9</v>
      </c>
      <c r="AH3">
        <f>COUNTIF(AH7:AH1048576, "&gt;0")</f>
        <v>11</v>
      </c>
      <c r="AJ3">
        <f>COUNTIF(AJ7:AJ1048576, "&gt;0")</f>
        <v>32</v>
      </c>
      <c r="AL3">
        <f>COUNTIF(AL7:AL1048576, "&gt;0")</f>
        <v>23</v>
      </c>
      <c r="AN3">
        <f>COUNTIF(AN7:AN1048576, "&gt;0")</f>
        <v>20</v>
      </c>
      <c r="AP3">
        <f>COUNTIF(AP7:AP1048576, "&gt;0")</f>
        <v>31</v>
      </c>
      <c r="AR3">
        <f>COUNTIF(AR7:AR1048576, "&gt;0")</f>
        <v>19</v>
      </c>
      <c r="AT3">
        <f>COUNTIF(AT7:AT1048576, "&gt;0")</f>
        <v>30</v>
      </c>
      <c r="AV3">
        <f>COUNTIF(AV7:AV1048576, "&gt;0")</f>
        <v>21</v>
      </c>
      <c r="AX3">
        <f>COUNTIF(AX7:AX1048576, "&gt;0")</f>
        <v>16</v>
      </c>
    </row>
    <row r="4" spans="1:50" x14ac:dyDescent="0.3">
      <c r="A4" s="1" t="s">
        <v>51</v>
      </c>
      <c r="B4" s="1"/>
      <c r="C4">
        <f>SUM(C7:C1048576)</f>
        <v>75.900000000000006</v>
      </c>
      <c r="E4">
        <f>SUM(E7:E1048576)</f>
        <v>82.779999999999987</v>
      </c>
      <c r="G4">
        <f>SUM(G7:G1048576)</f>
        <v>64.489999999999995</v>
      </c>
      <c r="I4">
        <f>SUM(I7:I1048576)</f>
        <v>65.150000000000006</v>
      </c>
      <c r="K4">
        <f>SUM(K7:K1048576)</f>
        <v>48.470000000000006</v>
      </c>
      <c r="M4">
        <f>SUM(M7:M1048576)</f>
        <v>64.569999999999993</v>
      </c>
      <c r="O4">
        <f>SUM(O7:O1048576)</f>
        <v>73.260000000000005</v>
      </c>
      <c r="Q4">
        <f>SUM(Q7:Q1048576)</f>
        <v>56.800000000000011</v>
      </c>
      <c r="S4">
        <f>SUM(S7:S1048576)</f>
        <v>48.95</v>
      </c>
      <c r="U4">
        <f>SUM(U7:U1048576)</f>
        <v>76.379999999999981</v>
      </c>
      <c r="W4">
        <f>SUM(W7:W1048576)</f>
        <v>69.830000000000013</v>
      </c>
      <c r="Y4">
        <f>SUM(Y7:Y1048576)</f>
        <v>61.609999999999992</v>
      </c>
      <c r="AA4">
        <f>SUM(AA7:AA1048576)</f>
        <v>36.129999999999995</v>
      </c>
      <c r="AD4">
        <f>SUM(AD7:AD1048576)</f>
        <v>37.269999999999996</v>
      </c>
      <c r="AF4">
        <f>SUM(AF7:AF1048576)</f>
        <v>18.41</v>
      </c>
      <c r="AH4">
        <f>SUM(AH7:AH1048576)</f>
        <v>46.079999999999991</v>
      </c>
      <c r="AJ4">
        <f>SUM(AJ7:AJ1048576)</f>
        <v>57.039999999999992</v>
      </c>
      <c r="AL4">
        <f>SUM(AL7:AL1048576)</f>
        <v>83.05</v>
      </c>
      <c r="AN4">
        <f>SUM(AN7:AN1048576)</f>
        <v>92.83</v>
      </c>
      <c r="AP4">
        <f>SUM(AP7:AP1048576)</f>
        <v>54.539999999999992</v>
      </c>
      <c r="AR4">
        <f>SUM(AR7:AR1048576)</f>
        <v>83.350000000000009</v>
      </c>
      <c r="AT4">
        <f>SUM(AT7:AT1048576)</f>
        <v>81.429999999999993</v>
      </c>
      <c r="AV4">
        <f>SUM(AV7:AV1048576)</f>
        <v>74.89</v>
      </c>
      <c r="AX4">
        <f>SUM(AX7:AX1048576)</f>
        <v>56.7</v>
      </c>
    </row>
    <row r="5" spans="1:50" x14ac:dyDescent="0.3">
      <c r="A5" s="1" t="s">
        <v>34</v>
      </c>
      <c r="B5" s="1"/>
      <c r="C5">
        <f>C4/C2</f>
        <v>1.0690140845070424</v>
      </c>
      <c r="E5">
        <f>E4/E2</f>
        <v>1.1659154929577462</v>
      </c>
      <c r="G5">
        <f>G4/G2</f>
        <v>0.90830985915492946</v>
      </c>
      <c r="I5">
        <f>I4/I2</f>
        <v>0.91760563380281701</v>
      </c>
      <c r="K5">
        <f>K4/K2</f>
        <v>0.6826760563380283</v>
      </c>
      <c r="M5">
        <f>M4/M2</f>
        <v>0.9094366197183098</v>
      </c>
      <c r="O5">
        <f>O4/O2</f>
        <v>1.031830985915493</v>
      </c>
      <c r="Q5">
        <f>Q4/Q2</f>
        <v>1.1137254901960787</v>
      </c>
      <c r="S5">
        <f>S4/S2</f>
        <v>0.95980392156862748</v>
      </c>
      <c r="U5">
        <f>U4/U2</f>
        <v>1.0757746478873236</v>
      </c>
      <c r="W5">
        <f>W4/W2</f>
        <v>0.98352112676056358</v>
      </c>
      <c r="Y5">
        <f>Y4/Y2</f>
        <v>0.8677464788732393</v>
      </c>
      <c r="AA5">
        <f>AA4/AA2</f>
        <v>0.82113636363636355</v>
      </c>
      <c r="AD5">
        <f>AD4/AD2</f>
        <v>1.4334615384615383</v>
      </c>
      <c r="AF5">
        <f>AF4/AF2</f>
        <v>0.70807692307692305</v>
      </c>
      <c r="AH5">
        <f>AH4/AH2</f>
        <v>1.0472727272727271</v>
      </c>
      <c r="AJ5">
        <f>AJ4/AJ2</f>
        <v>0.80338028169014075</v>
      </c>
      <c r="AL5">
        <f>AL4/AL2</f>
        <v>1.1697183098591548</v>
      </c>
      <c r="AN5">
        <f>AN4/AN2</f>
        <v>1.3074647887323942</v>
      </c>
      <c r="AP5">
        <f>AP4/AP2</f>
        <v>0.76816901408450688</v>
      </c>
      <c r="AR5">
        <f>AR4/AR2</f>
        <v>1.1739436619718311</v>
      </c>
      <c r="AT5">
        <f>AT4/AT2</f>
        <v>1.215373134328358</v>
      </c>
      <c r="AV5">
        <f>AV4/AV2</f>
        <v>1.1177611940298509</v>
      </c>
      <c r="AX5">
        <f>AX4/AX2</f>
        <v>1.2063829787234044</v>
      </c>
    </row>
    <row r="6" spans="1:50" x14ac:dyDescent="0.3">
      <c r="A6" s="1" t="s">
        <v>14</v>
      </c>
      <c r="B6" s="1"/>
      <c r="C6" s="1" t="str">
        <f>C1</f>
        <v>Home Win</v>
      </c>
      <c r="D6" s="1"/>
      <c r="E6" s="1" t="str">
        <f>E1</f>
        <v>Draw</v>
      </c>
      <c r="F6" s="1"/>
      <c r="G6" s="1" t="str">
        <f>G1</f>
        <v>Away Team</v>
      </c>
      <c r="H6" s="1"/>
      <c r="I6" s="1" t="str">
        <f>I1</f>
        <v>Over 2.5</v>
      </c>
      <c r="J6" s="1"/>
      <c r="K6" s="1" t="str">
        <f>K1</f>
        <v>Under 2.5</v>
      </c>
      <c r="L6" s="1"/>
      <c r="M6" s="1" t="str">
        <f>M1</f>
        <v>Both Teams to Score - Yes</v>
      </c>
      <c r="N6" s="1"/>
      <c r="O6" s="1" t="str">
        <f>O1</f>
        <v>Both Teams to Score - No</v>
      </c>
      <c r="P6" s="1"/>
      <c r="Q6" s="1" t="str">
        <f>Q1</f>
        <v>Draw No Bet - Home</v>
      </c>
      <c r="R6" s="1"/>
      <c r="S6" s="1" t="str">
        <f>S1</f>
        <v>Draw No Bet - Away</v>
      </c>
      <c r="T6" s="1"/>
      <c r="U6" s="1" t="str">
        <f>U1</f>
        <v>Double Chance - Home and Draw</v>
      </c>
      <c r="V6" s="1"/>
      <c r="W6" s="1" t="str">
        <f>W1</f>
        <v>Double Chance - Away and Draw</v>
      </c>
      <c r="X6" s="1"/>
      <c r="Y6" s="1" t="str">
        <f>Y1</f>
        <v>Double Chance - Home and Away</v>
      </c>
      <c r="Z6" s="1"/>
      <c r="AA6" s="1" t="str">
        <f>AA1</f>
        <v>Home Favourite</v>
      </c>
      <c r="AB6" s="1"/>
      <c r="AC6" s="1"/>
      <c r="AD6" s="1" t="str">
        <f>AD1</f>
        <v>Home Underdog</v>
      </c>
      <c r="AE6" s="1"/>
      <c r="AF6" s="1" t="str">
        <f>AF1</f>
        <v>Away Favourite</v>
      </c>
      <c r="AG6" s="1"/>
      <c r="AH6" s="1" t="str">
        <f>AH1</f>
        <v>Away Underdog</v>
      </c>
      <c r="AI6" s="1"/>
      <c r="AJ6" s="1" t="str">
        <f>AJ1</f>
        <v>First Outcome</v>
      </c>
      <c r="AK6" s="1"/>
      <c r="AL6" s="1" t="str">
        <f>AL1</f>
        <v>Second Outcome</v>
      </c>
      <c r="AM6" s="1"/>
      <c r="AN6" s="1" t="str">
        <f>AN1</f>
        <v>Third Outcome</v>
      </c>
      <c r="AO6" s="1"/>
      <c r="AP6" s="1" t="str">
        <f>AP1</f>
        <v>Favourite</v>
      </c>
      <c r="AQ6" s="1"/>
      <c r="AR6" s="1" t="str">
        <f>AR1</f>
        <v>Underdog</v>
      </c>
      <c r="AS6" s="1"/>
      <c r="AT6" s="1" t="str">
        <f>AT1</f>
        <v>Draw &gt;4 Draw No Bet Else Draw - Home</v>
      </c>
      <c r="AU6" s="1"/>
      <c r="AV6" s="1" t="str">
        <f>AV1</f>
        <v>Draw &gt;4 Draw No Bet Else Draw - Away</v>
      </c>
      <c r="AW6" s="1"/>
      <c r="AX6" s="1" t="str">
        <f>AX1</f>
        <v>Draw If &lt;4</v>
      </c>
    </row>
    <row r="7" spans="1:50" x14ac:dyDescent="0.3">
      <c r="A7" s="7">
        <f>'Raw Data'!Q2</f>
        <v>1</v>
      </c>
      <c r="B7" s="7">
        <f t="shared" ref="B7:B70" si="0">IF(A7, 1, 0)</f>
        <v>1</v>
      </c>
      <c r="C7">
        <f>IF('Raw Data'!O2&gt;'Raw Data'!P2, 'Raw Data'!C2, 0)</f>
        <v>0</v>
      </c>
      <c r="D7" s="7">
        <f t="shared" ref="D7:D70" si="1">B7</f>
        <v>1</v>
      </c>
      <c r="E7">
        <f>IF(AND(ISNUMBER('Raw Data'!O2), 'Raw Data'!O2='Raw Data'!P2), 'Raw Data'!D2, 0)</f>
        <v>0</v>
      </c>
      <c r="F7" s="7">
        <f t="shared" ref="F7:F70" si="2">B7</f>
        <v>1</v>
      </c>
      <c r="G7">
        <f>IF('Raw Data'!O2&lt;'Raw Data'!P2, 'Raw Data'!E2, 0)</f>
        <v>2.15</v>
      </c>
      <c r="H7" s="7">
        <f t="shared" ref="H7:H70" si="3">D7</f>
        <v>1</v>
      </c>
      <c r="I7">
        <f>IF(SUM('Raw Data'!O2:P2)&gt;2, 'Raw Data'!F2, 0)</f>
        <v>1.52</v>
      </c>
      <c r="J7" s="7">
        <f t="shared" ref="J7:J70" si="4">H7</f>
        <v>1</v>
      </c>
      <c r="K7">
        <f>IF(AND(ISNUMBER('Raw Data'!O2),SUM('Raw Data'!O2:P2)&lt;3),'Raw Data'!F2,)</f>
        <v>0</v>
      </c>
      <c r="L7" s="7">
        <f t="shared" ref="L7:L70" si="5">J7</f>
        <v>1</v>
      </c>
      <c r="M7">
        <f>IF(AND('Raw Data'!O2&gt;0, 'Raw Data'!P2&gt;0), 'Raw Data'!H2, 0)</f>
        <v>1.46</v>
      </c>
      <c r="N7" s="7">
        <f t="shared" ref="N7:N70" si="6">J7</f>
        <v>1</v>
      </c>
      <c r="O7">
        <f>IF(AND(ISNUMBER('Raw Data'!O2), OR('Raw Data'!O2=0, 'Raw Data'!P2=0)), 'Raw Data'!I2, 0)</f>
        <v>0</v>
      </c>
      <c r="P7" s="7">
        <f>IF(OR(E7&gt;0, ISBLANK('Raw Data'!O2)=TRUE), 0, 1)</f>
        <v>1</v>
      </c>
      <c r="Q7">
        <f>IF('Raw Data'!O2='Raw Data'!P2, 0, IF('Raw Data'!O2&gt;'Raw Data'!P2, 'Raw Data'!J2, 0))</f>
        <v>0</v>
      </c>
      <c r="R7" s="7">
        <f>IF(OR(E7&gt;0, ISBLANK('Raw Data'!O2)=TRUE), 0, 1)</f>
        <v>1</v>
      </c>
      <c r="S7">
        <f>IF('Raw Data'!O2='Raw Data'!P2, 0, IF('Raw Data'!O2&lt;'Raw Data'!P2, 'Raw Data'!K2, 0))</f>
        <v>1.6</v>
      </c>
      <c r="T7" s="7">
        <f t="shared" ref="T7:T70" si="7">B7</f>
        <v>1</v>
      </c>
      <c r="U7">
        <f>IF(AND(ISNUMBER('Raw Data'!O2), OR('Raw Data'!O2&gt;'Raw Data'!P2, 'Raw Data'!O2='Raw Data'!P2)), 'Raw Data'!L2, 0)</f>
        <v>0</v>
      </c>
      <c r="V7" s="7">
        <f t="shared" ref="V7:V70" si="8">D7</f>
        <v>1</v>
      </c>
      <c r="W7">
        <f>IF(AND(ISNUMBER('Raw Data'!O2), OR('Raw Data'!O2&lt;'Raw Data'!P2, 'Raw Data'!O2='Raw Data'!P2)), 'Raw Data'!M2, 0)</f>
        <v>1.35</v>
      </c>
      <c r="X7" s="7">
        <f t="shared" ref="X7:X70" si="9">V7</f>
        <v>1</v>
      </c>
      <c r="Y7">
        <f>IF(AND(ISNUMBER('Raw Data'!O2), OR('Raw Data'!O2&gt;'Raw Data'!P2, 'Raw Data'!O2&lt;'Raw Data'!P2)), 'Raw Data'!N2, 0)</f>
        <v>1.25</v>
      </c>
      <c r="Z7">
        <f>IF('Raw Data'!C2&lt;'Raw Data'!E2, 1, 0)</f>
        <v>0</v>
      </c>
      <c r="AA7">
        <f>IF(AND('Raw Data'!C2&lt;'Raw Data'!E2, 'Raw Data'!O2&gt;'Raw Data'!P2), 'Raw Data'!C2, 0)</f>
        <v>0</v>
      </c>
      <c r="AB7" t="b">
        <f>'Raw Data'!C2&lt;'Raw Data'!E2</f>
        <v>0</v>
      </c>
      <c r="AC7">
        <f>IF('Raw Data'!C2&gt;'Raw Data'!E2, 1, 0)</f>
        <v>1</v>
      </c>
      <c r="AD7">
        <f>IF(AND('Raw Data'!C2&gt;'Raw Data'!E2, 'Raw Data'!O2&gt;'Raw Data'!P2), 'Raw Data'!C2, 0)</f>
        <v>0</v>
      </c>
      <c r="AE7">
        <f>IF('Raw Data'!E2&lt;'Raw Data'!C2, 1, 0)</f>
        <v>1</v>
      </c>
      <c r="AF7">
        <f>IF(AND('Raw Data'!C2&gt;'Raw Data'!E2, 'Raw Data'!O2&lt;'Raw Data'!P2), 'Raw Data'!E2, 0)</f>
        <v>2.15</v>
      </c>
      <c r="AG7">
        <f>IF('Raw Data'!E2&gt;'Raw Data'!C2, 1, 0)</f>
        <v>0</v>
      </c>
      <c r="AH7">
        <f>IF(AND('Raw Data'!C2&lt;'Raw Data'!E2, 'Raw Data'!O2&lt;'Raw Data'!P2), 'Raw Data'!E2, 0)</f>
        <v>0</v>
      </c>
      <c r="AI7" s="7">
        <f t="shared" ref="AI7:AI70" si="10">B7</f>
        <v>1</v>
      </c>
      <c r="AJ7">
        <f>IF(ISNUMBER('Raw Data'!C2), IF(_xlfn.XLOOKUP(SMALL('Raw Data'!C2:E2, 1), C7:G7, C7:G7, 0)&gt;0, SMALL('Raw Data'!C2:E2, 1), 0), 0)</f>
        <v>2.15</v>
      </c>
      <c r="AK7" s="7">
        <f t="shared" ref="AK7:AK70" si="11">AI7</f>
        <v>1</v>
      </c>
      <c r="AL7">
        <f>IF(ISNUMBER('Raw Data'!C2), IF(_xlfn.XLOOKUP(SMALL('Raw Data'!C2:E2, 2), C7:G7, C7:G7, 0)&gt;0, SMALL('Raw Data'!C2:E2, 2), 0), 0)</f>
        <v>0</v>
      </c>
      <c r="AM7" s="7">
        <f t="shared" ref="AM7:AM70" si="12">AK7</f>
        <v>1</v>
      </c>
      <c r="AN7">
        <f>IF(ISNUMBER('Raw Data'!C2), IF(_xlfn.XLOOKUP(SMALL('Raw Data'!C2:E2, 3), C7:G7, C7:G7, 0)&gt;0, SMALL('Raw Data'!C2:E2, 3), 0), 0)</f>
        <v>0</v>
      </c>
      <c r="AO7" s="7">
        <f t="shared" ref="AO7:AO70" si="13">AM7</f>
        <v>1</v>
      </c>
      <c r="AP7">
        <f>IF(AND('Raw Data'!C2&lt;'Raw Data'!E2,'Raw Data'!O2&gt;'Raw Data'!P2),'Raw Data'!C2,IF(AND('Raw Data'!E2&lt;'Raw Data'!C2,'Raw Data'!P2&gt;'Raw Data'!O2),'Raw Data'!E2,0))</f>
        <v>2.15</v>
      </c>
      <c r="AQ7" s="7">
        <f t="shared" ref="AQ7:AQ70" si="14">AO7</f>
        <v>1</v>
      </c>
      <c r="AR7">
        <f>IF(AND('Raw Data'!C2&gt;'Raw Data'!E2,'Raw Data'!O2&gt;'Raw Data'!P2),'Raw Data'!C2,IF(AND('Raw Data'!E2&gt;'Raw Data'!C2,'Raw Data'!P2&gt;'Raw Data'!O2),'Raw Data'!E2,0))</f>
        <v>0</v>
      </c>
      <c r="AS7">
        <f>IF('Raw Data'!D2&gt;0, IF('Raw Data'!D2&gt;4, Analysis!P7, 1), 0)</f>
        <v>1</v>
      </c>
      <c r="AT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0</v>
      </c>
      <c r="AU7">
        <f t="shared" ref="AU7:AU70" si="15">AS7</f>
        <v>1</v>
      </c>
      <c r="AV7">
        <f>IF(AND('Raw Data'!D2&gt;4,'Raw Data'!O2&lt;'Raw Data'!P2),'Raw Data'!K2,IF(AND('Raw Data'!D2&gt;4,'Raw Data'!O2='Raw Data'!P2),0,IF('Raw Data'!O2='Raw Data'!P2,'Raw Data'!D2,0)))</f>
        <v>0</v>
      </c>
      <c r="AW7">
        <f>IF(AND('Raw Data'!D2&lt;4, NOT(ISBLANK('Raw Data'!D2))), 1, 0)</f>
        <v>1</v>
      </c>
      <c r="AX7">
        <f>IF(AND('Raw Data'!D2&lt;4, 'Raw Data'!O2='Raw Data'!P2), 'Raw Data'!D2, 0)</f>
        <v>0</v>
      </c>
    </row>
    <row r="8" spans="1:50" x14ac:dyDescent="0.3">
      <c r="A8" s="7">
        <f>'Raw Data'!Q3</f>
        <v>1</v>
      </c>
      <c r="B8" s="7">
        <f t="shared" si="0"/>
        <v>1</v>
      </c>
      <c r="C8">
        <f>IF('Raw Data'!O3&gt;'Raw Data'!P3, 'Raw Data'!C3, 0)</f>
        <v>0</v>
      </c>
      <c r="D8" s="7">
        <f t="shared" si="1"/>
        <v>1</v>
      </c>
      <c r="E8">
        <f>IF(AND(ISNUMBER('Raw Data'!O3), 'Raw Data'!O3='Raw Data'!P3), 'Raw Data'!D3, 0)</f>
        <v>3.4</v>
      </c>
      <c r="F8" s="7">
        <f t="shared" si="2"/>
        <v>1</v>
      </c>
      <c r="G8">
        <f>IF('Raw Data'!O3&lt;'Raw Data'!P3, 'Raw Data'!E3, 0)</f>
        <v>0</v>
      </c>
      <c r="H8" s="7">
        <f t="shared" si="3"/>
        <v>1</v>
      </c>
      <c r="I8">
        <f>IF(SUM('Raw Data'!O3:P3)&gt;2, 'Raw Data'!F3, 0)</f>
        <v>0</v>
      </c>
      <c r="J8" s="7">
        <f t="shared" si="4"/>
        <v>1</v>
      </c>
      <c r="K8">
        <f>IF(AND(ISNUMBER('Raw Data'!O3),SUM('Raw Data'!O3:P3)&lt;3),'Raw Data'!F3,)</f>
        <v>1.74</v>
      </c>
      <c r="L8" s="7">
        <f t="shared" si="5"/>
        <v>1</v>
      </c>
      <c r="M8">
        <f>IF(AND('Raw Data'!O3&gt;0, 'Raw Data'!P3&gt;0), 'Raw Data'!H3, 0)</f>
        <v>1.62</v>
      </c>
      <c r="N8" s="7">
        <f t="shared" si="6"/>
        <v>1</v>
      </c>
      <c r="O8">
        <f>IF(AND(ISNUMBER('Raw Data'!O3), OR('Raw Data'!O3=0, 'Raw Data'!P3=0)), 'Raw Data'!I3, 0)</f>
        <v>0</v>
      </c>
      <c r="P8" s="7">
        <f>IF(OR(E8&gt;0, ISBLANK('Raw Data'!O3)=TRUE), 0, 1)</f>
        <v>0</v>
      </c>
      <c r="Q8">
        <f>IF('Raw Data'!O3='Raw Data'!P3, 0, IF('Raw Data'!O3&gt;'Raw Data'!P3, 'Raw Data'!J3, 0))</f>
        <v>0</v>
      </c>
      <c r="R8" s="7">
        <f>IF(OR(E8&gt;0, ISBLANK('Raw Data'!O3)=TRUE), 0, 1)</f>
        <v>0</v>
      </c>
      <c r="S8">
        <f>IF('Raw Data'!O3='Raw Data'!P3, 0, IF('Raw Data'!O3&lt;'Raw Data'!P3, 'Raw Data'!K3, 0))</f>
        <v>0</v>
      </c>
      <c r="T8" s="7">
        <f t="shared" si="7"/>
        <v>1</v>
      </c>
      <c r="U8">
        <f>IF(AND(ISNUMBER('Raw Data'!O3), OR('Raw Data'!O3&gt;'Raw Data'!P3, 'Raw Data'!O3='Raw Data'!P3)), 'Raw Data'!L3, 0)</f>
        <v>1.61</v>
      </c>
      <c r="V8" s="7">
        <f t="shared" si="8"/>
        <v>1</v>
      </c>
      <c r="W8">
        <f>IF(AND(ISNUMBER('Raw Data'!O3), OR('Raw Data'!O3&lt;'Raw Data'!P3, 'Raw Data'!O3='Raw Data'!P3)), 'Raw Data'!M3, 0)</f>
        <v>1.34</v>
      </c>
      <c r="X8" s="7">
        <f t="shared" si="9"/>
        <v>1</v>
      </c>
      <c r="Y8">
        <f>IF(AND(ISNUMBER('Raw Data'!O3), OR('Raw Data'!O3&gt;'Raw Data'!P3, 'Raw Data'!O3&lt;'Raw Data'!P3)), 'Raw Data'!N3, 0)</f>
        <v>0</v>
      </c>
      <c r="Z8">
        <f>IF('Raw Data'!C3&lt;'Raw Data'!E3, 1, 0)</f>
        <v>0</v>
      </c>
      <c r="AA8">
        <f>IF(AND('Raw Data'!C3&lt;'Raw Data'!E3, 'Raw Data'!O3&gt;'Raw Data'!P3), 'Raw Data'!C3, 0)</f>
        <v>0</v>
      </c>
      <c r="AB8" t="b">
        <f>'Raw Data'!C3&lt;'Raw Data'!E3</f>
        <v>0</v>
      </c>
      <c r="AC8">
        <f>IF('Raw Data'!C3&gt;'Raw Data'!E3, 1, 0)</f>
        <v>1</v>
      </c>
      <c r="AD8">
        <f>IF(AND('Raw Data'!C3&gt;'Raw Data'!E3, 'Raw Data'!O3&gt;'Raw Data'!P3), 'Raw Data'!C3, 0)</f>
        <v>0</v>
      </c>
      <c r="AE8">
        <f>IF('Raw Data'!E3&lt;'Raw Data'!C3, 1, 0)</f>
        <v>1</v>
      </c>
      <c r="AF8">
        <f>IF(AND('Raw Data'!C3&gt;'Raw Data'!E3, 'Raw Data'!O3&lt;'Raw Data'!P3), 'Raw Data'!E3, 0)</f>
        <v>0</v>
      </c>
      <c r="AG8">
        <f>IF('Raw Data'!E3&gt;'Raw Data'!C3, 1, 0)</f>
        <v>0</v>
      </c>
      <c r="AH8">
        <f>IF(AND('Raw Data'!C3&lt;'Raw Data'!E3, 'Raw Data'!O3&lt;'Raw Data'!P3), 'Raw Data'!E3, 0)</f>
        <v>0</v>
      </c>
      <c r="AI8" s="7">
        <f t="shared" si="10"/>
        <v>1</v>
      </c>
      <c r="AJ8">
        <f>IF(ISNUMBER('Raw Data'!C3), IF(_xlfn.XLOOKUP(SMALL('Raw Data'!C3:E3, 1), C8:G8, C8:G8, 0)&gt;0, SMALL('Raw Data'!C3:E3, 1), 0), 0)</f>
        <v>0</v>
      </c>
      <c r="AK8" s="7">
        <f t="shared" si="11"/>
        <v>1</v>
      </c>
      <c r="AL8">
        <f>IF(ISNUMBER('Raw Data'!C3), IF(_xlfn.XLOOKUP(SMALL('Raw Data'!C3:E3, 2), C8:G8, C8:G8, 0)&gt;0, SMALL('Raw Data'!C3:E3, 2), 0), 0)</f>
        <v>0</v>
      </c>
      <c r="AM8" s="7">
        <f t="shared" si="12"/>
        <v>1</v>
      </c>
      <c r="AN8">
        <f>IF(ISNUMBER('Raw Data'!C3), IF(_xlfn.XLOOKUP(SMALL('Raw Data'!C3:E3, 3), C8:G8, C8:G8, 0)&gt;0, SMALL('Raw Data'!C3:E3, 3), 0), 0)</f>
        <v>3.4</v>
      </c>
      <c r="AO8" s="7">
        <f t="shared" si="13"/>
        <v>1</v>
      </c>
      <c r="AP8">
        <f>IF(AND('Raw Data'!C3&lt;'Raw Data'!E3,'Raw Data'!O3&gt;'Raw Data'!P3),'Raw Data'!C3,IF(AND('Raw Data'!E3&lt;'Raw Data'!C3,'Raw Data'!P3&gt;'Raw Data'!O3),'Raw Data'!E3,0))</f>
        <v>0</v>
      </c>
      <c r="AQ8" s="7">
        <f t="shared" si="14"/>
        <v>1</v>
      </c>
      <c r="AR8">
        <f>IF(AND('Raw Data'!C3&gt;'Raw Data'!E3,'Raw Data'!O3&gt;'Raw Data'!P3),'Raw Data'!C3,IF(AND('Raw Data'!E3&gt;'Raw Data'!C3,'Raw Data'!P3&gt;'Raw Data'!O3),'Raw Data'!E3,0))</f>
        <v>0</v>
      </c>
      <c r="AS8">
        <f>IF('Raw Data'!D3&gt;0, IF('Raw Data'!D3&gt;4, Analysis!P8, 1), 0)</f>
        <v>1</v>
      </c>
      <c r="AT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3.4</v>
      </c>
      <c r="AU8">
        <f t="shared" si="15"/>
        <v>1</v>
      </c>
      <c r="AV8">
        <f>IF(AND('Raw Data'!D3&gt;4,'Raw Data'!O3&lt;'Raw Data'!P3),'Raw Data'!K3,IF(AND('Raw Data'!D3&gt;4,'Raw Data'!O3='Raw Data'!P3),0,IF('Raw Data'!O3='Raw Data'!P3,'Raw Data'!D3,0)))</f>
        <v>3.4</v>
      </c>
      <c r="AW8">
        <f>IF(AND('Raw Data'!D3&lt;4, NOT(ISBLANK('Raw Data'!D3))), 1, 0)</f>
        <v>1</v>
      </c>
      <c r="AX8">
        <f>IF(AND('Raw Data'!D3&lt;4, 'Raw Data'!O3='Raw Data'!P3), 'Raw Data'!D3, 0)</f>
        <v>3.4</v>
      </c>
    </row>
    <row r="9" spans="1:50" x14ac:dyDescent="0.3">
      <c r="A9" s="7">
        <f>'Raw Data'!Q4</f>
        <v>1</v>
      </c>
      <c r="B9" s="7">
        <f t="shared" si="0"/>
        <v>1</v>
      </c>
      <c r="C9">
        <f>IF('Raw Data'!O4&gt;'Raw Data'!P4, 'Raw Data'!C4, 0)</f>
        <v>1.55</v>
      </c>
      <c r="D9" s="7">
        <f t="shared" si="1"/>
        <v>1</v>
      </c>
      <c r="E9">
        <f>IF(AND(ISNUMBER('Raw Data'!O4), 'Raw Data'!O4='Raw Data'!P4), 'Raw Data'!D4, 0)</f>
        <v>0</v>
      </c>
      <c r="F9" s="7">
        <f t="shared" si="2"/>
        <v>1</v>
      </c>
      <c r="G9">
        <f>IF('Raw Data'!O4&lt;'Raw Data'!P4, 'Raw Data'!E4, 0)</f>
        <v>0</v>
      </c>
      <c r="H9" s="7">
        <f t="shared" si="3"/>
        <v>1</v>
      </c>
      <c r="I9">
        <f>IF(SUM('Raw Data'!O4:P4)&gt;2, 'Raw Data'!F4, 0)</f>
        <v>1.44</v>
      </c>
      <c r="J9" s="7">
        <f t="shared" si="4"/>
        <v>1</v>
      </c>
      <c r="K9">
        <f>IF(AND(ISNUMBER('Raw Data'!O4),SUM('Raw Data'!O4:P4)&lt;3),'Raw Data'!F4,)</f>
        <v>0</v>
      </c>
      <c r="L9" s="7">
        <f t="shared" si="5"/>
        <v>1</v>
      </c>
      <c r="M9">
        <f>IF(AND('Raw Data'!O4&gt;0, 'Raw Data'!P4&gt;0), 'Raw Data'!H4, 0)</f>
        <v>1.51</v>
      </c>
      <c r="N9" s="7">
        <f t="shared" si="6"/>
        <v>1</v>
      </c>
      <c r="O9">
        <f>IF(AND(ISNUMBER('Raw Data'!O4), OR('Raw Data'!O4=0, 'Raw Data'!P4=0)), 'Raw Data'!I4, 0)</f>
        <v>0</v>
      </c>
      <c r="P9" s="7">
        <f>IF(OR(E9&gt;0, ISBLANK('Raw Data'!O4)=TRUE), 0, 1)</f>
        <v>1</v>
      </c>
      <c r="Q9">
        <f>IF('Raw Data'!O4='Raw Data'!P4, 0, IF('Raw Data'!O4&gt;'Raw Data'!P4, 'Raw Data'!J4, 0))</f>
        <v>1.22</v>
      </c>
      <c r="R9" s="7">
        <f>IF(OR(E9&gt;0, ISBLANK('Raw Data'!O4)=TRUE), 0, 1)</f>
        <v>1</v>
      </c>
      <c r="S9">
        <f>IF('Raw Data'!O4='Raw Data'!P4, 0, IF('Raw Data'!O4&lt;'Raw Data'!P4, 'Raw Data'!K4, 0))</f>
        <v>0</v>
      </c>
      <c r="T9" s="7">
        <f t="shared" si="7"/>
        <v>1</v>
      </c>
      <c r="U9">
        <f>IF(AND(ISNUMBER('Raw Data'!O4), OR('Raw Data'!O4&gt;'Raw Data'!P4, 'Raw Data'!O4='Raw Data'!P4)), 'Raw Data'!L4, 0)</f>
        <v>1.1299999999999999</v>
      </c>
      <c r="V9" s="7">
        <f t="shared" si="8"/>
        <v>1</v>
      </c>
      <c r="W9">
        <f>IF(AND(ISNUMBER('Raw Data'!O4), OR('Raw Data'!O4&lt;'Raw Data'!P4, 'Raw Data'!O4='Raw Data'!P4)), 'Raw Data'!M4, 0)</f>
        <v>0</v>
      </c>
      <c r="X9" s="7">
        <f t="shared" si="9"/>
        <v>1</v>
      </c>
      <c r="Y9">
        <f>IF(AND(ISNUMBER('Raw Data'!O4), OR('Raw Data'!O4&gt;'Raw Data'!P4, 'Raw Data'!O4&lt;'Raw Data'!P4)), 'Raw Data'!N4, 0)</f>
        <v>1.18</v>
      </c>
      <c r="Z9">
        <f>IF('Raw Data'!C4&lt;'Raw Data'!E4, 1, 0)</f>
        <v>1</v>
      </c>
      <c r="AA9">
        <f>IF(AND('Raw Data'!C4&lt;'Raw Data'!E4, 'Raw Data'!O4&gt;'Raw Data'!P4), 'Raw Data'!C4, 0)</f>
        <v>1.55</v>
      </c>
      <c r="AB9" t="b">
        <f>'Raw Data'!C4&lt;'Raw Data'!E4</f>
        <v>1</v>
      </c>
      <c r="AC9">
        <f>IF('Raw Data'!C4&gt;'Raw Data'!E4, 1, 0)</f>
        <v>0</v>
      </c>
      <c r="AD9">
        <f>IF(AND('Raw Data'!C4&gt;'Raw Data'!E4, 'Raw Data'!O4&gt;'Raw Data'!P4), 'Raw Data'!C4, 0)</f>
        <v>0</v>
      </c>
      <c r="AE9">
        <f>IF('Raw Data'!E4&lt;'Raw Data'!C4, 1, 0)</f>
        <v>0</v>
      </c>
      <c r="AF9">
        <f>IF(AND('Raw Data'!C4&gt;'Raw Data'!E4, 'Raw Data'!O4&lt;'Raw Data'!P4), 'Raw Data'!E4, 0)</f>
        <v>0</v>
      </c>
      <c r="AG9">
        <f>IF('Raw Data'!E4&gt;'Raw Data'!C4, 1, 0)</f>
        <v>1</v>
      </c>
      <c r="AH9">
        <f>IF(AND('Raw Data'!C4&lt;'Raw Data'!E4, 'Raw Data'!O4&lt;'Raw Data'!P4), 'Raw Data'!E4, 0)</f>
        <v>0</v>
      </c>
      <c r="AI9" s="7">
        <f t="shared" si="10"/>
        <v>1</v>
      </c>
      <c r="AJ9">
        <f>IF(ISNUMBER('Raw Data'!C4), IF(_xlfn.XLOOKUP(SMALL('Raw Data'!C4:E4, 1), C9:G9, C9:G9, 0)&gt;0, SMALL('Raw Data'!C4:E4, 1), 0), 0)</f>
        <v>1.55</v>
      </c>
      <c r="AK9" s="7">
        <f t="shared" si="11"/>
        <v>1</v>
      </c>
      <c r="AL9">
        <f>IF(ISNUMBER('Raw Data'!C4), IF(_xlfn.XLOOKUP(SMALL('Raw Data'!C4:E4, 2), C9:G9, C9:G9, 0)&gt;0, SMALL('Raw Data'!C4:E4, 2), 0), 0)</f>
        <v>0</v>
      </c>
      <c r="AM9" s="7">
        <f t="shared" si="12"/>
        <v>1</v>
      </c>
      <c r="AN9">
        <f>IF(ISNUMBER('Raw Data'!C4), IF(_xlfn.XLOOKUP(SMALL('Raw Data'!C4:E4, 3), C9:G9, C9:G9, 0)&gt;0, SMALL('Raw Data'!C4:E4, 3), 0), 0)</f>
        <v>0</v>
      </c>
      <c r="AO9" s="7">
        <f t="shared" si="13"/>
        <v>1</v>
      </c>
      <c r="AP9">
        <f>IF(AND('Raw Data'!C4&lt;'Raw Data'!E4,'Raw Data'!O4&gt;'Raw Data'!P4),'Raw Data'!C4,IF(AND('Raw Data'!E4&lt;'Raw Data'!C4,'Raw Data'!P4&gt;'Raw Data'!O4),'Raw Data'!E4,0))</f>
        <v>1.55</v>
      </c>
      <c r="AQ9" s="7">
        <f t="shared" si="14"/>
        <v>1</v>
      </c>
      <c r="AR9">
        <f>IF(AND('Raw Data'!C4&gt;'Raw Data'!E4,'Raw Data'!O4&gt;'Raw Data'!P4),'Raw Data'!C4,IF(AND('Raw Data'!E4&gt;'Raw Data'!C4,'Raw Data'!P4&gt;'Raw Data'!O4),'Raw Data'!E4,0))</f>
        <v>0</v>
      </c>
      <c r="AS9">
        <f>IF('Raw Data'!D4&gt;0, IF('Raw Data'!D4&gt;4, Analysis!P9, 1), 0)</f>
        <v>1</v>
      </c>
      <c r="AT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1.22</v>
      </c>
      <c r="AU9">
        <f t="shared" si="15"/>
        <v>1</v>
      </c>
      <c r="AV9">
        <f>IF(AND('Raw Data'!D4&gt;4,'Raw Data'!O4&lt;'Raw Data'!P4),'Raw Data'!K4,IF(AND('Raw Data'!D4&gt;4,'Raw Data'!O4='Raw Data'!P4),0,IF('Raw Data'!O4='Raw Data'!P4,'Raw Data'!D4,0)))</f>
        <v>0</v>
      </c>
      <c r="AW9">
        <f>IF(AND('Raw Data'!D4&lt;4, NOT(ISBLANK('Raw Data'!D4))), 1, 0)</f>
        <v>0</v>
      </c>
      <c r="AX9">
        <f>IF(AND('Raw Data'!D4&lt;4, 'Raw Data'!O4='Raw Data'!P4), 'Raw Data'!D4, 0)</f>
        <v>0</v>
      </c>
    </row>
    <row r="10" spans="1:50" x14ac:dyDescent="0.3">
      <c r="A10" s="7">
        <f>'Raw Data'!Q5</f>
        <v>1</v>
      </c>
      <c r="B10" s="7">
        <f t="shared" si="0"/>
        <v>1</v>
      </c>
      <c r="C10">
        <f>IF('Raw Data'!O5&gt;'Raw Data'!P5, 'Raw Data'!C5, 0)</f>
        <v>0</v>
      </c>
      <c r="D10" s="7">
        <f t="shared" si="1"/>
        <v>1</v>
      </c>
      <c r="E10">
        <f>IF(AND(ISNUMBER('Raw Data'!O5), 'Raw Data'!O5='Raw Data'!P5), 'Raw Data'!D5, 0)</f>
        <v>4.75</v>
      </c>
      <c r="F10" s="7">
        <f t="shared" si="2"/>
        <v>1</v>
      </c>
      <c r="G10">
        <f>IF('Raw Data'!O5&lt;'Raw Data'!P5, 'Raw Data'!E5, 0)</f>
        <v>0</v>
      </c>
      <c r="H10" s="7">
        <f t="shared" si="3"/>
        <v>1</v>
      </c>
      <c r="I10">
        <f>IF(SUM('Raw Data'!O5:P5)&gt;2, 'Raw Data'!F5, 0)</f>
        <v>1.51</v>
      </c>
      <c r="J10" s="7">
        <f t="shared" si="4"/>
        <v>1</v>
      </c>
      <c r="K10">
        <f>IF(AND(ISNUMBER('Raw Data'!O5),SUM('Raw Data'!O5:P5)&lt;3),'Raw Data'!F5,)</f>
        <v>0</v>
      </c>
      <c r="L10" s="7">
        <f t="shared" si="5"/>
        <v>1</v>
      </c>
      <c r="M10">
        <f>IF(AND('Raw Data'!O5&gt;0, 'Raw Data'!P5&gt;0), 'Raw Data'!H5, 0)</f>
        <v>1.68</v>
      </c>
      <c r="N10" s="7">
        <f t="shared" si="6"/>
        <v>1</v>
      </c>
      <c r="O10">
        <f>IF(AND(ISNUMBER('Raw Data'!O5), OR('Raw Data'!O5=0, 'Raw Data'!P5=0)), 'Raw Data'!I5, 0)</f>
        <v>0</v>
      </c>
      <c r="P10" s="7">
        <f>IF(OR(E10&gt;0, ISBLANK('Raw Data'!O5)=TRUE), 0, 1)</f>
        <v>0</v>
      </c>
      <c r="Q10">
        <f>IF('Raw Data'!O5='Raw Data'!P5, 0, IF('Raw Data'!O5&gt;'Raw Data'!P5, 'Raw Data'!J5, 0))</f>
        <v>0</v>
      </c>
      <c r="R10" s="7">
        <f>IF(OR(E10&gt;0, ISBLANK('Raw Data'!O5)=TRUE), 0, 1)</f>
        <v>0</v>
      </c>
      <c r="S10">
        <f>IF('Raw Data'!O5='Raw Data'!P5, 0, IF('Raw Data'!O5&lt;'Raw Data'!P5, 'Raw Data'!K5, 0))</f>
        <v>0</v>
      </c>
      <c r="T10" s="7">
        <f t="shared" si="7"/>
        <v>1</v>
      </c>
      <c r="U10">
        <f>IF(AND(ISNUMBER('Raw Data'!O5), OR('Raw Data'!O5&gt;'Raw Data'!P5, 'Raw Data'!O5='Raw Data'!P5)), 'Raw Data'!L5, 0)</f>
        <v>1.08</v>
      </c>
      <c r="V10" s="7">
        <f t="shared" si="8"/>
        <v>1</v>
      </c>
      <c r="W10">
        <f>IF(AND(ISNUMBER('Raw Data'!O5), OR('Raw Data'!O5&lt;'Raw Data'!P5, 'Raw Data'!O5='Raw Data'!P5)), 'Raw Data'!M5, 0)</f>
        <v>2.86</v>
      </c>
      <c r="X10" s="7">
        <f t="shared" si="9"/>
        <v>1</v>
      </c>
      <c r="Y10">
        <f>IF(AND(ISNUMBER('Raw Data'!O5), OR('Raw Data'!O5&gt;'Raw Data'!P5, 'Raw Data'!O5&lt;'Raw Data'!P5)), 'Raw Data'!N5, 0)</f>
        <v>0</v>
      </c>
      <c r="Z10">
        <f>IF('Raw Data'!C5&lt;'Raw Data'!E5, 1, 0)</f>
        <v>1</v>
      </c>
      <c r="AA10">
        <f>IF(AND('Raw Data'!C5&lt;'Raw Data'!E5, 'Raw Data'!O5&gt;'Raw Data'!P5), 'Raw Data'!C5, 0)</f>
        <v>0</v>
      </c>
      <c r="AB10" t="b">
        <f>'Raw Data'!C5&lt;'Raw Data'!E5</f>
        <v>1</v>
      </c>
      <c r="AC10">
        <f>IF('Raw Data'!C5&gt;'Raw Data'!E5, 1, 0)</f>
        <v>0</v>
      </c>
      <c r="AD10">
        <f>IF(AND('Raw Data'!C5&gt;'Raw Data'!E5, 'Raw Data'!O5&gt;'Raw Data'!P5), 'Raw Data'!C5, 0)</f>
        <v>0</v>
      </c>
      <c r="AE10">
        <f>IF('Raw Data'!E5&lt;'Raw Data'!C5, 1, 0)</f>
        <v>0</v>
      </c>
      <c r="AF10">
        <f>IF(AND('Raw Data'!C5&gt;'Raw Data'!E5, 'Raw Data'!O5&lt;'Raw Data'!P5), 'Raw Data'!E5, 0)</f>
        <v>0</v>
      </c>
      <c r="AG10">
        <f>IF('Raw Data'!E5&gt;'Raw Data'!C5, 1, 0)</f>
        <v>1</v>
      </c>
      <c r="AH10">
        <f>IF(AND('Raw Data'!C5&lt;'Raw Data'!E5, 'Raw Data'!O5&lt;'Raw Data'!P5), 'Raw Data'!E5, 0)</f>
        <v>0</v>
      </c>
      <c r="AI10" s="7">
        <f t="shared" si="10"/>
        <v>1</v>
      </c>
      <c r="AJ10">
        <f>IF(ISNUMBER('Raw Data'!C5), IF(_xlfn.XLOOKUP(SMALL('Raw Data'!C5:E5, 1), C10:G10, C10:G10, 0)&gt;0, SMALL('Raw Data'!C5:E5, 1), 0), 0)</f>
        <v>0</v>
      </c>
      <c r="AK10" s="7">
        <f t="shared" si="11"/>
        <v>1</v>
      </c>
      <c r="AL10">
        <f>IF(ISNUMBER('Raw Data'!C5), IF(_xlfn.XLOOKUP(SMALL('Raw Data'!C5:E5, 2), C10:G10, C10:G10, 0)&gt;0, SMALL('Raw Data'!C5:E5, 2), 0), 0)</f>
        <v>4.75</v>
      </c>
      <c r="AM10" s="7">
        <f t="shared" si="12"/>
        <v>1</v>
      </c>
      <c r="AN10">
        <f>IF(ISNUMBER('Raw Data'!C5), IF(_xlfn.XLOOKUP(SMALL('Raw Data'!C5:E5, 3), C10:G10, C10:G10, 0)&gt;0, SMALL('Raw Data'!C5:E5, 3), 0), 0)</f>
        <v>0</v>
      </c>
      <c r="AO10" s="7">
        <f t="shared" si="13"/>
        <v>1</v>
      </c>
      <c r="AP10">
        <f>IF(AND('Raw Data'!C5&lt;'Raw Data'!E5,'Raw Data'!O5&gt;'Raw Data'!P5),'Raw Data'!C5,IF(AND('Raw Data'!E5&lt;'Raw Data'!C5,'Raw Data'!P5&gt;'Raw Data'!O5),'Raw Data'!E5,0))</f>
        <v>0</v>
      </c>
      <c r="AQ10" s="7">
        <f t="shared" si="14"/>
        <v>1</v>
      </c>
      <c r="AR10">
        <f>IF(AND('Raw Data'!C5&gt;'Raw Data'!E5,'Raw Data'!O5&gt;'Raw Data'!P5),'Raw Data'!C5,IF(AND('Raw Data'!E5&gt;'Raw Data'!C5,'Raw Data'!P5&gt;'Raw Data'!O5),'Raw Data'!E5,0))</f>
        <v>0</v>
      </c>
      <c r="AS10">
        <f>IF('Raw Data'!D5&gt;0, IF('Raw Data'!D5&gt;4, Analysis!P10, 1), 0)</f>
        <v>0</v>
      </c>
      <c r="AT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0</v>
      </c>
      <c r="AU10">
        <f t="shared" si="15"/>
        <v>0</v>
      </c>
      <c r="AV10">
        <f>IF(AND('Raw Data'!D5&gt;4,'Raw Data'!O5&lt;'Raw Data'!P5),'Raw Data'!K5,IF(AND('Raw Data'!D5&gt;4,'Raw Data'!O5='Raw Data'!P5),0,IF('Raw Data'!O5='Raw Data'!P5,'Raw Data'!D5,0)))</f>
        <v>0</v>
      </c>
      <c r="AW10">
        <f>IF(AND('Raw Data'!D5&lt;4, NOT(ISBLANK('Raw Data'!D5))), 1, 0)</f>
        <v>0</v>
      </c>
      <c r="AX10">
        <f>IF(AND('Raw Data'!D5&lt;4, 'Raw Data'!O5='Raw Data'!P5), 'Raw Data'!D5, 0)</f>
        <v>0</v>
      </c>
    </row>
    <row r="11" spans="1:50" x14ac:dyDescent="0.3">
      <c r="A11" s="7" t="s">
        <v>0</v>
      </c>
      <c r="B11" s="7" t="e">
        <f t="shared" si="0"/>
        <v>#VALUE!</v>
      </c>
      <c r="C11">
        <f>IF('Raw Data'!O6&gt;'Raw Data'!P6, 'Raw Data'!C6, 0)</f>
        <v>0</v>
      </c>
      <c r="D11" s="7" t="e">
        <f t="shared" si="1"/>
        <v>#VALUE!</v>
      </c>
      <c r="E11">
        <f>IF(AND(ISNUMBER('Raw Data'!O6), 'Raw Data'!O6='Raw Data'!P6), 'Raw Data'!D6, 0)</f>
        <v>0</v>
      </c>
      <c r="F11" s="7" t="e">
        <f t="shared" si="2"/>
        <v>#VALUE!</v>
      </c>
      <c r="G11">
        <f>IF('Raw Data'!O6&lt;'Raw Data'!P6, 'Raw Data'!E6, 0)</f>
        <v>8.5</v>
      </c>
      <c r="H11" s="7" t="e">
        <f t="shared" si="3"/>
        <v>#VALUE!</v>
      </c>
      <c r="I11">
        <f>IF(SUM('Raw Data'!O6:P6)&gt;2, 'Raw Data'!F6, 0)</f>
        <v>1.41</v>
      </c>
      <c r="J11" s="7" t="e">
        <f t="shared" si="4"/>
        <v>#VALUE!</v>
      </c>
      <c r="K11">
        <f>IF(AND(ISNUMBER('Raw Data'!O6),SUM('Raw Data'!O6:P6)&lt;3),'Raw Data'!F6,)</f>
        <v>0</v>
      </c>
      <c r="L11" s="7" t="e">
        <f t="shared" si="5"/>
        <v>#VALUE!</v>
      </c>
      <c r="M11">
        <f>IF(AND('Raw Data'!O6&gt;0, 'Raw Data'!P6&gt;0), 'Raw Data'!H6, 0)</f>
        <v>1.68</v>
      </c>
      <c r="N11" s="7" t="e">
        <f t="shared" si="6"/>
        <v>#VALUE!</v>
      </c>
      <c r="O11">
        <f>IF(AND(ISNUMBER('Raw Data'!O6), OR('Raw Data'!O6=0, 'Raw Data'!P6=0)), 'Raw Data'!I6, 0)</f>
        <v>0</v>
      </c>
      <c r="P11" s="7">
        <f>IF(OR(E11&gt;0, ISBLANK('Raw Data'!O6)=TRUE), 0, 1)</f>
        <v>1</v>
      </c>
      <c r="Q11">
        <f>IF('Raw Data'!O6='Raw Data'!P6, 0, IF('Raw Data'!O6&gt;'Raw Data'!P6, 'Raw Data'!J6, 0))</f>
        <v>0</v>
      </c>
      <c r="R11" s="7">
        <f>IF(OR(E11&gt;0, ISBLANK('Raw Data'!O6)=TRUE), 0, 1)</f>
        <v>1</v>
      </c>
      <c r="S11">
        <f>IF('Raw Data'!O6='Raw Data'!P6, 0, IF('Raw Data'!O6&lt;'Raw Data'!P6, 'Raw Data'!K6, 0))</f>
        <v>6.5</v>
      </c>
      <c r="T11" s="7" t="e">
        <f t="shared" si="7"/>
        <v>#VALUE!</v>
      </c>
      <c r="U11">
        <f>IF(AND(ISNUMBER('Raw Data'!O6), OR('Raw Data'!O6&gt;'Raw Data'!P6, 'Raw Data'!O6='Raw Data'!P6)), 'Raw Data'!L6, 0)</f>
        <v>0</v>
      </c>
      <c r="V11" s="7" t="e">
        <f t="shared" si="8"/>
        <v>#VALUE!</v>
      </c>
      <c r="W11">
        <f>IF(AND(ISNUMBER('Raw Data'!O6), OR('Raw Data'!O6&lt;'Raw Data'!P6, 'Raw Data'!O6='Raw Data'!P6)), 'Raw Data'!M6, 0)</f>
        <v>3.44</v>
      </c>
      <c r="X11" s="7" t="e">
        <f t="shared" si="9"/>
        <v>#VALUE!</v>
      </c>
      <c r="Y11">
        <f>IF(AND(ISNUMBER('Raw Data'!O6), OR('Raw Data'!O6&gt;'Raw Data'!P6, 'Raw Data'!O6&lt;'Raw Data'!P6)), 'Raw Data'!N6, 0)</f>
        <v>1.1200000000000001</v>
      </c>
      <c r="Z11">
        <f>IF('Raw Data'!C6&lt;'Raw Data'!E6, 1, 0)</f>
        <v>1</v>
      </c>
      <c r="AA11">
        <f>IF(AND('Raw Data'!C6&lt;'Raw Data'!E6, 'Raw Data'!O6&gt;'Raw Data'!P6), 'Raw Data'!C6, 0)</f>
        <v>0</v>
      </c>
      <c r="AB11" t="b">
        <f>'Raw Data'!C6&lt;'Raw Data'!E6</f>
        <v>1</v>
      </c>
      <c r="AC11">
        <f>IF('Raw Data'!C6&gt;'Raw Data'!E6, 1, 0)</f>
        <v>0</v>
      </c>
      <c r="AD11">
        <f>IF(AND('Raw Data'!C6&gt;'Raw Data'!E6, 'Raw Data'!O6&gt;'Raw Data'!P6), 'Raw Data'!C6, 0)</f>
        <v>0</v>
      </c>
      <c r="AE11">
        <f>IF('Raw Data'!E6&lt;'Raw Data'!C6, 1, 0)</f>
        <v>0</v>
      </c>
      <c r="AF11">
        <f>IF(AND('Raw Data'!C6&gt;'Raw Data'!E6, 'Raw Data'!O6&lt;'Raw Data'!P6), 'Raw Data'!E6, 0)</f>
        <v>0</v>
      </c>
      <c r="AG11">
        <f>IF('Raw Data'!E6&gt;'Raw Data'!C6, 1, 0)</f>
        <v>1</v>
      </c>
      <c r="AH11">
        <f>IF(AND('Raw Data'!C6&lt;'Raw Data'!E6, 'Raw Data'!O6&lt;'Raw Data'!P6), 'Raw Data'!E6, 0)</f>
        <v>8.5</v>
      </c>
      <c r="AI11" s="7" t="e">
        <f t="shared" si="10"/>
        <v>#VALUE!</v>
      </c>
      <c r="AJ11">
        <f>IF(ISNUMBER('Raw Data'!C6), IF(_xlfn.XLOOKUP(SMALL('Raw Data'!C6:E6, 1), C11:G11, C11:G11, 0)&gt;0, SMALL('Raw Data'!C6:E6, 1), 0), 0)</f>
        <v>0</v>
      </c>
      <c r="AK11" s="7" t="e">
        <f t="shared" si="11"/>
        <v>#VALUE!</v>
      </c>
      <c r="AL11">
        <f>IF(ISNUMBER('Raw Data'!C6), IF(_xlfn.XLOOKUP(SMALL('Raw Data'!C6:E6, 2), C11:G11, C11:G11, 0)&gt;0, SMALL('Raw Data'!C6:E6, 2), 0), 0)</f>
        <v>0</v>
      </c>
      <c r="AM11" s="7" t="e">
        <f t="shared" si="12"/>
        <v>#VALUE!</v>
      </c>
      <c r="AN11">
        <f>IF(ISNUMBER('Raw Data'!C6), IF(_xlfn.XLOOKUP(SMALL('Raw Data'!C6:E6, 3), C11:G11, C11:G11, 0)&gt;0, SMALL('Raw Data'!C6:E6, 3), 0), 0)</f>
        <v>8.5</v>
      </c>
      <c r="AO11" s="7" t="e">
        <f t="shared" si="13"/>
        <v>#VALUE!</v>
      </c>
      <c r="AP11">
        <f>IF(AND('Raw Data'!C6&lt;'Raw Data'!E6,'Raw Data'!O6&gt;'Raw Data'!P6),'Raw Data'!C6,IF(AND('Raw Data'!E6&lt;'Raw Data'!C6,'Raw Data'!P6&gt;'Raw Data'!O6),'Raw Data'!E6,0))</f>
        <v>0</v>
      </c>
      <c r="AQ11" s="7" t="e">
        <f t="shared" si="14"/>
        <v>#VALUE!</v>
      </c>
      <c r="AR11">
        <f>IF(AND('Raw Data'!C6&gt;'Raw Data'!E6,'Raw Data'!O6&gt;'Raw Data'!P6),'Raw Data'!C6,IF(AND('Raw Data'!E6&gt;'Raw Data'!C6,'Raw Data'!P6&gt;'Raw Data'!O6),'Raw Data'!E6,0))</f>
        <v>8.5</v>
      </c>
      <c r="AS11">
        <f>IF('Raw Data'!D6&gt;0, IF('Raw Data'!D6&gt;4, Analysis!P11, 1), 0)</f>
        <v>1</v>
      </c>
      <c r="AT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0</v>
      </c>
      <c r="AU11">
        <f t="shared" si="15"/>
        <v>1</v>
      </c>
      <c r="AV11">
        <f>IF(AND('Raw Data'!D6&gt;4,'Raw Data'!O6&lt;'Raw Data'!P6),'Raw Data'!K6,IF(AND('Raw Data'!D6&gt;4,'Raw Data'!O6='Raw Data'!P6),0,IF('Raw Data'!O6='Raw Data'!P6,'Raw Data'!D6,0)))</f>
        <v>6.5</v>
      </c>
      <c r="AW11">
        <f>IF(AND('Raw Data'!D6&lt;4, NOT(ISBLANK('Raw Data'!D6))), 1, 0)</f>
        <v>0</v>
      </c>
      <c r="AX11">
        <f>IF(AND('Raw Data'!D6&lt;4, 'Raw Data'!O6='Raw Data'!P6), 'Raw Data'!D6, 0)</f>
        <v>0</v>
      </c>
    </row>
    <row r="12" spans="1:50" x14ac:dyDescent="0.3">
      <c r="A12" s="7">
        <f>'Raw Data'!Q7</f>
        <v>1</v>
      </c>
      <c r="B12" s="7">
        <f t="shared" si="0"/>
        <v>1</v>
      </c>
      <c r="C12">
        <f>IF('Raw Data'!O7&gt;'Raw Data'!P7, 'Raw Data'!C7, 0)</f>
        <v>0</v>
      </c>
      <c r="D12" s="7">
        <f t="shared" si="1"/>
        <v>1</v>
      </c>
      <c r="E12">
        <f>IF(AND(ISNUMBER('Raw Data'!O7), 'Raw Data'!O7='Raw Data'!P7), 'Raw Data'!D7, 0)</f>
        <v>3.4</v>
      </c>
      <c r="F12" s="7">
        <f t="shared" si="2"/>
        <v>1</v>
      </c>
      <c r="G12">
        <f>IF('Raw Data'!O7&lt;'Raw Data'!P7, 'Raw Data'!E7, 0)</f>
        <v>0</v>
      </c>
      <c r="H12" s="7">
        <f t="shared" si="3"/>
        <v>1</v>
      </c>
      <c r="I12">
        <f>IF(SUM('Raw Data'!O7:P7)&gt;2, 'Raw Data'!F7, 0)</f>
        <v>1.61</v>
      </c>
      <c r="J12" s="7">
        <f t="shared" si="4"/>
        <v>1</v>
      </c>
      <c r="K12">
        <f>IF(AND(ISNUMBER('Raw Data'!O7),SUM('Raw Data'!O7:P7)&lt;3),'Raw Data'!F7,)</f>
        <v>0</v>
      </c>
      <c r="L12" s="7">
        <f t="shared" si="5"/>
        <v>1</v>
      </c>
      <c r="M12">
        <f>IF(AND('Raw Data'!O7&gt;0, 'Raw Data'!P7&gt;0), 'Raw Data'!H7, 0)</f>
        <v>1.52</v>
      </c>
      <c r="N12" s="7">
        <f t="shared" si="6"/>
        <v>1</v>
      </c>
      <c r="O12">
        <f>IF(AND(ISNUMBER('Raw Data'!O7), OR('Raw Data'!O7=0, 'Raw Data'!P7=0)), 'Raw Data'!I7, 0)</f>
        <v>0</v>
      </c>
      <c r="P12" s="7">
        <f>IF(OR(E12&gt;0, ISBLANK('Raw Data'!O7)=TRUE), 0, 1)</f>
        <v>0</v>
      </c>
      <c r="Q12">
        <f>IF('Raw Data'!O7='Raw Data'!P7, 0, IF('Raw Data'!O7&gt;'Raw Data'!P7, 'Raw Data'!J7, 0))</f>
        <v>0</v>
      </c>
      <c r="R12" s="7">
        <f>IF(OR(E12&gt;0, ISBLANK('Raw Data'!O7)=TRUE), 0, 1)</f>
        <v>0</v>
      </c>
      <c r="S12">
        <f>IF('Raw Data'!O7='Raw Data'!P7, 0, IF('Raw Data'!O7&lt;'Raw Data'!P7, 'Raw Data'!K7, 0))</f>
        <v>0</v>
      </c>
      <c r="T12" s="7">
        <f t="shared" si="7"/>
        <v>1</v>
      </c>
      <c r="U12">
        <f>IF(AND(ISNUMBER('Raw Data'!O7), OR('Raw Data'!O7&gt;'Raw Data'!P7, 'Raw Data'!O7='Raw Data'!P7)), 'Raw Data'!L7, 0)</f>
        <v>1.36</v>
      </c>
      <c r="V12" s="7">
        <f t="shared" si="8"/>
        <v>1</v>
      </c>
      <c r="W12">
        <f>IF(AND(ISNUMBER('Raw Data'!O7), OR('Raw Data'!O7&lt;'Raw Data'!P7, 'Raw Data'!O7='Raw Data'!P7)), 'Raw Data'!M7, 0)</f>
        <v>1.58</v>
      </c>
      <c r="X12" s="7">
        <f t="shared" si="9"/>
        <v>1</v>
      </c>
      <c r="Y12">
        <f>IF(AND(ISNUMBER('Raw Data'!O7), OR('Raw Data'!O7&gt;'Raw Data'!P7, 'Raw Data'!O7&lt;'Raw Data'!P7)), 'Raw Data'!N7, 0)</f>
        <v>0</v>
      </c>
      <c r="Z12">
        <f>IF('Raw Data'!C7&lt;'Raw Data'!E7, 1, 0)</f>
        <v>1</v>
      </c>
      <c r="AA12">
        <f>IF(AND('Raw Data'!C7&lt;'Raw Data'!E7, 'Raw Data'!O7&gt;'Raw Data'!P7), 'Raw Data'!C7, 0)</f>
        <v>0</v>
      </c>
      <c r="AB12" t="b">
        <f>'Raw Data'!C7&lt;'Raw Data'!E7</f>
        <v>1</v>
      </c>
      <c r="AC12">
        <f>IF('Raw Data'!C7&gt;'Raw Data'!E7, 1, 0)</f>
        <v>0</v>
      </c>
      <c r="AD12">
        <f>IF(AND('Raw Data'!C7&gt;'Raw Data'!E7, 'Raw Data'!O7&gt;'Raw Data'!P7), 'Raw Data'!C7, 0)</f>
        <v>0</v>
      </c>
      <c r="AE12">
        <f>IF('Raw Data'!E7&lt;'Raw Data'!C7, 1, 0)</f>
        <v>0</v>
      </c>
      <c r="AF12">
        <f>IF(AND('Raw Data'!C7&gt;'Raw Data'!E7, 'Raw Data'!O7&lt;'Raw Data'!P7), 'Raw Data'!E7, 0)</f>
        <v>0</v>
      </c>
      <c r="AG12">
        <f>IF('Raw Data'!E7&gt;'Raw Data'!C7, 1, 0)</f>
        <v>1</v>
      </c>
      <c r="AH12">
        <f>IF(AND('Raw Data'!C7&lt;'Raw Data'!E7, 'Raw Data'!O7&lt;'Raw Data'!P7), 'Raw Data'!E7, 0)</f>
        <v>0</v>
      </c>
      <c r="AI12" s="7">
        <f t="shared" si="10"/>
        <v>1</v>
      </c>
      <c r="AJ12">
        <f>IF(ISNUMBER('Raw Data'!C7), IF(_xlfn.XLOOKUP(SMALL('Raw Data'!C7:E7, 1), C12:G12, C12:G12, 0)&gt;0, SMALL('Raw Data'!C7:E7, 1), 0), 0)</f>
        <v>0</v>
      </c>
      <c r="AK12" s="7">
        <f t="shared" si="11"/>
        <v>1</v>
      </c>
      <c r="AL12">
        <f>IF(ISNUMBER('Raw Data'!C7), IF(_xlfn.XLOOKUP(SMALL('Raw Data'!C7:E7, 2), C12:G12, C12:G12, 0)&gt;0, SMALL('Raw Data'!C7:E7, 2), 0), 0)</f>
        <v>0</v>
      </c>
      <c r="AM12" s="7">
        <f t="shared" si="12"/>
        <v>1</v>
      </c>
      <c r="AN12">
        <f>IF(ISNUMBER('Raw Data'!C7), IF(_xlfn.XLOOKUP(SMALL('Raw Data'!C7:E7, 3), C12:G12, C12:G12, 0)&gt;0, SMALL('Raw Data'!C7:E7, 3), 0), 0)</f>
        <v>3.4</v>
      </c>
      <c r="AO12" s="7">
        <f t="shared" si="13"/>
        <v>1</v>
      </c>
      <c r="AP12">
        <f>IF(AND('Raw Data'!C7&lt;'Raw Data'!E7,'Raw Data'!O7&gt;'Raw Data'!P7),'Raw Data'!C7,IF(AND('Raw Data'!E7&lt;'Raw Data'!C7,'Raw Data'!P7&gt;'Raw Data'!O7),'Raw Data'!E7,0))</f>
        <v>0</v>
      </c>
      <c r="AQ12" s="7">
        <f t="shared" si="14"/>
        <v>1</v>
      </c>
      <c r="AR12">
        <f>IF(AND('Raw Data'!C7&gt;'Raw Data'!E7,'Raw Data'!O7&gt;'Raw Data'!P7),'Raw Data'!C7,IF(AND('Raw Data'!E7&gt;'Raw Data'!C7,'Raw Data'!P7&gt;'Raw Data'!O7),'Raw Data'!E7,0))</f>
        <v>0</v>
      </c>
      <c r="AS12">
        <f>IF('Raw Data'!D7&gt;0, IF('Raw Data'!D7&gt;4, Analysis!P12, 1), 0)</f>
        <v>1</v>
      </c>
      <c r="AT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3.4</v>
      </c>
      <c r="AU12">
        <f t="shared" si="15"/>
        <v>1</v>
      </c>
      <c r="AV12">
        <f>IF(AND('Raw Data'!D7&gt;4,'Raw Data'!O7&lt;'Raw Data'!P7),'Raw Data'!K7,IF(AND('Raw Data'!D7&gt;4,'Raw Data'!O7='Raw Data'!P7),0,IF('Raw Data'!O7='Raw Data'!P7,'Raw Data'!D7,0)))</f>
        <v>3.4</v>
      </c>
      <c r="AW12">
        <f>IF(AND('Raw Data'!D7&lt;4, NOT(ISBLANK('Raw Data'!D7))), 1, 0)</f>
        <v>1</v>
      </c>
      <c r="AX12">
        <f>IF(AND('Raw Data'!D7&lt;4, 'Raw Data'!O7='Raw Data'!P7), 'Raw Data'!D7, 0)</f>
        <v>3.4</v>
      </c>
    </row>
    <row r="13" spans="1:50" x14ac:dyDescent="0.3">
      <c r="A13" s="7">
        <f>'Raw Data'!Q8</f>
        <v>1</v>
      </c>
      <c r="B13" s="7">
        <f t="shared" si="0"/>
        <v>1</v>
      </c>
      <c r="C13">
        <f>IF('Raw Data'!O8&gt;'Raw Data'!P8, 'Raw Data'!C8, 0)</f>
        <v>0</v>
      </c>
      <c r="D13" s="7">
        <f t="shared" si="1"/>
        <v>1</v>
      </c>
      <c r="E13">
        <f>IF(AND(ISNUMBER('Raw Data'!O8), 'Raw Data'!O8='Raw Data'!P8), 'Raw Data'!D8, 0)</f>
        <v>3.6</v>
      </c>
      <c r="F13" s="7">
        <f t="shared" si="2"/>
        <v>1</v>
      </c>
      <c r="G13">
        <f>IF('Raw Data'!O8&lt;'Raw Data'!P8, 'Raw Data'!E8, 0)</f>
        <v>0</v>
      </c>
      <c r="H13" s="7">
        <f t="shared" si="3"/>
        <v>1</v>
      </c>
      <c r="I13">
        <f>IF(SUM('Raw Data'!O8:P8)&gt;2, 'Raw Data'!F8, 0)</f>
        <v>1.49</v>
      </c>
      <c r="J13" s="7">
        <f t="shared" si="4"/>
        <v>1</v>
      </c>
      <c r="K13">
        <f>IF(AND(ISNUMBER('Raw Data'!O8),SUM('Raw Data'!O8:P8)&lt;3),'Raw Data'!F8,)</f>
        <v>0</v>
      </c>
      <c r="L13" s="7">
        <f t="shared" si="5"/>
        <v>1</v>
      </c>
      <c r="M13">
        <f>IF(AND('Raw Data'!O8&gt;0, 'Raw Data'!P8&gt;0), 'Raw Data'!H8, 0)</f>
        <v>1.44</v>
      </c>
      <c r="N13" s="7">
        <f t="shared" si="6"/>
        <v>1</v>
      </c>
      <c r="O13">
        <f>IF(AND(ISNUMBER('Raw Data'!O8), OR('Raw Data'!O8=0, 'Raw Data'!P8=0)), 'Raw Data'!I8, 0)</f>
        <v>0</v>
      </c>
      <c r="P13" s="7">
        <f>IF(OR(E13&gt;0, ISBLANK('Raw Data'!O8)=TRUE), 0, 1)</f>
        <v>0</v>
      </c>
      <c r="Q13">
        <f>IF('Raw Data'!O8='Raw Data'!P8, 0, IF('Raw Data'!O8&gt;'Raw Data'!P8, 'Raw Data'!J8, 0))</f>
        <v>0</v>
      </c>
      <c r="R13" s="7">
        <f>IF(OR(E13&gt;0, ISBLANK('Raw Data'!O8)=TRUE), 0, 1)</f>
        <v>0</v>
      </c>
      <c r="S13">
        <f>IF('Raw Data'!O8='Raw Data'!P8, 0, IF('Raw Data'!O8&lt;'Raw Data'!P8, 'Raw Data'!K8, 0))</f>
        <v>0</v>
      </c>
      <c r="T13" s="7">
        <f t="shared" si="7"/>
        <v>1</v>
      </c>
      <c r="U13">
        <f>IF(AND(ISNUMBER('Raw Data'!O8), OR('Raw Data'!O8&gt;'Raw Data'!P8, 'Raw Data'!O8='Raw Data'!P8)), 'Raw Data'!L8, 0)</f>
        <v>1.65</v>
      </c>
      <c r="V13" s="7">
        <f t="shared" si="8"/>
        <v>1</v>
      </c>
      <c r="W13">
        <f>IF(AND(ISNUMBER('Raw Data'!O8), OR('Raw Data'!O8&lt;'Raw Data'!P8, 'Raw Data'!O8='Raw Data'!P8)), 'Raw Data'!M8, 0)</f>
        <v>1.34</v>
      </c>
      <c r="X13" s="7">
        <f t="shared" si="9"/>
        <v>1</v>
      </c>
      <c r="Y13">
        <f>IF(AND(ISNUMBER('Raw Data'!O8), OR('Raw Data'!O8&gt;'Raw Data'!P8, 'Raw Data'!O8&lt;'Raw Data'!P8)), 'Raw Data'!N8, 0)</f>
        <v>0</v>
      </c>
      <c r="Z13">
        <f>IF('Raw Data'!C8&lt;'Raw Data'!E8, 1, 0)</f>
        <v>0</v>
      </c>
      <c r="AA13">
        <f>IF(AND('Raw Data'!C8&lt;'Raw Data'!E8, 'Raw Data'!O8&gt;'Raw Data'!P8), 'Raw Data'!C8, 0)</f>
        <v>0</v>
      </c>
      <c r="AB13" t="b">
        <f>'Raw Data'!C8&lt;'Raw Data'!E8</f>
        <v>0</v>
      </c>
      <c r="AC13">
        <f>IF('Raw Data'!C8&gt;'Raw Data'!E8, 1, 0)</f>
        <v>1</v>
      </c>
      <c r="AD13">
        <f>IF(AND('Raw Data'!C8&gt;'Raw Data'!E8, 'Raw Data'!O8&gt;'Raw Data'!P8), 'Raw Data'!C8, 0)</f>
        <v>0</v>
      </c>
      <c r="AE13">
        <f>IF('Raw Data'!E8&lt;'Raw Data'!C8, 1, 0)</f>
        <v>1</v>
      </c>
      <c r="AF13">
        <f>IF(AND('Raw Data'!C8&gt;'Raw Data'!E8, 'Raw Data'!O8&lt;'Raw Data'!P8), 'Raw Data'!E8, 0)</f>
        <v>0</v>
      </c>
      <c r="AG13">
        <f>IF('Raw Data'!E8&gt;'Raw Data'!C8, 1, 0)</f>
        <v>0</v>
      </c>
      <c r="AH13">
        <f>IF(AND('Raw Data'!C8&lt;'Raw Data'!E8, 'Raw Data'!O8&lt;'Raw Data'!P8), 'Raw Data'!E8, 0)</f>
        <v>0</v>
      </c>
      <c r="AI13" s="7">
        <f t="shared" si="10"/>
        <v>1</v>
      </c>
      <c r="AJ13">
        <f>IF(ISNUMBER('Raw Data'!C8), IF(_xlfn.XLOOKUP(SMALL('Raw Data'!C8:E8, 1), C13:G13, C13:G13, 0)&gt;0, SMALL('Raw Data'!C8:E8, 1), 0), 0)</f>
        <v>0</v>
      </c>
      <c r="AK13" s="7">
        <f t="shared" si="11"/>
        <v>1</v>
      </c>
      <c r="AL13">
        <f>IF(ISNUMBER('Raw Data'!C8), IF(_xlfn.XLOOKUP(SMALL('Raw Data'!C8:E8, 2), C13:G13, C13:G13, 0)&gt;0, SMALL('Raw Data'!C8:E8, 2), 0), 0)</f>
        <v>0</v>
      </c>
      <c r="AM13" s="7">
        <f t="shared" si="12"/>
        <v>1</v>
      </c>
      <c r="AN13">
        <f>IF(ISNUMBER('Raw Data'!C8), IF(_xlfn.XLOOKUP(SMALL('Raw Data'!C8:E8, 3), C13:G13, C13:G13, 0)&gt;0, SMALL('Raw Data'!C8:E8, 3), 0), 0)</f>
        <v>3.6</v>
      </c>
      <c r="AO13" s="7">
        <f t="shared" si="13"/>
        <v>1</v>
      </c>
      <c r="AP13">
        <f>IF(AND('Raw Data'!C8&lt;'Raw Data'!E8,'Raw Data'!O8&gt;'Raw Data'!P8),'Raw Data'!C8,IF(AND('Raw Data'!E8&lt;'Raw Data'!C8,'Raw Data'!P8&gt;'Raw Data'!O8),'Raw Data'!E8,0))</f>
        <v>0</v>
      </c>
      <c r="AQ13" s="7">
        <f t="shared" si="14"/>
        <v>1</v>
      </c>
      <c r="AR13">
        <f>IF(AND('Raw Data'!C8&gt;'Raw Data'!E8,'Raw Data'!O8&gt;'Raw Data'!P8),'Raw Data'!C8,IF(AND('Raw Data'!E8&gt;'Raw Data'!C8,'Raw Data'!P8&gt;'Raw Data'!O8),'Raw Data'!E8,0))</f>
        <v>0</v>
      </c>
      <c r="AS13">
        <f>IF('Raw Data'!D8&gt;0, IF('Raw Data'!D8&gt;4, Analysis!P13, 1), 0)</f>
        <v>1</v>
      </c>
      <c r="AT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3.6</v>
      </c>
      <c r="AU13">
        <f t="shared" si="15"/>
        <v>1</v>
      </c>
      <c r="AV13">
        <f>IF(AND('Raw Data'!D8&gt;4,'Raw Data'!O8&lt;'Raw Data'!P8),'Raw Data'!K8,IF(AND('Raw Data'!D8&gt;4,'Raw Data'!O8='Raw Data'!P8),0,IF('Raw Data'!O8='Raw Data'!P8,'Raw Data'!D8,0)))</f>
        <v>3.6</v>
      </c>
      <c r="AW13">
        <f>IF(AND('Raw Data'!D8&lt;4, NOT(ISBLANK('Raw Data'!D8))), 1, 0)</f>
        <v>1</v>
      </c>
      <c r="AX13">
        <f>IF(AND('Raw Data'!D8&lt;4, 'Raw Data'!O8='Raw Data'!P8), 'Raw Data'!D8, 0)</f>
        <v>3.6</v>
      </c>
    </row>
    <row r="14" spans="1:50" x14ac:dyDescent="0.3">
      <c r="A14" s="7">
        <f>'Raw Data'!Q9</f>
        <v>1</v>
      </c>
      <c r="B14" s="7">
        <f t="shared" si="0"/>
        <v>1</v>
      </c>
      <c r="C14">
        <f>IF('Raw Data'!O9&gt;'Raw Data'!P9, 'Raw Data'!C9, 0)</f>
        <v>0</v>
      </c>
      <c r="D14" s="7">
        <f t="shared" si="1"/>
        <v>1</v>
      </c>
      <c r="E14">
        <f>IF(AND(ISNUMBER('Raw Data'!O9), 'Raw Data'!O9='Raw Data'!P9), 'Raw Data'!D9, 0)</f>
        <v>3.2</v>
      </c>
      <c r="F14" s="7">
        <f t="shared" si="2"/>
        <v>1</v>
      </c>
      <c r="G14">
        <f>IF('Raw Data'!O9&lt;'Raw Data'!P9, 'Raw Data'!E9, 0)</f>
        <v>0</v>
      </c>
      <c r="H14" s="7">
        <f t="shared" si="3"/>
        <v>1</v>
      </c>
      <c r="I14">
        <f>IF(SUM('Raw Data'!O9:P9)&gt;2, 'Raw Data'!F9, 0)</f>
        <v>0</v>
      </c>
      <c r="J14" s="7">
        <f t="shared" si="4"/>
        <v>1</v>
      </c>
      <c r="K14">
        <f>IF(AND(ISNUMBER('Raw Data'!O9),SUM('Raw Data'!O9:P9)&lt;3),'Raw Data'!F9,)</f>
        <v>1.97</v>
      </c>
      <c r="L14" s="7">
        <f t="shared" si="5"/>
        <v>1</v>
      </c>
      <c r="M14">
        <f>IF(AND('Raw Data'!O9&gt;0, 'Raw Data'!P9&gt;0), 'Raw Data'!H9, 0)</f>
        <v>0</v>
      </c>
      <c r="N14" s="7">
        <f t="shared" si="6"/>
        <v>1</v>
      </c>
      <c r="O14">
        <f>IF(AND(ISNUMBER('Raw Data'!O9), OR('Raw Data'!O9=0, 'Raw Data'!P9=0)), 'Raw Data'!I9, 0)</f>
        <v>2.06</v>
      </c>
      <c r="P14" s="7">
        <f>IF(OR(E14&gt;0, ISBLANK('Raw Data'!O9)=TRUE), 0, 1)</f>
        <v>0</v>
      </c>
      <c r="Q14">
        <f>IF('Raw Data'!O9='Raw Data'!P9, 0, IF('Raw Data'!O9&gt;'Raw Data'!P9, 'Raw Data'!J9, 0))</f>
        <v>0</v>
      </c>
      <c r="R14" s="7">
        <f>IF(OR(E14&gt;0, ISBLANK('Raw Data'!O9)=TRUE), 0, 1)</f>
        <v>0</v>
      </c>
      <c r="S14">
        <f>IF('Raw Data'!O9='Raw Data'!P9, 0, IF('Raw Data'!O9&lt;'Raw Data'!P9, 'Raw Data'!K9, 0))</f>
        <v>0</v>
      </c>
      <c r="T14" s="7">
        <f t="shared" si="7"/>
        <v>1</v>
      </c>
      <c r="U14">
        <f>IF(AND(ISNUMBER('Raw Data'!O9), OR('Raw Data'!O9&gt;'Raw Data'!P9, 'Raw Data'!O9='Raw Data'!P9)), 'Raw Data'!L9, 0)</f>
        <v>1.29</v>
      </c>
      <c r="V14" s="7">
        <f t="shared" si="8"/>
        <v>1</v>
      </c>
      <c r="W14">
        <f>IF(AND(ISNUMBER('Raw Data'!O9), OR('Raw Data'!O9&lt;'Raw Data'!P9, 'Raw Data'!O9='Raw Data'!P9)), 'Raw Data'!M9, 0)</f>
        <v>1.62</v>
      </c>
      <c r="X14" s="7">
        <f t="shared" si="9"/>
        <v>1</v>
      </c>
      <c r="Y14">
        <f>IF(AND(ISNUMBER('Raw Data'!O9), OR('Raw Data'!O9&gt;'Raw Data'!P9, 'Raw Data'!O9&lt;'Raw Data'!P9)), 'Raw Data'!N9, 0)</f>
        <v>0</v>
      </c>
      <c r="Z14">
        <f>IF('Raw Data'!C9&lt;'Raw Data'!E9, 1, 0)</f>
        <v>1</v>
      </c>
      <c r="AA14">
        <f>IF(AND('Raw Data'!C9&lt;'Raw Data'!E9, 'Raw Data'!O9&gt;'Raw Data'!P9), 'Raw Data'!C9, 0)</f>
        <v>0</v>
      </c>
      <c r="AB14" t="b">
        <f>'Raw Data'!C9&lt;'Raw Data'!E9</f>
        <v>1</v>
      </c>
      <c r="AC14">
        <f>IF('Raw Data'!C9&gt;'Raw Data'!E9, 1, 0)</f>
        <v>0</v>
      </c>
      <c r="AD14">
        <f>IF(AND('Raw Data'!C9&gt;'Raw Data'!E9, 'Raw Data'!O9&gt;'Raw Data'!P9), 'Raw Data'!C9, 0)</f>
        <v>0</v>
      </c>
      <c r="AE14">
        <f>IF('Raw Data'!E9&lt;'Raw Data'!C9, 1, 0)</f>
        <v>0</v>
      </c>
      <c r="AF14">
        <f>IF(AND('Raw Data'!C9&gt;'Raw Data'!E9, 'Raw Data'!O9&lt;'Raw Data'!P9), 'Raw Data'!E9, 0)</f>
        <v>0</v>
      </c>
      <c r="AG14">
        <f>IF('Raw Data'!E9&gt;'Raw Data'!C9, 1, 0)</f>
        <v>1</v>
      </c>
      <c r="AH14">
        <f>IF(AND('Raw Data'!C9&lt;'Raw Data'!E9, 'Raw Data'!O9&lt;'Raw Data'!P9), 'Raw Data'!E9, 0)</f>
        <v>0</v>
      </c>
      <c r="AI14" s="7">
        <f t="shared" si="10"/>
        <v>1</v>
      </c>
      <c r="AJ14">
        <f>IF(ISNUMBER('Raw Data'!C9), IF(_xlfn.XLOOKUP(SMALL('Raw Data'!C9:E9, 1), C14:G14, C14:G14, 0)&gt;0, SMALL('Raw Data'!C9:E9, 1), 0), 0)</f>
        <v>0</v>
      </c>
      <c r="AK14" s="7">
        <f t="shared" si="11"/>
        <v>1</v>
      </c>
      <c r="AL14">
        <f>IF(ISNUMBER('Raw Data'!C9), IF(_xlfn.XLOOKUP(SMALL('Raw Data'!C9:E9, 2), C14:G14, C14:G14, 0)&gt;0, SMALL('Raw Data'!C9:E9, 2), 0), 0)</f>
        <v>3.2</v>
      </c>
      <c r="AM14" s="7">
        <f t="shared" si="12"/>
        <v>1</v>
      </c>
      <c r="AN14">
        <f>IF(ISNUMBER('Raw Data'!C9), IF(_xlfn.XLOOKUP(SMALL('Raw Data'!C9:E9, 3), C14:G14, C14:G14, 0)&gt;0, SMALL('Raw Data'!C9:E9, 3), 0), 0)</f>
        <v>0</v>
      </c>
      <c r="AO14" s="7">
        <f t="shared" si="13"/>
        <v>1</v>
      </c>
      <c r="AP14">
        <f>IF(AND('Raw Data'!C9&lt;'Raw Data'!E9,'Raw Data'!O9&gt;'Raw Data'!P9),'Raw Data'!C9,IF(AND('Raw Data'!E9&lt;'Raw Data'!C9,'Raw Data'!P9&gt;'Raw Data'!O9),'Raw Data'!E9,0))</f>
        <v>0</v>
      </c>
      <c r="AQ14" s="7">
        <f t="shared" si="14"/>
        <v>1</v>
      </c>
      <c r="AR14">
        <f>IF(AND('Raw Data'!C9&gt;'Raw Data'!E9,'Raw Data'!O9&gt;'Raw Data'!P9),'Raw Data'!C9,IF(AND('Raw Data'!E9&gt;'Raw Data'!C9,'Raw Data'!P9&gt;'Raw Data'!O9),'Raw Data'!E9,0))</f>
        <v>0</v>
      </c>
      <c r="AS14">
        <f>IF('Raw Data'!D9&gt;0, IF('Raw Data'!D9&gt;4, Analysis!P14, 1), 0)</f>
        <v>1</v>
      </c>
      <c r="AT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3.2</v>
      </c>
      <c r="AU14">
        <f t="shared" si="15"/>
        <v>1</v>
      </c>
      <c r="AV14">
        <f>IF(AND('Raw Data'!D9&gt;4,'Raw Data'!O9&lt;'Raw Data'!P9),'Raw Data'!K9,IF(AND('Raw Data'!D9&gt;4,'Raw Data'!O9='Raw Data'!P9),0,IF('Raw Data'!O9='Raw Data'!P9,'Raw Data'!D9,0)))</f>
        <v>3.2</v>
      </c>
      <c r="AW14">
        <f>IF(AND('Raw Data'!D9&lt;4, NOT(ISBLANK('Raw Data'!D9))), 1, 0)</f>
        <v>1</v>
      </c>
      <c r="AX14">
        <f>IF(AND('Raw Data'!D9&lt;4, 'Raw Data'!O9='Raw Data'!P9), 'Raw Data'!D9, 0)</f>
        <v>3.2</v>
      </c>
    </row>
    <row r="15" spans="1:50" x14ac:dyDescent="0.3">
      <c r="A15" s="7">
        <f>'Raw Data'!Q10</f>
        <v>1</v>
      </c>
      <c r="B15" s="7">
        <f t="shared" si="0"/>
        <v>1</v>
      </c>
      <c r="C15">
        <f>IF('Raw Data'!O10&gt;'Raw Data'!P10, 'Raw Data'!C10, 0)</f>
        <v>1.1100000000000001</v>
      </c>
      <c r="D15" s="7">
        <f t="shared" si="1"/>
        <v>1</v>
      </c>
      <c r="E15">
        <f>IF(AND(ISNUMBER('Raw Data'!O10), 'Raw Data'!O10='Raw Data'!P10), 'Raw Data'!D10, 0)</f>
        <v>0</v>
      </c>
      <c r="F15" s="7">
        <f t="shared" si="2"/>
        <v>1</v>
      </c>
      <c r="G15">
        <f>IF('Raw Data'!O10&lt;'Raw Data'!P10, 'Raw Data'!E10, 0)</f>
        <v>0</v>
      </c>
      <c r="H15" s="7">
        <f t="shared" si="3"/>
        <v>1</v>
      </c>
      <c r="I15">
        <f>IF(SUM('Raw Data'!O10:P10)&gt;2, 'Raw Data'!F10, 0)</f>
        <v>1.2</v>
      </c>
      <c r="J15" s="7">
        <f t="shared" si="4"/>
        <v>1</v>
      </c>
      <c r="K15">
        <f>IF(AND(ISNUMBER('Raw Data'!O10),SUM('Raw Data'!O10:P10)&lt;3),'Raw Data'!F10,)</f>
        <v>0</v>
      </c>
      <c r="L15" s="7">
        <f t="shared" si="5"/>
        <v>1</v>
      </c>
      <c r="M15">
        <f>IF(AND('Raw Data'!O10&gt;0, 'Raw Data'!P10&gt;0), 'Raw Data'!H10, 0)</f>
        <v>1.69</v>
      </c>
      <c r="N15" s="7">
        <f t="shared" si="6"/>
        <v>1</v>
      </c>
      <c r="O15">
        <f>IF(AND(ISNUMBER('Raw Data'!O10), OR('Raw Data'!O10=0, 'Raw Data'!P10=0)), 'Raw Data'!I10, 0)</f>
        <v>0</v>
      </c>
      <c r="P15" s="7">
        <f>IF(OR(E15&gt;0, ISBLANK('Raw Data'!O10)=TRUE), 0, 1)</f>
        <v>1</v>
      </c>
      <c r="Q15">
        <f>IF('Raw Data'!O10='Raw Data'!P10, 0, IF('Raw Data'!O10&gt;'Raw Data'!P10, 'Raw Data'!J10, 0))</f>
        <v>1.02</v>
      </c>
      <c r="R15" s="7">
        <f>IF(OR(E15&gt;0, ISBLANK('Raw Data'!O10)=TRUE), 0, 1)</f>
        <v>1</v>
      </c>
      <c r="S15">
        <f>IF('Raw Data'!O10='Raw Data'!P10, 0, IF('Raw Data'!O10&lt;'Raw Data'!P10, 'Raw Data'!K10, 0))</f>
        <v>0</v>
      </c>
      <c r="T15" s="7">
        <f t="shared" si="7"/>
        <v>1</v>
      </c>
      <c r="U15">
        <f>IF(AND(ISNUMBER('Raw Data'!O10), OR('Raw Data'!O10&gt;'Raw Data'!P10, 'Raw Data'!O10='Raw Data'!P10)), 'Raw Data'!L10, 0)</f>
        <v>1.02</v>
      </c>
      <c r="V15" s="7">
        <f t="shared" si="8"/>
        <v>1</v>
      </c>
      <c r="W15">
        <f>IF(AND(ISNUMBER('Raw Data'!O10), OR('Raw Data'!O10&lt;'Raw Data'!P10, 'Raw Data'!O10='Raw Data'!P10)), 'Raw Data'!M10, 0)</f>
        <v>0</v>
      </c>
      <c r="X15" s="7">
        <f t="shared" si="9"/>
        <v>1</v>
      </c>
      <c r="Y15">
        <f>IF(AND(ISNUMBER('Raw Data'!O10), OR('Raw Data'!O10&gt;'Raw Data'!P10, 'Raw Data'!O10&lt;'Raw Data'!P10)), 'Raw Data'!N10, 0)</f>
        <v>1.05</v>
      </c>
      <c r="Z15">
        <f>IF('Raw Data'!C10&lt;'Raw Data'!E10, 1, 0)</f>
        <v>1</v>
      </c>
      <c r="AA15">
        <f>IF(AND('Raw Data'!C10&lt;'Raw Data'!E10, 'Raw Data'!O10&gt;'Raw Data'!P10), 'Raw Data'!C10, 0)</f>
        <v>1.1100000000000001</v>
      </c>
      <c r="AB15" t="b">
        <f>'Raw Data'!C10&lt;'Raw Data'!E10</f>
        <v>1</v>
      </c>
      <c r="AC15">
        <f>IF('Raw Data'!C10&gt;'Raw Data'!E10, 1, 0)</f>
        <v>0</v>
      </c>
      <c r="AD15">
        <f>IF(AND('Raw Data'!C10&gt;'Raw Data'!E10, 'Raw Data'!O10&gt;'Raw Data'!P10), 'Raw Data'!C10, 0)</f>
        <v>0</v>
      </c>
      <c r="AE15">
        <f>IF('Raw Data'!E10&lt;'Raw Data'!C10, 1, 0)</f>
        <v>0</v>
      </c>
      <c r="AF15">
        <f>IF(AND('Raw Data'!C10&gt;'Raw Data'!E10, 'Raw Data'!O10&lt;'Raw Data'!P10), 'Raw Data'!E10, 0)</f>
        <v>0</v>
      </c>
      <c r="AG15">
        <f>IF('Raw Data'!E10&gt;'Raw Data'!C10, 1, 0)</f>
        <v>1</v>
      </c>
      <c r="AH15">
        <f>IF(AND('Raw Data'!C10&lt;'Raw Data'!E10, 'Raw Data'!O10&lt;'Raw Data'!P10), 'Raw Data'!E10, 0)</f>
        <v>0</v>
      </c>
      <c r="AI15" s="7">
        <f t="shared" si="10"/>
        <v>1</v>
      </c>
      <c r="AJ15">
        <f>IF(ISNUMBER('Raw Data'!C10), IF(_xlfn.XLOOKUP(SMALL('Raw Data'!C10:E10, 1), C15:G15, C15:G15, 0)&gt;0, SMALL('Raw Data'!C10:E10, 1), 0), 0)</f>
        <v>1.1100000000000001</v>
      </c>
      <c r="AK15" s="7">
        <f t="shared" si="11"/>
        <v>1</v>
      </c>
      <c r="AL15">
        <f>IF(ISNUMBER('Raw Data'!C10), IF(_xlfn.XLOOKUP(SMALL('Raw Data'!C10:E10, 2), C15:G15, C15:G15, 0)&gt;0, SMALL('Raw Data'!C10:E10, 2), 0), 0)</f>
        <v>0</v>
      </c>
      <c r="AM15" s="7">
        <f t="shared" si="12"/>
        <v>1</v>
      </c>
      <c r="AN15">
        <f>IF(ISNUMBER('Raw Data'!C10), IF(_xlfn.XLOOKUP(SMALL('Raw Data'!C10:E10, 3), C15:G15, C15:G15, 0)&gt;0, SMALL('Raw Data'!C10:E10, 3), 0), 0)</f>
        <v>0</v>
      </c>
      <c r="AO15" s="7">
        <f t="shared" si="13"/>
        <v>1</v>
      </c>
      <c r="AP15">
        <f>IF(AND('Raw Data'!C10&lt;'Raw Data'!E10,'Raw Data'!O10&gt;'Raw Data'!P10),'Raw Data'!C10,IF(AND('Raw Data'!E10&lt;'Raw Data'!C10,'Raw Data'!P10&gt;'Raw Data'!O10),'Raw Data'!E10,0))</f>
        <v>1.1100000000000001</v>
      </c>
      <c r="AQ15" s="7">
        <f t="shared" si="14"/>
        <v>1</v>
      </c>
      <c r="AR15">
        <f>IF(AND('Raw Data'!C10&gt;'Raw Data'!E10,'Raw Data'!O10&gt;'Raw Data'!P10),'Raw Data'!C10,IF(AND('Raw Data'!E10&gt;'Raw Data'!C10,'Raw Data'!P10&gt;'Raw Data'!O10),'Raw Data'!E10,0))</f>
        <v>0</v>
      </c>
      <c r="AS15">
        <f>IF('Raw Data'!D10&gt;0, IF('Raw Data'!D10&gt;4, Analysis!P15, 1), 0)</f>
        <v>1</v>
      </c>
      <c r="AT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1.02</v>
      </c>
      <c r="AU15">
        <f t="shared" si="15"/>
        <v>1</v>
      </c>
      <c r="AV15">
        <f>IF(AND('Raw Data'!D10&gt;4,'Raw Data'!O10&lt;'Raw Data'!P10),'Raw Data'!K10,IF(AND('Raw Data'!D10&gt;4,'Raw Data'!O10='Raw Data'!P10),0,IF('Raw Data'!O10='Raw Data'!P10,'Raw Data'!D10,0)))</f>
        <v>0</v>
      </c>
      <c r="AW15">
        <f>IF(AND('Raw Data'!D10&lt;4, NOT(ISBLANK('Raw Data'!D10))), 1, 0)</f>
        <v>0</v>
      </c>
      <c r="AX15">
        <f>IF(AND('Raw Data'!D10&lt;4, 'Raw Data'!O10='Raw Data'!P10), 'Raw Data'!D10, 0)</f>
        <v>0</v>
      </c>
    </row>
    <row r="16" spans="1:50" x14ac:dyDescent="0.3">
      <c r="A16" s="7">
        <f>'Raw Data'!Q11</f>
        <v>2</v>
      </c>
      <c r="B16" s="7">
        <f t="shared" si="0"/>
        <v>1</v>
      </c>
      <c r="C16">
        <f>IF('Raw Data'!O11&gt;'Raw Data'!P11, 'Raw Data'!C11, 0)</f>
        <v>1.47</v>
      </c>
      <c r="D16" s="7">
        <f t="shared" si="1"/>
        <v>1</v>
      </c>
      <c r="E16">
        <f>IF(AND(ISNUMBER('Raw Data'!O11), 'Raw Data'!O11='Raw Data'!P11), 'Raw Data'!D11, 0)</f>
        <v>0</v>
      </c>
      <c r="F16" s="7">
        <f t="shared" si="2"/>
        <v>1</v>
      </c>
      <c r="G16">
        <f>IF('Raw Data'!O11&lt;'Raw Data'!P11, 'Raw Data'!E11, 0)</f>
        <v>0</v>
      </c>
      <c r="H16" s="7">
        <f t="shared" si="3"/>
        <v>1</v>
      </c>
      <c r="I16">
        <f>IF(SUM('Raw Data'!O11:P11)&gt;2, 'Raw Data'!F11, 0)</f>
        <v>0</v>
      </c>
      <c r="J16" s="7">
        <f t="shared" si="4"/>
        <v>1</v>
      </c>
      <c r="K16">
        <f>IF(AND(ISNUMBER('Raw Data'!O11),SUM('Raw Data'!O11:P11)&lt;3),'Raw Data'!F11,)</f>
        <v>1.5</v>
      </c>
      <c r="L16" s="7">
        <f t="shared" si="5"/>
        <v>1</v>
      </c>
      <c r="M16">
        <f>IF(AND('Raw Data'!O11&gt;0, 'Raw Data'!P11&gt;0), 'Raw Data'!H11, 0)</f>
        <v>0</v>
      </c>
      <c r="N16" s="7">
        <f t="shared" si="6"/>
        <v>1</v>
      </c>
      <c r="O16">
        <f>IF(AND(ISNUMBER('Raw Data'!O11), OR('Raw Data'!O11=0, 'Raw Data'!P11=0)), 'Raw Data'!I11, 0)</f>
        <v>2.36</v>
      </c>
      <c r="P16" s="7">
        <f>IF(OR(E16&gt;0, ISBLANK('Raw Data'!O11)=TRUE), 0, 1)</f>
        <v>1</v>
      </c>
      <c r="Q16">
        <f>IF('Raw Data'!O11='Raw Data'!P11, 0, IF('Raw Data'!O11&gt;'Raw Data'!P11, 'Raw Data'!J11, 0))</f>
        <v>1.17</v>
      </c>
      <c r="R16" s="7">
        <f>IF(OR(E16&gt;0, ISBLANK('Raw Data'!O11)=TRUE), 0, 1)</f>
        <v>1</v>
      </c>
      <c r="S16">
        <f>IF('Raw Data'!O11='Raw Data'!P11, 0, IF('Raw Data'!O11&lt;'Raw Data'!P11, 'Raw Data'!K11, 0))</f>
        <v>0</v>
      </c>
      <c r="T16" s="7">
        <f t="shared" si="7"/>
        <v>1</v>
      </c>
      <c r="U16">
        <f>IF(AND(ISNUMBER('Raw Data'!O11), OR('Raw Data'!O11&gt;'Raw Data'!P11, 'Raw Data'!O11='Raw Data'!P11)), 'Raw Data'!L11, 0)</f>
        <v>1.1100000000000001</v>
      </c>
      <c r="V16" s="7">
        <f t="shared" si="8"/>
        <v>1</v>
      </c>
      <c r="W16">
        <f>IF(AND(ISNUMBER('Raw Data'!O11), OR('Raw Data'!O11&lt;'Raw Data'!P11, 'Raw Data'!O11='Raw Data'!P11)), 'Raw Data'!M11, 0)</f>
        <v>0</v>
      </c>
      <c r="X16" s="7">
        <f t="shared" si="9"/>
        <v>1</v>
      </c>
      <c r="Y16">
        <f>IF(AND(ISNUMBER('Raw Data'!O11), OR('Raw Data'!O11&gt;'Raw Data'!P11, 'Raw Data'!O11&lt;'Raw Data'!P11)), 'Raw Data'!N11, 0)</f>
        <v>1.18</v>
      </c>
      <c r="Z16">
        <f>IF('Raw Data'!C11&lt;'Raw Data'!E11, 1, 0)</f>
        <v>1</v>
      </c>
      <c r="AA16">
        <f>IF(AND('Raw Data'!C11&lt;'Raw Data'!E11, 'Raw Data'!O11&gt;'Raw Data'!P11), 'Raw Data'!C11, 0)</f>
        <v>1.47</v>
      </c>
      <c r="AB16" t="b">
        <f>'Raw Data'!C11&lt;'Raw Data'!E11</f>
        <v>1</v>
      </c>
      <c r="AC16">
        <f>IF('Raw Data'!C11&gt;'Raw Data'!E11, 1, 0)</f>
        <v>0</v>
      </c>
      <c r="AD16">
        <f>IF(AND('Raw Data'!C11&gt;'Raw Data'!E11, 'Raw Data'!O11&gt;'Raw Data'!P11), 'Raw Data'!C11, 0)</f>
        <v>0</v>
      </c>
      <c r="AE16">
        <f>IF('Raw Data'!E11&lt;'Raw Data'!C11, 1, 0)</f>
        <v>0</v>
      </c>
      <c r="AF16">
        <f>IF(AND('Raw Data'!C11&gt;'Raw Data'!E11, 'Raw Data'!O11&lt;'Raw Data'!P11), 'Raw Data'!E11, 0)</f>
        <v>0</v>
      </c>
      <c r="AG16">
        <f>IF('Raw Data'!E11&gt;'Raw Data'!C11, 1, 0)</f>
        <v>1</v>
      </c>
      <c r="AH16">
        <f>IF(AND('Raw Data'!C11&lt;'Raw Data'!E11, 'Raw Data'!O11&lt;'Raw Data'!P11), 'Raw Data'!E11, 0)</f>
        <v>0</v>
      </c>
      <c r="AI16" s="7">
        <f t="shared" si="10"/>
        <v>1</v>
      </c>
      <c r="AJ16">
        <f>IF(ISNUMBER('Raw Data'!C11), IF(_xlfn.XLOOKUP(SMALL('Raw Data'!C11:E11, 1), C16:G16, C16:G16, 0)&gt;0, SMALL('Raw Data'!C11:E11, 1), 0), 0)</f>
        <v>1.47</v>
      </c>
      <c r="AK16" s="7">
        <f t="shared" si="11"/>
        <v>1</v>
      </c>
      <c r="AL16">
        <f>IF(ISNUMBER('Raw Data'!C11), IF(_xlfn.XLOOKUP(SMALL('Raw Data'!C11:E11, 2), C16:G16, C16:G16, 0)&gt;0, SMALL('Raw Data'!C11:E11, 2), 0), 0)</f>
        <v>0</v>
      </c>
      <c r="AM16" s="7">
        <f t="shared" si="12"/>
        <v>1</v>
      </c>
      <c r="AN16">
        <f>IF(ISNUMBER('Raw Data'!C11), IF(_xlfn.XLOOKUP(SMALL('Raw Data'!C11:E11, 3), C16:G16, C16:G16, 0)&gt;0, SMALL('Raw Data'!C11:E11, 3), 0), 0)</f>
        <v>0</v>
      </c>
      <c r="AO16" s="7">
        <f t="shared" si="13"/>
        <v>1</v>
      </c>
      <c r="AP16">
        <f>IF(AND('Raw Data'!C11&lt;'Raw Data'!E11,'Raw Data'!O11&gt;'Raw Data'!P11),'Raw Data'!C11,IF(AND('Raw Data'!E11&lt;'Raw Data'!C11,'Raw Data'!P11&gt;'Raw Data'!O11),'Raw Data'!E11,0))</f>
        <v>1.47</v>
      </c>
      <c r="AQ16" s="7">
        <f t="shared" si="14"/>
        <v>1</v>
      </c>
      <c r="AR16">
        <f>IF(AND('Raw Data'!C11&gt;'Raw Data'!E11,'Raw Data'!O11&gt;'Raw Data'!P11),'Raw Data'!C11,IF(AND('Raw Data'!E11&gt;'Raw Data'!C11,'Raw Data'!P11&gt;'Raw Data'!O11),'Raw Data'!E11,0))</f>
        <v>0</v>
      </c>
      <c r="AS16">
        <f>IF('Raw Data'!D11&gt;0, IF('Raw Data'!D11&gt;4, Analysis!P16, 1), 0)</f>
        <v>1</v>
      </c>
      <c r="AT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1.17</v>
      </c>
      <c r="AU16">
        <f t="shared" si="15"/>
        <v>1</v>
      </c>
      <c r="AV16">
        <f>IF(AND('Raw Data'!D11&gt;4,'Raw Data'!O11&lt;'Raw Data'!P11),'Raw Data'!K11,IF(AND('Raw Data'!D11&gt;4,'Raw Data'!O11='Raw Data'!P11),0,IF('Raw Data'!O11='Raw Data'!P11,'Raw Data'!D11,0)))</f>
        <v>0</v>
      </c>
      <c r="AW16">
        <f>IF(AND('Raw Data'!D11&lt;4, NOT(ISBLANK('Raw Data'!D11))), 1, 0)</f>
        <v>0</v>
      </c>
      <c r="AX16">
        <f>IF(AND('Raw Data'!D11&lt;4, 'Raw Data'!O11='Raw Data'!P11), 'Raw Data'!D11, 0)</f>
        <v>0</v>
      </c>
    </row>
    <row r="17" spans="1:50" x14ac:dyDescent="0.3">
      <c r="A17">
        <f>'Raw Data'!Q12</f>
        <v>2</v>
      </c>
      <c r="B17" s="7">
        <f t="shared" si="0"/>
        <v>1</v>
      </c>
      <c r="C17">
        <f>IF('Raw Data'!O12&gt;'Raw Data'!P12, 'Raw Data'!C12, 0)</f>
        <v>0</v>
      </c>
      <c r="D17" s="7">
        <f t="shared" si="1"/>
        <v>1</v>
      </c>
      <c r="E17">
        <f>IF(AND(ISNUMBER('Raw Data'!O12), 'Raw Data'!O12='Raw Data'!P12), 'Raw Data'!D12, 0)</f>
        <v>0</v>
      </c>
      <c r="F17" s="7">
        <f t="shared" si="2"/>
        <v>1</v>
      </c>
      <c r="G17">
        <f>IF('Raw Data'!O12&lt;'Raw Data'!P12, 'Raw Data'!E12, 0)</f>
        <v>2.0499999999999998</v>
      </c>
      <c r="H17" s="7">
        <f t="shared" si="3"/>
        <v>1</v>
      </c>
      <c r="I17">
        <f>IF(SUM('Raw Data'!O12:P12)&gt;2, 'Raw Data'!F12, 0)</f>
        <v>1.81</v>
      </c>
      <c r="J17" s="7">
        <f t="shared" si="4"/>
        <v>1</v>
      </c>
      <c r="K17">
        <f>IF(AND(ISNUMBER('Raw Data'!O12),SUM('Raw Data'!O12:P12)&lt;3),'Raw Data'!F12,)</f>
        <v>0</v>
      </c>
      <c r="L17" s="7">
        <f t="shared" si="5"/>
        <v>1</v>
      </c>
      <c r="M17">
        <f>IF(AND('Raw Data'!O12&gt;0, 'Raw Data'!P12&gt;0), 'Raw Data'!H12, 0)</f>
        <v>1.69</v>
      </c>
      <c r="N17" s="7">
        <f t="shared" si="6"/>
        <v>1</v>
      </c>
      <c r="O17">
        <f>IF(AND(ISNUMBER('Raw Data'!O12), OR('Raw Data'!O12=0, 'Raw Data'!P12=0)), 'Raw Data'!I12, 0)</f>
        <v>0</v>
      </c>
      <c r="P17" s="7">
        <f>IF(OR(E17&gt;0, ISBLANK('Raw Data'!O12)=TRUE), 0, 1)</f>
        <v>1</v>
      </c>
      <c r="Q17">
        <f>IF('Raw Data'!O12='Raw Data'!P12, 0, IF('Raw Data'!O12&gt;'Raw Data'!P12, 'Raw Data'!J12, 0))</f>
        <v>0</v>
      </c>
      <c r="R17" s="7">
        <f>IF(OR(E17&gt;0, ISBLANK('Raw Data'!O12)=TRUE), 0, 1)</f>
        <v>1</v>
      </c>
      <c r="S17">
        <f>IF('Raw Data'!O12='Raw Data'!P12, 0, IF('Raw Data'!O12&lt;'Raw Data'!P12, 'Raw Data'!K12, 0))</f>
        <v>1.49</v>
      </c>
      <c r="T17" s="7">
        <f t="shared" si="7"/>
        <v>1</v>
      </c>
      <c r="U17">
        <f>IF(AND(ISNUMBER('Raw Data'!O12), OR('Raw Data'!O12&gt;'Raw Data'!P12, 'Raw Data'!O12='Raw Data'!P12)), 'Raw Data'!L12, 0)</f>
        <v>0</v>
      </c>
      <c r="V17" s="7">
        <f t="shared" si="8"/>
        <v>1</v>
      </c>
      <c r="W17">
        <f>IF(AND(ISNUMBER('Raw Data'!O12), OR('Raw Data'!O12&lt;'Raw Data'!P12, 'Raw Data'!O12='Raw Data'!P12)), 'Raw Data'!M12, 0)</f>
        <v>1.27</v>
      </c>
      <c r="X17" s="7">
        <f t="shared" si="9"/>
        <v>1</v>
      </c>
      <c r="Y17">
        <f>IF(AND(ISNUMBER('Raw Data'!O12), OR('Raw Data'!O12&gt;'Raw Data'!P12, 'Raw Data'!O12&lt;'Raw Data'!P12)), 'Raw Data'!N12, 0)</f>
        <v>1.27</v>
      </c>
      <c r="Z17">
        <f>IF('Raw Data'!C12&lt;'Raw Data'!E12, 1, 0)</f>
        <v>0</v>
      </c>
      <c r="AA17">
        <f>IF(AND('Raw Data'!C12&lt;'Raw Data'!E12, 'Raw Data'!O12&gt;'Raw Data'!P12), 'Raw Data'!C12, 0)</f>
        <v>0</v>
      </c>
      <c r="AB17" t="b">
        <f>'Raw Data'!C12&lt;'Raw Data'!E12</f>
        <v>0</v>
      </c>
      <c r="AC17">
        <f>IF('Raw Data'!C12&gt;'Raw Data'!E12, 1, 0)</f>
        <v>1</v>
      </c>
      <c r="AD17">
        <f>IF(AND('Raw Data'!C12&gt;'Raw Data'!E12, 'Raw Data'!O12&gt;'Raw Data'!P12), 'Raw Data'!C12, 0)</f>
        <v>0</v>
      </c>
      <c r="AE17">
        <f>IF('Raw Data'!E12&lt;'Raw Data'!C12, 1, 0)</f>
        <v>1</v>
      </c>
      <c r="AF17">
        <f>IF(AND('Raw Data'!C12&gt;'Raw Data'!E12, 'Raw Data'!O12&lt;'Raw Data'!P12), 'Raw Data'!E12, 0)</f>
        <v>2.0499999999999998</v>
      </c>
      <c r="AG17">
        <f>IF('Raw Data'!E12&gt;'Raw Data'!C12, 1, 0)</f>
        <v>0</v>
      </c>
      <c r="AH17">
        <f>IF(AND('Raw Data'!C12&lt;'Raw Data'!E12, 'Raw Data'!O12&lt;'Raw Data'!P12), 'Raw Data'!E12, 0)</f>
        <v>0</v>
      </c>
      <c r="AI17" s="7">
        <f t="shared" si="10"/>
        <v>1</v>
      </c>
      <c r="AJ17">
        <f>IF(ISNUMBER('Raw Data'!C12), IF(_xlfn.XLOOKUP(SMALL('Raw Data'!C12:E12, 1), C17:G17, C17:G17, 0)&gt;0, SMALL('Raw Data'!C12:E12, 1), 0), 0)</f>
        <v>2.0499999999999998</v>
      </c>
      <c r="AK17" s="7">
        <f t="shared" si="11"/>
        <v>1</v>
      </c>
      <c r="AL17">
        <f>IF(ISNUMBER('Raw Data'!C12), IF(_xlfn.XLOOKUP(SMALL('Raw Data'!C12:E12, 2), C17:G17, C17:G17, 0)&gt;0, SMALL('Raw Data'!C12:E12, 2), 0), 0)</f>
        <v>0</v>
      </c>
      <c r="AM17" s="7">
        <f t="shared" si="12"/>
        <v>1</v>
      </c>
      <c r="AN17">
        <f>IF(ISNUMBER('Raw Data'!C12), IF(_xlfn.XLOOKUP(SMALL('Raw Data'!C12:E12, 3), C17:G17, C17:G17, 0)&gt;0, SMALL('Raw Data'!C12:E12, 3), 0), 0)</f>
        <v>0</v>
      </c>
      <c r="AO17" s="7">
        <f t="shared" si="13"/>
        <v>1</v>
      </c>
      <c r="AP17">
        <f>IF(AND('Raw Data'!C12&lt;'Raw Data'!E12,'Raw Data'!O12&gt;'Raw Data'!P12),'Raw Data'!C12,IF(AND('Raw Data'!E12&lt;'Raw Data'!C12,'Raw Data'!P12&gt;'Raw Data'!O12),'Raw Data'!E12,0))</f>
        <v>2.0499999999999998</v>
      </c>
      <c r="AQ17" s="7">
        <f t="shared" si="14"/>
        <v>1</v>
      </c>
      <c r="AR17">
        <f>IF(AND('Raw Data'!C12&gt;'Raw Data'!E12,'Raw Data'!O12&gt;'Raw Data'!P12),'Raw Data'!C12,IF(AND('Raw Data'!E12&gt;'Raw Data'!C12,'Raw Data'!P12&gt;'Raw Data'!O12),'Raw Data'!E12,0))</f>
        <v>0</v>
      </c>
      <c r="AS17">
        <f>IF('Raw Data'!D12&gt;0, IF('Raw Data'!D12&gt;4, Analysis!P17, 1), 0)</f>
        <v>1</v>
      </c>
      <c r="AT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0</v>
      </c>
      <c r="AU17">
        <f t="shared" si="15"/>
        <v>1</v>
      </c>
      <c r="AV17">
        <f>IF(AND('Raw Data'!D12&gt;4,'Raw Data'!O12&lt;'Raw Data'!P12),'Raw Data'!K12,IF(AND('Raw Data'!D12&gt;4,'Raw Data'!O12='Raw Data'!P12),0,IF('Raw Data'!O12='Raw Data'!P12,'Raw Data'!D12,0)))</f>
        <v>0</v>
      </c>
      <c r="AW17">
        <f>IF(AND('Raw Data'!D12&lt;4, NOT(ISBLANK('Raw Data'!D12))), 1, 0)</f>
        <v>1</v>
      </c>
      <c r="AX17">
        <f>IF(AND('Raw Data'!D12&lt;4, 'Raw Data'!O12='Raw Data'!P12), 'Raw Data'!D12, 0)</f>
        <v>0</v>
      </c>
    </row>
    <row r="18" spans="1:50" x14ac:dyDescent="0.3">
      <c r="A18">
        <f>'Raw Data'!Q13</f>
        <v>2</v>
      </c>
      <c r="B18" s="7">
        <f t="shared" si="0"/>
        <v>1</v>
      </c>
      <c r="C18">
        <f>IF('Raw Data'!O13&gt;'Raw Data'!P13, 'Raw Data'!C13, 0)</f>
        <v>0</v>
      </c>
      <c r="D18" s="7">
        <f t="shared" si="1"/>
        <v>1</v>
      </c>
      <c r="E18">
        <f>IF(AND(ISNUMBER('Raw Data'!O13), 'Raw Data'!O13='Raw Data'!P13), 'Raw Data'!D13, 0)</f>
        <v>3.8</v>
      </c>
      <c r="F18" s="7">
        <f t="shared" si="2"/>
        <v>1</v>
      </c>
      <c r="G18">
        <f>IF('Raw Data'!O13&lt;'Raw Data'!P13, 'Raw Data'!E13, 0)</f>
        <v>0</v>
      </c>
      <c r="H18" s="7">
        <f t="shared" si="3"/>
        <v>1</v>
      </c>
      <c r="I18">
        <f>IF(SUM('Raw Data'!O13:P13)&gt;2, 'Raw Data'!F13, 0)</f>
        <v>0</v>
      </c>
      <c r="J18" s="7">
        <f t="shared" si="4"/>
        <v>1</v>
      </c>
      <c r="K18">
        <f>IF(AND(ISNUMBER('Raw Data'!O13),SUM('Raw Data'!O13:P13)&lt;3),'Raw Data'!F13,)</f>
        <v>1.6</v>
      </c>
      <c r="L18" s="7">
        <f t="shared" si="5"/>
        <v>1</v>
      </c>
      <c r="M18">
        <f>IF(AND('Raw Data'!O13&gt;0, 'Raw Data'!P13&gt;0), 'Raw Data'!H13, 0)</f>
        <v>0</v>
      </c>
      <c r="N18" s="7">
        <f t="shared" si="6"/>
        <v>1</v>
      </c>
      <c r="O18">
        <f>IF(AND(ISNUMBER('Raw Data'!O13), OR('Raw Data'!O13=0, 'Raw Data'!P13=0)), 'Raw Data'!I13, 0)</f>
        <v>2.39</v>
      </c>
      <c r="P18" s="7">
        <f>IF(OR(E18&gt;0, ISBLANK('Raw Data'!O13)=TRUE), 0, 1)</f>
        <v>0</v>
      </c>
      <c r="Q18">
        <f>IF('Raw Data'!O13='Raw Data'!P13, 0, IF('Raw Data'!O13&gt;'Raw Data'!P13, 'Raw Data'!J13, 0))</f>
        <v>0</v>
      </c>
      <c r="R18" s="7">
        <f>IF(OR(E18&gt;0, ISBLANK('Raw Data'!O13)=TRUE), 0, 1)</f>
        <v>0</v>
      </c>
      <c r="S18">
        <f>IF('Raw Data'!O13='Raw Data'!P13, 0, IF('Raw Data'!O13&lt;'Raw Data'!P13, 'Raw Data'!K13, 0))</f>
        <v>0</v>
      </c>
      <c r="T18" s="7">
        <f t="shared" si="7"/>
        <v>1</v>
      </c>
      <c r="U18">
        <f>IF(AND(ISNUMBER('Raw Data'!O13), OR('Raw Data'!O13&gt;'Raw Data'!P13, 'Raw Data'!O13='Raw Data'!P13)), 'Raw Data'!L13, 0)</f>
        <v>1.2</v>
      </c>
      <c r="V18" s="7">
        <f t="shared" si="8"/>
        <v>1</v>
      </c>
      <c r="W18">
        <f>IF(AND(ISNUMBER('Raw Data'!O13), OR('Raw Data'!O13&lt;'Raw Data'!P13, 'Raw Data'!O13='Raw Data'!P13)), 'Raw Data'!M13, 0)</f>
        <v>1.96</v>
      </c>
      <c r="X18" s="7">
        <f t="shared" si="9"/>
        <v>1</v>
      </c>
      <c r="Y18">
        <f>IF(AND(ISNUMBER('Raw Data'!O13), OR('Raw Data'!O13&gt;'Raw Data'!P13, 'Raw Data'!O13&lt;'Raw Data'!P13)), 'Raw Data'!N13, 0)</f>
        <v>0</v>
      </c>
      <c r="Z18">
        <f>IF('Raw Data'!C13&lt;'Raw Data'!E13, 1, 0)</f>
        <v>1</v>
      </c>
      <c r="AA18">
        <f>IF(AND('Raw Data'!C13&lt;'Raw Data'!E13, 'Raw Data'!O13&gt;'Raw Data'!P13), 'Raw Data'!C13, 0)</f>
        <v>0</v>
      </c>
      <c r="AB18" t="b">
        <f>'Raw Data'!C13&lt;'Raw Data'!E13</f>
        <v>1</v>
      </c>
      <c r="AC18">
        <f>IF('Raw Data'!C13&gt;'Raw Data'!E13, 1, 0)</f>
        <v>0</v>
      </c>
      <c r="AD18">
        <f>IF(AND('Raw Data'!C13&gt;'Raw Data'!E13, 'Raw Data'!O13&gt;'Raw Data'!P13), 'Raw Data'!C13, 0)</f>
        <v>0</v>
      </c>
      <c r="AE18">
        <f>IF('Raw Data'!E13&lt;'Raw Data'!C13, 1, 0)</f>
        <v>0</v>
      </c>
      <c r="AF18">
        <f>IF(AND('Raw Data'!C13&gt;'Raw Data'!E13, 'Raw Data'!O13&lt;'Raw Data'!P13), 'Raw Data'!E13, 0)</f>
        <v>0</v>
      </c>
      <c r="AG18">
        <f>IF('Raw Data'!E13&gt;'Raw Data'!C13, 1, 0)</f>
        <v>1</v>
      </c>
      <c r="AH18">
        <f>IF(AND('Raw Data'!C13&lt;'Raw Data'!E13, 'Raw Data'!O13&lt;'Raw Data'!P13), 'Raw Data'!E13, 0)</f>
        <v>0</v>
      </c>
      <c r="AI18" s="7">
        <f t="shared" si="10"/>
        <v>1</v>
      </c>
      <c r="AJ18">
        <f>IF(ISNUMBER('Raw Data'!C13), IF(_xlfn.XLOOKUP(SMALL('Raw Data'!C13:E13, 1), C18:G18, C18:G18, 0)&gt;0, SMALL('Raw Data'!C13:E13, 1), 0), 0)</f>
        <v>0</v>
      </c>
      <c r="AK18" s="7">
        <f t="shared" si="11"/>
        <v>1</v>
      </c>
      <c r="AL18">
        <f>IF(ISNUMBER('Raw Data'!C13), IF(_xlfn.XLOOKUP(SMALL('Raw Data'!C13:E13, 2), C18:G18, C18:G18, 0)&gt;0, SMALL('Raw Data'!C13:E13, 2), 0), 0)</f>
        <v>3.8</v>
      </c>
      <c r="AM18" s="7">
        <f t="shared" si="12"/>
        <v>1</v>
      </c>
      <c r="AN18">
        <f>IF(ISNUMBER('Raw Data'!C13), IF(_xlfn.XLOOKUP(SMALL('Raw Data'!C13:E13, 3), C18:G18, C18:G18, 0)&gt;0, SMALL('Raw Data'!C13:E13, 3), 0), 0)</f>
        <v>0</v>
      </c>
      <c r="AO18" s="7">
        <f t="shared" si="13"/>
        <v>1</v>
      </c>
      <c r="AP18">
        <f>IF(AND('Raw Data'!C13&lt;'Raw Data'!E13,'Raw Data'!O13&gt;'Raw Data'!P13),'Raw Data'!C13,IF(AND('Raw Data'!E13&lt;'Raw Data'!C13,'Raw Data'!P13&gt;'Raw Data'!O13),'Raw Data'!E13,0))</f>
        <v>0</v>
      </c>
      <c r="AQ18" s="7">
        <f t="shared" si="14"/>
        <v>1</v>
      </c>
      <c r="AR18">
        <f>IF(AND('Raw Data'!C13&gt;'Raw Data'!E13,'Raw Data'!O13&gt;'Raw Data'!P13),'Raw Data'!C13,IF(AND('Raw Data'!E13&gt;'Raw Data'!C13,'Raw Data'!P13&gt;'Raw Data'!O13),'Raw Data'!E13,0))</f>
        <v>0</v>
      </c>
      <c r="AS18">
        <f>IF('Raw Data'!D13&gt;0, IF('Raw Data'!D13&gt;4, Analysis!P18, 1), 0)</f>
        <v>1</v>
      </c>
      <c r="AT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3.8</v>
      </c>
      <c r="AU18">
        <f t="shared" si="15"/>
        <v>1</v>
      </c>
      <c r="AV18">
        <f>IF(AND('Raw Data'!D13&gt;4,'Raw Data'!O13&lt;'Raw Data'!P13),'Raw Data'!K13,IF(AND('Raw Data'!D13&gt;4,'Raw Data'!O13='Raw Data'!P13),0,IF('Raw Data'!O13='Raw Data'!P13,'Raw Data'!D13,0)))</f>
        <v>3.8</v>
      </c>
      <c r="AW18">
        <f>IF(AND('Raw Data'!D13&lt;4, NOT(ISBLANK('Raw Data'!D13))), 1, 0)</f>
        <v>1</v>
      </c>
      <c r="AX18">
        <f>IF(AND('Raw Data'!D13&lt;4, 'Raw Data'!O13='Raw Data'!P13), 'Raw Data'!D13, 0)</f>
        <v>3.8</v>
      </c>
    </row>
    <row r="19" spans="1:50" x14ac:dyDescent="0.3">
      <c r="A19">
        <f>'Raw Data'!Q14</f>
        <v>2</v>
      </c>
      <c r="B19" s="7">
        <f t="shared" si="0"/>
        <v>1</v>
      </c>
      <c r="C19">
        <f>IF('Raw Data'!O14&gt;'Raw Data'!P14, 'Raw Data'!C14, 0)</f>
        <v>0</v>
      </c>
      <c r="D19" s="7">
        <f t="shared" si="1"/>
        <v>1</v>
      </c>
      <c r="E19">
        <f>IF(AND(ISNUMBER('Raw Data'!O14), 'Raw Data'!O14='Raw Data'!P14), 'Raw Data'!D14, 0)</f>
        <v>0</v>
      </c>
      <c r="F19" s="7">
        <f t="shared" si="2"/>
        <v>1</v>
      </c>
      <c r="G19">
        <f>IF('Raw Data'!O14&lt;'Raw Data'!P14, 'Raw Data'!E14, 0)</f>
        <v>2.5499999999999998</v>
      </c>
      <c r="H19" s="7">
        <f t="shared" si="3"/>
        <v>1</v>
      </c>
      <c r="I19">
        <f>IF(SUM('Raw Data'!O14:P14)&gt;2, 'Raw Data'!F14, 0)</f>
        <v>0</v>
      </c>
      <c r="J19" s="7">
        <f t="shared" si="4"/>
        <v>1</v>
      </c>
      <c r="K19">
        <f>IF(AND(ISNUMBER('Raw Data'!O14),SUM('Raw Data'!O14:P14)&lt;3),'Raw Data'!F14,)</f>
        <v>1.7</v>
      </c>
      <c r="L19" s="7">
        <f t="shared" si="5"/>
        <v>1</v>
      </c>
      <c r="M19">
        <f>IF(AND('Raw Data'!O14&gt;0, 'Raw Data'!P14&gt;0), 'Raw Data'!H14, 0)</f>
        <v>0</v>
      </c>
      <c r="N19" s="7">
        <f t="shared" si="6"/>
        <v>1</v>
      </c>
      <c r="O19">
        <f>IF(AND(ISNUMBER('Raw Data'!O14), OR('Raw Data'!O14=0, 'Raw Data'!P14=0)), 'Raw Data'!I14, 0)</f>
        <v>2.38</v>
      </c>
      <c r="P19" s="7">
        <f>IF(OR(E19&gt;0, ISBLANK('Raw Data'!O14)=TRUE), 0, 1)</f>
        <v>1</v>
      </c>
      <c r="Q19">
        <f>IF('Raw Data'!O14='Raw Data'!P14, 0, IF('Raw Data'!O14&gt;'Raw Data'!P14, 'Raw Data'!J14, 0))</f>
        <v>0</v>
      </c>
      <c r="R19" s="7">
        <f>IF(OR(E19&gt;0, ISBLANK('Raw Data'!O14)=TRUE), 0, 1)</f>
        <v>1</v>
      </c>
      <c r="S19">
        <f>IF('Raw Data'!O14='Raw Data'!P14, 0, IF('Raw Data'!O14&lt;'Raw Data'!P14, 'Raw Data'!K14, 0))</f>
        <v>1.84</v>
      </c>
      <c r="T19" s="7">
        <f t="shared" si="7"/>
        <v>1</v>
      </c>
      <c r="U19">
        <f>IF(AND(ISNUMBER('Raw Data'!O14), OR('Raw Data'!O14&gt;'Raw Data'!P14, 'Raw Data'!O14='Raw Data'!P14)), 'Raw Data'!L14, 0)</f>
        <v>0</v>
      </c>
      <c r="V19" s="7">
        <f t="shared" si="8"/>
        <v>1</v>
      </c>
      <c r="W19">
        <f>IF(AND(ISNUMBER('Raw Data'!O14), OR('Raw Data'!O14&lt;'Raw Data'!P14, 'Raw Data'!O14='Raw Data'!P14)), 'Raw Data'!M14, 0)</f>
        <v>1.45</v>
      </c>
      <c r="X19" s="7">
        <f t="shared" si="9"/>
        <v>1</v>
      </c>
      <c r="Y19">
        <f>IF(AND(ISNUMBER('Raw Data'!O14), OR('Raw Data'!O14&gt;'Raw Data'!P14, 'Raw Data'!O14&lt;'Raw Data'!P14)), 'Raw Data'!N14, 0)</f>
        <v>1.28</v>
      </c>
      <c r="Z19">
        <f>IF('Raw Data'!C14&lt;'Raw Data'!E14, 1, 0)</f>
        <v>0</v>
      </c>
      <c r="AA19">
        <f>IF(AND('Raw Data'!C14&lt;'Raw Data'!E14, 'Raw Data'!O14&gt;'Raw Data'!P14), 'Raw Data'!C14, 0)</f>
        <v>0</v>
      </c>
      <c r="AB19" t="b">
        <f>'Raw Data'!C14&lt;'Raw Data'!E14</f>
        <v>0</v>
      </c>
      <c r="AC19">
        <f>IF('Raw Data'!C14&gt;'Raw Data'!E14, 1, 0)</f>
        <v>1</v>
      </c>
      <c r="AD19">
        <f>IF(AND('Raw Data'!C14&gt;'Raw Data'!E14, 'Raw Data'!O14&gt;'Raw Data'!P14), 'Raw Data'!C14, 0)</f>
        <v>0</v>
      </c>
      <c r="AE19">
        <f>IF('Raw Data'!E14&lt;'Raw Data'!C14, 1, 0)</f>
        <v>1</v>
      </c>
      <c r="AF19">
        <f>IF(AND('Raw Data'!C14&gt;'Raw Data'!E14, 'Raw Data'!O14&lt;'Raw Data'!P14), 'Raw Data'!E14, 0)</f>
        <v>2.5499999999999998</v>
      </c>
      <c r="AG19">
        <f>IF('Raw Data'!E14&gt;'Raw Data'!C14, 1, 0)</f>
        <v>0</v>
      </c>
      <c r="AH19">
        <f>IF(AND('Raw Data'!C14&lt;'Raw Data'!E14, 'Raw Data'!O14&lt;'Raw Data'!P14), 'Raw Data'!E14, 0)</f>
        <v>0</v>
      </c>
      <c r="AI19" s="7">
        <f t="shared" si="10"/>
        <v>1</v>
      </c>
      <c r="AJ19">
        <f>IF(ISNUMBER('Raw Data'!C14), IF(_xlfn.XLOOKUP(SMALL('Raw Data'!C14:E14, 1), C19:G19, C19:G19, 0)&gt;0, SMALL('Raw Data'!C14:E14, 1), 0), 0)</f>
        <v>2.5499999999999998</v>
      </c>
      <c r="AK19" s="7">
        <f t="shared" si="11"/>
        <v>1</v>
      </c>
      <c r="AL19">
        <f>IF(ISNUMBER('Raw Data'!C14), IF(_xlfn.XLOOKUP(SMALL('Raw Data'!C14:E14, 2), C19:G19, C19:G19, 0)&gt;0, SMALL('Raw Data'!C14:E14, 2), 0), 0)</f>
        <v>0</v>
      </c>
      <c r="AM19" s="7">
        <f t="shared" si="12"/>
        <v>1</v>
      </c>
      <c r="AN19">
        <f>IF(ISNUMBER('Raw Data'!C14), IF(_xlfn.XLOOKUP(SMALL('Raw Data'!C14:E14, 3), C19:G19, C19:G19, 0)&gt;0, SMALL('Raw Data'!C14:E14, 3), 0), 0)</f>
        <v>0</v>
      </c>
      <c r="AO19" s="7">
        <f t="shared" si="13"/>
        <v>1</v>
      </c>
      <c r="AP19">
        <f>IF(AND('Raw Data'!C14&lt;'Raw Data'!E14,'Raw Data'!O14&gt;'Raw Data'!P14),'Raw Data'!C14,IF(AND('Raw Data'!E14&lt;'Raw Data'!C14,'Raw Data'!P14&gt;'Raw Data'!O14),'Raw Data'!E14,0))</f>
        <v>2.5499999999999998</v>
      </c>
      <c r="AQ19" s="7">
        <f t="shared" si="14"/>
        <v>1</v>
      </c>
      <c r="AR19">
        <f>IF(AND('Raw Data'!C14&gt;'Raw Data'!E14,'Raw Data'!O14&gt;'Raw Data'!P14),'Raw Data'!C14,IF(AND('Raw Data'!E14&gt;'Raw Data'!C14,'Raw Data'!P14&gt;'Raw Data'!O14),'Raw Data'!E14,0))</f>
        <v>0</v>
      </c>
      <c r="AS19">
        <f>IF('Raw Data'!D14&gt;0, IF('Raw Data'!D14&gt;4, Analysis!P19, 1), 0)</f>
        <v>1</v>
      </c>
      <c r="AT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0</v>
      </c>
      <c r="AU19">
        <f t="shared" si="15"/>
        <v>1</v>
      </c>
      <c r="AV19">
        <f>IF(AND('Raw Data'!D14&gt;4,'Raw Data'!O14&lt;'Raw Data'!P14),'Raw Data'!K14,IF(AND('Raw Data'!D14&gt;4,'Raw Data'!O14='Raw Data'!P14),0,IF('Raw Data'!O14='Raw Data'!P14,'Raw Data'!D14,0)))</f>
        <v>0</v>
      </c>
      <c r="AW19">
        <f>IF(AND('Raw Data'!D14&lt;4, NOT(ISBLANK('Raw Data'!D14))), 1, 0)</f>
        <v>1</v>
      </c>
      <c r="AX19">
        <f>IF(AND('Raw Data'!D14&lt;4, 'Raw Data'!O14='Raw Data'!P14), 'Raw Data'!D14, 0)</f>
        <v>0</v>
      </c>
    </row>
    <row r="20" spans="1:50" x14ac:dyDescent="0.3">
      <c r="A20">
        <f>'Raw Data'!Q15</f>
        <v>2</v>
      </c>
      <c r="B20" s="7">
        <f t="shared" si="0"/>
        <v>1</v>
      </c>
      <c r="C20">
        <f>IF('Raw Data'!O15&gt;'Raw Data'!P15, 'Raw Data'!C15, 0)</f>
        <v>0</v>
      </c>
      <c r="D20" s="7">
        <f t="shared" si="1"/>
        <v>1</v>
      </c>
      <c r="E20">
        <f>IF(AND(ISNUMBER('Raw Data'!O15), 'Raw Data'!O15='Raw Data'!P15), 'Raw Data'!D15, 0)</f>
        <v>0</v>
      </c>
      <c r="F20" s="7">
        <f t="shared" si="2"/>
        <v>1</v>
      </c>
      <c r="G20">
        <f>IF('Raw Data'!O15&lt;'Raw Data'!P15, 'Raw Data'!E15, 0)</f>
        <v>4.33</v>
      </c>
      <c r="H20" s="7">
        <f t="shared" si="3"/>
        <v>1</v>
      </c>
      <c r="I20">
        <f>IF(SUM('Raw Data'!O15:P15)&gt;2, 'Raw Data'!F15, 0)</f>
        <v>1.38</v>
      </c>
      <c r="J20" s="7">
        <f t="shared" si="4"/>
        <v>1</v>
      </c>
      <c r="K20">
        <f>IF(AND(ISNUMBER('Raw Data'!O15),SUM('Raw Data'!O15:P15)&lt;3),'Raw Data'!F15,)</f>
        <v>0</v>
      </c>
      <c r="L20" s="7">
        <f t="shared" si="5"/>
        <v>1</v>
      </c>
      <c r="M20">
        <f>IF(AND('Raw Data'!O15&gt;0, 'Raw Data'!P15&gt;0), 'Raw Data'!H15, 0)</f>
        <v>0</v>
      </c>
      <c r="N20" s="7">
        <f t="shared" si="6"/>
        <v>1</v>
      </c>
      <c r="O20">
        <f>IF(AND(ISNUMBER('Raw Data'!O15), OR('Raw Data'!O15=0, 'Raw Data'!P15=0)), 'Raw Data'!I15, 0)</f>
        <v>2.79</v>
      </c>
      <c r="P20" s="7">
        <f>IF(OR(E20&gt;0, ISBLANK('Raw Data'!O15)=TRUE), 0, 1)</f>
        <v>1</v>
      </c>
      <c r="Q20">
        <f>IF('Raw Data'!O15='Raw Data'!P15, 0, IF('Raw Data'!O15&gt;'Raw Data'!P15, 'Raw Data'!J15, 0))</f>
        <v>0</v>
      </c>
      <c r="R20" s="7">
        <f>IF(OR(E20&gt;0, ISBLANK('Raw Data'!O15)=TRUE), 0, 1)</f>
        <v>1</v>
      </c>
      <c r="S20">
        <f>IF('Raw Data'!O15='Raw Data'!P15, 0, IF('Raw Data'!O15&lt;'Raw Data'!P15, 'Raw Data'!K15, 0))</f>
        <v>3.45</v>
      </c>
      <c r="T20" s="7">
        <f t="shared" si="7"/>
        <v>1</v>
      </c>
      <c r="U20">
        <f>IF(AND(ISNUMBER('Raw Data'!O15), OR('Raw Data'!O15&gt;'Raw Data'!P15, 'Raw Data'!O15='Raw Data'!P15)), 'Raw Data'!L15, 0)</f>
        <v>0</v>
      </c>
      <c r="V20" s="7">
        <f t="shared" si="8"/>
        <v>1</v>
      </c>
      <c r="W20">
        <f>IF(AND(ISNUMBER('Raw Data'!O15), OR('Raw Data'!O15&lt;'Raw Data'!P15, 'Raw Data'!O15='Raw Data'!P15)), 'Raw Data'!M15, 0)</f>
        <v>2.17</v>
      </c>
      <c r="X20" s="7">
        <f t="shared" si="9"/>
        <v>1</v>
      </c>
      <c r="Y20">
        <f>IF(AND(ISNUMBER('Raw Data'!O15), OR('Raw Data'!O15&gt;'Raw Data'!P15, 'Raw Data'!O15&lt;'Raw Data'!P15)), 'Raw Data'!N15, 0)</f>
        <v>1.19</v>
      </c>
      <c r="Z20">
        <f>IF('Raw Data'!C15&lt;'Raw Data'!E15, 1, 0)</f>
        <v>1</v>
      </c>
      <c r="AA20">
        <f>IF(AND('Raw Data'!C15&lt;'Raw Data'!E15, 'Raw Data'!O15&gt;'Raw Data'!P15), 'Raw Data'!C15, 0)</f>
        <v>0</v>
      </c>
      <c r="AB20" t="b">
        <f>'Raw Data'!C15&lt;'Raw Data'!E15</f>
        <v>1</v>
      </c>
      <c r="AC20">
        <f>IF('Raw Data'!C15&gt;'Raw Data'!E15, 1, 0)</f>
        <v>0</v>
      </c>
      <c r="AD20">
        <f>IF(AND('Raw Data'!C15&gt;'Raw Data'!E15, 'Raw Data'!O15&gt;'Raw Data'!P15), 'Raw Data'!C15, 0)</f>
        <v>0</v>
      </c>
      <c r="AE20">
        <f>IF('Raw Data'!E15&lt;'Raw Data'!C15, 1, 0)</f>
        <v>0</v>
      </c>
      <c r="AF20">
        <f>IF(AND('Raw Data'!C15&gt;'Raw Data'!E15, 'Raw Data'!O15&lt;'Raw Data'!P15), 'Raw Data'!E15, 0)</f>
        <v>0</v>
      </c>
      <c r="AG20">
        <f>IF('Raw Data'!E15&gt;'Raw Data'!C15, 1, 0)</f>
        <v>1</v>
      </c>
      <c r="AH20">
        <f>IF(AND('Raw Data'!C15&lt;'Raw Data'!E15, 'Raw Data'!O15&lt;'Raw Data'!P15), 'Raw Data'!E15, 0)</f>
        <v>4.33</v>
      </c>
      <c r="AI20" s="7">
        <f t="shared" si="10"/>
        <v>1</v>
      </c>
      <c r="AJ20">
        <f>IF(ISNUMBER('Raw Data'!C15), IF(_xlfn.XLOOKUP(SMALL('Raw Data'!C15:E15, 1), C20:G20, C20:G20, 0)&gt;0, SMALL('Raw Data'!C15:E15, 1), 0), 0)</f>
        <v>0</v>
      </c>
      <c r="AK20" s="7">
        <f t="shared" si="11"/>
        <v>1</v>
      </c>
      <c r="AL20">
        <f>IF(ISNUMBER('Raw Data'!C15), IF(_xlfn.XLOOKUP(SMALL('Raw Data'!C15:E15, 2), C20:G20, C20:G20, 0)&gt;0, SMALL('Raw Data'!C15:E15, 2), 0), 0)</f>
        <v>0</v>
      </c>
      <c r="AM20" s="7">
        <f t="shared" si="12"/>
        <v>1</v>
      </c>
      <c r="AN20">
        <f>IF(ISNUMBER('Raw Data'!C15), IF(_xlfn.XLOOKUP(SMALL('Raw Data'!C15:E15, 3), C20:G20, C20:G20, 0)&gt;0, SMALL('Raw Data'!C15:E15, 3), 0), 0)</f>
        <v>4.33</v>
      </c>
      <c r="AO20" s="7">
        <f t="shared" si="13"/>
        <v>1</v>
      </c>
      <c r="AP20">
        <f>IF(AND('Raw Data'!C15&lt;'Raw Data'!E15,'Raw Data'!O15&gt;'Raw Data'!P15),'Raw Data'!C15,IF(AND('Raw Data'!E15&lt;'Raw Data'!C15,'Raw Data'!P15&gt;'Raw Data'!O15),'Raw Data'!E15,0))</f>
        <v>0</v>
      </c>
      <c r="AQ20" s="7">
        <f t="shared" si="14"/>
        <v>1</v>
      </c>
      <c r="AR20">
        <f>IF(AND('Raw Data'!C15&gt;'Raw Data'!E15,'Raw Data'!O15&gt;'Raw Data'!P15),'Raw Data'!C15,IF(AND('Raw Data'!E15&gt;'Raw Data'!C15,'Raw Data'!P15&gt;'Raw Data'!O15),'Raw Data'!E15,0))</f>
        <v>4.33</v>
      </c>
      <c r="AS20">
        <f>IF('Raw Data'!D15&gt;0, IF('Raw Data'!D15&gt;4, Analysis!P20, 1), 0)</f>
        <v>1</v>
      </c>
      <c r="AT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AU20">
        <f t="shared" si="15"/>
        <v>1</v>
      </c>
      <c r="AV20">
        <f>IF(AND('Raw Data'!D15&gt;4,'Raw Data'!O15&lt;'Raw Data'!P15),'Raw Data'!K15,IF(AND('Raw Data'!D15&gt;4,'Raw Data'!O15='Raw Data'!P15),0,IF('Raw Data'!O15='Raw Data'!P15,'Raw Data'!D15,0)))</f>
        <v>3.45</v>
      </c>
      <c r="AW20">
        <f>IF(AND('Raw Data'!D15&lt;4, NOT(ISBLANK('Raw Data'!D15))), 1, 0)</f>
        <v>0</v>
      </c>
      <c r="AX20">
        <f>IF(AND('Raw Data'!D15&lt;4, 'Raw Data'!O15='Raw Data'!P15), 'Raw Data'!D15, 0)</f>
        <v>0</v>
      </c>
    </row>
    <row r="21" spans="1:50" x14ac:dyDescent="0.3">
      <c r="A21">
        <f>'Raw Data'!Q16</f>
        <v>2</v>
      </c>
      <c r="B21" s="7">
        <f t="shared" si="0"/>
        <v>1</v>
      </c>
      <c r="C21">
        <f>IF('Raw Data'!O16&gt;'Raw Data'!P16, 'Raw Data'!C16, 0)</f>
        <v>0</v>
      </c>
      <c r="D21" s="7">
        <f t="shared" si="1"/>
        <v>1</v>
      </c>
      <c r="E21">
        <f>IF(AND(ISNUMBER('Raw Data'!O16), 'Raw Data'!O16='Raw Data'!P16), 'Raw Data'!D16, 0)</f>
        <v>0</v>
      </c>
      <c r="F21" s="7">
        <f t="shared" si="2"/>
        <v>1</v>
      </c>
      <c r="G21">
        <f>IF('Raw Data'!O16&lt;'Raw Data'!P16, 'Raw Data'!E16, 0)</f>
        <v>7.5</v>
      </c>
      <c r="H21" s="7">
        <f t="shared" si="3"/>
        <v>1</v>
      </c>
      <c r="I21">
        <f>IF(SUM('Raw Data'!O16:P16)&gt;2, 'Raw Data'!F16, 0)</f>
        <v>1.34</v>
      </c>
      <c r="J21" s="7">
        <f t="shared" si="4"/>
        <v>1</v>
      </c>
      <c r="K21">
        <f>IF(AND(ISNUMBER('Raw Data'!O16),SUM('Raw Data'!O16:P16)&lt;3),'Raw Data'!F16,)</f>
        <v>0</v>
      </c>
      <c r="L21" s="7">
        <f t="shared" si="5"/>
        <v>1</v>
      </c>
      <c r="M21">
        <f>IF(AND('Raw Data'!O16&gt;0, 'Raw Data'!P16&gt;0), 'Raw Data'!H16, 0)</f>
        <v>1.54</v>
      </c>
      <c r="N21" s="7">
        <f t="shared" si="6"/>
        <v>1</v>
      </c>
      <c r="O21">
        <f>IF(AND(ISNUMBER('Raw Data'!O16), OR('Raw Data'!O16=0, 'Raw Data'!P16=0)), 'Raw Data'!I16, 0)</f>
        <v>0</v>
      </c>
      <c r="P21" s="7">
        <f>IF(OR(E21&gt;0, ISBLANK('Raw Data'!O16)=TRUE), 0, 1)</f>
        <v>1</v>
      </c>
      <c r="Q21">
        <f>IF('Raw Data'!O16='Raw Data'!P16, 0, IF('Raw Data'!O16&gt;'Raw Data'!P16, 'Raw Data'!J16, 0))</f>
        <v>0</v>
      </c>
      <c r="R21" s="7">
        <f>IF(OR(E21&gt;0, ISBLANK('Raw Data'!O16)=TRUE), 0, 1)</f>
        <v>1</v>
      </c>
      <c r="S21">
        <f>IF('Raw Data'!O16='Raw Data'!P16, 0, IF('Raw Data'!O16&lt;'Raw Data'!P16, 'Raw Data'!K16, 0))</f>
        <v>5.9</v>
      </c>
      <c r="T21" s="7">
        <f t="shared" si="7"/>
        <v>1</v>
      </c>
      <c r="U21">
        <f>IF(AND(ISNUMBER('Raw Data'!O16), OR('Raw Data'!O16&gt;'Raw Data'!P16, 'Raw Data'!O16='Raw Data'!P16)), 'Raw Data'!L16, 0)</f>
        <v>0</v>
      </c>
      <c r="V21" s="7">
        <f t="shared" si="8"/>
        <v>1</v>
      </c>
      <c r="W21">
        <f>IF(AND(ISNUMBER('Raw Data'!O16), OR('Raw Data'!O16&lt;'Raw Data'!P16, 'Raw Data'!O16='Raw Data'!P16)), 'Raw Data'!M16, 0)</f>
        <v>3.12</v>
      </c>
      <c r="X21" s="7">
        <f t="shared" si="9"/>
        <v>1</v>
      </c>
      <c r="Y21">
        <f>IF(AND(ISNUMBER('Raw Data'!O16), OR('Raw Data'!O16&gt;'Raw Data'!P16, 'Raw Data'!O16&lt;'Raw Data'!P16)), 'Raw Data'!N16, 0)</f>
        <v>1.1299999999999999</v>
      </c>
      <c r="Z21">
        <f>IF('Raw Data'!C16&lt;'Raw Data'!E16, 1, 0)</f>
        <v>1</v>
      </c>
      <c r="AA21">
        <f>IF(AND('Raw Data'!C16&lt;'Raw Data'!E16, 'Raw Data'!O16&gt;'Raw Data'!P16), 'Raw Data'!C16, 0)</f>
        <v>0</v>
      </c>
      <c r="AB21" t="b">
        <f>'Raw Data'!C16&lt;'Raw Data'!E16</f>
        <v>1</v>
      </c>
      <c r="AC21">
        <f>IF('Raw Data'!C17&gt;'Raw Data'!E17, 1, 0)</f>
        <v>1</v>
      </c>
      <c r="AD21">
        <f>IF(AND('Raw Data'!C16&gt;'Raw Data'!E16, 'Raw Data'!O16&gt;'Raw Data'!P16), 'Raw Data'!C16, 0)</f>
        <v>0</v>
      </c>
      <c r="AE21">
        <f>IF('Raw Data'!E16&lt;'Raw Data'!C16, 1, 0)</f>
        <v>0</v>
      </c>
      <c r="AF21">
        <f>IF(AND('Raw Data'!C16&gt;'Raw Data'!E16, 'Raw Data'!O16&lt;'Raw Data'!P16), 'Raw Data'!E16, 0)</f>
        <v>0</v>
      </c>
      <c r="AG21">
        <f>IF('Raw Data'!E16&gt;'Raw Data'!C16, 1, 0)</f>
        <v>1</v>
      </c>
      <c r="AH21">
        <f>IF(AND('Raw Data'!C16&lt;'Raw Data'!E16, 'Raw Data'!O16&lt;'Raw Data'!P16), 'Raw Data'!E16, 0)</f>
        <v>7.5</v>
      </c>
      <c r="AI21" s="7">
        <f t="shared" si="10"/>
        <v>1</v>
      </c>
      <c r="AJ21">
        <f>IF(ISNUMBER('Raw Data'!C16), IF(_xlfn.XLOOKUP(SMALL('Raw Data'!C16:E16, 1), C21:G21, C21:G21, 0)&gt;0, SMALL('Raw Data'!C16:E16, 1), 0), 0)</f>
        <v>0</v>
      </c>
      <c r="AK21" s="7">
        <f t="shared" si="11"/>
        <v>1</v>
      </c>
      <c r="AL21">
        <f>IF(ISNUMBER('Raw Data'!C16), IF(_xlfn.XLOOKUP(SMALL('Raw Data'!C16:E16, 2), C21:G21, C21:G21, 0)&gt;0, SMALL('Raw Data'!C16:E16, 2), 0), 0)</f>
        <v>0</v>
      </c>
      <c r="AM21" s="7">
        <f t="shared" si="12"/>
        <v>1</v>
      </c>
      <c r="AN21">
        <f>IF(ISNUMBER('Raw Data'!C16), IF(_xlfn.XLOOKUP(SMALL('Raw Data'!C16:E16, 3), C21:G21, C21:G21, 0)&gt;0, SMALL('Raw Data'!C16:E16, 3), 0), 0)</f>
        <v>7.5</v>
      </c>
      <c r="AO21" s="7">
        <f t="shared" si="13"/>
        <v>1</v>
      </c>
      <c r="AP21">
        <f>IF(AND('Raw Data'!C16&lt;'Raw Data'!E16,'Raw Data'!O16&gt;'Raw Data'!P16),'Raw Data'!C16,IF(AND('Raw Data'!E16&lt;'Raw Data'!C16,'Raw Data'!P16&gt;'Raw Data'!O16),'Raw Data'!E16,0))</f>
        <v>0</v>
      </c>
      <c r="AQ21" s="7">
        <f t="shared" si="14"/>
        <v>1</v>
      </c>
      <c r="AR21">
        <f>IF(AND('Raw Data'!C16&gt;'Raw Data'!E16,'Raw Data'!O16&gt;'Raw Data'!P16),'Raw Data'!C16,IF(AND('Raw Data'!E16&gt;'Raw Data'!C16,'Raw Data'!P16&gt;'Raw Data'!O16),'Raw Data'!E16,0))</f>
        <v>7.5</v>
      </c>
      <c r="AS21">
        <f>IF('Raw Data'!D16&gt;0, IF('Raw Data'!D16&gt;4, Analysis!P21, 1), 0)</f>
        <v>1</v>
      </c>
      <c r="AT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0</v>
      </c>
      <c r="AU21">
        <f t="shared" si="15"/>
        <v>1</v>
      </c>
      <c r="AV21">
        <f>IF(AND('Raw Data'!D16&gt;4,'Raw Data'!O16&lt;'Raw Data'!P16),'Raw Data'!K16,IF(AND('Raw Data'!D16&gt;4,'Raw Data'!O16='Raw Data'!P16),0,IF('Raw Data'!O16='Raw Data'!P16,'Raw Data'!D16,0)))</f>
        <v>5.9</v>
      </c>
      <c r="AW21">
        <f>IF(AND('Raw Data'!D16&lt;4, NOT(ISBLANK('Raw Data'!D16))), 1, 0)</f>
        <v>0</v>
      </c>
      <c r="AX21">
        <f>IF(AND('Raw Data'!D16&lt;4, 'Raw Data'!O16='Raw Data'!P16), 'Raw Data'!D16, 0)</f>
        <v>0</v>
      </c>
    </row>
    <row r="22" spans="1:50" x14ac:dyDescent="0.3">
      <c r="A22">
        <f>'Raw Data'!Q17</f>
        <v>2</v>
      </c>
      <c r="B22" s="7">
        <f t="shared" si="0"/>
        <v>1</v>
      </c>
      <c r="C22">
        <f>IF('Raw Data'!O17&gt;'Raw Data'!P17, 'Raw Data'!C17, 0)</f>
        <v>3.5</v>
      </c>
      <c r="D22" s="7">
        <f t="shared" si="1"/>
        <v>1</v>
      </c>
      <c r="E22">
        <f>IF(AND(ISNUMBER('Raw Data'!O17), 'Raw Data'!O17='Raw Data'!P17), 'Raw Data'!D17, 0)</f>
        <v>0</v>
      </c>
      <c r="F22" s="7">
        <f t="shared" si="2"/>
        <v>1</v>
      </c>
      <c r="G22">
        <f>IF('Raw Data'!O17&lt;'Raw Data'!P17, 'Raw Data'!E17, 0)</f>
        <v>0</v>
      </c>
      <c r="H22" s="7">
        <f t="shared" si="3"/>
        <v>1</v>
      </c>
      <c r="I22">
        <f>IF(SUM('Raw Data'!O17:P17)&gt;2, 'Raw Data'!F17, 0)</f>
        <v>1.78</v>
      </c>
      <c r="J22" s="7">
        <f t="shared" si="4"/>
        <v>1</v>
      </c>
      <c r="K22">
        <f>IF(AND(ISNUMBER('Raw Data'!O17),SUM('Raw Data'!O17:P17)&lt;3),'Raw Data'!F17,)</f>
        <v>0</v>
      </c>
      <c r="L22" s="7">
        <f t="shared" si="5"/>
        <v>1</v>
      </c>
      <c r="M22">
        <f>IF(AND('Raw Data'!O17&gt;0, 'Raw Data'!P17&gt;0), 'Raw Data'!H17, 0)</f>
        <v>1.66</v>
      </c>
      <c r="N22" s="7">
        <f t="shared" si="6"/>
        <v>1</v>
      </c>
      <c r="O22">
        <f>IF(AND(ISNUMBER('Raw Data'!O17), OR('Raw Data'!O17=0, 'Raw Data'!P17=0)), 'Raw Data'!I17, 0)</f>
        <v>0</v>
      </c>
      <c r="P22" s="7">
        <f>IF(OR(E22&gt;0, ISBLANK('Raw Data'!O17)=TRUE), 0, 1)</f>
        <v>1</v>
      </c>
      <c r="Q22">
        <f>IF('Raw Data'!O17='Raw Data'!P17, 0, IF('Raw Data'!O17&gt;'Raw Data'!P17, 'Raw Data'!J17, 0))</f>
        <v>2.57</v>
      </c>
      <c r="R22" s="7">
        <f>IF(OR(E22&gt;0, ISBLANK('Raw Data'!O17)=TRUE), 0, 1)</f>
        <v>1</v>
      </c>
      <c r="S22">
        <f>IF('Raw Data'!O17='Raw Data'!P17, 0, IF('Raw Data'!O17&lt;'Raw Data'!P17, 'Raw Data'!K17, 0))</f>
        <v>0</v>
      </c>
      <c r="T22" s="7">
        <f t="shared" si="7"/>
        <v>1</v>
      </c>
      <c r="U22">
        <f>IF(AND(ISNUMBER('Raw Data'!O17), OR('Raw Data'!O17&gt;'Raw Data'!P17, 'Raw Data'!O17='Raw Data'!P17)), 'Raw Data'!L17, 0)</f>
        <v>1.74</v>
      </c>
      <c r="V22" s="7">
        <f t="shared" si="8"/>
        <v>1</v>
      </c>
      <c r="W22">
        <f>IF(AND(ISNUMBER('Raw Data'!O17), OR('Raw Data'!O17&lt;'Raw Data'!P17, 'Raw Data'!O17='Raw Data'!P17)), 'Raw Data'!M17, 0)</f>
        <v>0</v>
      </c>
      <c r="X22" s="7">
        <f t="shared" si="9"/>
        <v>1</v>
      </c>
      <c r="Y22">
        <f>IF(AND(ISNUMBER('Raw Data'!O17), OR('Raw Data'!O17&gt;'Raw Data'!P17, 'Raw Data'!O17&lt;'Raw Data'!P17)), 'Raw Data'!N17, 0)</f>
        <v>1.26</v>
      </c>
      <c r="Z22">
        <f>IF('Raw Data'!C17&lt;'Raw Data'!E17, 1, 0)</f>
        <v>0</v>
      </c>
      <c r="AA22">
        <f>IF(AND('Raw Data'!C17&lt;'Raw Data'!E17, 'Raw Data'!O17&gt;'Raw Data'!P17), 'Raw Data'!C17, 0)</f>
        <v>0</v>
      </c>
      <c r="AB22" t="b">
        <f>'Raw Data'!C17&lt;'Raw Data'!E17</f>
        <v>0</v>
      </c>
      <c r="AC22">
        <f>IF('Raw Data'!C18&gt;'Raw Data'!E18, 1, 0)</f>
        <v>0</v>
      </c>
      <c r="AD22">
        <f>IF(AND('Raw Data'!C17&gt;'Raw Data'!E17, 'Raw Data'!O17&gt;'Raw Data'!P17), 'Raw Data'!C17, 0)</f>
        <v>3.5</v>
      </c>
      <c r="AE22">
        <f>IF('Raw Data'!E17&lt;'Raw Data'!C17, 1, 0)</f>
        <v>1</v>
      </c>
      <c r="AF22">
        <f>IF(AND('Raw Data'!C17&gt;'Raw Data'!E17, 'Raw Data'!O17&lt;'Raw Data'!P17), 'Raw Data'!E17, 0)</f>
        <v>0</v>
      </c>
      <c r="AG22">
        <f>IF('Raw Data'!E17&gt;'Raw Data'!C17, 1, 0)</f>
        <v>0</v>
      </c>
      <c r="AH22">
        <f>IF(AND('Raw Data'!C17&lt;'Raw Data'!E17, 'Raw Data'!O17&lt;'Raw Data'!P17), 'Raw Data'!E17, 0)</f>
        <v>0</v>
      </c>
      <c r="AI22" s="7">
        <f t="shared" si="10"/>
        <v>1</v>
      </c>
      <c r="AJ22">
        <f>IF(ISNUMBER('Raw Data'!C17), IF(_xlfn.XLOOKUP(SMALL('Raw Data'!C17:E17, 1), C22:G22, C22:G22, 0)&gt;0, SMALL('Raw Data'!C17:E17, 1), 0), 0)</f>
        <v>0</v>
      </c>
      <c r="AK22" s="7">
        <f t="shared" si="11"/>
        <v>1</v>
      </c>
      <c r="AL22">
        <f>IF(ISNUMBER('Raw Data'!C17), IF(_xlfn.XLOOKUP(SMALL('Raw Data'!C17:E17, 2), C22:G22, C22:G22, 0)&gt;0, SMALL('Raw Data'!C17:E17, 2), 0), 0)</f>
        <v>3.5</v>
      </c>
      <c r="AM22" s="7">
        <f t="shared" si="12"/>
        <v>1</v>
      </c>
      <c r="AN22">
        <f>IF(ISNUMBER('Raw Data'!C17), IF(_xlfn.XLOOKUP(SMALL('Raw Data'!C17:E17, 3), C22:G22, C22:G22, 0)&gt;0, SMALL('Raw Data'!C17:E17, 3), 0), 0)</f>
        <v>3.5</v>
      </c>
      <c r="AO22" s="7">
        <f t="shared" si="13"/>
        <v>1</v>
      </c>
      <c r="AP22">
        <f>IF(AND('Raw Data'!C17&lt;'Raw Data'!E17,'Raw Data'!O17&gt;'Raw Data'!P17),'Raw Data'!C17,IF(AND('Raw Data'!E17&lt;'Raw Data'!C17,'Raw Data'!P17&gt;'Raw Data'!O17),'Raw Data'!E17,0))</f>
        <v>0</v>
      </c>
      <c r="AQ22" s="7">
        <f t="shared" si="14"/>
        <v>1</v>
      </c>
      <c r="AR22">
        <f>IF(AND('Raw Data'!C17&gt;'Raw Data'!E17,'Raw Data'!O17&gt;'Raw Data'!P17),'Raw Data'!C17,IF(AND('Raw Data'!E17&gt;'Raw Data'!C17,'Raw Data'!P17&gt;'Raw Data'!O17),'Raw Data'!E17,0))</f>
        <v>3.5</v>
      </c>
      <c r="AS22">
        <f>IF('Raw Data'!D17&gt;0, IF('Raw Data'!D17&gt;4, Analysis!P22, 1), 0)</f>
        <v>1</v>
      </c>
      <c r="AT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0</v>
      </c>
      <c r="AU22">
        <f t="shared" si="15"/>
        <v>1</v>
      </c>
      <c r="AV22">
        <f>IF(AND('Raw Data'!D17&gt;4,'Raw Data'!O17&lt;'Raw Data'!P17),'Raw Data'!K17,IF(AND('Raw Data'!D17&gt;4,'Raw Data'!O17='Raw Data'!P17),0,IF('Raw Data'!O17='Raw Data'!P17,'Raw Data'!D17,0)))</f>
        <v>0</v>
      </c>
      <c r="AW22">
        <f>IF(AND('Raw Data'!D17&lt;4, NOT(ISBLANK('Raw Data'!D17))), 1, 0)</f>
        <v>1</v>
      </c>
      <c r="AX22">
        <f>IF(AND('Raw Data'!D17&lt;4, 'Raw Data'!O17='Raw Data'!P17), 'Raw Data'!D17, 0)</f>
        <v>0</v>
      </c>
    </row>
    <row r="23" spans="1:50" x14ac:dyDescent="0.3">
      <c r="A23">
        <f>'Raw Data'!Q18</f>
        <v>2</v>
      </c>
      <c r="B23" s="7">
        <f t="shared" si="0"/>
        <v>1</v>
      </c>
      <c r="C23">
        <f>IF('Raw Data'!O18&gt;'Raw Data'!P18, 'Raw Data'!C18, 0)</f>
        <v>0</v>
      </c>
      <c r="D23" s="7">
        <f t="shared" si="1"/>
        <v>1</v>
      </c>
      <c r="E23">
        <f>IF(AND(ISNUMBER('Raw Data'!O18), 'Raw Data'!O18='Raw Data'!P18), 'Raw Data'!D18, 0)</f>
        <v>3.6</v>
      </c>
      <c r="F23" s="7">
        <f t="shared" si="2"/>
        <v>1</v>
      </c>
      <c r="G23">
        <f>IF('Raw Data'!O18&lt;'Raw Data'!P18, 'Raw Data'!E18, 0)</f>
        <v>0</v>
      </c>
      <c r="H23" s="7">
        <f t="shared" si="3"/>
        <v>1</v>
      </c>
      <c r="I23">
        <f>IF(SUM('Raw Data'!O18:P18)&gt;2, 'Raw Data'!F18, 0)</f>
        <v>0</v>
      </c>
      <c r="J23" s="7">
        <f t="shared" si="4"/>
        <v>1</v>
      </c>
      <c r="K23">
        <f>IF(AND(ISNUMBER('Raw Data'!O18),SUM('Raw Data'!O18:P18)&lt;3),'Raw Data'!F18,)</f>
        <v>1.64</v>
      </c>
      <c r="L23" s="7">
        <f t="shared" si="5"/>
        <v>1</v>
      </c>
      <c r="M23">
        <f>IF(AND('Raw Data'!O18&gt;0, 'Raw Data'!P18&gt;0), 'Raw Data'!H18, 0)</f>
        <v>1.55</v>
      </c>
      <c r="N23" s="7">
        <f t="shared" si="6"/>
        <v>1</v>
      </c>
      <c r="O23">
        <f>IF(AND(ISNUMBER('Raw Data'!O18), OR('Raw Data'!O18=0, 'Raw Data'!P18=0)), 'Raw Data'!I18, 0)</f>
        <v>0</v>
      </c>
      <c r="P23" s="7">
        <f>IF(OR(E23&gt;0, ISBLANK('Raw Data'!O18)=TRUE), 0, 1)</f>
        <v>0</v>
      </c>
      <c r="Q23">
        <f>IF('Raw Data'!O18='Raw Data'!P18, 0, IF('Raw Data'!O18&gt;'Raw Data'!P18, 'Raw Data'!J18, 0))</f>
        <v>0</v>
      </c>
      <c r="R23" s="7">
        <f>IF(OR(E23&gt;0, ISBLANK('Raw Data'!O18)=TRUE), 0, 1)</f>
        <v>0</v>
      </c>
      <c r="S23">
        <f>IF('Raw Data'!O18='Raw Data'!P18, 0, IF('Raw Data'!O18&lt;'Raw Data'!P18, 'Raw Data'!K18, 0))</f>
        <v>0</v>
      </c>
      <c r="T23" s="7">
        <f t="shared" si="7"/>
        <v>1</v>
      </c>
      <c r="U23">
        <f>IF(AND(ISNUMBER('Raw Data'!O18), OR('Raw Data'!O18&gt;'Raw Data'!P18, 'Raw Data'!O18='Raw Data'!P18)), 'Raw Data'!L18, 0)</f>
        <v>1.28</v>
      </c>
      <c r="V23" s="7">
        <f t="shared" si="8"/>
        <v>1</v>
      </c>
      <c r="W23">
        <f>IF(AND(ISNUMBER('Raw Data'!O18), OR('Raw Data'!O18&lt;'Raw Data'!P18, 'Raw Data'!O18='Raw Data'!P18)), 'Raw Data'!M18, 0)</f>
        <v>1.72</v>
      </c>
      <c r="X23" s="7">
        <f t="shared" si="9"/>
        <v>1</v>
      </c>
      <c r="Y23">
        <f>IF(AND(ISNUMBER('Raw Data'!O18), OR('Raw Data'!O18&gt;'Raw Data'!P18, 'Raw Data'!O18&lt;'Raw Data'!P18)), 'Raw Data'!N18, 0)</f>
        <v>0</v>
      </c>
      <c r="Z23">
        <f>IF('Raw Data'!C18&lt;'Raw Data'!E18, 1, 0)</f>
        <v>1</v>
      </c>
      <c r="AA23">
        <f>IF(AND('Raw Data'!C18&lt;'Raw Data'!E18, 'Raw Data'!O18&gt;'Raw Data'!P18), 'Raw Data'!C18, 0)</f>
        <v>0</v>
      </c>
      <c r="AB23" t="b">
        <f>'Raw Data'!C18&lt;'Raw Data'!E18</f>
        <v>1</v>
      </c>
      <c r="AC23">
        <f>IF('Raw Data'!C19&gt;'Raw Data'!E19, 1, 0)</f>
        <v>1</v>
      </c>
      <c r="AD23">
        <f>IF(AND('Raw Data'!C18&gt;'Raw Data'!E18, 'Raw Data'!O18&gt;'Raw Data'!P18), 'Raw Data'!C18, 0)</f>
        <v>0</v>
      </c>
      <c r="AE23">
        <f>IF('Raw Data'!E18&lt;'Raw Data'!C18, 1, 0)</f>
        <v>0</v>
      </c>
      <c r="AF23">
        <f>IF(AND('Raw Data'!C18&gt;'Raw Data'!E18, 'Raw Data'!O18&lt;'Raw Data'!P18), 'Raw Data'!E18, 0)</f>
        <v>0</v>
      </c>
      <c r="AG23">
        <f>IF('Raw Data'!E18&gt;'Raw Data'!C18, 1, 0)</f>
        <v>1</v>
      </c>
      <c r="AH23">
        <f>IF(AND('Raw Data'!C18&lt;'Raw Data'!E18, 'Raw Data'!O18&lt;'Raw Data'!P18), 'Raw Data'!E18, 0)</f>
        <v>0</v>
      </c>
      <c r="AI23" s="7">
        <f t="shared" si="10"/>
        <v>1</v>
      </c>
      <c r="AJ23">
        <f>IF(ISNUMBER('Raw Data'!C18), IF(_xlfn.XLOOKUP(SMALL('Raw Data'!C18:E18, 1), C23:G23, C23:G23, 0)&gt;0, SMALL('Raw Data'!C18:E18, 1), 0), 0)</f>
        <v>0</v>
      </c>
      <c r="AK23" s="7">
        <f t="shared" si="11"/>
        <v>1</v>
      </c>
      <c r="AL23">
        <f>IF(ISNUMBER('Raw Data'!C18), IF(_xlfn.XLOOKUP(SMALL('Raw Data'!C18:E18, 2), C23:G23, C23:G23, 0)&gt;0, SMALL('Raw Data'!C18:E18, 2), 0), 0)</f>
        <v>0</v>
      </c>
      <c r="AM23" s="7">
        <f t="shared" si="12"/>
        <v>1</v>
      </c>
      <c r="AN23">
        <f>IF(ISNUMBER('Raw Data'!C18), IF(_xlfn.XLOOKUP(SMALL('Raw Data'!C18:E18, 3), C23:G23, C23:G23, 0)&gt;0, SMALL('Raw Data'!C18:E18, 3), 0), 0)</f>
        <v>3.6</v>
      </c>
      <c r="AO23" s="7">
        <f t="shared" si="13"/>
        <v>1</v>
      </c>
      <c r="AP23">
        <f>IF(AND('Raw Data'!C18&lt;'Raw Data'!E18,'Raw Data'!O18&gt;'Raw Data'!P18),'Raw Data'!C18,IF(AND('Raw Data'!E18&lt;'Raw Data'!C18,'Raw Data'!P18&gt;'Raw Data'!O18),'Raw Data'!E18,0))</f>
        <v>0</v>
      </c>
      <c r="AQ23" s="7">
        <f t="shared" si="14"/>
        <v>1</v>
      </c>
      <c r="AR23">
        <f>IF(AND('Raw Data'!C18&gt;'Raw Data'!E18,'Raw Data'!O18&gt;'Raw Data'!P18),'Raw Data'!C18,IF(AND('Raw Data'!E18&gt;'Raw Data'!C18,'Raw Data'!P18&gt;'Raw Data'!O18),'Raw Data'!E18,0))</f>
        <v>0</v>
      </c>
      <c r="AS23">
        <f>IF('Raw Data'!D18&gt;0, IF('Raw Data'!D18&gt;4, Analysis!P23, 1), 0)</f>
        <v>1</v>
      </c>
      <c r="AT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3.6</v>
      </c>
      <c r="AU23">
        <f t="shared" si="15"/>
        <v>1</v>
      </c>
      <c r="AV23">
        <f>IF(AND('Raw Data'!D18&gt;4,'Raw Data'!O18&lt;'Raw Data'!P18),'Raw Data'!K18,IF(AND('Raw Data'!D18&gt;4,'Raw Data'!O18='Raw Data'!P18),0,IF('Raw Data'!O18='Raw Data'!P18,'Raw Data'!D18,0)))</f>
        <v>3.6</v>
      </c>
      <c r="AW23">
        <f>IF(AND('Raw Data'!D18&lt;4, NOT(ISBLANK('Raw Data'!D18))), 1, 0)</f>
        <v>1</v>
      </c>
      <c r="AX23">
        <f>IF(AND('Raw Data'!D18&lt;4, 'Raw Data'!O18='Raw Data'!P18), 'Raw Data'!D18, 0)</f>
        <v>3.6</v>
      </c>
    </row>
    <row r="24" spans="1:50" x14ac:dyDescent="0.3">
      <c r="A24">
        <f>'Raw Data'!Q19</f>
        <v>2</v>
      </c>
      <c r="B24" s="7">
        <f t="shared" si="0"/>
        <v>1</v>
      </c>
      <c r="C24">
        <f>IF('Raw Data'!O19&gt;'Raw Data'!P19, 'Raw Data'!C19, 0)</f>
        <v>0</v>
      </c>
      <c r="D24" s="7">
        <f t="shared" si="1"/>
        <v>1</v>
      </c>
      <c r="E24">
        <f>IF(AND(ISNUMBER('Raw Data'!O19), 'Raw Data'!O19='Raw Data'!P19), 'Raw Data'!D19, 0)</f>
        <v>0</v>
      </c>
      <c r="F24" s="7">
        <f t="shared" si="2"/>
        <v>1</v>
      </c>
      <c r="G24">
        <f>IF('Raw Data'!O19&lt;'Raw Data'!P19, 'Raw Data'!E19, 0)</f>
        <v>1.1499999999999999</v>
      </c>
      <c r="H24" s="7">
        <f t="shared" si="3"/>
        <v>1</v>
      </c>
      <c r="I24">
        <f>IF(SUM('Raw Data'!O19:P19)&gt;2, 'Raw Data'!F19, 0)</f>
        <v>1.22</v>
      </c>
      <c r="J24" s="7">
        <f t="shared" si="4"/>
        <v>1</v>
      </c>
      <c r="K24">
        <f>IF(AND(ISNUMBER('Raw Data'!O19),SUM('Raw Data'!O19:P19)&lt;3),'Raw Data'!F19,)</f>
        <v>0</v>
      </c>
      <c r="L24" s="7">
        <f t="shared" si="5"/>
        <v>1</v>
      </c>
      <c r="M24">
        <f>IF(AND('Raw Data'!O19&gt;0, 'Raw Data'!P19&gt;0), 'Raw Data'!H19, 0)</f>
        <v>0</v>
      </c>
      <c r="N24" s="7">
        <f t="shared" si="6"/>
        <v>1</v>
      </c>
      <c r="O24">
        <f>IF(AND(ISNUMBER('Raw Data'!O19), OR('Raw Data'!O19=0, 'Raw Data'!P19=0)), 'Raw Data'!I19, 0)</f>
        <v>2.35</v>
      </c>
      <c r="P24" s="7">
        <f>IF(OR(E24&gt;0, ISBLANK('Raw Data'!O19)=TRUE), 0, 1)</f>
        <v>1</v>
      </c>
      <c r="Q24">
        <f>IF('Raw Data'!O19='Raw Data'!P19, 0, IF('Raw Data'!O19&gt;'Raw Data'!P19, 'Raw Data'!J19, 0))</f>
        <v>0</v>
      </c>
      <c r="R24" s="7">
        <f>IF(OR(E24&gt;0, ISBLANK('Raw Data'!O19)=TRUE), 0, 1)</f>
        <v>1</v>
      </c>
      <c r="S24">
        <f>IF('Raw Data'!O19='Raw Data'!P19, 0, IF('Raw Data'!O19&lt;'Raw Data'!P19, 'Raw Data'!K19, 0))</f>
        <v>1.04</v>
      </c>
      <c r="T24" s="7">
        <f t="shared" si="7"/>
        <v>1</v>
      </c>
      <c r="U24">
        <f>IF(AND(ISNUMBER('Raw Data'!O19), OR('Raw Data'!O19&gt;'Raw Data'!P19, 'Raw Data'!O19='Raw Data'!P19)), 'Raw Data'!L19, 0)</f>
        <v>0</v>
      </c>
      <c r="V24" s="7">
        <f t="shared" si="8"/>
        <v>1</v>
      </c>
      <c r="W24">
        <f>IF(AND(ISNUMBER('Raw Data'!O19), OR('Raw Data'!O19&lt;'Raw Data'!P19, 'Raw Data'!O19='Raw Data'!P19)), 'Raw Data'!M19, 0)</f>
        <v>1.03</v>
      </c>
      <c r="X24" s="7">
        <f t="shared" si="9"/>
        <v>1</v>
      </c>
      <c r="Y24">
        <f>IF(AND(ISNUMBER('Raw Data'!O19), OR('Raw Data'!O19&gt;'Raw Data'!P19, 'Raw Data'!O19&lt;'Raw Data'!P19)), 'Raw Data'!N19, 0)</f>
        <v>1.07</v>
      </c>
      <c r="Z24">
        <f>IF('Raw Data'!C19&lt;'Raw Data'!E19, 1, 0)</f>
        <v>0</v>
      </c>
      <c r="AA24">
        <f>IF(AND('Raw Data'!C19&lt;'Raw Data'!E19, 'Raw Data'!O19&gt;'Raw Data'!P19), 'Raw Data'!C19, 0)</f>
        <v>0</v>
      </c>
      <c r="AB24" t="b">
        <f>'Raw Data'!C19&lt;'Raw Data'!E19</f>
        <v>0</v>
      </c>
      <c r="AC24">
        <f>IF('Raw Data'!C20&gt;'Raw Data'!E20, 1, 0)</f>
        <v>0</v>
      </c>
      <c r="AD24">
        <f>IF(AND('Raw Data'!C19&gt;'Raw Data'!E19, 'Raw Data'!O19&gt;'Raw Data'!P19), 'Raw Data'!C19, 0)</f>
        <v>0</v>
      </c>
      <c r="AE24">
        <f>IF('Raw Data'!E19&lt;'Raw Data'!C19, 1, 0)</f>
        <v>1</v>
      </c>
      <c r="AF24">
        <f>IF(AND('Raw Data'!C19&gt;'Raw Data'!E19, 'Raw Data'!O19&lt;'Raw Data'!P19), 'Raw Data'!E19, 0)</f>
        <v>1.1499999999999999</v>
      </c>
      <c r="AG24">
        <f>IF('Raw Data'!E19&gt;'Raw Data'!C19, 1, 0)</f>
        <v>0</v>
      </c>
      <c r="AH24">
        <f>IF(AND('Raw Data'!C19&lt;'Raw Data'!E19, 'Raw Data'!O19&lt;'Raw Data'!P19), 'Raw Data'!E19, 0)</f>
        <v>0</v>
      </c>
      <c r="AI24" s="7">
        <f t="shared" si="10"/>
        <v>1</v>
      </c>
      <c r="AJ24">
        <f>IF(ISNUMBER('Raw Data'!C19), IF(_xlfn.XLOOKUP(SMALL('Raw Data'!C19:E19, 1), C24:G24, C24:G24, 0)&gt;0, SMALL('Raw Data'!C19:E19, 1), 0), 0)</f>
        <v>1.1499999999999999</v>
      </c>
      <c r="AK24" s="7">
        <f t="shared" si="11"/>
        <v>1</v>
      </c>
      <c r="AL24">
        <f>IF(ISNUMBER('Raw Data'!C19), IF(_xlfn.XLOOKUP(SMALL('Raw Data'!C19:E19, 2), C24:G24, C24:G24, 0)&gt;0, SMALL('Raw Data'!C19:E19, 2), 0), 0)</f>
        <v>0</v>
      </c>
      <c r="AM24" s="7">
        <f t="shared" si="12"/>
        <v>1</v>
      </c>
      <c r="AN24">
        <f>IF(ISNUMBER('Raw Data'!C19), IF(_xlfn.XLOOKUP(SMALL('Raw Data'!C19:E19, 3), C24:G24, C24:G24, 0)&gt;0, SMALL('Raw Data'!C19:E19, 3), 0), 0)</f>
        <v>0</v>
      </c>
      <c r="AO24" s="7">
        <f t="shared" si="13"/>
        <v>1</v>
      </c>
      <c r="AP24">
        <f>IF(AND('Raw Data'!C19&lt;'Raw Data'!E19,'Raw Data'!O19&gt;'Raw Data'!P19),'Raw Data'!C19,IF(AND('Raw Data'!E19&lt;'Raw Data'!C19,'Raw Data'!P19&gt;'Raw Data'!O19),'Raw Data'!E19,0))</f>
        <v>1.1499999999999999</v>
      </c>
      <c r="AQ24" s="7">
        <f t="shared" si="14"/>
        <v>1</v>
      </c>
      <c r="AR24">
        <f>IF(AND('Raw Data'!C19&gt;'Raw Data'!E19,'Raw Data'!O19&gt;'Raw Data'!P19),'Raw Data'!C19,IF(AND('Raw Data'!E19&gt;'Raw Data'!C19,'Raw Data'!P19&gt;'Raw Data'!O19),'Raw Data'!E19,0))</f>
        <v>0</v>
      </c>
      <c r="AS24">
        <f>IF('Raw Data'!D19&gt;0, IF('Raw Data'!D19&gt;4, Analysis!P24, 1), 0)</f>
        <v>1</v>
      </c>
      <c r="AT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0</v>
      </c>
      <c r="AU24">
        <f t="shared" si="15"/>
        <v>1</v>
      </c>
      <c r="AV24">
        <f>IF(AND('Raw Data'!D19&gt;4,'Raw Data'!O19&lt;'Raw Data'!P19),'Raw Data'!K19,IF(AND('Raw Data'!D19&gt;4,'Raw Data'!O19='Raw Data'!P19),0,IF('Raw Data'!O19='Raw Data'!P19,'Raw Data'!D19,0)))</f>
        <v>1.04</v>
      </c>
      <c r="AW24">
        <f>IF(AND('Raw Data'!D19&lt;4, NOT(ISBLANK('Raw Data'!D19))), 1, 0)</f>
        <v>0</v>
      </c>
      <c r="AX24">
        <f>IF(AND('Raw Data'!D19&lt;4, 'Raw Data'!O19='Raw Data'!P19), 'Raw Data'!D19, 0)</f>
        <v>0</v>
      </c>
    </row>
    <row r="25" spans="1:50" x14ac:dyDescent="0.3">
      <c r="A25">
        <f>'Raw Data'!Q20</f>
        <v>3</v>
      </c>
      <c r="B25" s="7">
        <f t="shared" si="0"/>
        <v>1</v>
      </c>
      <c r="C25">
        <f>IF('Raw Data'!O20&gt;'Raw Data'!P20, 'Raw Data'!C20, 0)</f>
        <v>1.44</v>
      </c>
      <c r="D25" s="7">
        <f t="shared" si="1"/>
        <v>1</v>
      </c>
      <c r="E25">
        <f>IF(AND(ISNUMBER('Raw Data'!O20), 'Raw Data'!O20='Raw Data'!P20), 'Raw Data'!D20, 0)</f>
        <v>0</v>
      </c>
      <c r="F25" s="7">
        <f t="shared" si="2"/>
        <v>1</v>
      </c>
      <c r="G25">
        <f>IF('Raw Data'!O20&lt;'Raw Data'!P20, 'Raw Data'!E20, 0)</f>
        <v>0</v>
      </c>
      <c r="H25" s="7">
        <f t="shared" si="3"/>
        <v>1</v>
      </c>
      <c r="I25">
        <f>IF(SUM('Raw Data'!O20:P20)&gt;2, 'Raw Data'!F20, 0)</f>
        <v>0</v>
      </c>
      <c r="J25" s="7">
        <f t="shared" si="4"/>
        <v>1</v>
      </c>
      <c r="K25">
        <f>IF(AND(ISNUMBER('Raw Data'!O20),SUM('Raw Data'!O20:P20)&lt;3),'Raw Data'!F20,)</f>
        <v>1.54</v>
      </c>
      <c r="L25" s="7">
        <f t="shared" si="5"/>
        <v>1</v>
      </c>
      <c r="M25">
        <f>IF(AND('Raw Data'!O20&gt;0, 'Raw Data'!P20&gt;0), 'Raw Data'!H20, 0)</f>
        <v>0</v>
      </c>
      <c r="N25" s="7">
        <f t="shared" si="6"/>
        <v>1</v>
      </c>
      <c r="O25">
        <f>IF(AND(ISNUMBER('Raw Data'!O20), OR('Raw Data'!O20=0, 'Raw Data'!P20=0)), 'Raw Data'!I20, 0)</f>
        <v>2.16</v>
      </c>
      <c r="P25" s="7">
        <f>IF(OR(E25&gt;0, ISBLANK('Raw Data'!O20)=TRUE), 0, 1)</f>
        <v>1</v>
      </c>
      <c r="Q25">
        <f>IF('Raw Data'!O20='Raw Data'!P20, 0, IF('Raw Data'!O20&gt;'Raw Data'!P20, 'Raw Data'!J20, 0))</f>
        <v>1.1399999999999999</v>
      </c>
      <c r="R25" s="7">
        <f>IF(OR(E25&gt;0, ISBLANK('Raw Data'!O20)=TRUE), 0, 1)</f>
        <v>1</v>
      </c>
      <c r="S25">
        <f>IF('Raw Data'!O20='Raw Data'!P20, 0, IF('Raw Data'!O20&lt;'Raw Data'!P20, 'Raw Data'!K20, 0))</f>
        <v>0</v>
      </c>
      <c r="T25" s="7">
        <f t="shared" si="7"/>
        <v>1</v>
      </c>
      <c r="U25">
        <f>IF(AND(ISNUMBER('Raw Data'!O20), OR('Raw Data'!O20&gt;'Raw Data'!P20, 'Raw Data'!O20='Raw Data'!P20)), 'Raw Data'!L20, 0)</f>
        <v>1.0900000000000001</v>
      </c>
      <c r="V25" s="7">
        <f t="shared" si="8"/>
        <v>1</v>
      </c>
      <c r="W25">
        <f>IF(AND(ISNUMBER('Raw Data'!O20), OR('Raw Data'!O20&lt;'Raw Data'!P20, 'Raw Data'!O20='Raw Data'!P20)), 'Raw Data'!M20, 0)</f>
        <v>0</v>
      </c>
      <c r="X25" s="7">
        <f t="shared" si="9"/>
        <v>1</v>
      </c>
      <c r="Y25">
        <f>IF(AND(ISNUMBER('Raw Data'!O20), OR('Raw Data'!O20&gt;'Raw Data'!P20, 'Raw Data'!O20&lt;'Raw Data'!P20)), 'Raw Data'!N20, 0)</f>
        <v>1.1599999999999999</v>
      </c>
      <c r="Z25">
        <f>IF('Raw Data'!C20&lt;'Raw Data'!E20, 1, 0)</f>
        <v>1</v>
      </c>
      <c r="AA25">
        <f>IF(AND('Raw Data'!C20&lt;'Raw Data'!E20, 'Raw Data'!O20&gt;'Raw Data'!P20), 'Raw Data'!C20, 0)</f>
        <v>1.44</v>
      </c>
      <c r="AB25" t="b">
        <f>'Raw Data'!C20&lt;'Raw Data'!E20</f>
        <v>1</v>
      </c>
      <c r="AC25">
        <f>IF('Raw Data'!C21&gt;'Raw Data'!E21, 1, 0)</f>
        <v>1</v>
      </c>
      <c r="AD25">
        <f>IF(AND('Raw Data'!C20&gt;'Raw Data'!E20, 'Raw Data'!O20&gt;'Raw Data'!P20), 'Raw Data'!C20, 0)</f>
        <v>0</v>
      </c>
      <c r="AE25">
        <f>IF('Raw Data'!E20&lt;'Raw Data'!C20, 1, 0)</f>
        <v>0</v>
      </c>
      <c r="AF25">
        <f>IF(AND('Raw Data'!C20&gt;'Raw Data'!E20, 'Raw Data'!O20&lt;'Raw Data'!P20), 'Raw Data'!E20, 0)</f>
        <v>0</v>
      </c>
      <c r="AG25">
        <f>IF('Raw Data'!E20&gt;'Raw Data'!C20, 1, 0)</f>
        <v>1</v>
      </c>
      <c r="AH25">
        <f>IF(AND('Raw Data'!C20&lt;'Raw Data'!E20, 'Raw Data'!O20&lt;'Raw Data'!P20), 'Raw Data'!E20, 0)</f>
        <v>0</v>
      </c>
      <c r="AI25" s="7">
        <f t="shared" si="10"/>
        <v>1</v>
      </c>
      <c r="AJ25">
        <f>IF(ISNUMBER('Raw Data'!C20), IF(_xlfn.XLOOKUP(SMALL('Raw Data'!C20:E20, 1), C25:G25, C25:G25, 0)&gt;0, SMALL('Raw Data'!C20:E20, 1), 0), 0)</f>
        <v>1.44</v>
      </c>
      <c r="AK25" s="7">
        <f t="shared" si="11"/>
        <v>1</v>
      </c>
      <c r="AL25">
        <f>IF(ISNUMBER('Raw Data'!C20), IF(_xlfn.XLOOKUP(SMALL('Raw Data'!C20:E20, 2), C25:G25, C25:G25, 0)&gt;0, SMALL('Raw Data'!C20:E20, 2), 0), 0)</f>
        <v>0</v>
      </c>
      <c r="AM25" s="7">
        <f t="shared" si="12"/>
        <v>1</v>
      </c>
      <c r="AN25">
        <f>IF(ISNUMBER('Raw Data'!C20), IF(_xlfn.XLOOKUP(SMALL('Raw Data'!C20:E20, 3), C25:G25, C25:G25, 0)&gt;0, SMALL('Raw Data'!C20:E20, 3), 0), 0)</f>
        <v>0</v>
      </c>
      <c r="AO25" s="7">
        <f t="shared" si="13"/>
        <v>1</v>
      </c>
      <c r="AP25">
        <f>IF(AND('Raw Data'!C20&lt;'Raw Data'!E20,'Raw Data'!O20&gt;'Raw Data'!P20),'Raw Data'!C20,IF(AND('Raw Data'!E20&lt;'Raw Data'!C20,'Raw Data'!P20&gt;'Raw Data'!O20),'Raw Data'!E20,0))</f>
        <v>1.44</v>
      </c>
      <c r="AQ25" s="7">
        <f t="shared" si="14"/>
        <v>1</v>
      </c>
      <c r="AR25">
        <f>IF(AND('Raw Data'!C20&gt;'Raw Data'!E20,'Raw Data'!O20&gt;'Raw Data'!P20),'Raw Data'!C20,IF(AND('Raw Data'!E20&gt;'Raw Data'!C20,'Raw Data'!P20&gt;'Raw Data'!O20),'Raw Data'!E20,0))</f>
        <v>0</v>
      </c>
      <c r="AS25">
        <f>IF('Raw Data'!D20&gt;0, IF('Raw Data'!D20&gt;4, Analysis!P25, 1), 0)</f>
        <v>1</v>
      </c>
      <c r="AT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1.1399999999999999</v>
      </c>
      <c r="AU25">
        <f t="shared" si="15"/>
        <v>1</v>
      </c>
      <c r="AV25">
        <f>IF(AND('Raw Data'!D20&gt;4,'Raw Data'!O20&lt;'Raw Data'!P20),'Raw Data'!K20,IF(AND('Raw Data'!D20&gt;4,'Raw Data'!O20='Raw Data'!P20),0,IF('Raw Data'!O20='Raw Data'!P20,'Raw Data'!D20,0)))</f>
        <v>0</v>
      </c>
      <c r="AW25">
        <f>IF(AND('Raw Data'!D20&lt;4, NOT(ISBLANK('Raw Data'!D20))), 1, 0)</f>
        <v>0</v>
      </c>
      <c r="AX25">
        <f>IF(AND('Raw Data'!D20&lt;4, 'Raw Data'!O20='Raw Data'!P20), 'Raw Data'!D20, 0)</f>
        <v>0</v>
      </c>
    </row>
    <row r="26" spans="1:50" x14ac:dyDescent="0.3">
      <c r="A26">
        <f>'Raw Data'!Q21</f>
        <v>3</v>
      </c>
      <c r="B26" s="7">
        <f t="shared" si="0"/>
        <v>1</v>
      </c>
      <c r="C26">
        <f>IF('Raw Data'!O21&gt;'Raw Data'!P21, 'Raw Data'!C21, 0)</f>
        <v>0</v>
      </c>
      <c r="D26" s="7">
        <f t="shared" si="1"/>
        <v>1</v>
      </c>
      <c r="E26">
        <f>IF(AND(ISNUMBER('Raw Data'!O21), 'Raw Data'!O21='Raw Data'!P21), 'Raw Data'!D21, 0)</f>
        <v>0</v>
      </c>
      <c r="F26" s="7">
        <f t="shared" si="2"/>
        <v>1</v>
      </c>
      <c r="G26">
        <f>IF('Raw Data'!O21&lt;'Raw Data'!P21, 'Raw Data'!E21, 0)</f>
        <v>2.4</v>
      </c>
      <c r="H26" s="7">
        <f t="shared" si="3"/>
        <v>1</v>
      </c>
      <c r="I26">
        <f>IF(SUM('Raw Data'!O21:P21)&gt;2, 'Raw Data'!F21, 0)</f>
        <v>1.56</v>
      </c>
      <c r="J26" s="7">
        <f t="shared" si="4"/>
        <v>1</v>
      </c>
      <c r="K26">
        <f>IF(AND(ISNUMBER('Raw Data'!O21),SUM('Raw Data'!O21:P21)&lt;3),'Raw Data'!F21,)</f>
        <v>0</v>
      </c>
      <c r="L26" s="7">
        <f t="shared" si="5"/>
        <v>1</v>
      </c>
      <c r="M26">
        <f>IF(AND('Raw Data'!O21&gt;0, 'Raw Data'!P21&gt;0), 'Raw Data'!H21, 0)</f>
        <v>0</v>
      </c>
      <c r="N26" s="7">
        <f t="shared" si="6"/>
        <v>1</v>
      </c>
      <c r="O26">
        <f>IF(AND(ISNUMBER('Raw Data'!O21), OR('Raw Data'!O21=0, 'Raw Data'!P21=0)), 'Raw Data'!I21, 0)</f>
        <v>2.6</v>
      </c>
      <c r="P26" s="7">
        <f>IF(OR(E26&gt;0, ISBLANK('Raw Data'!O21)=TRUE), 0, 1)</f>
        <v>1</v>
      </c>
      <c r="Q26">
        <f>IF('Raw Data'!O21='Raw Data'!P21, 0, IF('Raw Data'!O21&gt;'Raw Data'!P21, 'Raw Data'!J21, 0))</f>
        <v>0</v>
      </c>
      <c r="R26" s="7">
        <f>IF(OR(E26&gt;0, ISBLANK('Raw Data'!O21)=TRUE), 0, 1)</f>
        <v>1</v>
      </c>
      <c r="S26">
        <f>IF('Raw Data'!O21='Raw Data'!P21, 0, IF('Raw Data'!O21&lt;'Raw Data'!P21, 'Raw Data'!K21, 0))</f>
        <v>1.79</v>
      </c>
      <c r="T26" s="7">
        <f t="shared" si="7"/>
        <v>1</v>
      </c>
      <c r="U26">
        <f>IF(AND(ISNUMBER('Raw Data'!O21), OR('Raw Data'!O21&gt;'Raw Data'!P21, 'Raw Data'!O21='Raw Data'!P21)), 'Raw Data'!L21, 0)</f>
        <v>0</v>
      </c>
      <c r="V26" s="7">
        <f t="shared" si="8"/>
        <v>1</v>
      </c>
      <c r="W26">
        <f>IF(AND(ISNUMBER('Raw Data'!O21), OR('Raw Data'!O21&lt;'Raw Data'!P21, 'Raw Data'!O21='Raw Data'!P21)), 'Raw Data'!M21, 0)</f>
        <v>1.44</v>
      </c>
      <c r="X26" s="7">
        <f t="shared" si="9"/>
        <v>1</v>
      </c>
      <c r="Y26">
        <f>IF(AND(ISNUMBER('Raw Data'!O21), OR('Raw Data'!O21&gt;'Raw Data'!P21, 'Raw Data'!O21&lt;'Raw Data'!P21)), 'Raw Data'!N21, 0)</f>
        <v>1.25</v>
      </c>
      <c r="Z26">
        <f>IF('Raw Data'!C21&lt;'Raw Data'!E21, 1, 0)</f>
        <v>0</v>
      </c>
      <c r="AA26">
        <f>IF(AND('Raw Data'!C21&lt;'Raw Data'!E21, 'Raw Data'!O21&gt;'Raw Data'!P21), 'Raw Data'!C21, 0)</f>
        <v>0</v>
      </c>
      <c r="AB26" t="b">
        <f>'Raw Data'!C21&lt;'Raw Data'!E21</f>
        <v>0</v>
      </c>
      <c r="AC26">
        <f>IF('Raw Data'!C22&gt;'Raw Data'!E22, 1, 0)</f>
        <v>0</v>
      </c>
      <c r="AD26">
        <f>IF(AND('Raw Data'!C21&gt;'Raw Data'!E21, 'Raw Data'!O21&gt;'Raw Data'!P21), 'Raw Data'!C21, 0)</f>
        <v>0</v>
      </c>
      <c r="AE26">
        <f>IF('Raw Data'!E21&lt;'Raw Data'!C21, 1, 0)</f>
        <v>1</v>
      </c>
      <c r="AF26">
        <f>IF(AND('Raw Data'!C21&gt;'Raw Data'!E21, 'Raw Data'!O21&lt;'Raw Data'!P21), 'Raw Data'!E21, 0)</f>
        <v>2.4</v>
      </c>
      <c r="AG26">
        <f>IF('Raw Data'!E21&gt;'Raw Data'!C21, 1, 0)</f>
        <v>0</v>
      </c>
      <c r="AH26">
        <f>IF(AND('Raw Data'!C21&lt;'Raw Data'!E21, 'Raw Data'!O21&lt;'Raw Data'!P21), 'Raw Data'!E21, 0)</f>
        <v>0</v>
      </c>
      <c r="AI26" s="7">
        <f t="shared" si="10"/>
        <v>1</v>
      </c>
      <c r="AJ26">
        <f>IF(ISNUMBER('Raw Data'!C21), IF(_xlfn.XLOOKUP(SMALL('Raw Data'!C21:E21, 1), C26:G26, C26:G26, 0)&gt;0, SMALL('Raw Data'!C21:E21, 1), 0), 0)</f>
        <v>2.4</v>
      </c>
      <c r="AK26" s="7">
        <f t="shared" si="11"/>
        <v>1</v>
      </c>
      <c r="AL26">
        <f>IF(ISNUMBER('Raw Data'!C21), IF(_xlfn.XLOOKUP(SMALL('Raw Data'!C21:E21, 2), C26:G26, C26:G26, 0)&gt;0, SMALL('Raw Data'!C21:E21, 2), 0), 0)</f>
        <v>0</v>
      </c>
      <c r="AM26" s="7">
        <f t="shared" si="12"/>
        <v>1</v>
      </c>
      <c r="AN26">
        <f>IF(ISNUMBER('Raw Data'!C21), IF(_xlfn.XLOOKUP(SMALL('Raw Data'!C21:E21, 3), C26:G26, C26:G26, 0)&gt;0, SMALL('Raw Data'!C21:E21, 3), 0), 0)</f>
        <v>0</v>
      </c>
      <c r="AO26" s="7">
        <f t="shared" si="13"/>
        <v>1</v>
      </c>
      <c r="AP26">
        <f>IF(AND('Raw Data'!C21&lt;'Raw Data'!E21,'Raw Data'!O21&gt;'Raw Data'!P21),'Raw Data'!C21,IF(AND('Raw Data'!E21&lt;'Raw Data'!C21,'Raw Data'!P21&gt;'Raw Data'!O21),'Raw Data'!E21,0))</f>
        <v>2.4</v>
      </c>
      <c r="AQ26" s="7">
        <f t="shared" si="14"/>
        <v>1</v>
      </c>
      <c r="AR26">
        <f>IF(AND('Raw Data'!C21&gt;'Raw Data'!E21,'Raw Data'!O21&gt;'Raw Data'!P21),'Raw Data'!C21,IF(AND('Raw Data'!E21&gt;'Raw Data'!C21,'Raw Data'!P21&gt;'Raw Data'!O21),'Raw Data'!E21,0))</f>
        <v>0</v>
      </c>
      <c r="AS26">
        <f>IF('Raw Data'!D21&gt;0, IF('Raw Data'!D21&gt;4, Analysis!P26, 1), 0)</f>
        <v>1</v>
      </c>
      <c r="AT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0</v>
      </c>
      <c r="AU26">
        <f t="shared" si="15"/>
        <v>1</v>
      </c>
      <c r="AV26">
        <f>IF(AND('Raw Data'!D21&gt;4,'Raw Data'!O21&lt;'Raw Data'!P21),'Raw Data'!K21,IF(AND('Raw Data'!D21&gt;4,'Raw Data'!O21='Raw Data'!P21),0,IF('Raw Data'!O21='Raw Data'!P21,'Raw Data'!D21,0)))</f>
        <v>0</v>
      </c>
      <c r="AW26">
        <f>IF(AND('Raw Data'!D21&lt;4, NOT(ISBLANK('Raw Data'!D21))), 1, 0)</f>
        <v>1</v>
      </c>
      <c r="AX26">
        <f>IF(AND('Raw Data'!D21&lt;4, 'Raw Data'!O21='Raw Data'!P21), 'Raw Data'!D21, 0)</f>
        <v>0</v>
      </c>
    </row>
    <row r="27" spans="1:50" x14ac:dyDescent="0.3">
      <c r="A27">
        <f>'Raw Data'!Q22</f>
        <v>3</v>
      </c>
      <c r="B27" s="7">
        <f t="shared" si="0"/>
        <v>1</v>
      </c>
      <c r="C27">
        <f>IF('Raw Data'!O22&gt;'Raw Data'!P22, 'Raw Data'!C22, 0)</f>
        <v>1.44</v>
      </c>
      <c r="D27" s="7">
        <f t="shared" si="1"/>
        <v>1</v>
      </c>
      <c r="E27">
        <f>IF(AND(ISNUMBER('Raw Data'!O22), 'Raw Data'!O22='Raw Data'!P22), 'Raw Data'!D22, 0)</f>
        <v>0</v>
      </c>
      <c r="F27" s="7">
        <f t="shared" si="2"/>
        <v>1</v>
      </c>
      <c r="G27">
        <f>IF('Raw Data'!O22&lt;'Raw Data'!P22, 'Raw Data'!E22, 0)</f>
        <v>0</v>
      </c>
      <c r="H27" s="7">
        <f t="shared" si="3"/>
        <v>1</v>
      </c>
      <c r="I27">
        <f>IF(SUM('Raw Data'!O22:P22)&gt;2, 'Raw Data'!F22, 0)</f>
        <v>0</v>
      </c>
      <c r="J27" s="7">
        <f t="shared" si="4"/>
        <v>1</v>
      </c>
      <c r="K27">
        <f>IF(AND(ISNUMBER('Raw Data'!O22),SUM('Raw Data'!O22:P22)&lt;3),'Raw Data'!F22,)</f>
        <v>1.58</v>
      </c>
      <c r="L27" s="7">
        <f t="shared" si="5"/>
        <v>1</v>
      </c>
      <c r="M27">
        <f>IF(AND('Raw Data'!O22&gt;0, 'Raw Data'!P22&gt;0), 'Raw Data'!H22, 0)</f>
        <v>0</v>
      </c>
      <c r="N27" s="7">
        <f t="shared" si="6"/>
        <v>1</v>
      </c>
      <c r="O27">
        <f>IF(AND(ISNUMBER('Raw Data'!O22), OR('Raw Data'!O22=0, 'Raw Data'!P22=0)), 'Raw Data'!I22, 0)</f>
        <v>2.09</v>
      </c>
      <c r="P27" s="7">
        <f>IF(OR(E27&gt;0, ISBLANK('Raw Data'!O22)=TRUE), 0, 1)</f>
        <v>1</v>
      </c>
      <c r="Q27">
        <f>IF('Raw Data'!O22='Raw Data'!P22, 0, IF('Raw Data'!O22&gt;'Raw Data'!P22, 'Raw Data'!J22, 0))</f>
        <v>1.1599999999999999</v>
      </c>
      <c r="R27" s="7">
        <f>IF(OR(E27&gt;0, ISBLANK('Raw Data'!O22)=TRUE), 0, 1)</f>
        <v>1</v>
      </c>
      <c r="S27">
        <f>IF('Raw Data'!O22='Raw Data'!P22, 0, IF('Raw Data'!O22&lt;'Raw Data'!P22, 'Raw Data'!K22, 0))</f>
        <v>0</v>
      </c>
      <c r="T27" s="7">
        <f t="shared" si="7"/>
        <v>1</v>
      </c>
      <c r="U27">
        <f>IF(AND(ISNUMBER('Raw Data'!O22), OR('Raw Data'!O22&gt;'Raw Data'!P22, 'Raw Data'!O22='Raw Data'!P22)), 'Raw Data'!L22, 0)</f>
        <v>1.0900000000000001</v>
      </c>
      <c r="V27" s="7">
        <f t="shared" si="8"/>
        <v>1</v>
      </c>
      <c r="W27">
        <f>IF(AND(ISNUMBER('Raw Data'!O22), OR('Raw Data'!O22&lt;'Raw Data'!P22, 'Raw Data'!O22='Raw Data'!P22)), 'Raw Data'!M22, 0)</f>
        <v>0</v>
      </c>
      <c r="X27" s="7">
        <f t="shared" si="9"/>
        <v>1</v>
      </c>
      <c r="Y27">
        <f>IF(AND(ISNUMBER('Raw Data'!O22), OR('Raw Data'!O22&gt;'Raw Data'!P22, 'Raw Data'!O22&lt;'Raw Data'!P22)), 'Raw Data'!N22, 0)</f>
        <v>1.17</v>
      </c>
      <c r="Z27">
        <f>IF('Raw Data'!C22&lt;'Raw Data'!E22, 1, 0)</f>
        <v>1</v>
      </c>
      <c r="AA27">
        <f>IF(AND('Raw Data'!C22&lt;'Raw Data'!E22, 'Raw Data'!O22&gt;'Raw Data'!P22), 'Raw Data'!C22, 0)</f>
        <v>1.44</v>
      </c>
      <c r="AB27" t="b">
        <f>'Raw Data'!C22&lt;'Raw Data'!E22</f>
        <v>1</v>
      </c>
      <c r="AC27">
        <f>IF('Raw Data'!C23&gt;'Raw Data'!E23, 1, 0)</f>
        <v>1</v>
      </c>
      <c r="AD27">
        <f>IF(AND('Raw Data'!C22&gt;'Raw Data'!E22, 'Raw Data'!O22&gt;'Raw Data'!P22), 'Raw Data'!C22, 0)</f>
        <v>0</v>
      </c>
      <c r="AE27">
        <f>IF('Raw Data'!E22&lt;'Raw Data'!C22, 1, 0)</f>
        <v>0</v>
      </c>
      <c r="AF27">
        <f>IF(AND('Raw Data'!C22&gt;'Raw Data'!E22, 'Raw Data'!O22&lt;'Raw Data'!P22), 'Raw Data'!E22, 0)</f>
        <v>0</v>
      </c>
      <c r="AG27">
        <f>IF('Raw Data'!E22&gt;'Raw Data'!C22, 1, 0)</f>
        <v>1</v>
      </c>
      <c r="AH27">
        <f>IF(AND('Raw Data'!C22&lt;'Raw Data'!E22, 'Raw Data'!O22&lt;'Raw Data'!P22), 'Raw Data'!E22, 0)</f>
        <v>0</v>
      </c>
      <c r="AI27" s="7">
        <f t="shared" si="10"/>
        <v>1</v>
      </c>
      <c r="AJ27">
        <f>IF(ISNUMBER('Raw Data'!C22), IF(_xlfn.XLOOKUP(SMALL('Raw Data'!C22:E22, 1), C27:G27, C27:G27, 0)&gt;0, SMALL('Raw Data'!C22:E22, 1), 0), 0)</f>
        <v>1.44</v>
      </c>
      <c r="AK27" s="7">
        <f t="shared" si="11"/>
        <v>1</v>
      </c>
      <c r="AL27">
        <f>IF(ISNUMBER('Raw Data'!C22), IF(_xlfn.XLOOKUP(SMALL('Raw Data'!C22:E22, 2), C27:G27, C27:G27, 0)&gt;0, SMALL('Raw Data'!C22:E22, 2), 0), 0)</f>
        <v>0</v>
      </c>
      <c r="AM27" s="7">
        <f t="shared" si="12"/>
        <v>1</v>
      </c>
      <c r="AN27">
        <f>IF(ISNUMBER('Raw Data'!C22), IF(_xlfn.XLOOKUP(SMALL('Raw Data'!C22:E22, 3), C27:G27, C27:G27, 0)&gt;0, SMALL('Raw Data'!C22:E22, 3), 0), 0)</f>
        <v>0</v>
      </c>
      <c r="AO27" s="7">
        <f t="shared" si="13"/>
        <v>1</v>
      </c>
      <c r="AP27">
        <f>IF(AND('Raw Data'!C22&lt;'Raw Data'!E22,'Raw Data'!O22&gt;'Raw Data'!P22),'Raw Data'!C22,IF(AND('Raw Data'!E22&lt;'Raw Data'!C22,'Raw Data'!P22&gt;'Raw Data'!O22),'Raw Data'!E22,0))</f>
        <v>1.44</v>
      </c>
      <c r="AQ27" s="7">
        <f t="shared" si="14"/>
        <v>1</v>
      </c>
      <c r="AR27">
        <f>IF(AND('Raw Data'!C22&gt;'Raw Data'!E22,'Raw Data'!O22&gt;'Raw Data'!P22),'Raw Data'!C22,IF(AND('Raw Data'!E22&gt;'Raw Data'!C22,'Raw Data'!P22&gt;'Raw Data'!O22),'Raw Data'!E22,0))</f>
        <v>0</v>
      </c>
      <c r="AS27">
        <f>IF('Raw Data'!D22&gt;0, IF('Raw Data'!D22&gt;4, Analysis!P27, 1), 0)</f>
        <v>1</v>
      </c>
      <c r="AT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1.1599999999999999</v>
      </c>
      <c r="AU27">
        <f t="shared" si="15"/>
        <v>1</v>
      </c>
      <c r="AV27">
        <f>IF(AND('Raw Data'!D22&gt;4,'Raw Data'!O22&lt;'Raw Data'!P22),'Raw Data'!K22,IF(AND('Raw Data'!D22&gt;4,'Raw Data'!O22='Raw Data'!P22),0,IF('Raw Data'!O22='Raw Data'!P22,'Raw Data'!D22,0)))</f>
        <v>0</v>
      </c>
      <c r="AW27">
        <f>IF(AND('Raw Data'!D22&lt;4, NOT(ISBLANK('Raw Data'!D22))), 1, 0)</f>
        <v>0</v>
      </c>
      <c r="AX27">
        <f>IF(AND('Raw Data'!D22&lt;4, 'Raw Data'!O22='Raw Data'!P22), 'Raw Data'!D22, 0)</f>
        <v>0</v>
      </c>
    </row>
    <row r="28" spans="1:50" x14ac:dyDescent="0.3">
      <c r="A28">
        <f>'Raw Data'!Q23</f>
        <v>3</v>
      </c>
      <c r="B28" s="7">
        <f t="shared" si="0"/>
        <v>1</v>
      </c>
      <c r="C28">
        <f>IF('Raw Data'!O23&gt;'Raw Data'!P23, 'Raw Data'!C23, 0)</f>
        <v>0</v>
      </c>
      <c r="D28" s="7">
        <f t="shared" si="1"/>
        <v>1</v>
      </c>
      <c r="E28">
        <f>IF(AND(ISNUMBER('Raw Data'!O23), 'Raw Data'!O23='Raw Data'!P23), 'Raw Data'!D23, 0)</f>
        <v>0</v>
      </c>
      <c r="F28" s="7">
        <f t="shared" si="2"/>
        <v>1</v>
      </c>
      <c r="G28">
        <f>IF('Raw Data'!O23&lt;'Raw Data'!P23, 'Raw Data'!E23, 0)</f>
        <v>2.25</v>
      </c>
      <c r="H28" s="7">
        <f t="shared" si="3"/>
        <v>1</v>
      </c>
      <c r="I28">
        <f>IF(SUM('Raw Data'!O23:P23)&gt;2, 'Raw Data'!F23, 0)</f>
        <v>1.85</v>
      </c>
      <c r="J28" s="7">
        <f t="shared" si="4"/>
        <v>1</v>
      </c>
      <c r="K28">
        <f>IF(AND(ISNUMBER('Raw Data'!O23),SUM('Raw Data'!O23:P23)&lt;3),'Raw Data'!F23,)</f>
        <v>0</v>
      </c>
      <c r="L28" s="7">
        <f t="shared" si="5"/>
        <v>1</v>
      </c>
      <c r="M28">
        <f>IF(AND('Raw Data'!O23&gt;0, 'Raw Data'!P23&gt;0), 'Raw Data'!H23, 0)</f>
        <v>1.68</v>
      </c>
      <c r="N28" s="7">
        <f t="shared" si="6"/>
        <v>1</v>
      </c>
      <c r="O28">
        <f>IF(AND(ISNUMBER('Raw Data'!O23), OR('Raw Data'!O23=0, 'Raw Data'!P23=0)), 'Raw Data'!I23, 0)</f>
        <v>0</v>
      </c>
      <c r="P28" s="7">
        <f>IF(OR(E28&gt;0, ISBLANK('Raw Data'!O23)=TRUE), 0, 1)</f>
        <v>1</v>
      </c>
      <c r="Q28">
        <f>IF('Raw Data'!O23='Raw Data'!P23, 0, IF('Raw Data'!O23&gt;'Raw Data'!P23, 'Raw Data'!J23, 0))</f>
        <v>0</v>
      </c>
      <c r="R28" s="7">
        <f>IF(OR(E28&gt;0, ISBLANK('Raw Data'!O23)=TRUE), 0, 1)</f>
        <v>1</v>
      </c>
      <c r="S28">
        <f>IF('Raw Data'!O23='Raw Data'!P23, 0, IF('Raw Data'!O23&lt;'Raw Data'!P23, 'Raw Data'!K23, 0))</f>
        <v>1.65</v>
      </c>
      <c r="T28" s="7">
        <f t="shared" si="7"/>
        <v>1</v>
      </c>
      <c r="U28">
        <f>IF(AND(ISNUMBER('Raw Data'!O23), OR('Raw Data'!O23&gt;'Raw Data'!P23, 'Raw Data'!O23='Raw Data'!P23)), 'Raw Data'!L23, 0)</f>
        <v>0</v>
      </c>
      <c r="V28" s="7">
        <f t="shared" si="8"/>
        <v>1</v>
      </c>
      <c r="W28">
        <f>IF(AND(ISNUMBER('Raw Data'!O23), OR('Raw Data'!O23&lt;'Raw Data'!P23, 'Raw Data'!O23='Raw Data'!P23)), 'Raw Data'!M23, 0)</f>
        <v>1.36</v>
      </c>
      <c r="X28" s="7">
        <f t="shared" si="9"/>
        <v>1</v>
      </c>
      <c r="Y28">
        <f>IF(AND(ISNUMBER('Raw Data'!O23), OR('Raw Data'!O23&gt;'Raw Data'!P23, 'Raw Data'!O23&lt;'Raw Data'!P23)), 'Raw Data'!N23, 0)</f>
        <v>1.27</v>
      </c>
      <c r="Z28">
        <f>IF('Raw Data'!C23&lt;'Raw Data'!E23, 1, 0)</f>
        <v>0</v>
      </c>
      <c r="AA28">
        <f>IF(AND('Raw Data'!C23&lt;'Raw Data'!E23, 'Raw Data'!O23&gt;'Raw Data'!P23), 'Raw Data'!C23, 0)</f>
        <v>0</v>
      </c>
      <c r="AB28" t="b">
        <f>'Raw Data'!C23&lt;'Raw Data'!E23</f>
        <v>0</v>
      </c>
      <c r="AC28">
        <f>IF('Raw Data'!C24&gt;'Raw Data'!E24, 1, 0)</f>
        <v>0</v>
      </c>
      <c r="AD28">
        <f>IF(AND('Raw Data'!C23&gt;'Raw Data'!E23, 'Raw Data'!O23&gt;'Raw Data'!P23), 'Raw Data'!C23, 0)</f>
        <v>0</v>
      </c>
      <c r="AE28">
        <f>IF('Raw Data'!E23&lt;'Raw Data'!C23, 1, 0)</f>
        <v>1</v>
      </c>
      <c r="AF28">
        <f>IF(AND('Raw Data'!C23&gt;'Raw Data'!E23, 'Raw Data'!O23&lt;'Raw Data'!P23), 'Raw Data'!E23, 0)</f>
        <v>2.25</v>
      </c>
      <c r="AG28">
        <f>IF('Raw Data'!E23&gt;'Raw Data'!C23, 1, 0)</f>
        <v>0</v>
      </c>
      <c r="AH28">
        <f>IF(AND('Raw Data'!C23&lt;'Raw Data'!E23, 'Raw Data'!O23&lt;'Raw Data'!P23), 'Raw Data'!E23, 0)</f>
        <v>0</v>
      </c>
      <c r="AI28" s="7">
        <f t="shared" si="10"/>
        <v>1</v>
      </c>
      <c r="AJ28">
        <f>IF(ISNUMBER('Raw Data'!C23), IF(_xlfn.XLOOKUP(SMALL('Raw Data'!C23:E23, 1), C28:G28, C28:G28, 0)&gt;0, SMALL('Raw Data'!C23:E23, 1), 0), 0)</f>
        <v>2.25</v>
      </c>
      <c r="AK28" s="7">
        <f t="shared" si="11"/>
        <v>1</v>
      </c>
      <c r="AL28">
        <f>IF(ISNUMBER('Raw Data'!C23), IF(_xlfn.XLOOKUP(SMALL('Raw Data'!C23:E23, 2), C28:G28, C28:G28, 0)&gt;0, SMALL('Raw Data'!C23:E23, 2), 0), 0)</f>
        <v>0</v>
      </c>
      <c r="AM28" s="7">
        <f t="shared" si="12"/>
        <v>1</v>
      </c>
      <c r="AN28">
        <f>IF(ISNUMBER('Raw Data'!C23), IF(_xlfn.XLOOKUP(SMALL('Raw Data'!C23:E23, 3), C28:G28, C28:G28, 0)&gt;0, SMALL('Raw Data'!C23:E23, 3), 0), 0)</f>
        <v>0</v>
      </c>
      <c r="AO28" s="7">
        <f t="shared" si="13"/>
        <v>1</v>
      </c>
      <c r="AP28">
        <f>IF(AND('Raw Data'!C23&lt;'Raw Data'!E23,'Raw Data'!O23&gt;'Raw Data'!P23),'Raw Data'!C23,IF(AND('Raw Data'!E23&lt;'Raw Data'!C23,'Raw Data'!P23&gt;'Raw Data'!O23),'Raw Data'!E23,0))</f>
        <v>2.25</v>
      </c>
      <c r="AQ28" s="7">
        <f t="shared" si="14"/>
        <v>1</v>
      </c>
      <c r="AR28">
        <f>IF(AND('Raw Data'!C23&gt;'Raw Data'!E23,'Raw Data'!O23&gt;'Raw Data'!P23),'Raw Data'!C23,IF(AND('Raw Data'!E23&gt;'Raw Data'!C23,'Raw Data'!P23&gt;'Raw Data'!O23),'Raw Data'!E23,0))</f>
        <v>0</v>
      </c>
      <c r="AS28">
        <f>IF('Raw Data'!D23&gt;0, IF('Raw Data'!D23&gt;4, Analysis!P28, 1), 0)</f>
        <v>1</v>
      </c>
      <c r="AT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AU28">
        <f t="shared" si="15"/>
        <v>1</v>
      </c>
      <c r="AV28">
        <f>IF(AND('Raw Data'!D23&gt;4,'Raw Data'!O23&lt;'Raw Data'!P23),'Raw Data'!K23,IF(AND('Raw Data'!D23&gt;4,'Raw Data'!O23='Raw Data'!P23),0,IF('Raw Data'!O23='Raw Data'!P23,'Raw Data'!D23,0)))</f>
        <v>0</v>
      </c>
      <c r="AW28">
        <f>IF(AND('Raw Data'!D23&lt;4, NOT(ISBLANK('Raw Data'!D23))), 1, 0)</f>
        <v>1</v>
      </c>
      <c r="AX28">
        <f>IF(AND('Raw Data'!D23&lt;4, 'Raw Data'!O23='Raw Data'!P23), 'Raw Data'!D23, 0)</f>
        <v>0</v>
      </c>
    </row>
    <row r="29" spans="1:50" x14ac:dyDescent="0.3">
      <c r="A29">
        <f>'Raw Data'!Q24</f>
        <v>3</v>
      </c>
      <c r="B29" s="7">
        <f t="shared" si="0"/>
        <v>1</v>
      </c>
      <c r="C29">
        <f>IF('Raw Data'!O24&gt;'Raw Data'!P24, 'Raw Data'!C24, 0)</f>
        <v>1.4</v>
      </c>
      <c r="D29" s="7">
        <f t="shared" si="1"/>
        <v>1</v>
      </c>
      <c r="E29">
        <f>IF(AND(ISNUMBER('Raw Data'!O24), 'Raw Data'!O24='Raw Data'!P24), 'Raw Data'!D24, 0)</f>
        <v>0</v>
      </c>
      <c r="F29" s="7">
        <f t="shared" si="2"/>
        <v>1</v>
      </c>
      <c r="G29">
        <f>IF('Raw Data'!O24&lt;'Raw Data'!P24, 'Raw Data'!E24, 0)</f>
        <v>0</v>
      </c>
      <c r="H29" s="7">
        <f t="shared" si="3"/>
        <v>1</v>
      </c>
      <c r="I29">
        <f>IF(SUM('Raw Data'!O24:P24)&gt;2, 'Raw Data'!F24, 0)</f>
        <v>0</v>
      </c>
      <c r="J29" s="7">
        <f t="shared" si="4"/>
        <v>1</v>
      </c>
      <c r="K29">
        <f>IF(AND(ISNUMBER('Raw Data'!O24),SUM('Raw Data'!O24:P24)&lt;3),'Raw Data'!F24,)</f>
        <v>1.41</v>
      </c>
      <c r="L29" s="7">
        <f t="shared" si="5"/>
        <v>1</v>
      </c>
      <c r="M29">
        <f>IF(AND('Raw Data'!O24&gt;0, 'Raw Data'!P24&gt;0), 'Raw Data'!H24, 0)</f>
        <v>0</v>
      </c>
      <c r="N29" s="7">
        <f t="shared" si="6"/>
        <v>1</v>
      </c>
      <c r="O29">
        <f>IF(AND(ISNUMBER('Raw Data'!O24), OR('Raw Data'!O24=0, 'Raw Data'!P24=0)), 'Raw Data'!I24, 0)</f>
        <v>2.41</v>
      </c>
      <c r="P29" s="7">
        <f>IF(OR(E29&gt;0, ISBLANK('Raw Data'!O24)=TRUE), 0, 1)</f>
        <v>1</v>
      </c>
      <c r="Q29">
        <f>IF('Raw Data'!O24='Raw Data'!P24, 0, IF('Raw Data'!O24&gt;'Raw Data'!P24, 'Raw Data'!J24, 0))</f>
        <v>1.1399999999999999</v>
      </c>
      <c r="R29" s="7">
        <f>IF(OR(E29&gt;0, ISBLANK('Raw Data'!O24)=TRUE), 0, 1)</f>
        <v>1</v>
      </c>
      <c r="S29">
        <f>IF('Raw Data'!O24='Raw Data'!P24, 0, IF('Raw Data'!O24&lt;'Raw Data'!P24, 'Raw Data'!K24, 0))</f>
        <v>0</v>
      </c>
      <c r="T29" s="7">
        <f t="shared" si="7"/>
        <v>1</v>
      </c>
      <c r="U29">
        <f>IF(AND(ISNUMBER('Raw Data'!O24), OR('Raw Data'!O24&gt;'Raw Data'!P24, 'Raw Data'!O24='Raw Data'!P24)), 'Raw Data'!L24, 0)</f>
        <v>1.0900000000000001</v>
      </c>
      <c r="V29" s="7">
        <f t="shared" si="8"/>
        <v>1</v>
      </c>
      <c r="W29">
        <f>IF(AND(ISNUMBER('Raw Data'!O24), OR('Raw Data'!O24&lt;'Raw Data'!P24, 'Raw Data'!O24='Raw Data'!P24)), 'Raw Data'!M24, 0)</f>
        <v>0</v>
      </c>
      <c r="X29" s="7">
        <f t="shared" si="9"/>
        <v>1</v>
      </c>
      <c r="Y29">
        <f>IF(AND(ISNUMBER('Raw Data'!O24), OR('Raw Data'!O24&gt;'Raw Data'!P24, 'Raw Data'!O24&lt;'Raw Data'!P24)), 'Raw Data'!N24, 0)</f>
        <v>1.1499999999999999</v>
      </c>
      <c r="Z29">
        <f>IF('Raw Data'!C24&lt;'Raw Data'!E24, 1, 0)</f>
        <v>1</v>
      </c>
      <c r="AA29">
        <f>IF(AND('Raw Data'!C24&lt;'Raw Data'!E24, 'Raw Data'!O24&gt;'Raw Data'!P24), 'Raw Data'!C24, 0)</f>
        <v>1.4</v>
      </c>
      <c r="AB29" t="b">
        <f>'Raw Data'!C24&lt;'Raw Data'!E24</f>
        <v>1</v>
      </c>
      <c r="AC29">
        <f>IF('Raw Data'!C25&gt;'Raw Data'!E25, 1, 0)</f>
        <v>1</v>
      </c>
      <c r="AD29">
        <f>IF(AND('Raw Data'!C24&gt;'Raw Data'!E24, 'Raw Data'!O24&gt;'Raw Data'!P24), 'Raw Data'!C24, 0)</f>
        <v>0</v>
      </c>
      <c r="AE29">
        <f>IF('Raw Data'!E24&lt;'Raw Data'!C24, 1, 0)</f>
        <v>0</v>
      </c>
      <c r="AF29">
        <f>IF(AND('Raw Data'!C24&gt;'Raw Data'!E24, 'Raw Data'!O24&lt;'Raw Data'!P24), 'Raw Data'!E24, 0)</f>
        <v>0</v>
      </c>
      <c r="AG29">
        <f>IF('Raw Data'!E24&gt;'Raw Data'!C24, 1, 0)</f>
        <v>1</v>
      </c>
      <c r="AH29">
        <f>IF(AND('Raw Data'!C24&lt;'Raw Data'!E24, 'Raw Data'!O24&lt;'Raw Data'!P24), 'Raw Data'!E24, 0)</f>
        <v>0</v>
      </c>
      <c r="AI29" s="7">
        <f t="shared" si="10"/>
        <v>1</v>
      </c>
      <c r="AJ29">
        <f>IF(ISNUMBER('Raw Data'!C24), IF(_xlfn.XLOOKUP(SMALL('Raw Data'!C24:E24, 1), C29:G29, C29:G29, 0)&gt;0, SMALL('Raw Data'!C24:E24, 1), 0), 0)</f>
        <v>1.4</v>
      </c>
      <c r="AK29" s="7">
        <f t="shared" si="11"/>
        <v>1</v>
      </c>
      <c r="AL29">
        <f>IF(ISNUMBER('Raw Data'!C24), IF(_xlfn.XLOOKUP(SMALL('Raw Data'!C24:E24, 2), C29:G29, C29:G29, 0)&gt;0, SMALL('Raw Data'!C24:E24, 2), 0), 0)</f>
        <v>0</v>
      </c>
      <c r="AM29" s="7">
        <f t="shared" si="12"/>
        <v>1</v>
      </c>
      <c r="AN29">
        <f>IF(ISNUMBER('Raw Data'!C24), IF(_xlfn.XLOOKUP(SMALL('Raw Data'!C24:E24, 3), C29:G29, C29:G29, 0)&gt;0, SMALL('Raw Data'!C24:E24, 3), 0), 0)</f>
        <v>0</v>
      </c>
      <c r="AO29" s="7">
        <f t="shared" si="13"/>
        <v>1</v>
      </c>
      <c r="AP29">
        <f>IF(AND('Raw Data'!C24&lt;'Raw Data'!E24,'Raw Data'!O24&gt;'Raw Data'!P24),'Raw Data'!C24,IF(AND('Raw Data'!E24&lt;'Raw Data'!C24,'Raw Data'!P24&gt;'Raw Data'!O24),'Raw Data'!E24,0))</f>
        <v>1.4</v>
      </c>
      <c r="AQ29" s="7">
        <f t="shared" si="14"/>
        <v>1</v>
      </c>
      <c r="AR29">
        <f>IF(AND('Raw Data'!C24&gt;'Raw Data'!E24,'Raw Data'!O24&gt;'Raw Data'!P24),'Raw Data'!C24,IF(AND('Raw Data'!E24&gt;'Raw Data'!C24,'Raw Data'!P24&gt;'Raw Data'!O24),'Raw Data'!E24,0))</f>
        <v>0</v>
      </c>
      <c r="AS29">
        <f>IF('Raw Data'!D24&gt;0, IF('Raw Data'!D24&gt;4, Analysis!P29, 1), 0)</f>
        <v>1</v>
      </c>
      <c r="AT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1.1399999999999999</v>
      </c>
      <c r="AU29">
        <f t="shared" si="15"/>
        <v>1</v>
      </c>
      <c r="AV29">
        <f>IF(AND('Raw Data'!D24&gt;4,'Raw Data'!O24&lt;'Raw Data'!P24),'Raw Data'!K24,IF(AND('Raw Data'!D24&gt;4,'Raw Data'!O24='Raw Data'!P24),0,IF('Raw Data'!O24='Raw Data'!P24,'Raw Data'!D24,0)))</f>
        <v>0</v>
      </c>
      <c r="AW29">
        <f>IF(AND('Raw Data'!D24&lt;4, NOT(ISBLANK('Raw Data'!D24))), 1, 0)</f>
        <v>0</v>
      </c>
      <c r="AX29">
        <f>IF(AND('Raw Data'!D24&lt;4, 'Raw Data'!O24='Raw Data'!P24), 'Raw Data'!D24, 0)</f>
        <v>0</v>
      </c>
    </row>
    <row r="30" spans="1:50" x14ac:dyDescent="0.3">
      <c r="A30">
        <f>'Raw Data'!Q25</f>
        <v>3</v>
      </c>
      <c r="B30" s="7">
        <f t="shared" si="0"/>
        <v>1</v>
      </c>
      <c r="C30">
        <f>IF('Raw Data'!O25&gt;'Raw Data'!P25, 'Raw Data'!C25, 0)</f>
        <v>0</v>
      </c>
      <c r="D30" s="7">
        <f t="shared" si="1"/>
        <v>1</v>
      </c>
      <c r="E30">
        <f>IF(AND(ISNUMBER('Raw Data'!O25), 'Raw Data'!O25='Raw Data'!P25), 'Raw Data'!D25, 0)</f>
        <v>0</v>
      </c>
      <c r="F30" s="7">
        <f t="shared" si="2"/>
        <v>1</v>
      </c>
      <c r="G30">
        <f>IF('Raw Data'!O25&lt;'Raw Data'!P25, 'Raw Data'!E25, 0)</f>
        <v>1.66</v>
      </c>
      <c r="H30" s="7">
        <f t="shared" si="3"/>
        <v>1</v>
      </c>
      <c r="I30">
        <f>IF(SUM('Raw Data'!O25:P25)&gt;2, 'Raw Data'!F25, 0)</f>
        <v>0</v>
      </c>
      <c r="J30" s="7">
        <f t="shared" si="4"/>
        <v>1</v>
      </c>
      <c r="K30">
        <f>IF(AND(ISNUMBER('Raw Data'!O25),SUM('Raw Data'!O25:P25)&lt;3),'Raw Data'!F25,)</f>
        <v>1.47</v>
      </c>
      <c r="L30" s="7">
        <f t="shared" si="5"/>
        <v>1</v>
      </c>
      <c r="M30">
        <f>IF(AND('Raw Data'!O25&gt;0, 'Raw Data'!P25&gt;0), 'Raw Data'!H25, 0)</f>
        <v>0</v>
      </c>
      <c r="N30" s="7">
        <f t="shared" si="6"/>
        <v>1</v>
      </c>
      <c r="O30">
        <f>IF(AND(ISNUMBER('Raw Data'!O25), OR('Raw Data'!O25=0, 'Raw Data'!P25=0)), 'Raw Data'!I25, 0)</f>
        <v>2.58</v>
      </c>
      <c r="P30" s="7">
        <f>IF(OR(E30&gt;0, ISBLANK('Raw Data'!O25)=TRUE), 0, 1)</f>
        <v>1</v>
      </c>
      <c r="Q30">
        <f>IF('Raw Data'!O25='Raw Data'!P25, 0, IF('Raw Data'!O25&gt;'Raw Data'!P25, 'Raw Data'!J25, 0))</f>
        <v>0</v>
      </c>
      <c r="R30" s="7">
        <f>IF(OR(E30&gt;0, ISBLANK('Raw Data'!O25)=TRUE), 0, 1)</f>
        <v>1</v>
      </c>
      <c r="S30">
        <f>IF('Raw Data'!O25='Raw Data'!P25, 0, IF('Raw Data'!O25&lt;'Raw Data'!P25, 'Raw Data'!K25, 0))</f>
        <v>1.3</v>
      </c>
      <c r="T30" s="7">
        <f t="shared" si="7"/>
        <v>1</v>
      </c>
      <c r="U30">
        <f>IF(AND(ISNUMBER('Raw Data'!O25), OR('Raw Data'!O25&gt;'Raw Data'!P25, 'Raw Data'!O25='Raw Data'!P25)), 'Raw Data'!L25, 0)</f>
        <v>0</v>
      </c>
      <c r="V30" s="7">
        <f t="shared" si="8"/>
        <v>1</v>
      </c>
      <c r="W30">
        <f>IF(AND(ISNUMBER('Raw Data'!O25), OR('Raw Data'!O25&lt;'Raw Data'!P25, 'Raw Data'!O25='Raw Data'!P25)), 'Raw Data'!M25, 0)</f>
        <v>1.18</v>
      </c>
      <c r="X30" s="7">
        <f t="shared" si="9"/>
        <v>1</v>
      </c>
      <c r="Y30">
        <f>IF(AND(ISNUMBER('Raw Data'!O25), OR('Raw Data'!O25&gt;'Raw Data'!P25, 'Raw Data'!O25&lt;'Raw Data'!P25)), 'Raw Data'!N25, 0)</f>
        <v>1.19</v>
      </c>
      <c r="Z30">
        <f>IF('Raw Data'!C25&lt;'Raw Data'!E25, 1, 0)</f>
        <v>0</v>
      </c>
      <c r="AA30">
        <f>IF(AND('Raw Data'!C25&lt;'Raw Data'!E25, 'Raw Data'!O25&gt;'Raw Data'!P25), 'Raw Data'!C25, 0)</f>
        <v>0</v>
      </c>
      <c r="AB30" t="b">
        <f>'Raw Data'!C25&lt;'Raw Data'!E25</f>
        <v>0</v>
      </c>
      <c r="AC30">
        <f>IF('Raw Data'!C26&gt;'Raw Data'!E26, 1, 0)</f>
        <v>0</v>
      </c>
      <c r="AD30">
        <f>IF(AND('Raw Data'!C25&gt;'Raw Data'!E25, 'Raw Data'!O25&gt;'Raw Data'!P25), 'Raw Data'!C25, 0)</f>
        <v>0</v>
      </c>
      <c r="AE30">
        <f>IF('Raw Data'!E25&lt;'Raw Data'!C25, 1, 0)</f>
        <v>1</v>
      </c>
      <c r="AF30">
        <f>IF(AND('Raw Data'!C25&gt;'Raw Data'!E25, 'Raw Data'!O25&lt;'Raw Data'!P25), 'Raw Data'!E25, 0)</f>
        <v>1.66</v>
      </c>
      <c r="AG30">
        <f>IF('Raw Data'!E25&gt;'Raw Data'!C25, 1, 0)</f>
        <v>0</v>
      </c>
      <c r="AH30">
        <f>IF(AND('Raw Data'!C25&lt;'Raw Data'!E25, 'Raw Data'!O25&lt;'Raw Data'!P25), 'Raw Data'!E25, 0)</f>
        <v>0</v>
      </c>
      <c r="AI30" s="7">
        <f t="shared" si="10"/>
        <v>1</v>
      </c>
      <c r="AJ30">
        <f>IF(ISNUMBER('Raw Data'!C25), IF(_xlfn.XLOOKUP(SMALL('Raw Data'!C25:E25, 1), C30:G30, C30:G30, 0)&gt;0, SMALL('Raw Data'!C25:E25, 1), 0), 0)</f>
        <v>1.66</v>
      </c>
      <c r="AK30" s="7">
        <f t="shared" si="11"/>
        <v>1</v>
      </c>
      <c r="AL30">
        <f>IF(ISNUMBER('Raw Data'!C25), IF(_xlfn.XLOOKUP(SMALL('Raw Data'!C25:E25, 2), C30:G30, C30:G30, 0)&gt;0, SMALL('Raw Data'!C25:E25, 2), 0), 0)</f>
        <v>0</v>
      </c>
      <c r="AM30" s="7">
        <f t="shared" si="12"/>
        <v>1</v>
      </c>
      <c r="AN30">
        <f>IF(ISNUMBER('Raw Data'!C25), IF(_xlfn.XLOOKUP(SMALL('Raw Data'!C25:E25, 3), C30:G30, C30:G30, 0)&gt;0, SMALL('Raw Data'!C25:E25, 3), 0), 0)</f>
        <v>0</v>
      </c>
      <c r="AO30" s="7">
        <f t="shared" si="13"/>
        <v>1</v>
      </c>
      <c r="AP30">
        <f>IF(AND('Raw Data'!C25&lt;'Raw Data'!E25,'Raw Data'!O25&gt;'Raw Data'!P25),'Raw Data'!C25,IF(AND('Raw Data'!E25&lt;'Raw Data'!C25,'Raw Data'!P25&gt;'Raw Data'!O25),'Raw Data'!E25,0))</f>
        <v>1.66</v>
      </c>
      <c r="AQ30" s="7">
        <f t="shared" si="14"/>
        <v>1</v>
      </c>
      <c r="AR30">
        <f>IF(AND('Raw Data'!C25&gt;'Raw Data'!E25,'Raw Data'!O25&gt;'Raw Data'!P25),'Raw Data'!C25,IF(AND('Raw Data'!E25&gt;'Raw Data'!C25,'Raw Data'!P25&gt;'Raw Data'!O25),'Raw Data'!E25,0))</f>
        <v>0</v>
      </c>
      <c r="AS30">
        <f>IF('Raw Data'!D25&gt;0, IF('Raw Data'!D25&gt;4, Analysis!P30, 1), 0)</f>
        <v>1</v>
      </c>
      <c r="AT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0</v>
      </c>
      <c r="AU30">
        <f t="shared" si="15"/>
        <v>1</v>
      </c>
      <c r="AV30">
        <f>IF(AND('Raw Data'!D25&gt;4,'Raw Data'!O25&lt;'Raw Data'!P25),'Raw Data'!K25,IF(AND('Raw Data'!D25&gt;4,'Raw Data'!O25='Raw Data'!P25),0,IF('Raw Data'!O25='Raw Data'!P25,'Raw Data'!D25,0)))</f>
        <v>1.3</v>
      </c>
      <c r="AW30">
        <f>IF(AND('Raw Data'!D25&lt;4, NOT(ISBLANK('Raw Data'!D25))), 1, 0)</f>
        <v>0</v>
      </c>
      <c r="AX30">
        <f>IF(AND('Raw Data'!D25&lt;4, 'Raw Data'!O25='Raw Data'!P25), 'Raw Data'!D25, 0)</f>
        <v>0</v>
      </c>
    </row>
    <row r="31" spans="1:50" x14ac:dyDescent="0.3">
      <c r="A31">
        <f>'Raw Data'!Q26</f>
        <v>3</v>
      </c>
      <c r="B31" s="7">
        <f t="shared" si="0"/>
        <v>1</v>
      </c>
      <c r="C31">
        <f>IF('Raw Data'!O26&gt;'Raw Data'!P26, 'Raw Data'!C26, 0)</f>
        <v>0</v>
      </c>
      <c r="D31" s="7">
        <f t="shared" si="1"/>
        <v>1</v>
      </c>
      <c r="E31">
        <f>IF(AND(ISNUMBER('Raw Data'!O26), 'Raw Data'!O26='Raw Data'!P26), 'Raw Data'!D26, 0)</f>
        <v>7.5</v>
      </c>
      <c r="F31" s="7">
        <f t="shared" si="2"/>
        <v>1</v>
      </c>
      <c r="G31">
        <f>IF('Raw Data'!O26&lt;'Raw Data'!P26, 'Raw Data'!E26, 0)</f>
        <v>0</v>
      </c>
      <c r="H31" s="7">
        <f t="shared" si="3"/>
        <v>1</v>
      </c>
      <c r="I31">
        <f>IF(SUM('Raw Data'!O26:P26)&gt;2, 'Raw Data'!F26, 0)</f>
        <v>0</v>
      </c>
      <c r="J31" s="7">
        <f t="shared" si="4"/>
        <v>1</v>
      </c>
      <c r="K31">
        <f>IF(AND(ISNUMBER('Raw Data'!O26),SUM('Raw Data'!O26:P26)&lt;3),'Raw Data'!F26,)</f>
        <v>1.17</v>
      </c>
      <c r="L31" s="7">
        <f t="shared" si="5"/>
        <v>1</v>
      </c>
      <c r="M31">
        <f>IF(AND('Raw Data'!O26&gt;0, 'Raw Data'!P26&gt;0), 'Raw Data'!H26, 0)</f>
        <v>1.52</v>
      </c>
      <c r="N31" s="7">
        <f t="shared" si="6"/>
        <v>1</v>
      </c>
      <c r="O31">
        <f>IF(AND(ISNUMBER('Raw Data'!O26), OR('Raw Data'!O26=0, 'Raw Data'!P26=0)), 'Raw Data'!I26, 0)</f>
        <v>0</v>
      </c>
      <c r="P31" s="7">
        <f>IF(OR(E31&gt;0, ISBLANK('Raw Data'!O26)=TRUE), 0, 1)</f>
        <v>0</v>
      </c>
      <c r="Q31">
        <f>IF('Raw Data'!O26='Raw Data'!P26, 0, IF('Raw Data'!O26&gt;'Raw Data'!P26, 'Raw Data'!J26, 0))</f>
        <v>0</v>
      </c>
      <c r="R31" s="7">
        <f>IF(OR(E31&gt;0, ISBLANK('Raw Data'!O26)=TRUE), 0, 1)</f>
        <v>0</v>
      </c>
      <c r="S31">
        <f>IF('Raw Data'!O26='Raw Data'!P26, 0, IF('Raw Data'!O26&lt;'Raw Data'!P26, 'Raw Data'!K26, 0))</f>
        <v>0</v>
      </c>
      <c r="T31" s="7">
        <f t="shared" si="7"/>
        <v>1</v>
      </c>
      <c r="U31">
        <f>IF(AND(ISNUMBER('Raw Data'!O26), OR('Raw Data'!O26&gt;'Raw Data'!P26, 'Raw Data'!O26='Raw Data'!P26)), 'Raw Data'!L26, 0)</f>
        <v>1.02</v>
      </c>
      <c r="V31" s="7">
        <f t="shared" si="8"/>
        <v>1</v>
      </c>
      <c r="W31">
        <f>IF(AND(ISNUMBER('Raw Data'!O26), OR('Raw Data'!O26&lt;'Raw Data'!P26, 'Raw Data'!O26='Raw Data'!P26)), 'Raw Data'!M26, 0)</f>
        <v>4.95</v>
      </c>
      <c r="X31" s="7">
        <f t="shared" si="9"/>
        <v>1</v>
      </c>
      <c r="Y31">
        <f>IF(AND(ISNUMBER('Raw Data'!O26), OR('Raw Data'!O26&gt;'Raw Data'!P26, 'Raw Data'!O26&lt;'Raw Data'!P26)), 'Raw Data'!N26, 0)</f>
        <v>0</v>
      </c>
      <c r="Z31">
        <f>IF('Raw Data'!C26&lt;'Raw Data'!E26, 1, 0)</f>
        <v>1</v>
      </c>
      <c r="AA31">
        <f>IF(AND('Raw Data'!C26&lt;'Raw Data'!E26, 'Raw Data'!O26&gt;'Raw Data'!P26), 'Raw Data'!C26, 0)</f>
        <v>0</v>
      </c>
      <c r="AB31" t="b">
        <f>'Raw Data'!C26&lt;'Raw Data'!E26</f>
        <v>1</v>
      </c>
      <c r="AC31">
        <f>IF('Raw Data'!C27&gt;'Raw Data'!E27, 1, 0)</f>
        <v>0</v>
      </c>
      <c r="AD31">
        <f>IF(AND('Raw Data'!C26&gt;'Raw Data'!E26, 'Raw Data'!O26&gt;'Raw Data'!P26), 'Raw Data'!C26, 0)</f>
        <v>0</v>
      </c>
      <c r="AE31">
        <f>IF('Raw Data'!E26&lt;'Raw Data'!C26, 1, 0)</f>
        <v>0</v>
      </c>
      <c r="AF31">
        <f>IF(AND('Raw Data'!C26&gt;'Raw Data'!E26, 'Raw Data'!O26&lt;'Raw Data'!P26), 'Raw Data'!E26, 0)</f>
        <v>0</v>
      </c>
      <c r="AG31">
        <f>IF('Raw Data'!E26&gt;'Raw Data'!C26, 1, 0)</f>
        <v>1</v>
      </c>
      <c r="AH31">
        <f>IF(AND('Raw Data'!C26&lt;'Raw Data'!E26, 'Raw Data'!O26&lt;'Raw Data'!P26), 'Raw Data'!E26, 0)</f>
        <v>0</v>
      </c>
      <c r="AI31" s="7">
        <f t="shared" si="10"/>
        <v>1</v>
      </c>
      <c r="AJ31">
        <f>IF(ISNUMBER('Raw Data'!C26), IF(_xlfn.XLOOKUP(SMALL('Raw Data'!C26:E26, 1), C31:G31, C31:G31, 0)&gt;0, SMALL('Raw Data'!C26:E26, 1), 0), 0)</f>
        <v>0</v>
      </c>
      <c r="AK31" s="7">
        <f t="shared" si="11"/>
        <v>1</v>
      </c>
      <c r="AL31">
        <f>IF(ISNUMBER('Raw Data'!C26), IF(_xlfn.XLOOKUP(SMALL('Raw Data'!C26:E26, 2), C31:G31, C31:G31, 0)&gt;0, SMALL('Raw Data'!C26:E26, 2), 0), 0)</f>
        <v>7.5</v>
      </c>
      <c r="AM31" s="7">
        <f t="shared" si="12"/>
        <v>1</v>
      </c>
      <c r="AN31">
        <f>IF(ISNUMBER('Raw Data'!C26), IF(_xlfn.XLOOKUP(SMALL('Raw Data'!C26:E26, 3), C31:G31, C31:G31, 0)&gt;0, SMALL('Raw Data'!C26:E26, 3), 0), 0)</f>
        <v>0</v>
      </c>
      <c r="AO31" s="7">
        <f t="shared" si="13"/>
        <v>1</v>
      </c>
      <c r="AP31">
        <f>IF(AND('Raw Data'!C26&lt;'Raw Data'!E26,'Raw Data'!O26&gt;'Raw Data'!P26),'Raw Data'!C26,IF(AND('Raw Data'!E26&lt;'Raw Data'!C26,'Raw Data'!P26&gt;'Raw Data'!O26),'Raw Data'!E26,0))</f>
        <v>0</v>
      </c>
      <c r="AQ31" s="7">
        <f t="shared" si="14"/>
        <v>1</v>
      </c>
      <c r="AR31">
        <f>IF(AND('Raw Data'!C26&gt;'Raw Data'!E26,'Raw Data'!O26&gt;'Raw Data'!P26),'Raw Data'!C26,IF(AND('Raw Data'!E26&gt;'Raw Data'!C26,'Raw Data'!P26&gt;'Raw Data'!O26),'Raw Data'!E26,0))</f>
        <v>0</v>
      </c>
      <c r="AS31">
        <f>IF('Raw Data'!D26&gt;0, IF('Raw Data'!D26&gt;4, Analysis!P31, 1), 0)</f>
        <v>0</v>
      </c>
      <c r="AT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0</v>
      </c>
      <c r="AU31">
        <f t="shared" si="15"/>
        <v>0</v>
      </c>
      <c r="AV31">
        <f>IF(AND('Raw Data'!D26&gt;4,'Raw Data'!O26&lt;'Raw Data'!P26),'Raw Data'!K26,IF(AND('Raw Data'!D26&gt;4,'Raw Data'!O26='Raw Data'!P26),0,IF('Raw Data'!O26='Raw Data'!P26,'Raw Data'!D26,0)))</f>
        <v>0</v>
      </c>
      <c r="AW31">
        <f>IF(AND('Raw Data'!D26&lt;4, NOT(ISBLANK('Raw Data'!D26))), 1, 0)</f>
        <v>0</v>
      </c>
      <c r="AX31">
        <f>IF(AND('Raw Data'!D26&lt;4, 'Raw Data'!O26='Raw Data'!P26), 'Raw Data'!D26, 0)</f>
        <v>0</v>
      </c>
    </row>
    <row r="32" spans="1:50" x14ac:dyDescent="0.3">
      <c r="A32">
        <f>'Raw Data'!Q27</f>
        <v>3</v>
      </c>
      <c r="B32" s="7">
        <f t="shared" si="0"/>
        <v>1</v>
      </c>
      <c r="C32">
        <f>IF('Raw Data'!O27&gt;'Raw Data'!P27, 'Raw Data'!C27, 0)</f>
        <v>0</v>
      </c>
      <c r="D32" s="7">
        <f t="shared" si="1"/>
        <v>1</v>
      </c>
      <c r="E32">
        <f>IF(AND(ISNUMBER('Raw Data'!O27), 'Raw Data'!O27='Raw Data'!P27), 'Raw Data'!D27, 0)</f>
        <v>3.5</v>
      </c>
      <c r="F32" s="7">
        <f t="shared" si="2"/>
        <v>1</v>
      </c>
      <c r="G32">
        <f>IF('Raw Data'!O27&lt;'Raw Data'!P27, 'Raw Data'!E27, 0)</f>
        <v>0</v>
      </c>
      <c r="H32" s="7">
        <f t="shared" si="3"/>
        <v>1</v>
      </c>
      <c r="I32">
        <f>IF(SUM('Raw Data'!O27:P27)&gt;2, 'Raw Data'!F27, 0)</f>
        <v>0</v>
      </c>
      <c r="J32" s="7">
        <f t="shared" si="4"/>
        <v>1</v>
      </c>
      <c r="K32">
        <f>IF(AND(ISNUMBER('Raw Data'!O27),SUM('Raw Data'!O27:P27)&lt;3),'Raw Data'!F27,)</f>
        <v>1.62</v>
      </c>
      <c r="L32" s="7">
        <f t="shared" si="5"/>
        <v>1</v>
      </c>
      <c r="M32">
        <f>IF(AND('Raw Data'!O27&gt;0, 'Raw Data'!P27&gt;0), 'Raw Data'!H27, 0)</f>
        <v>0</v>
      </c>
      <c r="N32" s="7">
        <f t="shared" si="6"/>
        <v>1</v>
      </c>
      <c r="O32">
        <f>IF(AND(ISNUMBER('Raw Data'!O27), OR('Raw Data'!O27=0, 'Raw Data'!P27=0)), 'Raw Data'!I27, 0)</f>
        <v>2.4500000000000002</v>
      </c>
      <c r="P32" s="7">
        <f>IF(OR(E32&gt;0, ISBLANK('Raw Data'!O27)=TRUE), 0, 1)</f>
        <v>0</v>
      </c>
      <c r="Q32">
        <f>IF('Raw Data'!O27='Raw Data'!P27, 0, IF('Raw Data'!O27&gt;'Raw Data'!P27, 'Raw Data'!J27, 0))</f>
        <v>0</v>
      </c>
      <c r="R32" s="7">
        <f>IF(OR(E32&gt;0, ISBLANK('Raw Data'!O27)=TRUE), 0, 1)</f>
        <v>0</v>
      </c>
      <c r="S32">
        <f>IF('Raw Data'!O27='Raw Data'!P27, 0, IF('Raw Data'!O27&lt;'Raw Data'!P27, 'Raw Data'!K27, 0))</f>
        <v>0</v>
      </c>
      <c r="T32" s="7">
        <f t="shared" si="7"/>
        <v>1</v>
      </c>
      <c r="U32">
        <f>IF(AND(ISNUMBER('Raw Data'!O27), OR('Raw Data'!O27&gt;'Raw Data'!P27, 'Raw Data'!O27='Raw Data'!P27)), 'Raw Data'!L27, 0)</f>
        <v>1.29</v>
      </c>
      <c r="V32" s="7">
        <f t="shared" si="8"/>
        <v>1</v>
      </c>
      <c r="W32">
        <f>IF(AND(ISNUMBER('Raw Data'!O27), OR('Raw Data'!O27&lt;'Raw Data'!P27, 'Raw Data'!O27='Raw Data'!P27)), 'Raw Data'!M27, 0)</f>
        <v>1.71</v>
      </c>
      <c r="X32" s="7">
        <f t="shared" si="9"/>
        <v>1</v>
      </c>
      <c r="Y32">
        <f>IF(AND(ISNUMBER('Raw Data'!O27), OR('Raw Data'!O27&gt;'Raw Data'!P27, 'Raw Data'!O27&lt;'Raw Data'!P27)), 'Raw Data'!N27, 0)</f>
        <v>0</v>
      </c>
      <c r="Z32">
        <f>IF('Raw Data'!C27&lt;'Raw Data'!E27, 1, 0)</f>
        <v>1</v>
      </c>
      <c r="AA32">
        <f>IF(AND('Raw Data'!C27&lt;'Raw Data'!E27, 'Raw Data'!O27&gt;'Raw Data'!P27), 'Raw Data'!C27, 0)</f>
        <v>0</v>
      </c>
      <c r="AB32" t="b">
        <f>'Raw Data'!C27&lt;'Raw Data'!E27</f>
        <v>1</v>
      </c>
      <c r="AC32">
        <f>IF('Raw Data'!C28&gt;'Raw Data'!E28, 1, 0)</f>
        <v>0</v>
      </c>
      <c r="AD32">
        <f>IF(AND('Raw Data'!C27&gt;'Raw Data'!E27, 'Raw Data'!O27&gt;'Raw Data'!P27), 'Raw Data'!C27, 0)</f>
        <v>0</v>
      </c>
      <c r="AE32">
        <f>IF('Raw Data'!E27&lt;'Raw Data'!C27, 1, 0)</f>
        <v>0</v>
      </c>
      <c r="AF32">
        <f>IF(AND('Raw Data'!C27&gt;'Raw Data'!E27, 'Raw Data'!O27&lt;'Raw Data'!P27), 'Raw Data'!E27, 0)</f>
        <v>0</v>
      </c>
      <c r="AG32">
        <f>IF('Raw Data'!E27&gt;'Raw Data'!C27, 1, 0)</f>
        <v>1</v>
      </c>
      <c r="AH32">
        <f>IF(AND('Raw Data'!C27&lt;'Raw Data'!E27, 'Raw Data'!O27&lt;'Raw Data'!P27), 'Raw Data'!E27, 0)</f>
        <v>0</v>
      </c>
      <c r="AI32" s="7">
        <f t="shared" si="10"/>
        <v>1</v>
      </c>
      <c r="AJ32">
        <f>IF(ISNUMBER('Raw Data'!C27), IF(_xlfn.XLOOKUP(SMALL('Raw Data'!C27:E27, 1), C32:G32, C32:G32, 0)&gt;0, SMALL('Raw Data'!C27:E27, 1), 0), 0)</f>
        <v>0</v>
      </c>
      <c r="AK32" s="7">
        <f t="shared" si="11"/>
        <v>1</v>
      </c>
      <c r="AL32">
        <f>IF(ISNUMBER('Raw Data'!C27), IF(_xlfn.XLOOKUP(SMALL('Raw Data'!C27:E27, 2), C32:G32, C32:G32, 0)&gt;0, SMALL('Raw Data'!C27:E27, 2), 0), 0)</f>
        <v>0</v>
      </c>
      <c r="AM32" s="7">
        <f t="shared" si="12"/>
        <v>1</v>
      </c>
      <c r="AN32">
        <f>IF(ISNUMBER('Raw Data'!C27), IF(_xlfn.XLOOKUP(SMALL('Raw Data'!C27:E27, 3), C32:G32, C32:G32, 0)&gt;0, SMALL('Raw Data'!C27:E27, 3), 0), 0)</f>
        <v>3.5</v>
      </c>
      <c r="AO32" s="7">
        <f t="shared" si="13"/>
        <v>1</v>
      </c>
      <c r="AP32">
        <f>IF(AND('Raw Data'!C27&lt;'Raw Data'!E27,'Raw Data'!O27&gt;'Raw Data'!P27),'Raw Data'!C27,IF(AND('Raw Data'!E27&lt;'Raw Data'!C27,'Raw Data'!P27&gt;'Raw Data'!O27),'Raw Data'!E27,0))</f>
        <v>0</v>
      </c>
      <c r="AQ32" s="7">
        <f t="shared" si="14"/>
        <v>1</v>
      </c>
      <c r="AR32">
        <f>IF(AND('Raw Data'!C27&gt;'Raw Data'!E27,'Raw Data'!O27&gt;'Raw Data'!P27),'Raw Data'!C27,IF(AND('Raw Data'!E27&gt;'Raw Data'!C27,'Raw Data'!P27&gt;'Raw Data'!O27),'Raw Data'!E27,0))</f>
        <v>0</v>
      </c>
      <c r="AS32">
        <f>IF('Raw Data'!D27&gt;0, IF('Raw Data'!D27&gt;4, Analysis!P32, 1), 0)</f>
        <v>1</v>
      </c>
      <c r="AT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3.5</v>
      </c>
      <c r="AU32">
        <f t="shared" si="15"/>
        <v>1</v>
      </c>
      <c r="AV32">
        <f>IF(AND('Raw Data'!D27&gt;4,'Raw Data'!O27&lt;'Raw Data'!P27),'Raw Data'!K27,IF(AND('Raw Data'!D27&gt;4,'Raw Data'!O27='Raw Data'!P27),0,IF('Raw Data'!O27='Raw Data'!P27,'Raw Data'!D27,0)))</f>
        <v>3.5</v>
      </c>
      <c r="AW32">
        <f>IF(AND('Raw Data'!D27&lt;4, NOT(ISBLANK('Raw Data'!D27))), 1, 0)</f>
        <v>1</v>
      </c>
      <c r="AX32">
        <f>IF(AND('Raw Data'!D27&lt;4, 'Raw Data'!O27='Raw Data'!P27), 'Raw Data'!D27, 0)</f>
        <v>3.5</v>
      </c>
    </row>
    <row r="33" spans="1:50" x14ac:dyDescent="0.3">
      <c r="A33">
        <f>'Raw Data'!Q28</f>
        <v>3</v>
      </c>
      <c r="B33" s="7">
        <f t="shared" si="0"/>
        <v>1</v>
      </c>
      <c r="C33">
        <f>IF('Raw Data'!O28&gt;'Raw Data'!P28, 'Raw Data'!C28, 0)</f>
        <v>0</v>
      </c>
      <c r="D33" s="7">
        <f t="shared" si="1"/>
        <v>1</v>
      </c>
      <c r="E33">
        <f>IF(AND(ISNUMBER('Raw Data'!O28), 'Raw Data'!O28='Raw Data'!P28), 'Raw Data'!D28, 0)</f>
        <v>3.5</v>
      </c>
      <c r="F33" s="7">
        <f t="shared" si="2"/>
        <v>1</v>
      </c>
      <c r="G33">
        <f>IF('Raw Data'!O28&lt;'Raw Data'!P28, 'Raw Data'!E28, 0)</f>
        <v>0</v>
      </c>
      <c r="H33" s="7">
        <f t="shared" si="3"/>
        <v>1</v>
      </c>
      <c r="I33">
        <f>IF(SUM('Raw Data'!O28:P28)&gt;2, 'Raw Data'!F28, 0)</f>
        <v>1.55</v>
      </c>
      <c r="J33" s="7">
        <f t="shared" si="4"/>
        <v>1</v>
      </c>
      <c r="K33">
        <f>IF(AND(ISNUMBER('Raw Data'!O28),SUM('Raw Data'!O28:P28)&lt;3),'Raw Data'!F28,)</f>
        <v>0</v>
      </c>
      <c r="L33" s="7">
        <f t="shared" si="5"/>
        <v>1</v>
      </c>
      <c r="M33">
        <f>IF(AND('Raw Data'!O28&gt;0, 'Raw Data'!P28&gt;0), 'Raw Data'!H28, 0)</f>
        <v>1.48</v>
      </c>
      <c r="N33" s="7">
        <f t="shared" si="6"/>
        <v>1</v>
      </c>
      <c r="O33">
        <f>IF(AND(ISNUMBER('Raw Data'!O28), OR('Raw Data'!O28=0, 'Raw Data'!P28=0)), 'Raw Data'!I28, 0)</f>
        <v>0</v>
      </c>
      <c r="P33" s="7">
        <f>IF(OR(E33&gt;0, ISBLANK('Raw Data'!O28)=TRUE), 0, 1)</f>
        <v>0</v>
      </c>
      <c r="Q33">
        <f>IF('Raw Data'!O28='Raw Data'!P28, 0, IF('Raw Data'!O28&gt;'Raw Data'!P28, 'Raw Data'!J28, 0))</f>
        <v>0</v>
      </c>
      <c r="R33" s="7">
        <f>IF(OR(E33&gt;0, ISBLANK('Raw Data'!O28)=TRUE), 0, 1)</f>
        <v>0</v>
      </c>
      <c r="S33">
        <f>IF('Raw Data'!O28='Raw Data'!P28, 0, IF('Raw Data'!O28&lt;'Raw Data'!P28, 'Raw Data'!K28, 0))</f>
        <v>0</v>
      </c>
      <c r="T33" s="7">
        <f t="shared" si="7"/>
        <v>1</v>
      </c>
      <c r="U33">
        <f>IF(AND(ISNUMBER('Raw Data'!O28), OR('Raw Data'!O28&gt;'Raw Data'!P28, 'Raw Data'!O28='Raw Data'!P28)), 'Raw Data'!L28, 0)</f>
        <v>1.43</v>
      </c>
      <c r="V33" s="7">
        <f t="shared" si="8"/>
        <v>1</v>
      </c>
      <c r="W33">
        <f>IF(AND(ISNUMBER('Raw Data'!O28), OR('Raw Data'!O28&lt;'Raw Data'!P28, 'Raw Data'!O28='Raw Data'!P28)), 'Raw Data'!M28, 0)</f>
        <v>1.51</v>
      </c>
      <c r="X33" s="7">
        <f t="shared" si="9"/>
        <v>1</v>
      </c>
      <c r="Y33">
        <f>IF(AND(ISNUMBER('Raw Data'!O28), OR('Raw Data'!O28&gt;'Raw Data'!P28, 'Raw Data'!O28&lt;'Raw Data'!P28)), 'Raw Data'!N28, 0)</f>
        <v>0</v>
      </c>
      <c r="Z33">
        <f>IF('Raw Data'!C28&lt;'Raw Data'!E28, 1, 0)</f>
        <v>1</v>
      </c>
      <c r="AA33">
        <f>IF(AND('Raw Data'!C28&lt;'Raw Data'!E28, 'Raw Data'!O28&gt;'Raw Data'!P28), 'Raw Data'!C28, 0)</f>
        <v>0</v>
      </c>
      <c r="AB33" t="b">
        <f>'Raw Data'!C28&lt;'Raw Data'!E28</f>
        <v>1</v>
      </c>
      <c r="AC33">
        <f>IF('Raw Data'!C29&gt;'Raw Data'!E29, 1, 0)</f>
        <v>0</v>
      </c>
      <c r="AD33">
        <f>IF(AND('Raw Data'!C28&gt;'Raw Data'!E28, 'Raw Data'!O28&gt;'Raw Data'!P28), 'Raw Data'!C28, 0)</f>
        <v>0</v>
      </c>
      <c r="AE33">
        <f>IF('Raw Data'!E28&lt;'Raw Data'!C28, 1, 0)</f>
        <v>0</v>
      </c>
      <c r="AF33">
        <f>IF(AND('Raw Data'!C28&gt;'Raw Data'!E28, 'Raw Data'!O28&lt;'Raw Data'!P28), 'Raw Data'!E28, 0)</f>
        <v>0</v>
      </c>
      <c r="AG33">
        <f>IF('Raw Data'!E28&gt;'Raw Data'!C28, 1, 0)</f>
        <v>1</v>
      </c>
      <c r="AH33">
        <f>IF(AND('Raw Data'!C28&lt;'Raw Data'!E28, 'Raw Data'!O28&lt;'Raw Data'!P28), 'Raw Data'!E28, 0)</f>
        <v>0</v>
      </c>
      <c r="AI33" s="7">
        <f t="shared" si="10"/>
        <v>1</v>
      </c>
      <c r="AJ33">
        <f>IF(ISNUMBER('Raw Data'!C28), IF(_xlfn.XLOOKUP(SMALL('Raw Data'!C28:E28, 1), C33:G33, C33:G33, 0)&gt;0, SMALL('Raw Data'!C28:E28, 1), 0), 0)</f>
        <v>0</v>
      </c>
      <c r="AK33" s="7">
        <f t="shared" si="11"/>
        <v>1</v>
      </c>
      <c r="AL33">
        <f>IF(ISNUMBER('Raw Data'!C28), IF(_xlfn.XLOOKUP(SMALL('Raw Data'!C28:E28, 2), C33:G33, C33:G33, 0)&gt;0, SMALL('Raw Data'!C28:E28, 2), 0), 0)</f>
        <v>0</v>
      </c>
      <c r="AM33" s="7">
        <f t="shared" si="12"/>
        <v>1</v>
      </c>
      <c r="AN33">
        <f>IF(ISNUMBER('Raw Data'!C28), IF(_xlfn.XLOOKUP(SMALL('Raw Data'!C28:E28, 3), C33:G33, C33:G33, 0)&gt;0, SMALL('Raw Data'!C28:E28, 3), 0), 0)</f>
        <v>3.5</v>
      </c>
      <c r="AO33" s="7">
        <f t="shared" si="13"/>
        <v>1</v>
      </c>
      <c r="AP33">
        <f>IF(AND('Raw Data'!C28&lt;'Raw Data'!E28,'Raw Data'!O28&gt;'Raw Data'!P28),'Raw Data'!C28,IF(AND('Raw Data'!E28&lt;'Raw Data'!C28,'Raw Data'!P28&gt;'Raw Data'!O28),'Raw Data'!E28,0))</f>
        <v>0</v>
      </c>
      <c r="AQ33" s="7">
        <f t="shared" si="14"/>
        <v>1</v>
      </c>
      <c r="AR33">
        <f>IF(AND('Raw Data'!C28&gt;'Raw Data'!E28,'Raw Data'!O28&gt;'Raw Data'!P28),'Raw Data'!C28,IF(AND('Raw Data'!E28&gt;'Raw Data'!C28,'Raw Data'!P28&gt;'Raw Data'!O28),'Raw Data'!E28,0))</f>
        <v>0</v>
      </c>
      <c r="AS33">
        <f>IF('Raw Data'!D28&gt;0, IF('Raw Data'!D28&gt;4, Analysis!P33, 1), 0)</f>
        <v>1</v>
      </c>
      <c r="AT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3.5</v>
      </c>
      <c r="AU33">
        <f t="shared" si="15"/>
        <v>1</v>
      </c>
      <c r="AV33">
        <f>IF(AND('Raw Data'!D28&gt;4,'Raw Data'!O28&lt;'Raw Data'!P28),'Raw Data'!K28,IF(AND('Raw Data'!D28&gt;4,'Raw Data'!O28='Raw Data'!P28),0,IF('Raw Data'!O28='Raw Data'!P28,'Raw Data'!D28,0)))</f>
        <v>3.5</v>
      </c>
      <c r="AW33">
        <f>IF(AND('Raw Data'!D28&lt;4, NOT(ISBLANK('Raw Data'!D28))), 1, 0)</f>
        <v>1</v>
      </c>
      <c r="AX33">
        <f>IF(AND('Raw Data'!D28&lt;4, 'Raw Data'!O28='Raw Data'!P28), 'Raw Data'!D28, 0)</f>
        <v>3.5</v>
      </c>
    </row>
    <row r="34" spans="1:50" x14ac:dyDescent="0.3">
      <c r="A34">
        <f>'Raw Data'!Q29</f>
        <v>4</v>
      </c>
      <c r="B34" s="7">
        <f t="shared" si="0"/>
        <v>1</v>
      </c>
      <c r="C34">
        <f>IF('Raw Data'!O29&gt;'Raw Data'!P29, 'Raw Data'!C29, 0)</f>
        <v>1.6</v>
      </c>
      <c r="D34" s="7">
        <f t="shared" si="1"/>
        <v>1</v>
      </c>
      <c r="E34">
        <f>IF(AND(ISNUMBER('Raw Data'!O29), 'Raw Data'!O29='Raw Data'!P29), 'Raw Data'!D29, 0)</f>
        <v>0</v>
      </c>
      <c r="F34" s="7">
        <f t="shared" si="2"/>
        <v>1</v>
      </c>
      <c r="G34">
        <f>IF('Raw Data'!O29&lt;'Raw Data'!P29, 'Raw Data'!E29, 0)</f>
        <v>0</v>
      </c>
      <c r="H34" s="7">
        <f t="shared" si="3"/>
        <v>1</v>
      </c>
      <c r="I34">
        <f>IF(SUM('Raw Data'!O29:P29)&gt;2, 'Raw Data'!F29, 0)</f>
        <v>0</v>
      </c>
      <c r="J34" s="7">
        <f t="shared" si="4"/>
        <v>1</v>
      </c>
      <c r="K34">
        <f>IF(AND(ISNUMBER('Raw Data'!O29),SUM('Raw Data'!O29:P29)&lt;3),'Raw Data'!F29,)</f>
        <v>1.33</v>
      </c>
      <c r="L34" s="7">
        <f t="shared" si="5"/>
        <v>1</v>
      </c>
      <c r="M34">
        <f>IF(AND('Raw Data'!O29&gt;0, 'Raw Data'!P29&gt;0), 'Raw Data'!H29, 0)</f>
        <v>0</v>
      </c>
      <c r="N34" s="7">
        <f t="shared" si="6"/>
        <v>1</v>
      </c>
      <c r="O34">
        <f>IF(AND(ISNUMBER('Raw Data'!O29), OR('Raw Data'!O29=0, 'Raw Data'!P29=0)), 'Raw Data'!I29, 0)</f>
        <v>2.97</v>
      </c>
      <c r="P34" s="7">
        <f>IF(OR(E34&gt;0, ISBLANK('Raw Data'!O29)=TRUE), 0, 1)</f>
        <v>1</v>
      </c>
      <c r="Q34">
        <f>IF('Raw Data'!O29='Raw Data'!P29, 0, IF('Raw Data'!O29&gt;'Raw Data'!P29, 'Raw Data'!J29, 0))</f>
        <v>1.25</v>
      </c>
      <c r="R34" s="7">
        <f>IF(OR(E34&gt;0, ISBLANK('Raw Data'!O29)=TRUE), 0, 1)</f>
        <v>1</v>
      </c>
      <c r="S34">
        <f>IF('Raw Data'!O29='Raw Data'!P29, 0, IF('Raw Data'!O29&lt;'Raw Data'!P29, 'Raw Data'!K29, 0))</f>
        <v>0</v>
      </c>
      <c r="T34" s="7">
        <f t="shared" si="7"/>
        <v>1</v>
      </c>
      <c r="U34">
        <f>IF(AND(ISNUMBER('Raw Data'!O29), OR('Raw Data'!O29&gt;'Raw Data'!P29, 'Raw Data'!O29='Raw Data'!P29)), 'Raw Data'!L29, 0)</f>
        <v>1.17</v>
      </c>
      <c r="V34" s="7">
        <f t="shared" si="8"/>
        <v>1</v>
      </c>
      <c r="W34">
        <f>IF(AND(ISNUMBER('Raw Data'!O29), OR('Raw Data'!O29&lt;'Raw Data'!P29, 'Raw Data'!O29='Raw Data'!P29)), 'Raw Data'!M29, 0)</f>
        <v>0</v>
      </c>
      <c r="X34" s="7">
        <f t="shared" si="9"/>
        <v>1</v>
      </c>
      <c r="Y34">
        <f>IF(AND(ISNUMBER('Raw Data'!O29), OR('Raw Data'!O29&gt;'Raw Data'!P29, 'Raw Data'!O29&lt;'Raw Data'!P29)), 'Raw Data'!N29, 0)</f>
        <v>1.17</v>
      </c>
      <c r="Z34">
        <f>IF('Raw Data'!C29&lt;'Raw Data'!E29, 1, 0)</f>
        <v>1</v>
      </c>
      <c r="AA34">
        <f>IF(AND('Raw Data'!C29&lt;'Raw Data'!E29, 'Raw Data'!O29&gt;'Raw Data'!P29), 'Raw Data'!C29, 0)</f>
        <v>1.6</v>
      </c>
      <c r="AB34" t="b">
        <f>'Raw Data'!C29&lt;'Raw Data'!E29</f>
        <v>1</v>
      </c>
      <c r="AC34">
        <f>IF('Raw Data'!C30&gt;'Raw Data'!E30, 1, 0)</f>
        <v>1</v>
      </c>
      <c r="AD34">
        <f>IF(AND('Raw Data'!C29&gt;'Raw Data'!E29, 'Raw Data'!O29&gt;'Raw Data'!P29), 'Raw Data'!C29, 0)</f>
        <v>0</v>
      </c>
      <c r="AE34">
        <f>IF('Raw Data'!E29&lt;'Raw Data'!C29, 1, 0)</f>
        <v>0</v>
      </c>
      <c r="AF34">
        <f>IF(AND('Raw Data'!C29&gt;'Raw Data'!E29, 'Raw Data'!O29&lt;'Raw Data'!P29), 'Raw Data'!E29, 0)</f>
        <v>0</v>
      </c>
      <c r="AG34">
        <f>IF('Raw Data'!E29&gt;'Raw Data'!C29, 1, 0)</f>
        <v>1</v>
      </c>
      <c r="AH34">
        <f>IF(AND('Raw Data'!C29&lt;'Raw Data'!E29, 'Raw Data'!O29&lt;'Raw Data'!P29), 'Raw Data'!E29, 0)</f>
        <v>0</v>
      </c>
      <c r="AI34" s="7">
        <f t="shared" si="10"/>
        <v>1</v>
      </c>
      <c r="AJ34">
        <f>IF(ISNUMBER('Raw Data'!C29), IF(_xlfn.XLOOKUP(SMALL('Raw Data'!C29:E29, 1), C34:G34, C34:G34, 0)&gt;0, SMALL('Raw Data'!C29:E29, 1), 0), 0)</f>
        <v>1.6</v>
      </c>
      <c r="AK34" s="7">
        <f t="shared" si="11"/>
        <v>1</v>
      </c>
      <c r="AL34">
        <f>IF(ISNUMBER('Raw Data'!C29), IF(_xlfn.XLOOKUP(SMALL('Raw Data'!C29:E29, 2), C34:G34, C34:G34, 0)&gt;0, SMALL('Raw Data'!C29:E29, 2), 0), 0)</f>
        <v>0</v>
      </c>
      <c r="AM34" s="7">
        <f t="shared" si="12"/>
        <v>1</v>
      </c>
      <c r="AN34">
        <f>IF(ISNUMBER('Raw Data'!C29), IF(_xlfn.XLOOKUP(SMALL('Raw Data'!C29:E29, 3), C34:G34, C34:G34, 0)&gt;0, SMALL('Raw Data'!C29:E29, 3), 0), 0)</f>
        <v>0</v>
      </c>
      <c r="AO34" s="7">
        <f t="shared" si="13"/>
        <v>1</v>
      </c>
      <c r="AP34">
        <f>IF(AND('Raw Data'!C29&lt;'Raw Data'!E29,'Raw Data'!O29&gt;'Raw Data'!P29),'Raw Data'!C29,IF(AND('Raw Data'!E29&lt;'Raw Data'!C29,'Raw Data'!P29&gt;'Raw Data'!O29),'Raw Data'!E29,0))</f>
        <v>1.6</v>
      </c>
      <c r="AQ34" s="7">
        <f t="shared" si="14"/>
        <v>1</v>
      </c>
      <c r="AR34">
        <f>IF(AND('Raw Data'!C29&gt;'Raw Data'!E29,'Raw Data'!O29&gt;'Raw Data'!P29),'Raw Data'!C29,IF(AND('Raw Data'!E29&gt;'Raw Data'!C29,'Raw Data'!P29&gt;'Raw Data'!O29),'Raw Data'!E29,0))</f>
        <v>0</v>
      </c>
      <c r="AS34">
        <f>IF('Raw Data'!D29&gt;0, IF('Raw Data'!D29&gt;4, Analysis!P34, 1), 0)</f>
        <v>1</v>
      </c>
      <c r="AT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1.25</v>
      </c>
      <c r="AU34">
        <f t="shared" si="15"/>
        <v>1</v>
      </c>
      <c r="AV34">
        <f>IF(AND('Raw Data'!D29&gt;4,'Raw Data'!O29&lt;'Raw Data'!P29),'Raw Data'!K29,IF(AND('Raw Data'!D29&gt;4,'Raw Data'!O29='Raw Data'!P29),0,IF('Raw Data'!O29='Raw Data'!P29,'Raw Data'!D29,0)))</f>
        <v>0</v>
      </c>
      <c r="AW34">
        <f>IF(AND('Raw Data'!D29&lt;4, NOT(ISBLANK('Raw Data'!D29))), 1, 0)</f>
        <v>0</v>
      </c>
      <c r="AX34">
        <f>IF(AND('Raw Data'!D29&lt;4, 'Raw Data'!O29='Raw Data'!P29), 'Raw Data'!D29, 0)</f>
        <v>0</v>
      </c>
    </row>
    <row r="35" spans="1:50" x14ac:dyDescent="0.3">
      <c r="A35">
        <f>'Raw Data'!Q30</f>
        <v>4</v>
      </c>
      <c r="B35" s="7">
        <f t="shared" si="0"/>
        <v>1</v>
      </c>
      <c r="C35">
        <f>IF('Raw Data'!O30&gt;'Raw Data'!P30, 'Raw Data'!C30, 0)</f>
        <v>0</v>
      </c>
      <c r="D35" s="7">
        <f t="shared" si="1"/>
        <v>1</v>
      </c>
      <c r="E35">
        <f>IF(AND(ISNUMBER('Raw Data'!O30), 'Raw Data'!O30='Raw Data'!P30), 'Raw Data'!D30, 0)</f>
        <v>5</v>
      </c>
      <c r="F35" s="7">
        <f t="shared" si="2"/>
        <v>1</v>
      </c>
      <c r="G35">
        <f>IF('Raw Data'!O30&lt;'Raw Data'!P30, 'Raw Data'!E30, 0)</f>
        <v>0</v>
      </c>
      <c r="H35" s="7">
        <f t="shared" si="3"/>
        <v>1</v>
      </c>
      <c r="I35">
        <f>IF(SUM('Raw Data'!O30:P30)&gt;2, 'Raw Data'!F30, 0)</f>
        <v>0</v>
      </c>
      <c r="J35" s="7">
        <f t="shared" si="4"/>
        <v>1</v>
      </c>
      <c r="K35">
        <f>IF(AND(ISNUMBER('Raw Data'!O30),SUM('Raw Data'!O30:P30)&lt;3),'Raw Data'!F30,)</f>
        <v>1.39</v>
      </c>
      <c r="L35" s="7">
        <f t="shared" si="5"/>
        <v>1</v>
      </c>
      <c r="M35">
        <f>IF(AND('Raw Data'!O30&gt;0, 'Raw Data'!P30&gt;0), 'Raw Data'!H30, 0)</f>
        <v>1.59</v>
      </c>
      <c r="N35" s="7">
        <f t="shared" si="6"/>
        <v>1</v>
      </c>
      <c r="O35">
        <f>IF(AND(ISNUMBER('Raw Data'!O30), OR('Raw Data'!O30=0, 'Raw Data'!P30=0)), 'Raw Data'!I30, 0)</f>
        <v>0</v>
      </c>
      <c r="P35" s="7">
        <f>IF(OR(E35&gt;0, ISBLANK('Raw Data'!O30)=TRUE), 0, 1)</f>
        <v>0</v>
      </c>
      <c r="Q35">
        <f>IF('Raw Data'!O30='Raw Data'!P30, 0, IF('Raw Data'!O30&gt;'Raw Data'!P30, 'Raw Data'!J30, 0))</f>
        <v>0</v>
      </c>
      <c r="R35" s="7">
        <f>IF(OR(E35&gt;0, ISBLANK('Raw Data'!O30)=TRUE), 0, 1)</f>
        <v>0</v>
      </c>
      <c r="S35">
        <f>IF('Raw Data'!O30='Raw Data'!P30, 0, IF('Raw Data'!O30&lt;'Raw Data'!P30, 'Raw Data'!K30, 0))</f>
        <v>0</v>
      </c>
      <c r="T35" s="7">
        <f t="shared" si="7"/>
        <v>1</v>
      </c>
      <c r="U35">
        <f>IF(AND(ISNUMBER('Raw Data'!O30), OR('Raw Data'!O30&gt;'Raw Data'!P30, 'Raw Data'!O30='Raw Data'!P30)), 'Raw Data'!L30, 0)</f>
        <v>3.08</v>
      </c>
      <c r="V35" s="7">
        <f t="shared" si="8"/>
        <v>1</v>
      </c>
      <c r="W35">
        <f>IF(AND(ISNUMBER('Raw Data'!O30), OR('Raw Data'!O30&lt;'Raw Data'!P30, 'Raw Data'!O30='Raw Data'!P30)), 'Raw Data'!M30, 0)</f>
        <v>1.07</v>
      </c>
      <c r="X35" s="7">
        <f t="shared" si="9"/>
        <v>1</v>
      </c>
      <c r="Y35">
        <f>IF(AND(ISNUMBER('Raw Data'!O30), OR('Raw Data'!O30&gt;'Raw Data'!P30, 'Raw Data'!O30&lt;'Raw Data'!P30)), 'Raw Data'!N30, 0)</f>
        <v>0</v>
      </c>
      <c r="Z35">
        <f>IF('Raw Data'!C30&lt;'Raw Data'!E30, 1, 0)</f>
        <v>0</v>
      </c>
      <c r="AA35">
        <f>IF(AND('Raw Data'!C30&lt;'Raw Data'!E30, 'Raw Data'!O30&gt;'Raw Data'!P30), 'Raw Data'!C30, 0)</f>
        <v>0</v>
      </c>
      <c r="AB35" t="b">
        <f>'Raw Data'!C30&lt;'Raw Data'!E30</f>
        <v>0</v>
      </c>
      <c r="AC35">
        <f>IF('Raw Data'!C31&gt;'Raw Data'!E31, 1, 0)</f>
        <v>0</v>
      </c>
      <c r="AD35">
        <f>IF(AND('Raw Data'!C30&gt;'Raw Data'!E30, 'Raw Data'!O30&gt;'Raw Data'!P30), 'Raw Data'!C30, 0)</f>
        <v>0</v>
      </c>
      <c r="AE35">
        <f>IF('Raw Data'!E30&lt;'Raw Data'!C30, 1, 0)</f>
        <v>1</v>
      </c>
      <c r="AF35">
        <f>IF(AND('Raw Data'!C30&gt;'Raw Data'!E30, 'Raw Data'!O30&lt;'Raw Data'!P30), 'Raw Data'!E30, 0)</f>
        <v>0</v>
      </c>
      <c r="AG35">
        <f>IF('Raw Data'!E30&gt;'Raw Data'!C30, 1, 0)</f>
        <v>0</v>
      </c>
      <c r="AH35">
        <f>IF(AND('Raw Data'!C30&lt;'Raw Data'!E30, 'Raw Data'!O30&lt;'Raw Data'!P30), 'Raw Data'!E30, 0)</f>
        <v>0</v>
      </c>
      <c r="AI35" s="7">
        <f t="shared" si="10"/>
        <v>1</v>
      </c>
      <c r="AJ35">
        <f>IF(ISNUMBER('Raw Data'!C30), IF(_xlfn.XLOOKUP(SMALL('Raw Data'!C30:E30, 1), C35:G35, C35:G35, 0)&gt;0, SMALL('Raw Data'!C30:E30, 1), 0), 0)</f>
        <v>0</v>
      </c>
      <c r="AK35" s="7">
        <f t="shared" si="11"/>
        <v>1</v>
      </c>
      <c r="AL35">
        <f>IF(ISNUMBER('Raw Data'!C30), IF(_xlfn.XLOOKUP(SMALL('Raw Data'!C30:E30, 2), C35:G35, C35:G35, 0)&gt;0, SMALL('Raw Data'!C30:E30, 2), 0), 0)</f>
        <v>5</v>
      </c>
      <c r="AM35" s="7">
        <f t="shared" si="12"/>
        <v>1</v>
      </c>
      <c r="AN35">
        <f>IF(ISNUMBER('Raw Data'!C30), IF(_xlfn.XLOOKUP(SMALL('Raw Data'!C30:E30, 3), C35:G35, C35:G35, 0)&gt;0, SMALL('Raw Data'!C30:E30, 3), 0), 0)</f>
        <v>0</v>
      </c>
      <c r="AO35" s="7">
        <f t="shared" si="13"/>
        <v>1</v>
      </c>
      <c r="AP35">
        <f>IF(AND('Raw Data'!C30&lt;'Raw Data'!E30,'Raw Data'!O30&gt;'Raw Data'!P30),'Raw Data'!C30,IF(AND('Raw Data'!E30&lt;'Raw Data'!C30,'Raw Data'!P30&gt;'Raw Data'!O30),'Raw Data'!E30,0))</f>
        <v>0</v>
      </c>
      <c r="AQ35" s="7">
        <f t="shared" si="14"/>
        <v>1</v>
      </c>
      <c r="AR35">
        <f>IF(AND('Raw Data'!C30&gt;'Raw Data'!E30,'Raw Data'!O30&gt;'Raw Data'!P30),'Raw Data'!C30,IF(AND('Raw Data'!E30&gt;'Raw Data'!C30,'Raw Data'!P30&gt;'Raw Data'!O30),'Raw Data'!E30,0))</f>
        <v>0</v>
      </c>
      <c r="AS35">
        <f>IF('Raw Data'!D30&gt;0, IF('Raw Data'!D30&gt;4, Analysis!P35, 1), 0)</f>
        <v>0</v>
      </c>
      <c r="AT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0</v>
      </c>
      <c r="AU35">
        <f t="shared" si="15"/>
        <v>0</v>
      </c>
      <c r="AV35">
        <f>IF(AND('Raw Data'!D30&gt;4,'Raw Data'!O30&lt;'Raw Data'!P30),'Raw Data'!K30,IF(AND('Raw Data'!D30&gt;4,'Raw Data'!O30='Raw Data'!P30),0,IF('Raw Data'!O30='Raw Data'!P30,'Raw Data'!D30,0)))</f>
        <v>0</v>
      </c>
      <c r="AW35">
        <f>IF(AND('Raw Data'!D30&lt;4, NOT(ISBLANK('Raw Data'!D30))), 1, 0)</f>
        <v>0</v>
      </c>
      <c r="AX35">
        <f>IF(AND('Raw Data'!D30&lt;4, 'Raw Data'!O30='Raw Data'!P30), 'Raw Data'!D30, 0)</f>
        <v>0</v>
      </c>
    </row>
    <row r="36" spans="1:50" x14ac:dyDescent="0.3">
      <c r="A36">
        <f>'Raw Data'!Q31</f>
        <v>4</v>
      </c>
      <c r="B36" s="7">
        <f t="shared" si="0"/>
        <v>1</v>
      </c>
      <c r="C36">
        <f>IF('Raw Data'!O31&gt;'Raw Data'!P31, 'Raw Data'!C31, 0)</f>
        <v>0</v>
      </c>
      <c r="D36" s="7">
        <f t="shared" si="1"/>
        <v>1</v>
      </c>
      <c r="E36">
        <f>IF(AND(ISNUMBER('Raw Data'!O31), 'Raw Data'!O31='Raw Data'!P31), 'Raw Data'!D31, 0)</f>
        <v>3.9</v>
      </c>
      <c r="F36" s="7">
        <f t="shared" si="2"/>
        <v>1</v>
      </c>
      <c r="G36">
        <f>IF('Raw Data'!O31&lt;'Raw Data'!P31, 'Raw Data'!E31, 0)</f>
        <v>0</v>
      </c>
      <c r="H36" s="7">
        <f t="shared" si="3"/>
        <v>1</v>
      </c>
      <c r="I36">
        <f>IF(SUM('Raw Data'!O31:P31)&gt;2, 'Raw Data'!F31, 0)</f>
        <v>0</v>
      </c>
      <c r="J36" s="7">
        <f t="shared" si="4"/>
        <v>1</v>
      </c>
      <c r="K36">
        <f>IF(AND(ISNUMBER('Raw Data'!O31),SUM('Raw Data'!O31:P31)&lt;3),'Raw Data'!F31,)</f>
        <v>1.63</v>
      </c>
      <c r="L36" s="7">
        <f t="shared" si="5"/>
        <v>1</v>
      </c>
      <c r="M36">
        <f>IF(AND('Raw Data'!O31&gt;0, 'Raw Data'!P31&gt;0), 'Raw Data'!H31, 0)</f>
        <v>1.61</v>
      </c>
      <c r="N36" s="7">
        <f t="shared" si="6"/>
        <v>1</v>
      </c>
      <c r="O36">
        <f>IF(AND(ISNUMBER('Raw Data'!O31), OR('Raw Data'!O31=0, 'Raw Data'!P31=0)), 'Raw Data'!I31, 0)</f>
        <v>0</v>
      </c>
      <c r="P36" s="7">
        <f>IF(OR(E36&gt;0, ISBLANK('Raw Data'!O31)=TRUE), 0, 1)</f>
        <v>0</v>
      </c>
      <c r="Q36">
        <f>IF('Raw Data'!O31='Raw Data'!P31, 0, IF('Raw Data'!O31&gt;'Raw Data'!P31, 'Raw Data'!J31, 0))</f>
        <v>0</v>
      </c>
      <c r="R36" s="7">
        <f>IF(OR(E36&gt;0, ISBLANK('Raw Data'!O31)=TRUE), 0, 1)</f>
        <v>0</v>
      </c>
      <c r="S36">
        <f>IF('Raw Data'!O31='Raw Data'!P31, 0, IF('Raw Data'!O31&lt;'Raw Data'!P31, 'Raw Data'!K31, 0))</f>
        <v>0</v>
      </c>
      <c r="T36" s="7">
        <f t="shared" si="7"/>
        <v>1</v>
      </c>
      <c r="U36">
        <f>IF(AND(ISNUMBER('Raw Data'!O31), OR('Raw Data'!O31&gt;'Raw Data'!P31, 'Raw Data'!O31='Raw Data'!P31)), 'Raw Data'!L31, 0)</f>
        <v>1.19</v>
      </c>
      <c r="V36" s="7">
        <f t="shared" si="8"/>
        <v>1</v>
      </c>
      <c r="W36">
        <f>IF(AND(ISNUMBER('Raw Data'!O31), OR('Raw Data'!O31&lt;'Raw Data'!P31, 'Raw Data'!O31='Raw Data'!P31)), 'Raw Data'!M31, 0)</f>
        <v>2.0099999999999998</v>
      </c>
      <c r="X36" s="7">
        <f t="shared" si="9"/>
        <v>1</v>
      </c>
      <c r="Y36">
        <f>IF(AND(ISNUMBER('Raw Data'!O31), OR('Raw Data'!O31&gt;'Raw Data'!P31, 'Raw Data'!O31&lt;'Raw Data'!P31)), 'Raw Data'!N31, 0)</f>
        <v>0</v>
      </c>
      <c r="Z36">
        <f>IF('Raw Data'!C31&lt;'Raw Data'!E31, 1, 0)</f>
        <v>1</v>
      </c>
      <c r="AA36">
        <f>IF(AND('Raw Data'!C31&lt;'Raw Data'!E31, 'Raw Data'!O31&gt;'Raw Data'!P31), 'Raw Data'!C31, 0)</f>
        <v>0</v>
      </c>
      <c r="AB36" t="b">
        <f>'Raw Data'!C31&lt;'Raw Data'!E31</f>
        <v>1</v>
      </c>
      <c r="AC36">
        <f>IF('Raw Data'!C32&gt;'Raw Data'!E32, 1, 0)</f>
        <v>1</v>
      </c>
      <c r="AD36">
        <f>IF(AND('Raw Data'!C31&gt;'Raw Data'!E31, 'Raw Data'!O31&gt;'Raw Data'!P31), 'Raw Data'!C31, 0)</f>
        <v>0</v>
      </c>
      <c r="AE36">
        <f>IF('Raw Data'!E31&lt;'Raw Data'!C31, 1, 0)</f>
        <v>0</v>
      </c>
      <c r="AF36">
        <f>IF(AND('Raw Data'!C31&gt;'Raw Data'!E31, 'Raw Data'!O31&lt;'Raw Data'!P31), 'Raw Data'!E31, 0)</f>
        <v>0</v>
      </c>
      <c r="AG36">
        <f>IF('Raw Data'!E31&gt;'Raw Data'!C31, 1, 0)</f>
        <v>1</v>
      </c>
      <c r="AH36">
        <f>IF(AND('Raw Data'!C31&lt;'Raw Data'!E31, 'Raw Data'!O31&lt;'Raw Data'!P31), 'Raw Data'!E31, 0)</f>
        <v>0</v>
      </c>
      <c r="AI36" s="7">
        <f t="shared" si="10"/>
        <v>1</v>
      </c>
      <c r="AJ36">
        <f>IF(ISNUMBER('Raw Data'!C31), IF(_xlfn.XLOOKUP(SMALL('Raw Data'!C31:E31, 1), C36:G36, C36:G36, 0)&gt;0, SMALL('Raw Data'!C31:E31, 1), 0), 0)</f>
        <v>0</v>
      </c>
      <c r="AK36" s="7">
        <f t="shared" si="11"/>
        <v>1</v>
      </c>
      <c r="AL36">
        <f>IF(ISNUMBER('Raw Data'!C31), IF(_xlfn.XLOOKUP(SMALL('Raw Data'!C31:E31, 2), C36:G36, C36:G36, 0)&gt;0, SMALL('Raw Data'!C31:E31, 2), 0), 0)</f>
        <v>3.9</v>
      </c>
      <c r="AM36" s="7">
        <f t="shared" si="12"/>
        <v>1</v>
      </c>
      <c r="AN36">
        <f>IF(ISNUMBER('Raw Data'!C31), IF(_xlfn.XLOOKUP(SMALL('Raw Data'!C31:E31, 3), C36:G36, C36:G36, 0)&gt;0, SMALL('Raw Data'!C31:E31, 3), 0), 0)</f>
        <v>0</v>
      </c>
      <c r="AO36" s="7">
        <f t="shared" si="13"/>
        <v>1</v>
      </c>
      <c r="AP36">
        <f>IF(AND('Raw Data'!C31&lt;'Raw Data'!E31,'Raw Data'!O31&gt;'Raw Data'!P31),'Raw Data'!C31,IF(AND('Raw Data'!E31&lt;'Raw Data'!C31,'Raw Data'!P31&gt;'Raw Data'!O31),'Raw Data'!E31,0))</f>
        <v>0</v>
      </c>
      <c r="AQ36" s="7">
        <f t="shared" si="14"/>
        <v>1</v>
      </c>
      <c r="AR36">
        <f>IF(AND('Raw Data'!C31&gt;'Raw Data'!E31,'Raw Data'!O31&gt;'Raw Data'!P31),'Raw Data'!C31,IF(AND('Raw Data'!E31&gt;'Raw Data'!C31,'Raw Data'!P31&gt;'Raw Data'!O31),'Raw Data'!E31,0))</f>
        <v>0</v>
      </c>
      <c r="AS36">
        <f>IF('Raw Data'!D31&gt;0, IF('Raw Data'!D31&gt;4, Analysis!P36, 1), 0)</f>
        <v>1</v>
      </c>
      <c r="AT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3.9</v>
      </c>
      <c r="AU36">
        <f t="shared" si="15"/>
        <v>1</v>
      </c>
      <c r="AV36">
        <f>IF(AND('Raw Data'!D31&gt;4,'Raw Data'!O31&lt;'Raw Data'!P31),'Raw Data'!K31,IF(AND('Raw Data'!D31&gt;4,'Raw Data'!O31='Raw Data'!P31),0,IF('Raw Data'!O31='Raw Data'!P31,'Raw Data'!D31,0)))</f>
        <v>3.9</v>
      </c>
      <c r="AW36">
        <f>IF(AND('Raw Data'!D31&lt;4, NOT(ISBLANK('Raw Data'!D31))), 1, 0)</f>
        <v>1</v>
      </c>
      <c r="AX36">
        <f>IF(AND('Raw Data'!D31&lt;4, 'Raw Data'!O31='Raw Data'!P31), 'Raw Data'!D31, 0)</f>
        <v>3.9</v>
      </c>
    </row>
    <row r="37" spans="1:50" x14ac:dyDescent="0.3">
      <c r="A37">
        <f>'Raw Data'!Q32</f>
        <v>4</v>
      </c>
      <c r="B37" s="7">
        <f t="shared" si="0"/>
        <v>1</v>
      </c>
      <c r="C37">
        <f>IF('Raw Data'!O32&gt;'Raw Data'!P32, 'Raw Data'!C32, 0)</f>
        <v>0</v>
      </c>
      <c r="D37" s="7">
        <f t="shared" si="1"/>
        <v>1</v>
      </c>
      <c r="E37">
        <f>IF(AND(ISNUMBER('Raw Data'!O32), 'Raw Data'!O32='Raw Data'!P32), 'Raw Data'!D32, 0)</f>
        <v>0</v>
      </c>
      <c r="F37" s="7">
        <f t="shared" si="2"/>
        <v>1</v>
      </c>
      <c r="G37">
        <f>IF('Raw Data'!O32&lt;'Raw Data'!P32, 'Raw Data'!E32, 0)</f>
        <v>2.25</v>
      </c>
      <c r="H37" s="7">
        <f t="shared" si="3"/>
        <v>1</v>
      </c>
      <c r="I37">
        <f>IF(SUM('Raw Data'!O32:P32)&gt;2, 'Raw Data'!F32, 0)</f>
        <v>0</v>
      </c>
      <c r="J37" s="7">
        <f t="shared" si="4"/>
        <v>1</v>
      </c>
      <c r="K37">
        <f>IF(AND(ISNUMBER('Raw Data'!O32),SUM('Raw Data'!O32:P32)&lt;3),'Raw Data'!F32,)</f>
        <v>1.63</v>
      </c>
      <c r="L37" s="7">
        <f t="shared" si="5"/>
        <v>1</v>
      </c>
      <c r="M37">
        <f>IF(AND('Raw Data'!O32&gt;0, 'Raw Data'!P32&gt;0), 'Raw Data'!H32, 0)</f>
        <v>0</v>
      </c>
      <c r="N37" s="7">
        <f t="shared" si="6"/>
        <v>1</v>
      </c>
      <c r="O37">
        <f>IF(AND(ISNUMBER('Raw Data'!O32), OR('Raw Data'!O32=0, 'Raw Data'!P32=0)), 'Raw Data'!I32, 0)</f>
        <v>2.4500000000000002</v>
      </c>
      <c r="P37" s="7">
        <f>IF(OR(E37&gt;0, ISBLANK('Raw Data'!O32)=TRUE), 0, 1)</f>
        <v>1</v>
      </c>
      <c r="Q37">
        <f>IF('Raw Data'!O32='Raw Data'!P32, 0, IF('Raw Data'!O32&gt;'Raw Data'!P32, 'Raw Data'!J32, 0))</f>
        <v>0</v>
      </c>
      <c r="R37" s="7">
        <f>IF(OR(E37&gt;0, ISBLANK('Raw Data'!O32)=TRUE), 0, 1)</f>
        <v>1</v>
      </c>
      <c r="S37">
        <f>IF('Raw Data'!O32='Raw Data'!P32, 0, IF('Raw Data'!O32&lt;'Raw Data'!P32, 'Raw Data'!K32, 0))</f>
        <v>1.67</v>
      </c>
      <c r="T37" s="7">
        <f t="shared" si="7"/>
        <v>1</v>
      </c>
      <c r="U37">
        <f>IF(AND(ISNUMBER('Raw Data'!O32), OR('Raw Data'!O32&gt;'Raw Data'!P32, 'Raw Data'!O32='Raw Data'!P32)), 'Raw Data'!L32, 0)</f>
        <v>0</v>
      </c>
      <c r="V37" s="7">
        <f t="shared" si="8"/>
        <v>1</v>
      </c>
      <c r="W37">
        <f>IF(AND(ISNUMBER('Raw Data'!O32), OR('Raw Data'!O32&lt;'Raw Data'!P32, 'Raw Data'!O32='Raw Data'!P32)), 'Raw Data'!M32, 0)</f>
        <v>1.38</v>
      </c>
      <c r="X37" s="7">
        <f t="shared" si="9"/>
        <v>1</v>
      </c>
      <c r="Y37">
        <f>IF(AND(ISNUMBER('Raw Data'!O32), OR('Raw Data'!O32&gt;'Raw Data'!P32, 'Raw Data'!O32&lt;'Raw Data'!P32)), 'Raw Data'!N32, 0)</f>
        <v>1.26</v>
      </c>
      <c r="Z37">
        <f>IF('Raw Data'!C32&lt;'Raw Data'!E32, 1, 0)</f>
        <v>0</v>
      </c>
      <c r="AA37">
        <f>IF(AND('Raw Data'!C32&lt;'Raw Data'!E32, 'Raw Data'!O32&gt;'Raw Data'!P32), 'Raw Data'!C32, 0)</f>
        <v>0</v>
      </c>
      <c r="AB37" t="b">
        <f>'Raw Data'!C32&lt;'Raw Data'!E32</f>
        <v>0</v>
      </c>
      <c r="AC37">
        <f>IF('Raw Data'!C33&gt;'Raw Data'!E33, 1, 0)</f>
        <v>0</v>
      </c>
      <c r="AD37">
        <f>IF(AND('Raw Data'!C32&gt;'Raw Data'!E32, 'Raw Data'!O32&gt;'Raw Data'!P32), 'Raw Data'!C32, 0)</f>
        <v>0</v>
      </c>
      <c r="AE37">
        <f>IF('Raw Data'!E32&lt;'Raw Data'!C32, 1, 0)</f>
        <v>1</v>
      </c>
      <c r="AF37">
        <f>IF(AND('Raw Data'!C32&gt;'Raw Data'!E32, 'Raw Data'!O32&lt;'Raw Data'!P32), 'Raw Data'!E32, 0)</f>
        <v>2.25</v>
      </c>
      <c r="AG37">
        <f>IF('Raw Data'!E32&gt;'Raw Data'!C32, 1, 0)</f>
        <v>0</v>
      </c>
      <c r="AH37">
        <f>IF(AND('Raw Data'!C32&lt;'Raw Data'!E32, 'Raw Data'!O32&lt;'Raw Data'!P32), 'Raw Data'!E32, 0)</f>
        <v>0</v>
      </c>
      <c r="AI37" s="7">
        <f t="shared" si="10"/>
        <v>1</v>
      </c>
      <c r="AJ37">
        <f>IF(ISNUMBER('Raw Data'!C32), IF(_xlfn.XLOOKUP(SMALL('Raw Data'!C32:E32, 1), C37:G37, C37:G37, 0)&gt;0, SMALL('Raw Data'!C32:E32, 1), 0), 0)</f>
        <v>2.25</v>
      </c>
      <c r="AK37" s="7">
        <f t="shared" si="11"/>
        <v>1</v>
      </c>
      <c r="AL37">
        <f>IF(ISNUMBER('Raw Data'!C32), IF(_xlfn.XLOOKUP(SMALL('Raw Data'!C32:E32, 2), C37:G37, C37:G37, 0)&gt;0, SMALL('Raw Data'!C32:E32, 2), 0), 0)</f>
        <v>0</v>
      </c>
      <c r="AM37" s="7">
        <f t="shared" si="12"/>
        <v>1</v>
      </c>
      <c r="AN37">
        <f>IF(ISNUMBER('Raw Data'!C32), IF(_xlfn.XLOOKUP(SMALL('Raw Data'!C32:E32, 3), C37:G37, C37:G37, 0)&gt;0, SMALL('Raw Data'!C32:E32, 3), 0), 0)</f>
        <v>0</v>
      </c>
      <c r="AO37" s="7">
        <f t="shared" si="13"/>
        <v>1</v>
      </c>
      <c r="AP37">
        <f>IF(AND('Raw Data'!C32&lt;'Raw Data'!E32,'Raw Data'!O32&gt;'Raw Data'!P32),'Raw Data'!C32,IF(AND('Raw Data'!E32&lt;'Raw Data'!C32,'Raw Data'!P32&gt;'Raw Data'!O32),'Raw Data'!E32,0))</f>
        <v>2.25</v>
      </c>
      <c r="AQ37" s="7">
        <f t="shared" si="14"/>
        <v>1</v>
      </c>
      <c r="AR37">
        <f>IF(AND('Raw Data'!C32&gt;'Raw Data'!E32,'Raw Data'!O32&gt;'Raw Data'!P32),'Raw Data'!C32,IF(AND('Raw Data'!E32&gt;'Raw Data'!C32,'Raw Data'!P32&gt;'Raw Data'!O32),'Raw Data'!E32,0))</f>
        <v>0</v>
      </c>
      <c r="AS37">
        <f>IF('Raw Data'!D32&gt;0, IF('Raw Data'!D32&gt;4, Analysis!P37, 1), 0)</f>
        <v>1</v>
      </c>
      <c r="AT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0</v>
      </c>
      <c r="AU37">
        <f t="shared" si="15"/>
        <v>1</v>
      </c>
      <c r="AV37">
        <f>IF(AND('Raw Data'!D32&gt;4,'Raw Data'!O32&lt;'Raw Data'!P32),'Raw Data'!K32,IF(AND('Raw Data'!D32&gt;4,'Raw Data'!O32='Raw Data'!P32),0,IF('Raw Data'!O32='Raw Data'!P32,'Raw Data'!D32,0)))</f>
        <v>0</v>
      </c>
      <c r="AW37">
        <f>IF(AND('Raw Data'!D32&lt;4, NOT(ISBLANK('Raw Data'!D32))), 1, 0)</f>
        <v>1</v>
      </c>
      <c r="AX37">
        <f>IF(AND('Raw Data'!D32&lt;4, 'Raw Data'!O32='Raw Data'!P32), 'Raw Data'!D32, 0)</f>
        <v>0</v>
      </c>
    </row>
    <row r="38" spans="1:50" x14ac:dyDescent="0.3">
      <c r="A38">
        <f>'Raw Data'!Q33</f>
        <v>4</v>
      </c>
      <c r="B38" s="7">
        <f t="shared" si="0"/>
        <v>1</v>
      </c>
      <c r="C38">
        <f>IF('Raw Data'!O33&gt;'Raw Data'!P33, 'Raw Data'!C33, 0)</f>
        <v>0</v>
      </c>
      <c r="D38" s="7">
        <f t="shared" si="1"/>
        <v>1</v>
      </c>
      <c r="E38">
        <f>IF(AND(ISNUMBER('Raw Data'!O33), 'Raw Data'!O33='Raw Data'!P33), 'Raw Data'!D33, 0)</f>
        <v>0</v>
      </c>
      <c r="F38" s="7">
        <f t="shared" si="2"/>
        <v>1</v>
      </c>
      <c r="G38">
        <f>IF('Raw Data'!O33&lt;'Raw Data'!P33, 'Raw Data'!E33, 0)</f>
        <v>3.3</v>
      </c>
      <c r="H38" s="7">
        <f t="shared" si="3"/>
        <v>1</v>
      </c>
      <c r="I38">
        <f>IF(SUM('Raw Data'!O33:P33)&gt;2, 'Raw Data'!F33, 0)</f>
        <v>1.7</v>
      </c>
      <c r="J38" s="7">
        <f t="shared" si="4"/>
        <v>1</v>
      </c>
      <c r="K38">
        <f>IF(AND(ISNUMBER('Raw Data'!O33),SUM('Raw Data'!O33:P33)&lt;3),'Raw Data'!F33,)</f>
        <v>0</v>
      </c>
      <c r="L38" s="7">
        <f t="shared" si="5"/>
        <v>1</v>
      </c>
      <c r="M38">
        <f>IF(AND('Raw Data'!O33&gt;0, 'Raw Data'!P33&gt;0), 'Raw Data'!H33, 0)</f>
        <v>1.59</v>
      </c>
      <c r="N38" s="7">
        <f t="shared" si="6"/>
        <v>1</v>
      </c>
      <c r="O38">
        <f>IF(AND(ISNUMBER('Raw Data'!O33), OR('Raw Data'!O33=0, 'Raw Data'!P33=0)), 'Raw Data'!I33, 0)</f>
        <v>0</v>
      </c>
      <c r="P38" s="7">
        <f>IF(OR(E38&gt;0, ISBLANK('Raw Data'!O33)=TRUE), 0, 1)</f>
        <v>1</v>
      </c>
      <c r="Q38">
        <f>IF('Raw Data'!O33='Raw Data'!P33, 0, IF('Raw Data'!O33&gt;'Raw Data'!P33, 'Raw Data'!J33, 0))</f>
        <v>0</v>
      </c>
      <c r="R38" s="7">
        <f>IF(OR(E38&gt;0, ISBLANK('Raw Data'!O33)=TRUE), 0, 1)</f>
        <v>1</v>
      </c>
      <c r="S38">
        <f>IF('Raw Data'!O33='Raw Data'!P33, 0, IF('Raw Data'!O33&lt;'Raw Data'!P33, 'Raw Data'!K33, 0))</f>
        <v>2.44</v>
      </c>
      <c r="T38" s="7">
        <f t="shared" si="7"/>
        <v>1</v>
      </c>
      <c r="U38">
        <f>IF(AND(ISNUMBER('Raw Data'!O33), OR('Raw Data'!O33&gt;'Raw Data'!P33, 'Raw Data'!O33='Raw Data'!P33)), 'Raw Data'!L33, 0)</f>
        <v>0</v>
      </c>
      <c r="V38" s="7">
        <f t="shared" si="8"/>
        <v>1</v>
      </c>
      <c r="W38">
        <f>IF(AND(ISNUMBER('Raw Data'!O33), OR('Raw Data'!O33&lt;'Raw Data'!P33, 'Raw Data'!O33='Raw Data'!P33)), 'Raw Data'!M33, 0)</f>
        <v>1.7</v>
      </c>
      <c r="X38" s="7">
        <f t="shared" si="9"/>
        <v>1</v>
      </c>
      <c r="Y38">
        <f>IF(AND(ISNUMBER('Raw Data'!O33), OR('Raw Data'!O33&gt;'Raw Data'!P33, 'Raw Data'!O33&lt;'Raw Data'!P33)), 'Raw Data'!N33, 0)</f>
        <v>1.26</v>
      </c>
      <c r="Z38">
        <f>IF('Raw Data'!C33&lt;'Raw Data'!E33, 1, 0)</f>
        <v>1</v>
      </c>
      <c r="AA38">
        <f>IF(AND('Raw Data'!C33&lt;'Raw Data'!E33, 'Raw Data'!O33&gt;'Raw Data'!P33), 'Raw Data'!C33, 0)</f>
        <v>0</v>
      </c>
      <c r="AB38" t="b">
        <f>'Raw Data'!C33&lt;'Raw Data'!E33</f>
        <v>1</v>
      </c>
      <c r="AC38">
        <f>IF('Raw Data'!C34&gt;'Raw Data'!E34, 1, 0)</f>
        <v>0</v>
      </c>
      <c r="AD38">
        <f>IF(AND('Raw Data'!C33&gt;'Raw Data'!E33, 'Raw Data'!O33&gt;'Raw Data'!P33), 'Raw Data'!C33, 0)</f>
        <v>0</v>
      </c>
      <c r="AE38">
        <f>IF('Raw Data'!E33&lt;'Raw Data'!C33, 1, 0)</f>
        <v>0</v>
      </c>
      <c r="AF38">
        <f>IF(AND('Raw Data'!C33&gt;'Raw Data'!E33, 'Raw Data'!O33&lt;'Raw Data'!P33), 'Raw Data'!E33, 0)</f>
        <v>0</v>
      </c>
      <c r="AG38">
        <f>IF('Raw Data'!E33&gt;'Raw Data'!C33, 1, 0)</f>
        <v>1</v>
      </c>
      <c r="AH38">
        <f>IF(AND('Raw Data'!C33&lt;'Raw Data'!E33, 'Raw Data'!O33&lt;'Raw Data'!P33), 'Raw Data'!E33, 0)</f>
        <v>3.3</v>
      </c>
      <c r="AI38" s="7">
        <f t="shared" si="10"/>
        <v>1</v>
      </c>
      <c r="AJ38">
        <f>IF(ISNUMBER('Raw Data'!C33), IF(_xlfn.XLOOKUP(SMALL('Raw Data'!C33:E33, 1), C38:G38, C38:G38, 0)&gt;0, SMALL('Raw Data'!C33:E33, 1), 0), 0)</f>
        <v>0</v>
      </c>
      <c r="AK38" s="7">
        <f t="shared" si="11"/>
        <v>1</v>
      </c>
      <c r="AL38">
        <f>IF(ISNUMBER('Raw Data'!C33), IF(_xlfn.XLOOKUP(SMALL('Raw Data'!C33:E33, 2), C38:G38, C38:G38, 0)&gt;0, SMALL('Raw Data'!C33:E33, 2), 0), 0)</f>
        <v>3.3</v>
      </c>
      <c r="AM38" s="7">
        <f t="shared" si="12"/>
        <v>1</v>
      </c>
      <c r="AN38">
        <f>IF(ISNUMBER('Raw Data'!C33), IF(_xlfn.XLOOKUP(SMALL('Raw Data'!C33:E33, 3), C38:G38, C38:G38, 0)&gt;0, SMALL('Raw Data'!C33:E33, 3), 0), 0)</f>
        <v>0</v>
      </c>
      <c r="AO38" s="7">
        <f t="shared" si="13"/>
        <v>1</v>
      </c>
      <c r="AP38">
        <f>IF(AND('Raw Data'!C33&lt;'Raw Data'!E33,'Raw Data'!O33&gt;'Raw Data'!P33),'Raw Data'!C33,IF(AND('Raw Data'!E33&lt;'Raw Data'!C33,'Raw Data'!P33&gt;'Raw Data'!O33),'Raw Data'!E33,0))</f>
        <v>0</v>
      </c>
      <c r="AQ38" s="7">
        <f t="shared" si="14"/>
        <v>1</v>
      </c>
      <c r="AR38">
        <f>IF(AND('Raw Data'!C33&gt;'Raw Data'!E33,'Raw Data'!O33&gt;'Raw Data'!P33),'Raw Data'!C33,IF(AND('Raw Data'!E33&gt;'Raw Data'!C33,'Raw Data'!P33&gt;'Raw Data'!O33),'Raw Data'!E33,0))</f>
        <v>3.3</v>
      </c>
      <c r="AS38">
        <f>IF('Raw Data'!D33&gt;0, IF('Raw Data'!D33&gt;4, Analysis!P38, 1), 0)</f>
        <v>1</v>
      </c>
      <c r="AT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0</v>
      </c>
      <c r="AU38">
        <f t="shared" si="15"/>
        <v>1</v>
      </c>
      <c r="AV38">
        <f>IF(AND('Raw Data'!D33&gt;4,'Raw Data'!O33&lt;'Raw Data'!P33),'Raw Data'!K33,IF(AND('Raw Data'!D33&gt;4,'Raw Data'!O33='Raw Data'!P33),0,IF('Raw Data'!O33='Raw Data'!P33,'Raw Data'!D33,0)))</f>
        <v>0</v>
      </c>
      <c r="AW38">
        <f>IF(AND('Raw Data'!D33&lt;4, NOT(ISBLANK('Raw Data'!D33))), 1, 0)</f>
        <v>1</v>
      </c>
      <c r="AX38">
        <f>IF(AND('Raw Data'!D33&lt;4, 'Raw Data'!O33='Raw Data'!P33), 'Raw Data'!D33, 0)</f>
        <v>0</v>
      </c>
    </row>
    <row r="39" spans="1:50" x14ac:dyDescent="0.3">
      <c r="A39">
        <f>'Raw Data'!Q34</f>
        <v>4</v>
      </c>
      <c r="B39" s="7">
        <f t="shared" si="0"/>
        <v>1</v>
      </c>
      <c r="C39">
        <f>IF('Raw Data'!O34&gt;'Raw Data'!P34, 'Raw Data'!C34, 0)</f>
        <v>0</v>
      </c>
      <c r="D39" s="7">
        <f t="shared" si="1"/>
        <v>1</v>
      </c>
      <c r="E39">
        <f>IF(AND(ISNUMBER('Raw Data'!O34), 'Raw Data'!O34='Raw Data'!P34), 'Raw Data'!D34, 0)</f>
        <v>0</v>
      </c>
      <c r="F39" s="7">
        <f t="shared" si="2"/>
        <v>1</v>
      </c>
      <c r="G39">
        <f>IF('Raw Data'!O34&lt;'Raw Data'!P34, 'Raw Data'!E34, 0)</f>
        <v>3.6</v>
      </c>
      <c r="H39" s="7">
        <f t="shared" si="3"/>
        <v>1</v>
      </c>
      <c r="I39">
        <f>IF(SUM('Raw Data'!O34:P34)&gt;2, 'Raw Data'!F34, 0)</f>
        <v>1.49</v>
      </c>
      <c r="J39" s="7">
        <f t="shared" si="4"/>
        <v>1</v>
      </c>
      <c r="K39">
        <f>IF(AND(ISNUMBER('Raw Data'!O34),SUM('Raw Data'!O34:P34)&lt;3),'Raw Data'!F34,)</f>
        <v>0</v>
      </c>
      <c r="L39" s="7">
        <f t="shared" si="5"/>
        <v>1</v>
      </c>
      <c r="M39">
        <f>IF(AND('Raw Data'!O34&gt;0, 'Raw Data'!P34&gt;0), 'Raw Data'!H34, 0)</f>
        <v>1.47</v>
      </c>
      <c r="N39" s="7">
        <f t="shared" si="6"/>
        <v>1</v>
      </c>
      <c r="O39">
        <f>IF(AND(ISNUMBER('Raw Data'!O34), OR('Raw Data'!O34=0, 'Raw Data'!P34=0)), 'Raw Data'!I34, 0)</f>
        <v>0</v>
      </c>
      <c r="P39" s="7">
        <f>IF(OR(E39&gt;0, ISBLANK('Raw Data'!O34)=TRUE), 0, 1)</f>
        <v>1</v>
      </c>
      <c r="Q39">
        <f>IF('Raw Data'!O34='Raw Data'!P34, 0, IF('Raw Data'!O34&gt;'Raw Data'!P34, 'Raw Data'!J34, 0))</f>
        <v>0</v>
      </c>
      <c r="R39" s="7">
        <f>IF(OR(E39&gt;0, ISBLANK('Raw Data'!O34)=TRUE), 0, 1)</f>
        <v>1</v>
      </c>
      <c r="S39">
        <f>IF('Raw Data'!O34='Raw Data'!P34, 0, IF('Raw Data'!O34&lt;'Raw Data'!P34, 'Raw Data'!K34, 0))</f>
        <v>2.8</v>
      </c>
      <c r="T39" s="7">
        <f t="shared" si="7"/>
        <v>1</v>
      </c>
      <c r="U39">
        <f>IF(AND(ISNUMBER('Raw Data'!O34), OR('Raw Data'!O34&gt;'Raw Data'!P34, 'Raw Data'!O34='Raw Data'!P34)), 'Raw Data'!L34, 0)</f>
        <v>0</v>
      </c>
      <c r="V39" s="7">
        <f t="shared" si="8"/>
        <v>1</v>
      </c>
      <c r="W39">
        <f>IF(AND(ISNUMBER('Raw Data'!O34), OR('Raw Data'!O34&lt;'Raw Data'!P34, 'Raw Data'!O34='Raw Data'!P34)), 'Raw Data'!M34, 0)</f>
        <v>1.86</v>
      </c>
      <c r="X39" s="7">
        <f t="shared" si="9"/>
        <v>1</v>
      </c>
      <c r="Y39">
        <f>IF(AND(ISNUMBER('Raw Data'!O34), OR('Raw Data'!O34&gt;'Raw Data'!P34, 'Raw Data'!O34&lt;'Raw Data'!P34)), 'Raw Data'!N34, 0)</f>
        <v>1.22</v>
      </c>
      <c r="Z39">
        <f>IF('Raw Data'!C34&lt;'Raw Data'!E34, 1, 0)</f>
        <v>1</v>
      </c>
      <c r="AA39">
        <f>IF(AND('Raw Data'!C34&lt;'Raw Data'!E34, 'Raw Data'!O34&gt;'Raw Data'!P34), 'Raw Data'!C34, 0)</f>
        <v>0</v>
      </c>
      <c r="AB39" t="b">
        <f>'Raw Data'!C34&lt;'Raw Data'!E34</f>
        <v>1</v>
      </c>
      <c r="AC39">
        <f>IF('Raw Data'!C35&gt;'Raw Data'!E35, 1, 0)</f>
        <v>1</v>
      </c>
      <c r="AD39">
        <f>IF(AND('Raw Data'!C34&gt;'Raw Data'!E34, 'Raw Data'!O34&gt;'Raw Data'!P34), 'Raw Data'!C34, 0)</f>
        <v>0</v>
      </c>
      <c r="AE39">
        <f>IF('Raw Data'!E34&lt;'Raw Data'!C34, 1, 0)</f>
        <v>0</v>
      </c>
      <c r="AF39">
        <f>IF(AND('Raw Data'!C34&gt;'Raw Data'!E34, 'Raw Data'!O34&lt;'Raw Data'!P34), 'Raw Data'!E34, 0)</f>
        <v>0</v>
      </c>
      <c r="AG39">
        <f>IF('Raw Data'!E34&gt;'Raw Data'!C34, 1, 0)</f>
        <v>1</v>
      </c>
      <c r="AH39">
        <f>IF(AND('Raw Data'!C34&lt;'Raw Data'!E34, 'Raw Data'!O34&lt;'Raw Data'!P34), 'Raw Data'!E34, 0)</f>
        <v>3.6</v>
      </c>
      <c r="AI39" s="7">
        <f t="shared" si="10"/>
        <v>1</v>
      </c>
      <c r="AJ39">
        <f>IF(ISNUMBER('Raw Data'!C34), IF(_xlfn.XLOOKUP(SMALL('Raw Data'!C34:E34, 1), C39:G39, C39:G39, 0)&gt;0, SMALL('Raw Data'!C34:E34, 1), 0), 0)</f>
        <v>0</v>
      </c>
      <c r="AK39" s="7">
        <f t="shared" si="11"/>
        <v>1</v>
      </c>
      <c r="AL39">
        <f>IF(ISNUMBER('Raw Data'!C34), IF(_xlfn.XLOOKUP(SMALL('Raw Data'!C34:E34, 2), C39:G39, C39:G39, 0)&gt;0, SMALL('Raw Data'!C34:E34, 2), 0), 0)</f>
        <v>3.6</v>
      </c>
      <c r="AM39" s="7">
        <f t="shared" si="12"/>
        <v>1</v>
      </c>
      <c r="AN39">
        <f>IF(ISNUMBER('Raw Data'!C34), IF(_xlfn.XLOOKUP(SMALL('Raw Data'!C34:E34, 3), C39:G39, C39:G39, 0)&gt;0, SMALL('Raw Data'!C34:E34, 3), 0), 0)</f>
        <v>0</v>
      </c>
      <c r="AO39" s="7">
        <f t="shared" si="13"/>
        <v>1</v>
      </c>
      <c r="AP39">
        <f>IF(AND('Raw Data'!C34&lt;'Raw Data'!E34,'Raw Data'!O34&gt;'Raw Data'!P34),'Raw Data'!C34,IF(AND('Raw Data'!E34&lt;'Raw Data'!C34,'Raw Data'!P34&gt;'Raw Data'!O34),'Raw Data'!E34,0))</f>
        <v>0</v>
      </c>
      <c r="AQ39" s="7">
        <f t="shared" si="14"/>
        <v>1</v>
      </c>
      <c r="AR39">
        <f>IF(AND('Raw Data'!C34&gt;'Raw Data'!E34,'Raw Data'!O34&gt;'Raw Data'!P34),'Raw Data'!C34,IF(AND('Raw Data'!E34&gt;'Raw Data'!C34,'Raw Data'!P34&gt;'Raw Data'!O34),'Raw Data'!E34,0))</f>
        <v>3.6</v>
      </c>
      <c r="AS39">
        <f>IF('Raw Data'!D34&gt;0, IF('Raw Data'!D34&gt;4, Analysis!P39, 1), 0)</f>
        <v>1</v>
      </c>
      <c r="AT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0</v>
      </c>
      <c r="AU39">
        <f t="shared" si="15"/>
        <v>1</v>
      </c>
      <c r="AV39">
        <f>IF(AND('Raw Data'!D34&gt;4,'Raw Data'!O34&lt;'Raw Data'!P34),'Raw Data'!K34,IF(AND('Raw Data'!D34&gt;4,'Raw Data'!O34='Raw Data'!P34),0,IF('Raw Data'!O34='Raw Data'!P34,'Raw Data'!D34,0)))</f>
        <v>0</v>
      </c>
      <c r="AW39">
        <f>IF(AND('Raw Data'!D34&lt;4, NOT(ISBLANK('Raw Data'!D34))), 1, 0)</f>
        <v>1</v>
      </c>
      <c r="AX39">
        <f>IF(AND('Raw Data'!D34&lt;4, 'Raw Data'!O34='Raw Data'!P34), 'Raw Data'!D34, 0)</f>
        <v>0</v>
      </c>
    </row>
    <row r="40" spans="1:50" x14ac:dyDescent="0.3">
      <c r="A40">
        <f>'Raw Data'!Q35</f>
        <v>4</v>
      </c>
      <c r="B40" s="7">
        <f t="shared" si="0"/>
        <v>1</v>
      </c>
      <c r="C40">
        <f>IF('Raw Data'!O35&gt;'Raw Data'!P35, 'Raw Data'!C35, 0)</f>
        <v>3.5</v>
      </c>
      <c r="D40" s="7">
        <f t="shared" si="1"/>
        <v>1</v>
      </c>
      <c r="E40">
        <f>IF(AND(ISNUMBER('Raw Data'!O35), 'Raw Data'!O35='Raw Data'!P35), 'Raw Data'!D35, 0)</f>
        <v>0</v>
      </c>
      <c r="F40" s="7">
        <f t="shared" si="2"/>
        <v>1</v>
      </c>
      <c r="G40">
        <f>IF('Raw Data'!O35&lt;'Raw Data'!P35, 'Raw Data'!E35, 0)</f>
        <v>0</v>
      </c>
      <c r="H40" s="7">
        <f t="shared" si="3"/>
        <v>1</v>
      </c>
      <c r="I40">
        <f>IF(SUM('Raw Data'!O35:P35)&gt;2, 'Raw Data'!F35, 0)</f>
        <v>1.58</v>
      </c>
      <c r="J40" s="7">
        <f t="shared" si="4"/>
        <v>1</v>
      </c>
      <c r="K40">
        <f>IF(AND(ISNUMBER('Raw Data'!O35),SUM('Raw Data'!O35:P35)&lt;3),'Raw Data'!F35,)</f>
        <v>0</v>
      </c>
      <c r="L40" s="7">
        <f t="shared" si="5"/>
        <v>1</v>
      </c>
      <c r="M40">
        <f>IF(AND('Raw Data'!O35&gt;0, 'Raw Data'!P35&gt;0), 'Raw Data'!H35, 0)</f>
        <v>0</v>
      </c>
      <c r="N40" s="7">
        <f t="shared" si="6"/>
        <v>1</v>
      </c>
      <c r="O40">
        <f>IF(AND(ISNUMBER('Raw Data'!O35), OR('Raw Data'!O35=0, 'Raw Data'!P35=0)), 'Raw Data'!I35, 0)</f>
        <v>2.5099999999999998</v>
      </c>
      <c r="P40" s="7">
        <f>IF(OR(E40&gt;0, ISBLANK('Raw Data'!O35)=TRUE), 0, 1)</f>
        <v>1</v>
      </c>
      <c r="Q40">
        <f>IF('Raw Data'!O35='Raw Data'!P35, 0, IF('Raw Data'!O35&gt;'Raw Data'!P35, 'Raw Data'!J35, 0))</f>
        <v>2.64</v>
      </c>
      <c r="R40" s="7">
        <f>IF(OR(E40&gt;0, ISBLANK('Raw Data'!O35)=TRUE), 0, 1)</f>
        <v>1</v>
      </c>
      <c r="S40">
        <f>IF('Raw Data'!O35='Raw Data'!P35, 0, IF('Raw Data'!O35&lt;'Raw Data'!P35, 'Raw Data'!K35, 0))</f>
        <v>0</v>
      </c>
      <c r="T40" s="7">
        <f t="shared" si="7"/>
        <v>1</v>
      </c>
      <c r="U40">
        <f>IF(AND(ISNUMBER('Raw Data'!O35), OR('Raw Data'!O35&gt;'Raw Data'!P35, 'Raw Data'!O35='Raw Data'!P35)), 'Raw Data'!L35, 0)</f>
        <v>1.78</v>
      </c>
      <c r="V40" s="7">
        <f t="shared" si="8"/>
        <v>1</v>
      </c>
      <c r="W40">
        <f>IF(AND(ISNUMBER('Raw Data'!O35), OR('Raw Data'!O35&lt;'Raw Data'!P35, 'Raw Data'!O35='Raw Data'!P35)), 'Raw Data'!M35, 0)</f>
        <v>0</v>
      </c>
      <c r="X40" s="7">
        <f t="shared" si="9"/>
        <v>1</v>
      </c>
      <c r="Y40">
        <f>IF(AND(ISNUMBER('Raw Data'!O35), OR('Raw Data'!O35&gt;'Raw Data'!P35, 'Raw Data'!O35&lt;'Raw Data'!P35)), 'Raw Data'!N35, 0)</f>
        <v>1.24</v>
      </c>
      <c r="Z40">
        <f>IF('Raw Data'!C35&lt;'Raw Data'!E35, 1, 0)</f>
        <v>0</v>
      </c>
      <c r="AA40">
        <f>IF(AND('Raw Data'!C35&lt;'Raw Data'!E35, 'Raw Data'!O35&gt;'Raw Data'!P35), 'Raw Data'!C35, 0)</f>
        <v>0</v>
      </c>
      <c r="AB40" t="b">
        <f>'Raw Data'!C35&lt;'Raw Data'!E35</f>
        <v>0</v>
      </c>
      <c r="AC40">
        <f>IF('Raw Data'!C36&gt;'Raw Data'!E36, 1, 0)</f>
        <v>0</v>
      </c>
      <c r="AD40">
        <f>IF(AND('Raw Data'!C35&gt;'Raw Data'!E35, 'Raw Data'!O35&gt;'Raw Data'!P35), 'Raw Data'!C35, 0)</f>
        <v>3.5</v>
      </c>
      <c r="AE40">
        <f>IF('Raw Data'!E35&lt;'Raw Data'!C35, 1, 0)</f>
        <v>1</v>
      </c>
      <c r="AF40">
        <f>IF(AND('Raw Data'!C35&gt;'Raw Data'!E35, 'Raw Data'!O35&lt;'Raw Data'!P35), 'Raw Data'!E35, 0)</f>
        <v>0</v>
      </c>
      <c r="AG40">
        <f>IF('Raw Data'!E35&gt;'Raw Data'!C35, 1, 0)</f>
        <v>0</v>
      </c>
      <c r="AH40">
        <f>IF(AND('Raw Data'!C35&lt;'Raw Data'!E35, 'Raw Data'!O35&lt;'Raw Data'!P35), 'Raw Data'!E35, 0)</f>
        <v>0</v>
      </c>
      <c r="AI40" s="7">
        <f t="shared" si="10"/>
        <v>1</v>
      </c>
      <c r="AJ40">
        <f>IF(ISNUMBER('Raw Data'!C35), IF(_xlfn.XLOOKUP(SMALL('Raw Data'!C35:E35, 1), C40:G40, C40:G40, 0)&gt;0, SMALL('Raw Data'!C35:E35, 1), 0), 0)</f>
        <v>0</v>
      </c>
      <c r="AK40" s="7">
        <f t="shared" si="11"/>
        <v>1</v>
      </c>
      <c r="AL40">
        <f>IF(ISNUMBER('Raw Data'!C35), IF(_xlfn.XLOOKUP(SMALL('Raw Data'!C35:E35, 2), C40:G40, C40:G40, 0)&gt;0, SMALL('Raw Data'!C35:E35, 2), 0), 0)</f>
        <v>3.5</v>
      </c>
      <c r="AM40" s="7">
        <f t="shared" si="12"/>
        <v>1</v>
      </c>
      <c r="AN40">
        <f>IF(ISNUMBER('Raw Data'!C35), IF(_xlfn.XLOOKUP(SMALL('Raw Data'!C35:E35, 3), C40:G40, C40:G40, 0)&gt;0, SMALL('Raw Data'!C35:E35, 3), 0), 0)</f>
        <v>0</v>
      </c>
      <c r="AO40" s="7">
        <f t="shared" si="13"/>
        <v>1</v>
      </c>
      <c r="AP40">
        <f>IF(AND('Raw Data'!C35&lt;'Raw Data'!E35,'Raw Data'!O35&gt;'Raw Data'!P35),'Raw Data'!C35,IF(AND('Raw Data'!E35&lt;'Raw Data'!C35,'Raw Data'!P35&gt;'Raw Data'!O35),'Raw Data'!E35,0))</f>
        <v>0</v>
      </c>
      <c r="AQ40" s="7">
        <f t="shared" si="14"/>
        <v>1</v>
      </c>
      <c r="AR40">
        <f>IF(AND('Raw Data'!C35&gt;'Raw Data'!E35,'Raw Data'!O35&gt;'Raw Data'!P35),'Raw Data'!C35,IF(AND('Raw Data'!E35&gt;'Raw Data'!C35,'Raw Data'!P35&gt;'Raw Data'!O35),'Raw Data'!E35,0))</f>
        <v>3.5</v>
      </c>
      <c r="AS40">
        <f>IF('Raw Data'!D35&gt;0, IF('Raw Data'!D35&gt;4, Analysis!P40, 1), 0)</f>
        <v>1</v>
      </c>
      <c r="AT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0</v>
      </c>
      <c r="AU40">
        <f t="shared" si="15"/>
        <v>1</v>
      </c>
      <c r="AV40">
        <f>IF(AND('Raw Data'!D35&gt;4,'Raw Data'!O35&lt;'Raw Data'!P35),'Raw Data'!K35,IF(AND('Raw Data'!D35&gt;4,'Raw Data'!O35='Raw Data'!P35),0,IF('Raw Data'!O35='Raw Data'!P35,'Raw Data'!D35,0)))</f>
        <v>0</v>
      </c>
      <c r="AW40">
        <f>IF(AND('Raw Data'!D35&lt;4, NOT(ISBLANK('Raw Data'!D35))), 1, 0)</f>
        <v>1</v>
      </c>
      <c r="AX40">
        <f>IF(AND('Raw Data'!D35&lt;4, 'Raw Data'!O35='Raw Data'!P35), 'Raw Data'!D35, 0)</f>
        <v>0</v>
      </c>
    </row>
    <row r="41" spans="1:50" x14ac:dyDescent="0.3">
      <c r="A41">
        <f>'Raw Data'!Q36</f>
        <v>4</v>
      </c>
      <c r="B41" s="7">
        <f t="shared" si="0"/>
        <v>1</v>
      </c>
      <c r="C41">
        <f>IF('Raw Data'!O36&gt;'Raw Data'!P36, 'Raw Data'!C36, 0)</f>
        <v>0</v>
      </c>
      <c r="D41" s="7">
        <f t="shared" si="1"/>
        <v>1</v>
      </c>
      <c r="E41">
        <f>IF(AND(ISNUMBER('Raw Data'!O36), 'Raw Data'!O36='Raw Data'!P36), 'Raw Data'!D36, 0)</f>
        <v>0</v>
      </c>
      <c r="F41" s="7">
        <f t="shared" si="2"/>
        <v>1</v>
      </c>
      <c r="G41">
        <f>IF('Raw Data'!O36&lt;'Raw Data'!P36, 'Raw Data'!E36, 0)</f>
        <v>2.7</v>
      </c>
      <c r="H41" s="7">
        <f t="shared" si="3"/>
        <v>1</v>
      </c>
      <c r="I41">
        <f>IF(SUM('Raw Data'!O36:P36)&gt;2, 'Raw Data'!F36, 0)</f>
        <v>0</v>
      </c>
      <c r="J41" s="7">
        <f t="shared" si="4"/>
        <v>1</v>
      </c>
      <c r="K41">
        <f>IF(AND(ISNUMBER('Raw Data'!O36),SUM('Raw Data'!O36:P36)&lt;3),'Raw Data'!F36,)</f>
        <v>1.8</v>
      </c>
      <c r="L41" s="7">
        <f t="shared" si="5"/>
        <v>1</v>
      </c>
      <c r="M41">
        <f>IF(AND('Raw Data'!O36&gt;0, 'Raw Data'!P36&gt;0), 'Raw Data'!H36, 0)</f>
        <v>0</v>
      </c>
      <c r="N41" s="7">
        <f t="shared" si="6"/>
        <v>1</v>
      </c>
      <c r="O41">
        <f>IF(AND(ISNUMBER('Raw Data'!O36), OR('Raw Data'!O36=0, 'Raw Data'!P36=0)), 'Raw Data'!I36, 0)</f>
        <v>2.2200000000000002</v>
      </c>
      <c r="P41" s="7">
        <f>IF(OR(E41&gt;0, ISBLANK('Raw Data'!O36)=TRUE), 0, 1)</f>
        <v>1</v>
      </c>
      <c r="Q41">
        <f>IF('Raw Data'!O36='Raw Data'!P36, 0, IF('Raw Data'!O36&gt;'Raw Data'!P36, 'Raw Data'!J36, 0))</f>
        <v>0</v>
      </c>
      <c r="R41" s="7">
        <f>IF(OR(E41&gt;0, ISBLANK('Raw Data'!O36)=TRUE), 0, 1)</f>
        <v>1</v>
      </c>
      <c r="S41">
        <f>IF('Raw Data'!O36='Raw Data'!P36, 0, IF('Raw Data'!O36&lt;'Raw Data'!P36, 'Raw Data'!K36, 0))</f>
        <v>1.96</v>
      </c>
      <c r="T41" s="7">
        <f t="shared" si="7"/>
        <v>1</v>
      </c>
      <c r="U41">
        <f>IF(AND(ISNUMBER('Raw Data'!O36), OR('Raw Data'!O36&gt;'Raw Data'!P36, 'Raw Data'!O36='Raw Data'!P36)), 'Raw Data'!L36, 0)</f>
        <v>0</v>
      </c>
      <c r="V41" s="7">
        <f t="shared" si="8"/>
        <v>1</v>
      </c>
      <c r="W41">
        <f>IF(AND(ISNUMBER('Raw Data'!O36), OR('Raw Data'!O36&lt;'Raw Data'!P36, 'Raw Data'!O36='Raw Data'!P36)), 'Raw Data'!M36, 0)</f>
        <v>1.5</v>
      </c>
      <c r="X41" s="7">
        <f t="shared" si="9"/>
        <v>1</v>
      </c>
      <c r="Y41">
        <f>IF(AND(ISNUMBER('Raw Data'!O36), OR('Raw Data'!O36&gt;'Raw Data'!P36, 'Raw Data'!O36&lt;'Raw Data'!P36)), 'Raw Data'!N36, 0)</f>
        <v>1.29</v>
      </c>
      <c r="Z41">
        <f>IF('Raw Data'!C36&lt;'Raw Data'!E36, 1, 0)</f>
        <v>1</v>
      </c>
      <c r="AA41">
        <f>IF(AND('Raw Data'!C36&lt;'Raw Data'!E36, 'Raw Data'!O36&gt;'Raw Data'!P36), 'Raw Data'!C36, 0)</f>
        <v>0</v>
      </c>
      <c r="AB41" t="b">
        <f>'Raw Data'!C36&lt;'Raw Data'!E36</f>
        <v>1</v>
      </c>
      <c r="AC41">
        <f>IF('Raw Data'!C37&gt;'Raw Data'!E37, 1, 0)</f>
        <v>0</v>
      </c>
      <c r="AD41">
        <f>IF(AND('Raw Data'!C36&gt;'Raw Data'!E36, 'Raw Data'!O36&gt;'Raw Data'!P36), 'Raw Data'!C36, 0)</f>
        <v>0</v>
      </c>
      <c r="AE41">
        <f>IF('Raw Data'!E36&lt;'Raw Data'!C36, 1, 0)</f>
        <v>0</v>
      </c>
      <c r="AF41">
        <f>IF(AND('Raw Data'!C36&gt;'Raw Data'!E36, 'Raw Data'!O36&lt;'Raw Data'!P36), 'Raw Data'!E36, 0)</f>
        <v>0</v>
      </c>
      <c r="AG41">
        <f>IF('Raw Data'!E36&gt;'Raw Data'!C36, 1, 0)</f>
        <v>1</v>
      </c>
      <c r="AH41">
        <f>IF(AND('Raw Data'!C36&lt;'Raw Data'!E36, 'Raw Data'!O36&lt;'Raw Data'!P36), 'Raw Data'!E36, 0)</f>
        <v>2.7</v>
      </c>
      <c r="AI41" s="7">
        <f t="shared" si="10"/>
        <v>1</v>
      </c>
      <c r="AJ41">
        <f>IF(ISNUMBER('Raw Data'!C36), IF(_xlfn.XLOOKUP(SMALL('Raw Data'!C36:E36, 1), C41:G41, C41:G41, 0)&gt;0, SMALL('Raw Data'!C36:E36, 1), 0), 0)</f>
        <v>0</v>
      </c>
      <c r="AK41" s="7">
        <f t="shared" si="11"/>
        <v>1</v>
      </c>
      <c r="AL41">
        <f>IF(ISNUMBER('Raw Data'!C36), IF(_xlfn.XLOOKUP(SMALL('Raw Data'!C36:E36, 2), C41:G41, C41:G41, 0)&gt;0, SMALL('Raw Data'!C36:E36, 2), 0), 0)</f>
        <v>2.7</v>
      </c>
      <c r="AM41" s="7">
        <f t="shared" si="12"/>
        <v>1</v>
      </c>
      <c r="AN41">
        <f>IF(ISNUMBER('Raw Data'!C36), IF(_xlfn.XLOOKUP(SMALL('Raw Data'!C36:E36, 3), C41:G41, C41:G41, 0)&gt;0, SMALL('Raw Data'!C36:E36, 3), 0), 0)</f>
        <v>0</v>
      </c>
      <c r="AO41" s="7">
        <f t="shared" si="13"/>
        <v>1</v>
      </c>
      <c r="AP41">
        <f>IF(AND('Raw Data'!C36&lt;'Raw Data'!E36,'Raw Data'!O36&gt;'Raw Data'!P36),'Raw Data'!C36,IF(AND('Raw Data'!E36&lt;'Raw Data'!C36,'Raw Data'!P36&gt;'Raw Data'!O36),'Raw Data'!E36,0))</f>
        <v>0</v>
      </c>
      <c r="AQ41" s="7">
        <f t="shared" si="14"/>
        <v>1</v>
      </c>
      <c r="AR41">
        <f>IF(AND('Raw Data'!C36&gt;'Raw Data'!E36,'Raw Data'!O36&gt;'Raw Data'!P36),'Raw Data'!C36,IF(AND('Raw Data'!E36&gt;'Raw Data'!C36,'Raw Data'!P36&gt;'Raw Data'!O36),'Raw Data'!E36,0))</f>
        <v>2.7</v>
      </c>
      <c r="AS41">
        <f>IF('Raw Data'!D36&gt;0, IF('Raw Data'!D36&gt;4, Analysis!P41, 1), 0)</f>
        <v>1</v>
      </c>
      <c r="AT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0</v>
      </c>
      <c r="AU41">
        <f t="shared" si="15"/>
        <v>1</v>
      </c>
      <c r="AV41">
        <f>IF(AND('Raw Data'!D36&gt;4,'Raw Data'!O36&lt;'Raw Data'!P36),'Raw Data'!K36,IF(AND('Raw Data'!D36&gt;4,'Raw Data'!O36='Raw Data'!P36),0,IF('Raw Data'!O36='Raw Data'!P36,'Raw Data'!D36,0)))</f>
        <v>0</v>
      </c>
      <c r="AW41">
        <f>IF(AND('Raw Data'!D36&lt;4, NOT(ISBLANK('Raw Data'!D36))), 1, 0)</f>
        <v>1</v>
      </c>
      <c r="AX41">
        <f>IF(AND('Raw Data'!D36&lt;4, 'Raw Data'!O36='Raw Data'!P36), 'Raw Data'!D36, 0)</f>
        <v>0</v>
      </c>
    </row>
    <row r="42" spans="1:50" x14ac:dyDescent="0.3">
      <c r="A42">
        <f>'Raw Data'!Q37</f>
        <v>4</v>
      </c>
      <c r="B42" s="7">
        <f t="shared" si="0"/>
        <v>1</v>
      </c>
      <c r="C42">
        <f>IF('Raw Data'!O37&gt;'Raw Data'!P37, 'Raw Data'!C37, 0)</f>
        <v>2.1</v>
      </c>
      <c r="D42" s="7">
        <f t="shared" si="1"/>
        <v>1</v>
      </c>
      <c r="E42">
        <f>IF(AND(ISNUMBER('Raw Data'!O37), 'Raw Data'!O37='Raw Data'!P37), 'Raw Data'!D37, 0)</f>
        <v>0</v>
      </c>
      <c r="F42" s="7">
        <f t="shared" si="2"/>
        <v>1</v>
      </c>
      <c r="G42">
        <f>IF('Raw Data'!O37&lt;'Raw Data'!P37, 'Raw Data'!E37, 0)</f>
        <v>0</v>
      </c>
      <c r="H42" s="7">
        <f t="shared" si="3"/>
        <v>1</v>
      </c>
      <c r="I42">
        <f>IF(SUM('Raw Data'!O37:P37)&gt;2, 'Raw Data'!F37, 0)</f>
        <v>1.65</v>
      </c>
      <c r="J42" s="7">
        <f t="shared" si="4"/>
        <v>1</v>
      </c>
      <c r="K42">
        <f>IF(AND(ISNUMBER('Raw Data'!O37),SUM('Raw Data'!O37:P37)&lt;3),'Raw Data'!F37,)</f>
        <v>0</v>
      </c>
      <c r="L42" s="7">
        <f t="shared" si="5"/>
        <v>1</v>
      </c>
      <c r="M42">
        <f>IF(AND('Raw Data'!O37&gt;0, 'Raw Data'!P37&gt;0), 'Raw Data'!H37, 0)</f>
        <v>0</v>
      </c>
      <c r="N42" s="7">
        <f t="shared" si="6"/>
        <v>1</v>
      </c>
      <c r="O42">
        <f>IF(AND(ISNUMBER('Raw Data'!O37), OR('Raw Data'!O37=0, 'Raw Data'!P37=0)), 'Raw Data'!I37, 0)</f>
        <v>2.42</v>
      </c>
      <c r="P42" s="7">
        <f>IF(OR(E42&gt;0, ISBLANK('Raw Data'!O37)=TRUE), 0, 1)</f>
        <v>1</v>
      </c>
      <c r="Q42">
        <f>IF('Raw Data'!O37='Raw Data'!P37, 0, IF('Raw Data'!O37&gt;'Raw Data'!P37, 'Raw Data'!J37, 0))</f>
        <v>1.58</v>
      </c>
      <c r="R42" s="7">
        <f>IF(OR(E42&gt;0, ISBLANK('Raw Data'!O37)=TRUE), 0, 1)</f>
        <v>1</v>
      </c>
      <c r="S42">
        <f>IF('Raw Data'!O37='Raw Data'!P37, 0, IF('Raw Data'!O37&lt;'Raw Data'!P37, 'Raw Data'!K37, 0))</f>
        <v>0</v>
      </c>
      <c r="T42" s="7">
        <f t="shared" si="7"/>
        <v>1</v>
      </c>
      <c r="U42">
        <f>IF(AND(ISNUMBER('Raw Data'!O37), OR('Raw Data'!O37&gt;'Raw Data'!P37, 'Raw Data'!O37='Raw Data'!P37)), 'Raw Data'!L37, 0)</f>
        <v>1.34</v>
      </c>
      <c r="V42" s="7">
        <f t="shared" si="8"/>
        <v>1</v>
      </c>
      <c r="W42">
        <f>IF(AND(ISNUMBER('Raw Data'!O37), OR('Raw Data'!O37&lt;'Raw Data'!P37, 'Raw Data'!O37='Raw Data'!P37)), 'Raw Data'!M37, 0)</f>
        <v>0</v>
      </c>
      <c r="X42" s="7">
        <f t="shared" si="9"/>
        <v>1</v>
      </c>
      <c r="Y42">
        <f>IF(AND(ISNUMBER('Raw Data'!O37), OR('Raw Data'!O37&gt;'Raw Data'!P37, 'Raw Data'!O37&lt;'Raw Data'!P37)), 'Raw Data'!N37, 0)</f>
        <v>1.24</v>
      </c>
      <c r="Z42">
        <f>IF('Raw Data'!C37&lt;'Raw Data'!E37, 1, 0)</f>
        <v>1</v>
      </c>
      <c r="AA42">
        <f>IF(AND('Raw Data'!C37&lt;'Raw Data'!E37, 'Raw Data'!O37&gt;'Raw Data'!P37), 'Raw Data'!C37, 0)</f>
        <v>2.1</v>
      </c>
      <c r="AB42" t="b">
        <f>'Raw Data'!C37&lt;'Raw Data'!E37</f>
        <v>1</v>
      </c>
      <c r="AC42">
        <f>IF('Raw Data'!C38&gt;'Raw Data'!E38, 1, 0)</f>
        <v>0</v>
      </c>
      <c r="AD42">
        <f>IF(AND('Raw Data'!C37&gt;'Raw Data'!E37, 'Raw Data'!O37&gt;'Raw Data'!P37), 'Raw Data'!C37, 0)</f>
        <v>0</v>
      </c>
      <c r="AE42">
        <f>IF('Raw Data'!E37&lt;'Raw Data'!C37, 1, 0)</f>
        <v>0</v>
      </c>
      <c r="AF42">
        <f>IF(AND('Raw Data'!C37&gt;'Raw Data'!E37, 'Raw Data'!O37&lt;'Raw Data'!P37), 'Raw Data'!E37, 0)</f>
        <v>0</v>
      </c>
      <c r="AG42">
        <f>IF('Raw Data'!E37&gt;'Raw Data'!C37, 1, 0)</f>
        <v>1</v>
      </c>
      <c r="AH42">
        <f>IF(AND('Raw Data'!C37&lt;'Raw Data'!E37, 'Raw Data'!O37&lt;'Raw Data'!P37), 'Raw Data'!E37, 0)</f>
        <v>0</v>
      </c>
      <c r="AI42" s="7">
        <f t="shared" si="10"/>
        <v>1</v>
      </c>
      <c r="AJ42">
        <f>IF(ISNUMBER('Raw Data'!C37), IF(_xlfn.XLOOKUP(SMALL('Raw Data'!C37:E37, 1), C42:G42, C42:G42, 0)&gt;0, SMALL('Raw Data'!C37:E37, 1), 0), 0)</f>
        <v>2.1</v>
      </c>
      <c r="AK42" s="7">
        <f t="shared" si="11"/>
        <v>1</v>
      </c>
      <c r="AL42">
        <f>IF(ISNUMBER('Raw Data'!C37), IF(_xlfn.XLOOKUP(SMALL('Raw Data'!C37:E37, 2), C42:G42, C42:G42, 0)&gt;0, SMALL('Raw Data'!C37:E37, 2), 0), 0)</f>
        <v>0</v>
      </c>
      <c r="AM42" s="7">
        <f t="shared" si="12"/>
        <v>1</v>
      </c>
      <c r="AN42">
        <f>IF(ISNUMBER('Raw Data'!C37), IF(_xlfn.XLOOKUP(SMALL('Raw Data'!C37:E37, 3), C42:G42, C42:G42, 0)&gt;0, SMALL('Raw Data'!C37:E37, 3), 0), 0)</f>
        <v>0</v>
      </c>
      <c r="AO42" s="7">
        <f t="shared" si="13"/>
        <v>1</v>
      </c>
      <c r="AP42">
        <f>IF(AND('Raw Data'!C37&lt;'Raw Data'!E37,'Raw Data'!O37&gt;'Raw Data'!P37),'Raw Data'!C37,IF(AND('Raw Data'!E37&lt;'Raw Data'!C37,'Raw Data'!P37&gt;'Raw Data'!O37),'Raw Data'!E37,0))</f>
        <v>2.1</v>
      </c>
      <c r="AQ42" s="7">
        <f t="shared" si="14"/>
        <v>1</v>
      </c>
      <c r="AR42">
        <f>IF(AND('Raw Data'!C37&gt;'Raw Data'!E37,'Raw Data'!O37&gt;'Raw Data'!P37),'Raw Data'!C37,IF(AND('Raw Data'!E37&gt;'Raw Data'!C37,'Raw Data'!P37&gt;'Raw Data'!O37),'Raw Data'!E37,0))</f>
        <v>0</v>
      </c>
      <c r="AS42">
        <f>IF('Raw Data'!D37&gt;0, IF('Raw Data'!D37&gt;4, Analysis!P42, 1), 0)</f>
        <v>1</v>
      </c>
      <c r="AT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0</v>
      </c>
      <c r="AU42">
        <f t="shared" si="15"/>
        <v>1</v>
      </c>
      <c r="AV42">
        <f>IF(AND('Raw Data'!D37&gt;4,'Raw Data'!O37&lt;'Raw Data'!P37),'Raw Data'!K37,IF(AND('Raw Data'!D37&gt;4,'Raw Data'!O37='Raw Data'!P37),0,IF('Raw Data'!O37='Raw Data'!P37,'Raw Data'!D37,0)))</f>
        <v>0</v>
      </c>
      <c r="AW42">
        <f>IF(AND('Raw Data'!D37&lt;4, NOT(ISBLANK('Raw Data'!D37))), 1, 0)</f>
        <v>1</v>
      </c>
      <c r="AX42">
        <f>IF(AND('Raw Data'!D37&lt;4, 'Raw Data'!O37='Raw Data'!P37), 'Raw Data'!D37, 0)</f>
        <v>0</v>
      </c>
    </row>
    <row r="43" spans="1:50" x14ac:dyDescent="0.3">
      <c r="A43">
        <f>'Raw Data'!Q38</f>
        <v>5</v>
      </c>
      <c r="B43" s="7">
        <f t="shared" si="0"/>
        <v>1</v>
      </c>
      <c r="C43">
        <f>IF('Raw Data'!O38&gt;'Raw Data'!P38, 'Raw Data'!C38, 0)</f>
        <v>0</v>
      </c>
      <c r="D43" s="7">
        <f t="shared" si="1"/>
        <v>1</v>
      </c>
      <c r="E43">
        <f>IF(AND(ISNUMBER('Raw Data'!O38), 'Raw Data'!O38='Raw Data'!P38), 'Raw Data'!D38, 0)</f>
        <v>3.8</v>
      </c>
      <c r="F43" s="7">
        <f t="shared" si="2"/>
        <v>1</v>
      </c>
      <c r="G43">
        <f>IF('Raw Data'!O38&lt;'Raw Data'!P38, 'Raw Data'!E38, 0)</f>
        <v>0</v>
      </c>
      <c r="H43" s="7">
        <f t="shared" si="3"/>
        <v>1</v>
      </c>
      <c r="I43">
        <f>IF(SUM('Raw Data'!O38:P38)&gt;2, 'Raw Data'!F38, 0)</f>
        <v>0</v>
      </c>
      <c r="J43" s="7">
        <f t="shared" si="4"/>
        <v>1</v>
      </c>
      <c r="K43">
        <f>IF(AND(ISNUMBER('Raw Data'!O38),SUM('Raw Data'!O38:P38)&lt;3),'Raw Data'!F38,)</f>
        <v>1.69</v>
      </c>
      <c r="L43" s="7">
        <f t="shared" si="5"/>
        <v>1</v>
      </c>
      <c r="M43">
        <f>IF(AND('Raw Data'!O38&gt;0, 'Raw Data'!P38&gt;0), 'Raw Data'!H38, 0)</f>
        <v>1.66</v>
      </c>
      <c r="N43" s="7">
        <f t="shared" si="6"/>
        <v>1</v>
      </c>
      <c r="O43">
        <f>IF(AND(ISNUMBER('Raw Data'!O38), OR('Raw Data'!O38=0, 'Raw Data'!P38=0)), 'Raw Data'!I38, 0)</f>
        <v>0</v>
      </c>
      <c r="P43" s="7">
        <f>IF(OR(E43&gt;0, ISBLANK('Raw Data'!O38)=TRUE), 0, 1)</f>
        <v>0</v>
      </c>
      <c r="Q43">
        <f>IF('Raw Data'!O38='Raw Data'!P38, 0, IF('Raw Data'!O38&gt;'Raw Data'!P38, 'Raw Data'!J38, 0))</f>
        <v>0</v>
      </c>
      <c r="R43" s="7">
        <f>IF(OR(E43&gt;0, ISBLANK('Raw Data'!O38)=TRUE), 0, 1)</f>
        <v>0</v>
      </c>
      <c r="S43">
        <f>IF('Raw Data'!O38='Raw Data'!P38, 0, IF('Raw Data'!O38&lt;'Raw Data'!P38, 'Raw Data'!K38, 0))</f>
        <v>0</v>
      </c>
      <c r="T43" s="7">
        <f t="shared" si="7"/>
        <v>1</v>
      </c>
      <c r="U43">
        <f>IF(AND(ISNUMBER('Raw Data'!O38), OR('Raw Data'!O38&gt;'Raw Data'!P38, 'Raw Data'!O38='Raw Data'!P38)), 'Raw Data'!L38, 0)</f>
        <v>1.1599999999999999</v>
      </c>
      <c r="V43" s="7">
        <f t="shared" si="8"/>
        <v>1</v>
      </c>
      <c r="W43">
        <f>IF(AND(ISNUMBER('Raw Data'!O38), OR('Raw Data'!O38&lt;'Raw Data'!P38, 'Raw Data'!O38='Raw Data'!P38)), 'Raw Data'!M38, 0)</f>
        <v>2.08</v>
      </c>
      <c r="X43" s="7">
        <f t="shared" si="9"/>
        <v>1</v>
      </c>
      <c r="Y43">
        <f>IF(AND(ISNUMBER('Raw Data'!O38), OR('Raw Data'!O38&gt;'Raw Data'!P38, 'Raw Data'!O38&lt;'Raw Data'!P38)), 'Raw Data'!N38, 0)</f>
        <v>0</v>
      </c>
      <c r="Z43">
        <f>IF('Raw Data'!C38&lt;'Raw Data'!E38, 1, 0)</f>
        <v>1</v>
      </c>
      <c r="AA43">
        <f>IF(AND('Raw Data'!C38&lt;'Raw Data'!E38, 'Raw Data'!O38&gt;'Raw Data'!P38), 'Raw Data'!C38, 0)</f>
        <v>0</v>
      </c>
      <c r="AB43" t="b">
        <f>'Raw Data'!C38&lt;'Raw Data'!E38</f>
        <v>1</v>
      </c>
      <c r="AC43">
        <f>IF('Raw Data'!C39&gt;'Raw Data'!E39, 1, 0)</f>
        <v>0</v>
      </c>
      <c r="AD43">
        <f>IF(AND('Raw Data'!C38&gt;'Raw Data'!E38, 'Raw Data'!O38&gt;'Raw Data'!P38), 'Raw Data'!C38, 0)</f>
        <v>0</v>
      </c>
      <c r="AE43">
        <f>IF('Raw Data'!E38&lt;'Raw Data'!C38, 1, 0)</f>
        <v>0</v>
      </c>
      <c r="AF43">
        <f>IF(AND('Raw Data'!C38&gt;'Raw Data'!E38, 'Raw Data'!O38&lt;'Raw Data'!P38), 'Raw Data'!E38, 0)</f>
        <v>0</v>
      </c>
      <c r="AG43">
        <f>IF('Raw Data'!E38&gt;'Raw Data'!C38, 1, 0)</f>
        <v>1</v>
      </c>
      <c r="AH43">
        <f>IF(AND('Raw Data'!C38&lt;'Raw Data'!E38, 'Raw Data'!O38&lt;'Raw Data'!P38), 'Raw Data'!E38, 0)</f>
        <v>0</v>
      </c>
      <c r="AI43" s="7">
        <f t="shared" si="10"/>
        <v>1</v>
      </c>
      <c r="AJ43">
        <f>IF(ISNUMBER('Raw Data'!C38), IF(_xlfn.XLOOKUP(SMALL('Raw Data'!C38:E38, 1), C43:G43, C43:G43, 0)&gt;0, SMALL('Raw Data'!C38:E38, 1), 0), 0)</f>
        <v>0</v>
      </c>
      <c r="AK43" s="7">
        <f t="shared" si="11"/>
        <v>1</v>
      </c>
      <c r="AL43">
        <f>IF(ISNUMBER('Raw Data'!C38), IF(_xlfn.XLOOKUP(SMALL('Raw Data'!C38:E38, 2), C43:G43, C43:G43, 0)&gt;0, SMALL('Raw Data'!C38:E38, 2), 0), 0)</f>
        <v>3.8</v>
      </c>
      <c r="AM43" s="7">
        <f t="shared" si="12"/>
        <v>1</v>
      </c>
      <c r="AN43">
        <f>IF(ISNUMBER('Raw Data'!C38), IF(_xlfn.XLOOKUP(SMALL('Raw Data'!C38:E38, 3), C43:G43, C43:G43, 0)&gt;0, SMALL('Raw Data'!C38:E38, 3), 0), 0)</f>
        <v>0</v>
      </c>
      <c r="AO43" s="7">
        <f t="shared" si="13"/>
        <v>1</v>
      </c>
      <c r="AP43">
        <f>IF(AND('Raw Data'!C38&lt;'Raw Data'!E38,'Raw Data'!O38&gt;'Raw Data'!P38),'Raw Data'!C38,IF(AND('Raw Data'!E38&lt;'Raw Data'!C38,'Raw Data'!P38&gt;'Raw Data'!O38),'Raw Data'!E38,0))</f>
        <v>0</v>
      </c>
      <c r="AQ43" s="7">
        <f t="shared" si="14"/>
        <v>1</v>
      </c>
      <c r="AR43">
        <f>IF(AND('Raw Data'!C38&gt;'Raw Data'!E38,'Raw Data'!O38&gt;'Raw Data'!P38),'Raw Data'!C38,IF(AND('Raw Data'!E38&gt;'Raw Data'!C38,'Raw Data'!P38&gt;'Raw Data'!O38),'Raw Data'!E38,0))</f>
        <v>0</v>
      </c>
      <c r="AS43">
        <f>IF('Raw Data'!D38&gt;0, IF('Raw Data'!D38&gt;4, Analysis!P43, 1), 0)</f>
        <v>1</v>
      </c>
      <c r="AT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3.8</v>
      </c>
      <c r="AU43">
        <f t="shared" si="15"/>
        <v>1</v>
      </c>
      <c r="AV43">
        <f>IF(AND('Raw Data'!D38&gt;4,'Raw Data'!O38&lt;'Raw Data'!P38),'Raw Data'!K38,IF(AND('Raw Data'!D38&gt;4,'Raw Data'!O38='Raw Data'!P38),0,IF('Raw Data'!O38='Raw Data'!P38,'Raw Data'!D38,0)))</f>
        <v>3.8</v>
      </c>
      <c r="AW43">
        <f>IF(AND('Raw Data'!D38&lt;4, NOT(ISBLANK('Raw Data'!D38))), 1, 0)</f>
        <v>1</v>
      </c>
      <c r="AX43">
        <f>IF(AND('Raw Data'!D38&lt;4, 'Raw Data'!O38='Raw Data'!P38), 'Raw Data'!D38, 0)</f>
        <v>3.8</v>
      </c>
    </row>
    <row r="44" spans="1:50" x14ac:dyDescent="0.3">
      <c r="A44">
        <f>'Raw Data'!Q39</f>
        <v>5</v>
      </c>
      <c r="B44" s="7">
        <f t="shared" si="0"/>
        <v>1</v>
      </c>
      <c r="C44">
        <f>IF('Raw Data'!O39&gt;'Raw Data'!P39, 'Raw Data'!C39, 0)</f>
        <v>0</v>
      </c>
      <c r="D44" s="7">
        <f t="shared" si="1"/>
        <v>1</v>
      </c>
      <c r="E44">
        <f>IF(AND(ISNUMBER('Raw Data'!O39), 'Raw Data'!O39='Raw Data'!P39), 'Raw Data'!D39, 0)</f>
        <v>0</v>
      </c>
      <c r="F44" s="7">
        <f t="shared" si="2"/>
        <v>1</v>
      </c>
      <c r="G44">
        <f>IF('Raw Data'!O39&lt;'Raw Data'!P39, 'Raw Data'!E39, 0)</f>
        <v>3</v>
      </c>
      <c r="H44" s="7">
        <f t="shared" si="3"/>
        <v>1</v>
      </c>
      <c r="I44">
        <f>IF(SUM('Raw Data'!O39:P39)&gt;2, 'Raw Data'!F39, 0)</f>
        <v>1.63</v>
      </c>
      <c r="J44" s="7">
        <f t="shared" si="4"/>
        <v>1</v>
      </c>
      <c r="K44">
        <f>IF(AND(ISNUMBER('Raw Data'!O39),SUM('Raw Data'!O39:P39)&lt;3),'Raw Data'!F39,)</f>
        <v>0</v>
      </c>
      <c r="L44" s="7">
        <f t="shared" si="5"/>
        <v>1</v>
      </c>
      <c r="M44">
        <f>IF(AND('Raw Data'!O39&gt;0, 'Raw Data'!P39&gt;0), 'Raw Data'!H39, 0)</f>
        <v>1.54</v>
      </c>
      <c r="N44" s="7">
        <f t="shared" si="6"/>
        <v>1</v>
      </c>
      <c r="O44">
        <f>IF(AND(ISNUMBER('Raw Data'!O39), OR('Raw Data'!O39=0, 'Raw Data'!P39=0)), 'Raw Data'!I39, 0)</f>
        <v>0</v>
      </c>
      <c r="P44" s="7">
        <f>IF(OR(E44&gt;0, ISBLANK('Raw Data'!O39)=TRUE), 0, 1)</f>
        <v>1</v>
      </c>
      <c r="Q44">
        <f>IF('Raw Data'!O39='Raw Data'!P39, 0, IF('Raw Data'!O39&gt;'Raw Data'!P39, 'Raw Data'!J39, 0))</f>
        <v>0</v>
      </c>
      <c r="R44" s="7">
        <f>IF(OR(E44&gt;0, ISBLANK('Raw Data'!O39)=TRUE), 0, 1)</f>
        <v>1</v>
      </c>
      <c r="S44">
        <f>IF('Raw Data'!O39='Raw Data'!P39, 0, IF('Raw Data'!O39&lt;'Raw Data'!P39, 'Raw Data'!K39, 0))</f>
        <v>2.19</v>
      </c>
      <c r="T44" s="7">
        <f t="shared" si="7"/>
        <v>1</v>
      </c>
      <c r="U44">
        <f>IF(AND(ISNUMBER('Raw Data'!O39), OR('Raw Data'!O39&gt;'Raw Data'!P39, 'Raw Data'!O39='Raw Data'!P39)), 'Raw Data'!L39, 0)</f>
        <v>0</v>
      </c>
      <c r="V44" s="7">
        <f t="shared" si="8"/>
        <v>1</v>
      </c>
      <c r="W44">
        <f>IF(AND(ISNUMBER('Raw Data'!O39), OR('Raw Data'!O39&lt;'Raw Data'!P39, 'Raw Data'!O39='Raw Data'!P39)), 'Raw Data'!M39, 0)</f>
        <v>1.35</v>
      </c>
      <c r="X44" s="7">
        <f t="shared" si="9"/>
        <v>1</v>
      </c>
      <c r="Y44">
        <f>IF(AND(ISNUMBER('Raw Data'!O39), OR('Raw Data'!O39&gt;'Raw Data'!P39, 'Raw Data'!O39&lt;'Raw Data'!P39)), 'Raw Data'!N39, 0)</f>
        <v>1.25</v>
      </c>
      <c r="Z44">
        <f>IF('Raw Data'!C39&lt;'Raw Data'!E39, 1, 0)</f>
        <v>1</v>
      </c>
      <c r="AA44">
        <f>IF(AND('Raw Data'!C39&lt;'Raw Data'!E39, 'Raw Data'!O39&gt;'Raw Data'!P39), 'Raw Data'!C39, 0)</f>
        <v>0</v>
      </c>
      <c r="AB44" t="b">
        <f>'Raw Data'!C39&lt;'Raw Data'!E39</f>
        <v>1</v>
      </c>
      <c r="AC44">
        <f>IF('Raw Data'!C40&gt;'Raw Data'!E40, 1, 0)</f>
        <v>1</v>
      </c>
      <c r="AD44">
        <f>IF(AND('Raw Data'!C39&gt;'Raw Data'!E39, 'Raw Data'!O39&gt;'Raw Data'!P39), 'Raw Data'!C39, 0)</f>
        <v>0</v>
      </c>
      <c r="AE44">
        <f>IF('Raw Data'!E39&lt;'Raw Data'!C39, 1, 0)</f>
        <v>0</v>
      </c>
      <c r="AF44">
        <f>IF(AND('Raw Data'!C39&gt;'Raw Data'!E39, 'Raw Data'!O39&lt;'Raw Data'!P39), 'Raw Data'!E39, 0)</f>
        <v>0</v>
      </c>
      <c r="AG44">
        <f>IF('Raw Data'!E39&gt;'Raw Data'!C39, 1, 0)</f>
        <v>1</v>
      </c>
      <c r="AH44">
        <f>IF(AND('Raw Data'!C39&lt;'Raw Data'!E39, 'Raw Data'!O39&lt;'Raw Data'!P39), 'Raw Data'!E39, 0)</f>
        <v>3</v>
      </c>
      <c r="AI44" s="7">
        <f t="shared" si="10"/>
        <v>1</v>
      </c>
      <c r="AJ44">
        <f>IF(ISNUMBER('Raw Data'!C39), IF(_xlfn.XLOOKUP(SMALL('Raw Data'!C39:E39, 1), C44:G44, C44:G44, 0)&gt;0, SMALL('Raw Data'!C39:E39, 1), 0), 0)</f>
        <v>0</v>
      </c>
      <c r="AK44" s="7">
        <f t="shared" si="11"/>
        <v>1</v>
      </c>
      <c r="AL44">
        <f>IF(ISNUMBER('Raw Data'!C39), IF(_xlfn.XLOOKUP(SMALL('Raw Data'!C39:E39, 2), C44:G44, C44:G44, 0)&gt;0, SMALL('Raw Data'!C39:E39, 2), 0), 0)</f>
        <v>3</v>
      </c>
      <c r="AM44" s="7">
        <f t="shared" si="12"/>
        <v>1</v>
      </c>
      <c r="AN44">
        <f>IF(ISNUMBER('Raw Data'!C39), IF(_xlfn.XLOOKUP(SMALL('Raw Data'!C39:E39, 3), C44:G44, C44:G44, 0)&gt;0, SMALL('Raw Data'!C39:E39, 3), 0), 0)</f>
        <v>0</v>
      </c>
      <c r="AO44" s="7">
        <f t="shared" si="13"/>
        <v>1</v>
      </c>
      <c r="AP44">
        <f>IF(AND('Raw Data'!C39&lt;'Raw Data'!E39,'Raw Data'!O39&gt;'Raw Data'!P39),'Raw Data'!C39,IF(AND('Raw Data'!E39&lt;'Raw Data'!C39,'Raw Data'!P39&gt;'Raw Data'!O39),'Raw Data'!E39,0))</f>
        <v>0</v>
      </c>
      <c r="AQ44" s="7">
        <f t="shared" si="14"/>
        <v>1</v>
      </c>
      <c r="AR44">
        <f>IF(AND('Raw Data'!C39&gt;'Raw Data'!E39,'Raw Data'!O39&gt;'Raw Data'!P39),'Raw Data'!C39,IF(AND('Raw Data'!E39&gt;'Raw Data'!C39,'Raw Data'!P39&gt;'Raw Data'!O39),'Raw Data'!E39,0))</f>
        <v>3</v>
      </c>
      <c r="AS44">
        <f>IF('Raw Data'!D39&gt;0, IF('Raw Data'!D39&gt;4, Analysis!P44, 1), 0)</f>
        <v>1</v>
      </c>
      <c r="AT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0</v>
      </c>
      <c r="AU44">
        <f t="shared" si="15"/>
        <v>1</v>
      </c>
      <c r="AV44">
        <f>IF(AND('Raw Data'!D39&gt;4,'Raw Data'!O39&lt;'Raw Data'!P39),'Raw Data'!K39,IF(AND('Raw Data'!D39&gt;4,'Raw Data'!O39='Raw Data'!P39),0,IF('Raw Data'!O39='Raw Data'!P39,'Raw Data'!D39,0)))</f>
        <v>0</v>
      </c>
      <c r="AW44">
        <f>IF(AND('Raw Data'!D39&lt;4, NOT(ISBLANK('Raw Data'!D39))), 1, 0)</f>
        <v>1</v>
      </c>
      <c r="AX44">
        <f>IF(AND('Raw Data'!D39&lt;4, 'Raw Data'!O39='Raw Data'!P39), 'Raw Data'!D39, 0)</f>
        <v>0</v>
      </c>
    </row>
    <row r="45" spans="1:50" x14ac:dyDescent="0.3">
      <c r="A45">
        <f>'Raw Data'!Q40</f>
        <v>5</v>
      </c>
      <c r="B45" s="7">
        <f t="shared" si="0"/>
        <v>1</v>
      </c>
      <c r="C45">
        <f>IF('Raw Data'!O40&gt;'Raw Data'!P40, 'Raw Data'!C40, 0)</f>
        <v>15</v>
      </c>
      <c r="D45" s="7">
        <f t="shared" si="1"/>
        <v>1</v>
      </c>
      <c r="E45">
        <f>IF(AND(ISNUMBER('Raw Data'!O40), 'Raw Data'!O40='Raw Data'!P40), 'Raw Data'!D40, 0)</f>
        <v>0</v>
      </c>
      <c r="F45" s="7">
        <f t="shared" si="2"/>
        <v>1</v>
      </c>
      <c r="G45">
        <f>IF('Raw Data'!O40&lt;'Raw Data'!P40, 'Raw Data'!E40, 0)</f>
        <v>0</v>
      </c>
      <c r="H45" s="7">
        <f t="shared" si="3"/>
        <v>1</v>
      </c>
      <c r="I45">
        <f>IF(SUM('Raw Data'!O40:P40)&gt;2, 'Raw Data'!F40, 0)</f>
        <v>0</v>
      </c>
      <c r="J45" s="7">
        <f t="shared" si="4"/>
        <v>1</v>
      </c>
      <c r="K45">
        <f>IF(AND(ISNUMBER('Raw Data'!O40),SUM('Raw Data'!O40:P40)&lt;3),'Raw Data'!F40,)</f>
        <v>1.22</v>
      </c>
      <c r="L45" s="7">
        <f t="shared" si="5"/>
        <v>1</v>
      </c>
      <c r="M45">
        <f>IF(AND('Raw Data'!O40&gt;0, 'Raw Data'!P40&gt;0), 'Raw Data'!H40, 0)</f>
        <v>0</v>
      </c>
      <c r="N45" s="7">
        <f t="shared" si="6"/>
        <v>1</v>
      </c>
      <c r="O45">
        <f>IF(AND(ISNUMBER('Raw Data'!O40), OR('Raw Data'!O40=0, 'Raw Data'!P40=0)), 'Raw Data'!I40, 0)</f>
        <v>2.11</v>
      </c>
      <c r="P45" s="7">
        <f>IF(OR(E45&gt;0, ISBLANK('Raw Data'!O40)=TRUE), 0, 1)</f>
        <v>1</v>
      </c>
      <c r="Q45">
        <f>IF('Raw Data'!O40='Raw Data'!P40, 0, IF('Raw Data'!O40&gt;'Raw Data'!P40, 'Raw Data'!J40, 0))</f>
        <v>10</v>
      </c>
      <c r="R45" s="7">
        <f>IF(OR(E45&gt;0, ISBLANK('Raw Data'!O40)=TRUE), 0, 1)</f>
        <v>1</v>
      </c>
      <c r="S45">
        <f>IF('Raw Data'!O40='Raw Data'!P40, 0, IF('Raw Data'!O40&lt;'Raw Data'!P40, 'Raw Data'!K40, 0))</f>
        <v>0</v>
      </c>
      <c r="T45" s="7">
        <f t="shared" si="7"/>
        <v>1</v>
      </c>
      <c r="U45">
        <f>IF(AND(ISNUMBER('Raw Data'!O40), OR('Raw Data'!O40&gt;'Raw Data'!P40, 'Raw Data'!O40='Raw Data'!P40)), 'Raw Data'!L40, 0)</f>
        <v>1.61</v>
      </c>
      <c r="V45" s="7">
        <f t="shared" si="8"/>
        <v>1</v>
      </c>
      <c r="W45">
        <f>IF(AND(ISNUMBER('Raw Data'!O40), OR('Raw Data'!O40&lt;'Raw Data'!P40, 'Raw Data'!O40='Raw Data'!P40)), 'Raw Data'!M40, 0)</f>
        <v>0</v>
      </c>
      <c r="X45" s="7">
        <f t="shared" si="9"/>
        <v>1</v>
      </c>
      <c r="Y45">
        <f>IF(AND(ISNUMBER('Raw Data'!O40), OR('Raw Data'!O40&gt;'Raw Data'!P40, 'Raw Data'!O40&lt;'Raw Data'!P40)), 'Raw Data'!N40, 0)</f>
        <v>1.24</v>
      </c>
      <c r="Z45">
        <f>IF('Raw Data'!C40&lt;'Raw Data'!E40, 1, 0)</f>
        <v>0</v>
      </c>
      <c r="AA45">
        <f>IF(AND('Raw Data'!C40&lt;'Raw Data'!E40, 'Raw Data'!O40&gt;'Raw Data'!P40), 'Raw Data'!C40, 0)</f>
        <v>0</v>
      </c>
      <c r="AB45" t="b">
        <f>'Raw Data'!C40&lt;'Raw Data'!E40</f>
        <v>0</v>
      </c>
      <c r="AC45">
        <f>IF('Raw Data'!C41&gt;'Raw Data'!E41, 1, 0)</f>
        <v>0</v>
      </c>
      <c r="AD45">
        <f>IF(AND('Raw Data'!C40&gt;'Raw Data'!E40, 'Raw Data'!O40&gt;'Raw Data'!P40), 'Raw Data'!C40, 0)</f>
        <v>15</v>
      </c>
      <c r="AE45">
        <f>IF('Raw Data'!E40&lt;'Raw Data'!C40, 1, 0)</f>
        <v>1</v>
      </c>
      <c r="AF45">
        <f>IF(AND('Raw Data'!C40&gt;'Raw Data'!E40, 'Raw Data'!O40&lt;'Raw Data'!P40), 'Raw Data'!E40, 0)</f>
        <v>0</v>
      </c>
      <c r="AG45">
        <f>IF('Raw Data'!E40&gt;'Raw Data'!C40, 1, 0)</f>
        <v>0</v>
      </c>
      <c r="AH45">
        <f>IF(AND('Raw Data'!C40&lt;'Raw Data'!E40, 'Raw Data'!O40&lt;'Raw Data'!P40), 'Raw Data'!E40, 0)</f>
        <v>0</v>
      </c>
      <c r="AI45" s="7">
        <f t="shared" si="10"/>
        <v>1</v>
      </c>
      <c r="AJ45">
        <f>IF(ISNUMBER('Raw Data'!C40), IF(_xlfn.XLOOKUP(SMALL('Raw Data'!C40:E40, 1), C45:G45, C45:G45, 0)&gt;0, SMALL('Raw Data'!C40:E40, 1), 0), 0)</f>
        <v>0</v>
      </c>
      <c r="AK45" s="7">
        <f t="shared" si="11"/>
        <v>1</v>
      </c>
      <c r="AL45">
        <f>IF(ISNUMBER('Raw Data'!C40), IF(_xlfn.XLOOKUP(SMALL('Raw Data'!C40:E40, 2), C45:G45, C45:G45, 0)&gt;0, SMALL('Raw Data'!C40:E40, 2), 0), 0)</f>
        <v>0</v>
      </c>
      <c r="AM45" s="7">
        <f t="shared" si="12"/>
        <v>1</v>
      </c>
      <c r="AN45">
        <f>IF(ISNUMBER('Raw Data'!C40), IF(_xlfn.XLOOKUP(SMALL('Raw Data'!C40:E40, 3), C45:G45, C45:G45, 0)&gt;0, SMALL('Raw Data'!C40:E40, 3), 0), 0)</f>
        <v>15</v>
      </c>
      <c r="AO45" s="7">
        <f t="shared" si="13"/>
        <v>1</v>
      </c>
      <c r="AP45">
        <f>IF(AND('Raw Data'!C40&lt;'Raw Data'!E40,'Raw Data'!O40&gt;'Raw Data'!P40),'Raw Data'!C40,IF(AND('Raw Data'!E40&lt;'Raw Data'!C40,'Raw Data'!P40&gt;'Raw Data'!O40),'Raw Data'!E40,0))</f>
        <v>0</v>
      </c>
      <c r="AQ45" s="7">
        <f t="shared" si="14"/>
        <v>1</v>
      </c>
      <c r="AR45">
        <f>IF(AND('Raw Data'!C40&gt;'Raw Data'!E40,'Raw Data'!O40&gt;'Raw Data'!P40),'Raw Data'!C40,IF(AND('Raw Data'!E40&gt;'Raw Data'!C40,'Raw Data'!P40&gt;'Raw Data'!O40),'Raw Data'!E40,0))</f>
        <v>15</v>
      </c>
      <c r="AS45">
        <f>IF('Raw Data'!D40&gt;0, IF('Raw Data'!D40&gt;4, Analysis!P45, 1), 0)</f>
        <v>1</v>
      </c>
      <c r="AT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10</v>
      </c>
      <c r="AU45">
        <f t="shared" si="15"/>
        <v>1</v>
      </c>
      <c r="AV45">
        <f>IF(AND('Raw Data'!D40&gt;4,'Raw Data'!O40&lt;'Raw Data'!P40),'Raw Data'!K40,IF(AND('Raw Data'!D40&gt;4,'Raw Data'!O40='Raw Data'!P40),0,IF('Raw Data'!O40='Raw Data'!P40,'Raw Data'!D40,0)))</f>
        <v>0</v>
      </c>
      <c r="AW45">
        <f>IF(AND('Raw Data'!D40&lt;4, NOT(ISBLANK('Raw Data'!D40))), 1, 0)</f>
        <v>0</v>
      </c>
      <c r="AX45">
        <f>IF(AND('Raw Data'!D40&lt;4, 'Raw Data'!O40='Raw Data'!P40), 'Raw Data'!D40, 0)</f>
        <v>0</v>
      </c>
    </row>
    <row r="46" spans="1:50" x14ac:dyDescent="0.3">
      <c r="A46">
        <f>'Raw Data'!Q41</f>
        <v>5</v>
      </c>
      <c r="B46" s="7">
        <f t="shared" si="0"/>
        <v>1</v>
      </c>
      <c r="C46">
        <f>IF('Raw Data'!O41&gt;'Raw Data'!P41, 'Raw Data'!C41, 0)</f>
        <v>0</v>
      </c>
      <c r="D46" s="7">
        <f t="shared" si="1"/>
        <v>1</v>
      </c>
      <c r="E46">
        <f>IF(AND(ISNUMBER('Raw Data'!O41), 'Raw Data'!O41='Raw Data'!P41), 'Raw Data'!D41, 0)</f>
        <v>4.33</v>
      </c>
      <c r="F46" s="7">
        <f t="shared" si="2"/>
        <v>1</v>
      </c>
      <c r="G46">
        <f>IF('Raw Data'!O41&lt;'Raw Data'!P41, 'Raw Data'!E41, 0)</f>
        <v>0</v>
      </c>
      <c r="H46" s="7">
        <f t="shared" si="3"/>
        <v>1</v>
      </c>
      <c r="I46">
        <f>IF(SUM('Raw Data'!O41:P41)&gt;2, 'Raw Data'!F41, 0)</f>
        <v>0</v>
      </c>
      <c r="J46" s="7">
        <f t="shared" si="4"/>
        <v>1</v>
      </c>
      <c r="K46">
        <f>IF(AND(ISNUMBER('Raw Data'!O41),SUM('Raw Data'!O41:P41)&lt;3),'Raw Data'!F41,)</f>
        <v>1.41</v>
      </c>
      <c r="L46" s="7">
        <f t="shared" si="5"/>
        <v>1</v>
      </c>
      <c r="M46">
        <f>IF(AND('Raw Data'!O41&gt;0, 'Raw Data'!P41&gt;0), 'Raw Data'!H41, 0)</f>
        <v>1.48</v>
      </c>
      <c r="N46" s="7">
        <f t="shared" si="6"/>
        <v>1</v>
      </c>
      <c r="O46">
        <f>IF(AND(ISNUMBER('Raw Data'!O41), OR('Raw Data'!O41=0, 'Raw Data'!P41=0)), 'Raw Data'!I41, 0)</f>
        <v>0</v>
      </c>
      <c r="P46" s="7">
        <f>IF(OR(E46&gt;0, ISBLANK('Raw Data'!O41)=TRUE), 0, 1)</f>
        <v>0</v>
      </c>
      <c r="Q46">
        <f>IF('Raw Data'!O41='Raw Data'!P41, 0, IF('Raw Data'!O41&gt;'Raw Data'!P41, 'Raw Data'!J41, 0))</f>
        <v>0</v>
      </c>
      <c r="R46" s="7">
        <f>IF(OR(E46&gt;0, ISBLANK('Raw Data'!O41)=TRUE), 0, 1)</f>
        <v>0</v>
      </c>
      <c r="S46">
        <f>IF('Raw Data'!O41='Raw Data'!P41, 0, IF('Raw Data'!O41&lt;'Raw Data'!P41, 'Raw Data'!K41, 0))</f>
        <v>0</v>
      </c>
      <c r="T46" s="7">
        <f t="shared" si="7"/>
        <v>1</v>
      </c>
      <c r="U46">
        <f>IF(AND(ISNUMBER('Raw Data'!O41), OR('Raw Data'!O41&gt;'Raw Data'!P41, 'Raw Data'!O41='Raw Data'!P41)), 'Raw Data'!L41, 0)</f>
        <v>5.65</v>
      </c>
      <c r="V46" s="7">
        <f t="shared" si="8"/>
        <v>1</v>
      </c>
      <c r="W46">
        <f>IF(AND(ISNUMBER('Raw Data'!O41), OR('Raw Data'!O41&lt;'Raw Data'!P41, 'Raw Data'!O41='Raw Data'!P41)), 'Raw Data'!M41, 0)</f>
        <v>1.02</v>
      </c>
      <c r="X46" s="7">
        <f t="shared" si="9"/>
        <v>1</v>
      </c>
      <c r="Y46">
        <f>IF(AND(ISNUMBER('Raw Data'!O41), OR('Raw Data'!O41&gt;'Raw Data'!P41, 'Raw Data'!O41&lt;'Raw Data'!P41)), 'Raw Data'!N41, 0)</f>
        <v>0</v>
      </c>
      <c r="Z46">
        <f>IF('Raw Data'!C41&lt;'Raw Data'!E41, 1, 0)</f>
        <v>1</v>
      </c>
      <c r="AA46">
        <f>IF(AND('Raw Data'!C41&lt;'Raw Data'!E41, 'Raw Data'!O41&gt;'Raw Data'!P41), 'Raw Data'!C41, 0)</f>
        <v>0</v>
      </c>
      <c r="AB46" t="b">
        <f>'Raw Data'!C41&lt;'Raw Data'!E41</f>
        <v>1</v>
      </c>
      <c r="AC46">
        <f>IF('Raw Data'!C42&gt;'Raw Data'!E42, 1, 0)</f>
        <v>0</v>
      </c>
      <c r="AD46">
        <f>IF(AND('Raw Data'!C41&gt;'Raw Data'!E41, 'Raw Data'!O41&gt;'Raw Data'!P41), 'Raw Data'!C41, 0)</f>
        <v>0</v>
      </c>
      <c r="AE46">
        <f>IF('Raw Data'!E41&lt;'Raw Data'!C41, 1, 0)</f>
        <v>0</v>
      </c>
      <c r="AF46">
        <f>IF(AND('Raw Data'!C41&gt;'Raw Data'!E41, 'Raw Data'!O41&lt;'Raw Data'!P41), 'Raw Data'!E41, 0)</f>
        <v>0</v>
      </c>
      <c r="AG46">
        <f>IF('Raw Data'!E41&gt;'Raw Data'!C41, 1, 0)</f>
        <v>1</v>
      </c>
      <c r="AH46">
        <f>IF(AND('Raw Data'!C41&lt;'Raw Data'!E41, 'Raw Data'!O41&lt;'Raw Data'!P41), 'Raw Data'!E41, 0)</f>
        <v>0</v>
      </c>
      <c r="AI46" s="7">
        <f t="shared" si="10"/>
        <v>1</v>
      </c>
      <c r="AJ46">
        <f>IF(ISNUMBER('Raw Data'!C41), IF(_xlfn.XLOOKUP(SMALL('Raw Data'!C41:E41, 1), C46:G46, C46:G46, 0)&gt;0, SMALL('Raw Data'!C41:E41, 1), 0), 0)</f>
        <v>0</v>
      </c>
      <c r="AK46" s="7">
        <f t="shared" si="11"/>
        <v>1</v>
      </c>
      <c r="AL46">
        <f>IF(ISNUMBER('Raw Data'!C41), IF(_xlfn.XLOOKUP(SMALL('Raw Data'!C41:E41, 2), C46:G46, C46:G46, 0)&gt;0, SMALL('Raw Data'!C41:E41, 2), 0), 0)</f>
        <v>4.33</v>
      </c>
      <c r="AM46" s="7">
        <f t="shared" si="12"/>
        <v>1</v>
      </c>
      <c r="AN46">
        <f>IF(ISNUMBER('Raw Data'!C41), IF(_xlfn.XLOOKUP(SMALL('Raw Data'!C41:E41, 3), C46:G46, C46:G46, 0)&gt;0, SMALL('Raw Data'!C41:E41, 3), 0), 0)</f>
        <v>0</v>
      </c>
      <c r="AO46" s="7">
        <f t="shared" si="13"/>
        <v>1</v>
      </c>
      <c r="AP46">
        <f>IF(AND('Raw Data'!C41&lt;'Raw Data'!E41,'Raw Data'!O41&gt;'Raw Data'!P41),'Raw Data'!C41,IF(AND('Raw Data'!E41&lt;'Raw Data'!C41,'Raw Data'!P41&gt;'Raw Data'!O41),'Raw Data'!E41,0))</f>
        <v>0</v>
      </c>
      <c r="AQ46" s="7">
        <f t="shared" si="14"/>
        <v>1</v>
      </c>
      <c r="AR46">
        <f>IF(AND('Raw Data'!C41&gt;'Raw Data'!E41,'Raw Data'!O41&gt;'Raw Data'!P41),'Raw Data'!C41,IF(AND('Raw Data'!E41&gt;'Raw Data'!C41,'Raw Data'!P41&gt;'Raw Data'!O41),'Raw Data'!E41,0))</f>
        <v>0</v>
      </c>
      <c r="AS46">
        <f>IF('Raw Data'!D41&gt;0, IF('Raw Data'!D41&gt;4, Analysis!P46, 1), 0)</f>
        <v>0</v>
      </c>
      <c r="AT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0</v>
      </c>
      <c r="AU46">
        <f t="shared" si="15"/>
        <v>0</v>
      </c>
      <c r="AV46">
        <f>IF(AND('Raw Data'!D41&gt;4,'Raw Data'!O41&lt;'Raw Data'!P41),'Raw Data'!K41,IF(AND('Raw Data'!D41&gt;4,'Raw Data'!O41='Raw Data'!P41),0,IF('Raw Data'!O41='Raw Data'!P41,'Raw Data'!D41,0)))</f>
        <v>0</v>
      </c>
      <c r="AW46">
        <f>IF(AND('Raw Data'!D41&lt;4, NOT(ISBLANK('Raw Data'!D41))), 1, 0)</f>
        <v>0</v>
      </c>
      <c r="AX46">
        <f>IF(AND('Raw Data'!D41&lt;4, 'Raw Data'!O41='Raw Data'!P41), 'Raw Data'!D41, 0)</f>
        <v>0</v>
      </c>
    </row>
    <row r="47" spans="1:50" x14ac:dyDescent="0.3">
      <c r="A47">
        <f>'Raw Data'!Q42</f>
        <v>5</v>
      </c>
      <c r="B47" s="7">
        <f t="shared" si="0"/>
        <v>1</v>
      </c>
      <c r="C47">
        <f>IF('Raw Data'!O42&gt;'Raw Data'!P42, 'Raw Data'!C42, 0)</f>
        <v>1.33</v>
      </c>
      <c r="D47" s="7">
        <f t="shared" si="1"/>
        <v>1</v>
      </c>
      <c r="E47">
        <f>IF(AND(ISNUMBER('Raw Data'!O42), 'Raw Data'!O42='Raw Data'!P42), 'Raw Data'!D42, 0)</f>
        <v>0</v>
      </c>
      <c r="F47" s="7">
        <f t="shared" si="2"/>
        <v>1</v>
      </c>
      <c r="G47">
        <f>IF('Raw Data'!O42&lt;'Raw Data'!P42, 'Raw Data'!E42, 0)</f>
        <v>0</v>
      </c>
      <c r="H47" s="7">
        <f t="shared" si="3"/>
        <v>1</v>
      </c>
      <c r="I47">
        <f>IF(SUM('Raw Data'!O42:P42)&gt;2, 'Raw Data'!F42, 0)</f>
        <v>0</v>
      </c>
      <c r="J47" s="7">
        <f t="shared" si="4"/>
        <v>1</v>
      </c>
      <c r="K47">
        <f>IF(AND(ISNUMBER('Raw Data'!O42),SUM('Raw Data'!O42:P42)&lt;3),'Raw Data'!F42,)</f>
        <v>1.39</v>
      </c>
      <c r="L47" s="7">
        <f t="shared" si="5"/>
        <v>1</v>
      </c>
      <c r="M47">
        <f>IF(AND('Raw Data'!O42&gt;0, 'Raw Data'!P42&gt;0), 'Raw Data'!H42, 0)</f>
        <v>0</v>
      </c>
      <c r="N47" s="7">
        <f t="shared" si="6"/>
        <v>1</v>
      </c>
      <c r="O47">
        <f>IF(AND(ISNUMBER('Raw Data'!O42), OR('Raw Data'!O42=0, 'Raw Data'!P42=0)), 'Raw Data'!I42, 0)</f>
        <v>2.3199999999999998</v>
      </c>
      <c r="P47" s="7">
        <f>IF(OR(E47&gt;0, ISBLANK('Raw Data'!O42)=TRUE), 0, 1)</f>
        <v>1</v>
      </c>
      <c r="Q47">
        <f>IF('Raw Data'!O42='Raw Data'!P42, 0, IF('Raw Data'!O42&gt;'Raw Data'!P42, 'Raw Data'!J42, 0))</f>
        <v>1.1100000000000001</v>
      </c>
      <c r="R47" s="7">
        <f>IF(OR(E47&gt;0, ISBLANK('Raw Data'!O42)=TRUE), 0, 1)</f>
        <v>1</v>
      </c>
      <c r="S47">
        <f>IF('Raw Data'!O42='Raw Data'!P42, 0, IF('Raw Data'!O42&lt;'Raw Data'!P42, 'Raw Data'!K42, 0))</f>
        <v>0</v>
      </c>
      <c r="T47" s="7">
        <f t="shared" si="7"/>
        <v>1</v>
      </c>
      <c r="U47">
        <f>IF(AND(ISNUMBER('Raw Data'!O42), OR('Raw Data'!O42&gt;'Raw Data'!P42, 'Raw Data'!O42='Raw Data'!P42)), 'Raw Data'!L42, 0)</f>
        <v>1.06</v>
      </c>
      <c r="V47" s="7">
        <f t="shared" si="8"/>
        <v>1</v>
      </c>
      <c r="W47">
        <f>IF(AND(ISNUMBER('Raw Data'!O42), OR('Raw Data'!O42&lt;'Raw Data'!P42, 'Raw Data'!O42='Raw Data'!P42)), 'Raw Data'!M42, 0)</f>
        <v>0</v>
      </c>
      <c r="X47" s="7">
        <f t="shared" si="9"/>
        <v>1</v>
      </c>
      <c r="Y47">
        <f>IF(AND(ISNUMBER('Raw Data'!O42), OR('Raw Data'!O42&gt;'Raw Data'!P42, 'Raw Data'!O42&lt;'Raw Data'!P42)), 'Raw Data'!N42, 0)</f>
        <v>1.2</v>
      </c>
      <c r="Z47">
        <f>IF('Raw Data'!C42&lt;'Raw Data'!E42, 1, 0)</f>
        <v>1</v>
      </c>
      <c r="AA47">
        <f>IF(AND('Raw Data'!C42&lt;'Raw Data'!E42, 'Raw Data'!O42&gt;'Raw Data'!P42), 'Raw Data'!C42, 0)</f>
        <v>1.33</v>
      </c>
      <c r="AB47" t="b">
        <f>'Raw Data'!C42&lt;'Raw Data'!E42</f>
        <v>1</v>
      </c>
      <c r="AC47">
        <f>IF('Raw Data'!C43&gt;'Raw Data'!E43, 1, 0)</f>
        <v>1</v>
      </c>
      <c r="AD47">
        <f>IF(AND('Raw Data'!C42&gt;'Raw Data'!E42, 'Raw Data'!O42&gt;'Raw Data'!P42), 'Raw Data'!C42, 0)</f>
        <v>0</v>
      </c>
      <c r="AE47">
        <f>IF('Raw Data'!E42&lt;'Raw Data'!C42, 1, 0)</f>
        <v>0</v>
      </c>
      <c r="AF47">
        <f>IF(AND('Raw Data'!C42&gt;'Raw Data'!E42, 'Raw Data'!O42&lt;'Raw Data'!P42), 'Raw Data'!E42, 0)</f>
        <v>0</v>
      </c>
      <c r="AG47">
        <f>IF('Raw Data'!E42&gt;'Raw Data'!C42, 1, 0)</f>
        <v>1</v>
      </c>
      <c r="AH47">
        <f>IF(AND('Raw Data'!C42&lt;'Raw Data'!E42, 'Raw Data'!O42&lt;'Raw Data'!P42), 'Raw Data'!E42, 0)</f>
        <v>0</v>
      </c>
      <c r="AI47" s="7">
        <f t="shared" si="10"/>
        <v>1</v>
      </c>
      <c r="AJ47">
        <f>IF(ISNUMBER('Raw Data'!C42), IF(_xlfn.XLOOKUP(SMALL('Raw Data'!C42:E42, 1), C47:G47, C47:G47, 0)&gt;0, SMALL('Raw Data'!C42:E42, 1), 0), 0)</f>
        <v>1.33</v>
      </c>
      <c r="AK47" s="7">
        <f t="shared" si="11"/>
        <v>1</v>
      </c>
      <c r="AL47">
        <f>IF(ISNUMBER('Raw Data'!C42), IF(_xlfn.XLOOKUP(SMALL('Raw Data'!C42:E42, 2), C47:G47, C47:G47, 0)&gt;0, SMALL('Raw Data'!C42:E42, 2), 0), 0)</f>
        <v>0</v>
      </c>
      <c r="AM47" s="7">
        <f t="shared" si="12"/>
        <v>1</v>
      </c>
      <c r="AN47">
        <f>IF(ISNUMBER('Raw Data'!C42), IF(_xlfn.XLOOKUP(SMALL('Raw Data'!C42:E42, 3), C47:G47, C47:G47, 0)&gt;0, SMALL('Raw Data'!C42:E42, 3), 0), 0)</f>
        <v>0</v>
      </c>
      <c r="AO47" s="7">
        <f t="shared" si="13"/>
        <v>1</v>
      </c>
      <c r="AP47">
        <f>IF(AND('Raw Data'!C42&lt;'Raw Data'!E42,'Raw Data'!O42&gt;'Raw Data'!P42),'Raw Data'!C42,IF(AND('Raw Data'!E42&lt;'Raw Data'!C42,'Raw Data'!P42&gt;'Raw Data'!O42),'Raw Data'!E42,0))</f>
        <v>1.33</v>
      </c>
      <c r="AQ47" s="7">
        <f t="shared" si="14"/>
        <v>1</v>
      </c>
      <c r="AR47">
        <f>IF(AND('Raw Data'!C42&gt;'Raw Data'!E42,'Raw Data'!O42&gt;'Raw Data'!P42),'Raw Data'!C42,IF(AND('Raw Data'!E42&gt;'Raw Data'!C42,'Raw Data'!P42&gt;'Raw Data'!O42),'Raw Data'!E42,0))</f>
        <v>0</v>
      </c>
      <c r="AS47">
        <f>IF('Raw Data'!D42&gt;0, IF('Raw Data'!D42&gt;4, Analysis!P47, 1), 0)</f>
        <v>1</v>
      </c>
      <c r="AT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1.1100000000000001</v>
      </c>
      <c r="AU47">
        <f t="shared" si="15"/>
        <v>1</v>
      </c>
      <c r="AV47">
        <f>IF(AND('Raw Data'!D42&gt;4,'Raw Data'!O42&lt;'Raw Data'!P42),'Raw Data'!K42,IF(AND('Raw Data'!D42&gt;4,'Raw Data'!O42='Raw Data'!P42),0,IF('Raw Data'!O42='Raw Data'!P42,'Raw Data'!D42,0)))</f>
        <v>0</v>
      </c>
      <c r="AW47">
        <f>IF(AND('Raw Data'!D42&lt;4, NOT(ISBLANK('Raw Data'!D42))), 1, 0)</f>
        <v>0</v>
      </c>
      <c r="AX47">
        <f>IF(AND('Raw Data'!D42&lt;4, 'Raw Data'!O42='Raw Data'!P42), 'Raw Data'!D42, 0)</f>
        <v>0</v>
      </c>
    </row>
    <row r="48" spans="1:50" x14ac:dyDescent="0.3">
      <c r="A48">
        <f>'Raw Data'!Q43</f>
        <v>5</v>
      </c>
      <c r="B48" s="7">
        <f t="shared" si="0"/>
        <v>1</v>
      </c>
      <c r="C48">
        <f>IF('Raw Data'!O43&gt;'Raw Data'!P43, 'Raw Data'!C43, 0)</f>
        <v>2.9</v>
      </c>
      <c r="D48" s="7">
        <f t="shared" si="1"/>
        <v>1</v>
      </c>
      <c r="E48">
        <f>IF(AND(ISNUMBER('Raw Data'!O43), 'Raw Data'!O43='Raw Data'!P43), 'Raw Data'!D43, 0)</f>
        <v>0</v>
      </c>
      <c r="F48" s="7">
        <f t="shared" si="2"/>
        <v>1</v>
      </c>
      <c r="G48">
        <f>IF('Raw Data'!O43&lt;'Raw Data'!P43, 'Raw Data'!E43, 0)</f>
        <v>0</v>
      </c>
      <c r="H48" s="7">
        <f t="shared" si="3"/>
        <v>1</v>
      </c>
      <c r="I48">
        <f>IF(SUM('Raw Data'!O43:P43)&gt;2, 'Raw Data'!F43, 0)</f>
        <v>1.53</v>
      </c>
      <c r="J48" s="7">
        <f t="shared" si="4"/>
        <v>1</v>
      </c>
      <c r="K48">
        <f>IF(AND(ISNUMBER('Raw Data'!O43),SUM('Raw Data'!O43:P43)&lt;3),'Raw Data'!F43,)</f>
        <v>0</v>
      </c>
      <c r="L48" s="7">
        <f t="shared" si="5"/>
        <v>1</v>
      </c>
      <c r="M48">
        <f>IF(AND('Raw Data'!O43&gt;0, 'Raw Data'!P43&gt;0), 'Raw Data'!H43, 0)</f>
        <v>0</v>
      </c>
      <c r="N48" s="7">
        <f t="shared" si="6"/>
        <v>1</v>
      </c>
      <c r="O48">
        <f>IF(AND(ISNUMBER('Raw Data'!O43), OR('Raw Data'!O43=0, 'Raw Data'!P43=0)), 'Raw Data'!I43, 0)</f>
        <v>2.64</v>
      </c>
      <c r="P48" s="7">
        <f>IF(OR(E48&gt;0, ISBLANK('Raw Data'!O43)=TRUE), 0, 1)</f>
        <v>1</v>
      </c>
      <c r="Q48">
        <f>IF('Raw Data'!O43='Raw Data'!P43, 0, IF('Raw Data'!O43&gt;'Raw Data'!P43, 'Raw Data'!J43, 0))</f>
        <v>2.2000000000000002</v>
      </c>
      <c r="R48" s="7">
        <f>IF(OR(E48&gt;0, ISBLANK('Raw Data'!O43)=TRUE), 0, 1)</f>
        <v>1</v>
      </c>
      <c r="S48">
        <f>IF('Raw Data'!O43='Raw Data'!P43, 0, IF('Raw Data'!O43&lt;'Raw Data'!P43, 'Raw Data'!K43, 0))</f>
        <v>0</v>
      </c>
      <c r="T48" s="7">
        <f t="shared" si="7"/>
        <v>1</v>
      </c>
      <c r="U48">
        <f>IF(AND(ISNUMBER('Raw Data'!O43), OR('Raw Data'!O43&gt;'Raw Data'!P43, 'Raw Data'!O43='Raw Data'!P43)), 'Raw Data'!L43, 0)</f>
        <v>2.2599999999999998</v>
      </c>
      <c r="V48" s="7">
        <f t="shared" si="8"/>
        <v>1</v>
      </c>
      <c r="W48">
        <f>IF(AND(ISNUMBER('Raw Data'!O43), OR('Raw Data'!O43&lt;'Raw Data'!P43, 'Raw Data'!O43='Raw Data'!P43)), 'Raw Data'!M43, 0)</f>
        <v>0</v>
      </c>
      <c r="X48" s="7">
        <f t="shared" si="9"/>
        <v>1</v>
      </c>
      <c r="Y48">
        <f>IF(AND(ISNUMBER('Raw Data'!O43), OR('Raw Data'!O43&gt;'Raw Data'!P43, 'Raw Data'!O43&lt;'Raw Data'!P43)), 'Raw Data'!N43, 0)</f>
        <v>1.2</v>
      </c>
      <c r="Z48">
        <f>IF('Raw Data'!C43&lt;'Raw Data'!E43, 1, 0)</f>
        <v>0</v>
      </c>
      <c r="AA48">
        <f>IF(AND('Raw Data'!C43&lt;'Raw Data'!E43, 'Raw Data'!O43&gt;'Raw Data'!P43), 'Raw Data'!C43, 0)</f>
        <v>0</v>
      </c>
      <c r="AB48" t="b">
        <f>'Raw Data'!C43&lt;'Raw Data'!E43</f>
        <v>0</v>
      </c>
      <c r="AC48">
        <f>IF('Raw Data'!C44&gt;'Raw Data'!E44, 1, 0)</f>
        <v>0</v>
      </c>
      <c r="AD48">
        <f>IF(AND('Raw Data'!C43&gt;'Raw Data'!E43, 'Raw Data'!O43&gt;'Raw Data'!P43), 'Raw Data'!C43, 0)</f>
        <v>2.9</v>
      </c>
      <c r="AE48">
        <f>IF('Raw Data'!E43&lt;'Raw Data'!C43, 1, 0)</f>
        <v>1</v>
      </c>
      <c r="AF48">
        <f>IF(AND('Raw Data'!C43&gt;'Raw Data'!E43, 'Raw Data'!O43&lt;'Raw Data'!P43), 'Raw Data'!E43, 0)</f>
        <v>0</v>
      </c>
      <c r="AG48">
        <f>IF('Raw Data'!E43&gt;'Raw Data'!C43, 1, 0)</f>
        <v>0</v>
      </c>
      <c r="AH48">
        <f>IF(AND('Raw Data'!C43&lt;'Raw Data'!E43, 'Raw Data'!O43&lt;'Raw Data'!P43), 'Raw Data'!E43, 0)</f>
        <v>0</v>
      </c>
      <c r="AI48" s="7">
        <f t="shared" si="10"/>
        <v>1</v>
      </c>
      <c r="AJ48">
        <f>IF(ISNUMBER('Raw Data'!C43), IF(_xlfn.XLOOKUP(SMALL('Raw Data'!C43:E43, 1), C48:G48, C48:G48, 0)&gt;0, SMALL('Raw Data'!C43:E43, 1), 0), 0)</f>
        <v>0</v>
      </c>
      <c r="AK48" s="7">
        <f t="shared" si="11"/>
        <v>1</v>
      </c>
      <c r="AL48">
        <f>IF(ISNUMBER('Raw Data'!C43), IF(_xlfn.XLOOKUP(SMALL('Raw Data'!C43:E43, 2), C48:G48, C48:G48, 0)&gt;0, SMALL('Raw Data'!C43:E43, 2), 0), 0)</f>
        <v>2.9</v>
      </c>
      <c r="AM48" s="7">
        <f t="shared" si="12"/>
        <v>1</v>
      </c>
      <c r="AN48">
        <f>IF(ISNUMBER('Raw Data'!C43), IF(_xlfn.XLOOKUP(SMALL('Raw Data'!C43:E43, 3), C48:G48, C48:G48, 0)&gt;0, SMALL('Raw Data'!C43:E43, 3), 0), 0)</f>
        <v>0</v>
      </c>
      <c r="AO48" s="7">
        <f t="shared" si="13"/>
        <v>1</v>
      </c>
      <c r="AP48">
        <f>IF(AND('Raw Data'!C43&lt;'Raw Data'!E43,'Raw Data'!O43&gt;'Raw Data'!P43),'Raw Data'!C43,IF(AND('Raw Data'!E43&lt;'Raw Data'!C43,'Raw Data'!P43&gt;'Raw Data'!O43),'Raw Data'!E43,0))</f>
        <v>0</v>
      </c>
      <c r="AQ48" s="7">
        <f t="shared" si="14"/>
        <v>1</v>
      </c>
      <c r="AR48">
        <f>IF(AND('Raw Data'!C43&gt;'Raw Data'!E43,'Raw Data'!O43&gt;'Raw Data'!P43),'Raw Data'!C43,IF(AND('Raw Data'!E43&gt;'Raw Data'!C43,'Raw Data'!P43&gt;'Raw Data'!O43),'Raw Data'!E43,0))</f>
        <v>2.9</v>
      </c>
      <c r="AS48">
        <f>IF('Raw Data'!D43&gt;0, IF('Raw Data'!D43&gt;4, Analysis!P48, 1), 0)</f>
        <v>1</v>
      </c>
      <c r="AT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AU48">
        <f t="shared" si="15"/>
        <v>1</v>
      </c>
      <c r="AV48">
        <f>IF(AND('Raw Data'!D43&gt;4,'Raw Data'!O43&lt;'Raw Data'!P43),'Raw Data'!K43,IF(AND('Raw Data'!D43&gt;4,'Raw Data'!O43='Raw Data'!P43),0,IF('Raw Data'!O43='Raw Data'!P43,'Raw Data'!D43,0)))</f>
        <v>0</v>
      </c>
      <c r="AW48">
        <f>IF(AND('Raw Data'!D43&lt;4, NOT(ISBLANK('Raw Data'!D43))), 1, 0)</f>
        <v>1</v>
      </c>
      <c r="AX48">
        <f>IF(AND('Raw Data'!D43&lt;4, 'Raw Data'!O43='Raw Data'!P43), 'Raw Data'!D43, 0)</f>
        <v>0</v>
      </c>
    </row>
    <row r="49" spans="1:50" x14ac:dyDescent="0.3">
      <c r="A49">
        <f>'Raw Data'!Q44</f>
        <v>5</v>
      </c>
      <c r="B49" s="7">
        <f t="shared" si="0"/>
        <v>1</v>
      </c>
      <c r="C49">
        <f>IF('Raw Data'!O44&gt;'Raw Data'!P44, 'Raw Data'!C44, 0)</f>
        <v>1.95</v>
      </c>
      <c r="D49" s="7">
        <f t="shared" si="1"/>
        <v>1</v>
      </c>
      <c r="E49">
        <f>IF(AND(ISNUMBER('Raw Data'!O44), 'Raw Data'!O44='Raw Data'!P44), 'Raw Data'!D44, 0)</f>
        <v>0</v>
      </c>
      <c r="F49" s="7">
        <f t="shared" si="2"/>
        <v>1</v>
      </c>
      <c r="G49">
        <f>IF('Raw Data'!O44&lt;'Raw Data'!P44, 'Raw Data'!E44, 0)</f>
        <v>0</v>
      </c>
      <c r="H49" s="7">
        <f t="shared" si="3"/>
        <v>1</v>
      </c>
      <c r="I49">
        <f>IF(SUM('Raw Data'!O44:P44)&gt;2, 'Raw Data'!F44, 0)</f>
        <v>0</v>
      </c>
      <c r="J49" s="7">
        <f t="shared" si="4"/>
        <v>1</v>
      </c>
      <c r="K49">
        <f>IF(AND(ISNUMBER('Raw Data'!O44),SUM('Raw Data'!O44:P44)&lt;3),'Raw Data'!F44,)</f>
        <v>1.97</v>
      </c>
      <c r="L49" s="7">
        <f t="shared" si="5"/>
        <v>1</v>
      </c>
      <c r="M49">
        <f>IF(AND('Raw Data'!O44&gt;0, 'Raw Data'!P44&gt;0), 'Raw Data'!H44, 0)</f>
        <v>0</v>
      </c>
      <c r="N49" s="7">
        <f t="shared" si="6"/>
        <v>1</v>
      </c>
      <c r="O49">
        <f>IF(AND(ISNUMBER('Raw Data'!O44), OR('Raw Data'!O44=0, 'Raw Data'!P44=0)), 'Raw Data'!I44, 0)</f>
        <v>1.98</v>
      </c>
      <c r="P49" s="7">
        <f>IF(OR(E49&gt;0, ISBLANK('Raw Data'!O44)=TRUE), 0, 1)</f>
        <v>1</v>
      </c>
      <c r="Q49">
        <f>IF('Raw Data'!O44='Raw Data'!P44, 0, IF('Raw Data'!O44&gt;'Raw Data'!P44, 'Raw Data'!J44, 0))</f>
        <v>1.4</v>
      </c>
      <c r="R49" s="7">
        <f>IF(OR(E49&gt;0, ISBLANK('Raw Data'!O44)=TRUE), 0, 1)</f>
        <v>1</v>
      </c>
      <c r="S49">
        <f>IF('Raw Data'!O44='Raw Data'!P44, 0, IF('Raw Data'!O44&lt;'Raw Data'!P44, 'Raw Data'!K44, 0))</f>
        <v>0</v>
      </c>
      <c r="T49" s="7">
        <f t="shared" si="7"/>
        <v>1</v>
      </c>
      <c r="U49">
        <f>IF(AND(ISNUMBER('Raw Data'!O44), OR('Raw Data'!O44&gt;'Raw Data'!P44, 'Raw Data'!O44='Raw Data'!P44)), 'Raw Data'!L44, 0)</f>
        <v>1.07</v>
      </c>
      <c r="V49" s="7">
        <f t="shared" si="8"/>
        <v>1</v>
      </c>
      <c r="W49">
        <f>IF(AND(ISNUMBER('Raw Data'!O44), OR('Raw Data'!O44&lt;'Raw Data'!P44, 'Raw Data'!O44='Raw Data'!P44)), 'Raw Data'!M44, 0)</f>
        <v>0</v>
      </c>
      <c r="X49" s="7">
        <f t="shared" si="9"/>
        <v>1</v>
      </c>
      <c r="Y49">
        <f>IF(AND(ISNUMBER('Raw Data'!O44), OR('Raw Data'!O44&gt;'Raw Data'!P44, 'Raw Data'!O44&lt;'Raw Data'!P44)), 'Raw Data'!N44, 0)</f>
        <v>1.04</v>
      </c>
      <c r="Z49">
        <f>IF('Raw Data'!C44&lt;'Raw Data'!E44, 1, 0)</f>
        <v>1</v>
      </c>
      <c r="AA49">
        <f>IF(AND('Raw Data'!C44&lt;'Raw Data'!E44, 'Raw Data'!O44&gt;'Raw Data'!P44), 'Raw Data'!C44, 0)</f>
        <v>1.95</v>
      </c>
      <c r="AB49" t="b">
        <f>'Raw Data'!C44&lt;'Raw Data'!E44</f>
        <v>1</v>
      </c>
      <c r="AC49">
        <f>IF('Raw Data'!C45&gt;'Raw Data'!E45, 1, 0)</f>
        <v>1</v>
      </c>
      <c r="AD49">
        <f>IF(AND('Raw Data'!C44&gt;'Raw Data'!E44, 'Raw Data'!O44&gt;'Raw Data'!P44), 'Raw Data'!C44, 0)</f>
        <v>0</v>
      </c>
      <c r="AE49">
        <f>IF('Raw Data'!E44&lt;'Raw Data'!C44, 1, 0)</f>
        <v>0</v>
      </c>
      <c r="AF49">
        <f>IF(AND('Raw Data'!C44&gt;'Raw Data'!E44, 'Raw Data'!O44&lt;'Raw Data'!P44), 'Raw Data'!E44, 0)</f>
        <v>0</v>
      </c>
      <c r="AG49">
        <f>IF('Raw Data'!E44&gt;'Raw Data'!C44, 1, 0)</f>
        <v>1</v>
      </c>
      <c r="AH49">
        <f>IF(AND('Raw Data'!C44&lt;'Raw Data'!E44, 'Raw Data'!O44&lt;'Raw Data'!P44), 'Raw Data'!E44, 0)</f>
        <v>0</v>
      </c>
      <c r="AI49" s="7">
        <f t="shared" si="10"/>
        <v>1</v>
      </c>
      <c r="AJ49">
        <f>IF(ISNUMBER('Raw Data'!C44), IF(_xlfn.XLOOKUP(SMALL('Raw Data'!C44:E44, 1), C49:G49, C49:G49, 0)&gt;0, SMALL('Raw Data'!C44:E44, 1), 0), 0)</f>
        <v>1.95</v>
      </c>
      <c r="AK49" s="7">
        <f t="shared" si="11"/>
        <v>1</v>
      </c>
      <c r="AL49">
        <f>IF(ISNUMBER('Raw Data'!C44), IF(_xlfn.XLOOKUP(SMALL('Raw Data'!C44:E44, 2), C49:G49, C49:G49, 0)&gt;0, SMALL('Raw Data'!C44:E44, 2), 0), 0)</f>
        <v>0</v>
      </c>
      <c r="AM49" s="7">
        <f t="shared" si="12"/>
        <v>1</v>
      </c>
      <c r="AN49">
        <f>IF(ISNUMBER('Raw Data'!C44), IF(_xlfn.XLOOKUP(SMALL('Raw Data'!C44:E44, 3), C49:G49, C49:G49, 0)&gt;0, SMALL('Raw Data'!C44:E44, 3), 0), 0)</f>
        <v>0</v>
      </c>
      <c r="AO49" s="7">
        <f t="shared" si="13"/>
        <v>1</v>
      </c>
      <c r="AP49">
        <f>IF(AND('Raw Data'!C44&lt;'Raw Data'!E44,'Raw Data'!O44&gt;'Raw Data'!P44),'Raw Data'!C44,IF(AND('Raw Data'!E44&lt;'Raw Data'!C44,'Raw Data'!P44&gt;'Raw Data'!O44),'Raw Data'!E44,0))</f>
        <v>1.95</v>
      </c>
      <c r="AQ49" s="7">
        <f t="shared" si="14"/>
        <v>1</v>
      </c>
      <c r="AR49">
        <f>IF(AND('Raw Data'!C44&gt;'Raw Data'!E44,'Raw Data'!O44&gt;'Raw Data'!P44),'Raw Data'!C44,IF(AND('Raw Data'!E44&gt;'Raw Data'!C44,'Raw Data'!P44&gt;'Raw Data'!O44),'Raw Data'!E44,0))</f>
        <v>0</v>
      </c>
      <c r="AS49">
        <f>IF('Raw Data'!D44&gt;0, IF('Raw Data'!D44&gt;4, Analysis!P49, 1), 0)</f>
        <v>1</v>
      </c>
      <c r="AT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0</v>
      </c>
      <c r="AU49">
        <f t="shared" si="15"/>
        <v>1</v>
      </c>
      <c r="AV49">
        <f>IF(AND('Raw Data'!D44&gt;4,'Raw Data'!O44&lt;'Raw Data'!P44),'Raw Data'!K44,IF(AND('Raw Data'!D44&gt;4,'Raw Data'!O44='Raw Data'!P44),0,IF('Raw Data'!O44='Raw Data'!P44,'Raw Data'!D44,0)))</f>
        <v>0</v>
      </c>
      <c r="AW49">
        <f>IF(AND('Raw Data'!D44&lt;4, NOT(ISBLANK('Raw Data'!D44))), 1, 0)</f>
        <v>1</v>
      </c>
      <c r="AX49">
        <f>IF(AND('Raw Data'!D44&lt;4, 'Raw Data'!O44='Raw Data'!P44), 'Raw Data'!D44, 0)</f>
        <v>0</v>
      </c>
    </row>
    <row r="50" spans="1:50" x14ac:dyDescent="0.3">
      <c r="A50">
        <f>'Raw Data'!Q45</f>
        <v>5</v>
      </c>
      <c r="B50" s="7">
        <f t="shared" si="0"/>
        <v>1</v>
      </c>
      <c r="C50">
        <f>IF('Raw Data'!O45&gt;'Raw Data'!P45, 'Raw Data'!C45, 0)</f>
        <v>0</v>
      </c>
      <c r="D50" s="7">
        <f t="shared" si="1"/>
        <v>1</v>
      </c>
      <c r="E50">
        <f>IF(AND(ISNUMBER('Raw Data'!O45), 'Raw Data'!O45='Raw Data'!P45), 'Raw Data'!D45, 0)</f>
        <v>3.6</v>
      </c>
      <c r="F50" s="7">
        <f t="shared" si="2"/>
        <v>1</v>
      </c>
      <c r="G50">
        <f>IF('Raw Data'!O45&lt;'Raw Data'!P45, 'Raw Data'!E45, 0)</f>
        <v>0</v>
      </c>
      <c r="H50" s="7">
        <f t="shared" si="3"/>
        <v>1</v>
      </c>
      <c r="I50">
        <f>IF(SUM('Raw Data'!O45:P45)&gt;2, 'Raw Data'!F45, 0)</f>
        <v>0</v>
      </c>
      <c r="J50" s="7">
        <f t="shared" si="4"/>
        <v>1</v>
      </c>
      <c r="K50">
        <f>IF(AND(ISNUMBER('Raw Data'!O45),SUM('Raw Data'!O45:P45)&lt;3),'Raw Data'!F45,)</f>
        <v>1.67</v>
      </c>
      <c r="L50" s="7">
        <f t="shared" si="5"/>
        <v>1</v>
      </c>
      <c r="M50">
        <f>IF(AND('Raw Data'!O45&gt;0, 'Raw Data'!P45&gt;0), 'Raw Data'!H45, 0)</f>
        <v>1.56</v>
      </c>
      <c r="N50" s="7">
        <f t="shared" si="6"/>
        <v>1</v>
      </c>
      <c r="O50">
        <f>IF(AND(ISNUMBER('Raw Data'!O45), OR('Raw Data'!O45=0, 'Raw Data'!P45=0)), 'Raw Data'!I45, 0)</f>
        <v>0</v>
      </c>
      <c r="P50" s="7">
        <f>IF(OR(E50&gt;0, ISBLANK('Raw Data'!O45)=TRUE), 0, 1)</f>
        <v>0</v>
      </c>
      <c r="Q50">
        <f>IF('Raw Data'!O45='Raw Data'!P45, 0, IF('Raw Data'!O45&gt;'Raw Data'!P45, 'Raw Data'!J45, 0))</f>
        <v>0</v>
      </c>
      <c r="R50" s="7">
        <f>IF(OR(E50&gt;0, ISBLANK('Raw Data'!O45)=TRUE), 0, 1)</f>
        <v>0</v>
      </c>
      <c r="S50">
        <f>IF('Raw Data'!O45='Raw Data'!P45, 0, IF('Raw Data'!O45&lt;'Raw Data'!P45, 'Raw Data'!K45, 0))</f>
        <v>0</v>
      </c>
      <c r="T50" s="7">
        <f t="shared" si="7"/>
        <v>1</v>
      </c>
      <c r="U50">
        <f>IF(AND(ISNUMBER('Raw Data'!O45), OR('Raw Data'!O45&gt;'Raw Data'!P45, 'Raw Data'!O45='Raw Data'!P45)), 'Raw Data'!L45, 0)</f>
        <v>1.1299999999999999</v>
      </c>
      <c r="V50" s="7">
        <f t="shared" si="8"/>
        <v>1</v>
      </c>
      <c r="W50">
        <f>IF(AND(ISNUMBER('Raw Data'!O45), OR('Raw Data'!O45&lt;'Raw Data'!P45, 'Raw Data'!O45='Raw Data'!P45)), 'Raw Data'!M45, 0)</f>
        <v>1.62</v>
      </c>
      <c r="X50" s="7">
        <f t="shared" si="9"/>
        <v>1</v>
      </c>
      <c r="Y50">
        <f>IF(AND(ISNUMBER('Raw Data'!O45), OR('Raw Data'!O45&gt;'Raw Data'!P45, 'Raw Data'!O45&lt;'Raw Data'!P45)), 'Raw Data'!N45, 0)</f>
        <v>0</v>
      </c>
      <c r="Z50">
        <f>IF('Raw Data'!C45&lt;'Raw Data'!E45, 1, 0)</f>
        <v>0</v>
      </c>
      <c r="AA50">
        <f>IF(AND('Raw Data'!C45&lt;'Raw Data'!E45, 'Raw Data'!O45&gt;'Raw Data'!P45), 'Raw Data'!C45, 0)</f>
        <v>0</v>
      </c>
      <c r="AB50" t="b">
        <f>'Raw Data'!C45&lt;'Raw Data'!E45</f>
        <v>0</v>
      </c>
      <c r="AC50">
        <f>IF('Raw Data'!C46&gt;'Raw Data'!E46, 1, 0)</f>
        <v>0</v>
      </c>
      <c r="AD50">
        <f>IF(AND('Raw Data'!C45&gt;'Raw Data'!E45, 'Raw Data'!O45&gt;'Raw Data'!P45), 'Raw Data'!C45, 0)</f>
        <v>0</v>
      </c>
      <c r="AE50">
        <f>IF('Raw Data'!E45&lt;'Raw Data'!C45, 1, 0)</f>
        <v>1</v>
      </c>
      <c r="AF50">
        <f>IF(AND('Raw Data'!C45&gt;'Raw Data'!E45, 'Raw Data'!O45&lt;'Raw Data'!P45), 'Raw Data'!E45, 0)</f>
        <v>0</v>
      </c>
      <c r="AG50">
        <f>IF('Raw Data'!E45&gt;'Raw Data'!C45, 1, 0)</f>
        <v>0</v>
      </c>
      <c r="AH50">
        <f>IF(AND('Raw Data'!C45&lt;'Raw Data'!E45, 'Raw Data'!O45&lt;'Raw Data'!P45), 'Raw Data'!E45, 0)</f>
        <v>0</v>
      </c>
      <c r="AI50" s="7">
        <f t="shared" si="10"/>
        <v>1</v>
      </c>
      <c r="AJ50">
        <f>IF(ISNUMBER('Raw Data'!C45), IF(_xlfn.XLOOKUP(SMALL('Raw Data'!C45:E45, 1), C50:G50, C50:G50, 0)&gt;0, SMALL('Raw Data'!C45:E45, 1), 0), 0)</f>
        <v>0</v>
      </c>
      <c r="AK50" s="7">
        <f t="shared" si="11"/>
        <v>1</v>
      </c>
      <c r="AL50">
        <f>IF(ISNUMBER('Raw Data'!C45), IF(_xlfn.XLOOKUP(SMALL('Raw Data'!C45:E45, 2), C50:G50, C50:G50, 0)&gt;0, SMALL('Raw Data'!C45:E45, 2), 0), 0)</f>
        <v>0</v>
      </c>
      <c r="AM50" s="7">
        <f t="shared" si="12"/>
        <v>1</v>
      </c>
      <c r="AN50">
        <f>IF(ISNUMBER('Raw Data'!C45), IF(_xlfn.XLOOKUP(SMALL('Raw Data'!C45:E45, 3), C50:G50, C50:G50, 0)&gt;0, SMALL('Raw Data'!C45:E45, 3), 0), 0)</f>
        <v>3.6</v>
      </c>
      <c r="AO50" s="7">
        <f t="shared" si="13"/>
        <v>1</v>
      </c>
      <c r="AP50">
        <f>IF(AND('Raw Data'!C45&lt;'Raw Data'!E45,'Raw Data'!O45&gt;'Raw Data'!P45),'Raw Data'!C45,IF(AND('Raw Data'!E45&lt;'Raw Data'!C45,'Raw Data'!P45&gt;'Raw Data'!O45),'Raw Data'!E45,0))</f>
        <v>0</v>
      </c>
      <c r="AQ50" s="7">
        <f t="shared" si="14"/>
        <v>1</v>
      </c>
      <c r="AR50">
        <f>IF(AND('Raw Data'!C45&gt;'Raw Data'!E45,'Raw Data'!O45&gt;'Raw Data'!P45),'Raw Data'!C45,IF(AND('Raw Data'!E45&gt;'Raw Data'!C45,'Raw Data'!P45&gt;'Raw Data'!O45),'Raw Data'!E45,0))</f>
        <v>0</v>
      </c>
      <c r="AS50">
        <f>IF('Raw Data'!D45&gt;0, IF('Raw Data'!D45&gt;4, Analysis!P50, 1), 0)</f>
        <v>1</v>
      </c>
      <c r="AT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3.6</v>
      </c>
      <c r="AU50">
        <f t="shared" si="15"/>
        <v>1</v>
      </c>
      <c r="AV50">
        <f>IF(AND('Raw Data'!D45&gt;4,'Raw Data'!O45&lt;'Raw Data'!P45),'Raw Data'!K45,IF(AND('Raw Data'!D45&gt;4,'Raw Data'!O45='Raw Data'!P45),0,IF('Raw Data'!O45='Raw Data'!P45,'Raw Data'!D45,0)))</f>
        <v>3.6</v>
      </c>
      <c r="AW50">
        <f>IF(AND('Raw Data'!D45&lt;4, NOT(ISBLANK('Raw Data'!D45))), 1, 0)</f>
        <v>1</v>
      </c>
      <c r="AX50">
        <f>IF(AND('Raw Data'!D45&lt;4, 'Raw Data'!O45='Raw Data'!P45), 'Raw Data'!D45, 0)</f>
        <v>3.6</v>
      </c>
    </row>
    <row r="51" spans="1:50" x14ac:dyDescent="0.3">
      <c r="A51">
        <f>'Raw Data'!Q46</f>
        <v>5</v>
      </c>
      <c r="B51" s="7">
        <f t="shared" si="0"/>
        <v>1</v>
      </c>
      <c r="C51">
        <f>IF('Raw Data'!O46&gt;'Raw Data'!P46, 'Raw Data'!C46, 0)</f>
        <v>0</v>
      </c>
      <c r="D51" s="7">
        <f t="shared" si="1"/>
        <v>1</v>
      </c>
      <c r="E51">
        <f>IF(AND(ISNUMBER('Raw Data'!O46), 'Raw Data'!O46='Raw Data'!P46), 'Raw Data'!D46, 0)</f>
        <v>0</v>
      </c>
      <c r="F51" s="7">
        <f t="shared" si="2"/>
        <v>1</v>
      </c>
      <c r="G51">
        <f>IF('Raw Data'!O46&lt;'Raw Data'!P46, 'Raw Data'!E46, 0)</f>
        <v>3.3</v>
      </c>
      <c r="H51" s="7">
        <f t="shared" si="3"/>
        <v>1</v>
      </c>
      <c r="I51">
        <f>IF(SUM('Raw Data'!O46:P46)&gt;2, 'Raw Data'!F46, 0)</f>
        <v>1.52</v>
      </c>
      <c r="J51" s="7">
        <f t="shared" si="4"/>
        <v>1</v>
      </c>
      <c r="K51">
        <f>IF(AND(ISNUMBER('Raw Data'!O46),SUM('Raw Data'!O46:P46)&lt;3),'Raw Data'!F46,)</f>
        <v>0</v>
      </c>
      <c r="L51" s="7">
        <f t="shared" si="5"/>
        <v>1</v>
      </c>
      <c r="M51">
        <f>IF(AND('Raw Data'!O46&gt;0, 'Raw Data'!P46&gt;0), 'Raw Data'!H46, 0)</f>
        <v>1.47</v>
      </c>
      <c r="N51" s="7">
        <f t="shared" si="6"/>
        <v>1</v>
      </c>
      <c r="O51">
        <f>IF(AND(ISNUMBER('Raw Data'!O46), OR('Raw Data'!O46=0, 'Raw Data'!P46=0)), 'Raw Data'!I46, 0)</f>
        <v>0</v>
      </c>
      <c r="P51" s="7">
        <f>IF(OR(E51&gt;0, ISBLANK('Raw Data'!O46)=TRUE), 0, 1)</f>
        <v>1</v>
      </c>
      <c r="Q51">
        <f>IF('Raw Data'!O46='Raw Data'!P46, 0, IF('Raw Data'!O46&gt;'Raw Data'!P46, 'Raw Data'!J46, 0))</f>
        <v>0</v>
      </c>
      <c r="R51" s="7">
        <f>IF(OR(E51&gt;0, ISBLANK('Raw Data'!O46)=TRUE), 0, 1)</f>
        <v>1</v>
      </c>
      <c r="S51">
        <f>IF('Raw Data'!O46='Raw Data'!P46, 0, IF('Raw Data'!O46&lt;'Raw Data'!P46, 'Raw Data'!K46, 0))</f>
        <v>2.42</v>
      </c>
      <c r="T51" s="7">
        <f t="shared" si="7"/>
        <v>1</v>
      </c>
      <c r="U51">
        <f>IF(AND(ISNUMBER('Raw Data'!O46), OR('Raw Data'!O46&gt;'Raw Data'!P46, 'Raw Data'!O46='Raw Data'!P46)), 'Raw Data'!L46, 0)</f>
        <v>0</v>
      </c>
      <c r="V51" s="7">
        <f t="shared" si="8"/>
        <v>1</v>
      </c>
      <c r="W51">
        <f>IF(AND(ISNUMBER('Raw Data'!O46), OR('Raw Data'!O46&lt;'Raw Data'!P46, 'Raw Data'!O46='Raw Data'!P46)), 'Raw Data'!M46, 0)</f>
        <v>1.25</v>
      </c>
      <c r="X51" s="7">
        <f t="shared" si="9"/>
        <v>1</v>
      </c>
      <c r="Y51">
        <f>IF(AND(ISNUMBER('Raw Data'!O46), OR('Raw Data'!O46&gt;'Raw Data'!P46, 'Raw Data'!O46&lt;'Raw Data'!P46)), 'Raw Data'!N46, 0)</f>
        <v>1.24</v>
      </c>
      <c r="Z51">
        <f>IF('Raw Data'!C46&lt;'Raw Data'!E46, 1, 0)</f>
        <v>1</v>
      </c>
      <c r="AA51">
        <f>IF(AND('Raw Data'!C46&lt;'Raw Data'!E46, 'Raw Data'!O46&gt;'Raw Data'!P46), 'Raw Data'!C46, 0)</f>
        <v>0</v>
      </c>
      <c r="AB51" t="b">
        <f>'Raw Data'!C46&lt;'Raw Data'!E46</f>
        <v>1</v>
      </c>
      <c r="AC51">
        <f>IF('Raw Data'!C47&gt;'Raw Data'!E47, 1, 0)</f>
        <v>0</v>
      </c>
      <c r="AD51">
        <f>IF(AND('Raw Data'!C46&gt;'Raw Data'!E46, 'Raw Data'!O46&gt;'Raw Data'!P46), 'Raw Data'!C46, 0)</f>
        <v>0</v>
      </c>
      <c r="AE51">
        <f>IF('Raw Data'!E46&lt;'Raw Data'!C46, 1, 0)</f>
        <v>0</v>
      </c>
      <c r="AF51">
        <f>IF(AND('Raw Data'!C46&gt;'Raw Data'!E46, 'Raw Data'!O46&lt;'Raw Data'!P46), 'Raw Data'!E46, 0)</f>
        <v>0</v>
      </c>
      <c r="AG51">
        <f>IF('Raw Data'!E46&gt;'Raw Data'!C46, 1, 0)</f>
        <v>1</v>
      </c>
      <c r="AH51">
        <f>IF(AND('Raw Data'!C46&lt;'Raw Data'!E46, 'Raw Data'!O46&lt;'Raw Data'!P46), 'Raw Data'!E46, 0)</f>
        <v>3.3</v>
      </c>
      <c r="AI51" s="7">
        <f t="shared" si="10"/>
        <v>1</v>
      </c>
      <c r="AJ51">
        <f>IF(ISNUMBER('Raw Data'!C46), IF(_xlfn.XLOOKUP(SMALL('Raw Data'!C46:E46, 1), C51:G51, C51:G51, 0)&gt;0, SMALL('Raw Data'!C46:E46, 1), 0), 0)</f>
        <v>0</v>
      </c>
      <c r="AK51" s="7">
        <f t="shared" si="11"/>
        <v>1</v>
      </c>
      <c r="AL51">
        <f>IF(ISNUMBER('Raw Data'!C46), IF(_xlfn.XLOOKUP(SMALL('Raw Data'!C46:E46, 2), C51:G51, C51:G51, 0)&gt;0, SMALL('Raw Data'!C46:E46, 2), 0), 0)</f>
        <v>3.3</v>
      </c>
      <c r="AM51" s="7">
        <f t="shared" si="12"/>
        <v>1</v>
      </c>
      <c r="AN51">
        <f>IF(ISNUMBER('Raw Data'!C46), IF(_xlfn.XLOOKUP(SMALL('Raw Data'!C46:E46, 3), C51:G51, C51:G51, 0)&gt;0, SMALL('Raw Data'!C46:E46, 3), 0), 0)</f>
        <v>0</v>
      </c>
      <c r="AO51" s="7">
        <f t="shared" si="13"/>
        <v>1</v>
      </c>
      <c r="AP51">
        <f>IF(AND('Raw Data'!C46&lt;'Raw Data'!E46,'Raw Data'!O46&gt;'Raw Data'!P46),'Raw Data'!C46,IF(AND('Raw Data'!E46&lt;'Raw Data'!C46,'Raw Data'!P46&gt;'Raw Data'!O46),'Raw Data'!E46,0))</f>
        <v>0</v>
      </c>
      <c r="AQ51" s="7">
        <f t="shared" si="14"/>
        <v>1</v>
      </c>
      <c r="AR51">
        <f>IF(AND('Raw Data'!C46&gt;'Raw Data'!E46,'Raw Data'!O46&gt;'Raw Data'!P46),'Raw Data'!C46,IF(AND('Raw Data'!E46&gt;'Raw Data'!C46,'Raw Data'!P46&gt;'Raw Data'!O46),'Raw Data'!E46,0))</f>
        <v>3.3</v>
      </c>
      <c r="AS51">
        <f>IF('Raw Data'!D46&gt;0, IF('Raw Data'!D46&gt;4, Analysis!P51, 1), 0)</f>
        <v>1</v>
      </c>
      <c r="AT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0</v>
      </c>
      <c r="AU51">
        <f t="shared" si="15"/>
        <v>1</v>
      </c>
      <c r="AV51">
        <f>IF(AND('Raw Data'!D46&gt;4,'Raw Data'!O46&lt;'Raw Data'!P46),'Raw Data'!K46,IF(AND('Raw Data'!D46&gt;4,'Raw Data'!O46='Raw Data'!P46),0,IF('Raw Data'!O46='Raw Data'!P46,'Raw Data'!D46,0)))</f>
        <v>0</v>
      </c>
      <c r="AW51">
        <f>IF(AND('Raw Data'!D46&lt;4, NOT(ISBLANK('Raw Data'!D46))), 1, 0)</f>
        <v>1</v>
      </c>
      <c r="AX51">
        <f>IF(AND('Raw Data'!D46&lt;4, 'Raw Data'!O46='Raw Data'!P46), 'Raw Data'!D46, 0)</f>
        <v>0</v>
      </c>
    </row>
    <row r="52" spans="1:50" x14ac:dyDescent="0.3">
      <c r="A52">
        <f>'Raw Data'!Q47</f>
        <v>6</v>
      </c>
      <c r="B52" s="7">
        <f t="shared" si="0"/>
        <v>1</v>
      </c>
      <c r="C52">
        <f>IF('Raw Data'!O47&gt;'Raw Data'!P47, 'Raw Data'!C47, 0)</f>
        <v>1.33</v>
      </c>
      <c r="D52" s="7">
        <f t="shared" si="1"/>
        <v>1</v>
      </c>
      <c r="E52">
        <f>IF(AND(ISNUMBER('Raw Data'!O47), 'Raw Data'!O47='Raw Data'!P47), 'Raw Data'!D47, 0)</f>
        <v>0</v>
      </c>
      <c r="F52" s="7">
        <f t="shared" si="2"/>
        <v>1</v>
      </c>
      <c r="G52">
        <f>IF('Raw Data'!O47&lt;'Raw Data'!P47, 'Raw Data'!E47, 0)</f>
        <v>0</v>
      </c>
      <c r="H52" s="7">
        <f t="shared" si="3"/>
        <v>1</v>
      </c>
      <c r="I52">
        <f>IF(SUM('Raw Data'!O47:P47)&gt;2, 'Raw Data'!F47, 0)</f>
        <v>1.28</v>
      </c>
      <c r="J52" s="7">
        <f t="shared" si="4"/>
        <v>1</v>
      </c>
      <c r="K52">
        <f>IF(AND(ISNUMBER('Raw Data'!O47),SUM('Raw Data'!O47:P47)&lt;3),'Raw Data'!F47,)</f>
        <v>0</v>
      </c>
      <c r="L52" s="7">
        <f t="shared" si="5"/>
        <v>1</v>
      </c>
      <c r="M52">
        <f>IF(AND('Raw Data'!O47&gt;0, 'Raw Data'!P47&gt;0), 'Raw Data'!H47, 0)</f>
        <v>0</v>
      </c>
      <c r="N52" s="7">
        <f t="shared" si="6"/>
        <v>1</v>
      </c>
      <c r="O52">
        <f>IF(AND(ISNUMBER('Raw Data'!O47), OR('Raw Data'!O47=0, 'Raw Data'!P47=0)), 'Raw Data'!I47, 0)</f>
        <v>2.4500000000000002</v>
      </c>
      <c r="P52" s="7">
        <f>IF(OR(E52&gt;0, ISBLANK('Raw Data'!O47)=TRUE), 0, 1)</f>
        <v>1</v>
      </c>
      <c r="Q52">
        <f>IF('Raw Data'!O47='Raw Data'!P47, 0, IF('Raw Data'!O47&gt;'Raw Data'!P47, 'Raw Data'!J47, 0))</f>
        <v>1.1299999999999999</v>
      </c>
      <c r="R52" s="7">
        <f>IF(OR(E52&gt;0, ISBLANK('Raw Data'!O47)=TRUE), 0, 1)</f>
        <v>1</v>
      </c>
      <c r="S52">
        <f>IF('Raw Data'!O47='Raw Data'!P47, 0, IF('Raw Data'!O47&lt;'Raw Data'!P47, 'Raw Data'!K47, 0))</f>
        <v>0</v>
      </c>
      <c r="T52" s="7">
        <f t="shared" si="7"/>
        <v>1</v>
      </c>
      <c r="U52">
        <f>IF(AND(ISNUMBER('Raw Data'!O47), OR('Raw Data'!O47&gt;'Raw Data'!P47, 'Raw Data'!O47='Raw Data'!P47)), 'Raw Data'!L47, 0)</f>
        <v>1.08</v>
      </c>
      <c r="V52" s="7">
        <f t="shared" si="8"/>
        <v>1</v>
      </c>
      <c r="W52">
        <f>IF(AND(ISNUMBER('Raw Data'!O47), OR('Raw Data'!O47&lt;'Raw Data'!P47, 'Raw Data'!O47='Raw Data'!P47)), 'Raw Data'!M47, 0)</f>
        <v>0</v>
      </c>
      <c r="X52" s="7">
        <f t="shared" si="9"/>
        <v>1</v>
      </c>
      <c r="Y52">
        <f>IF(AND(ISNUMBER('Raw Data'!O47), OR('Raw Data'!O47&gt;'Raw Data'!P47, 'Raw Data'!O47&lt;'Raw Data'!P47)), 'Raw Data'!N47, 0)</f>
        <v>1.1200000000000001</v>
      </c>
      <c r="Z52">
        <f>IF('Raw Data'!C47&lt;'Raw Data'!E47, 1, 0)</f>
        <v>1</v>
      </c>
      <c r="AA52">
        <f>IF(AND('Raw Data'!C47&lt;'Raw Data'!E47, 'Raw Data'!O47&gt;'Raw Data'!P47), 'Raw Data'!C47, 0)</f>
        <v>1.33</v>
      </c>
      <c r="AB52" t="b">
        <f>'Raw Data'!C47&lt;'Raw Data'!E47</f>
        <v>1</v>
      </c>
      <c r="AC52">
        <f>IF('Raw Data'!C48&gt;'Raw Data'!E48, 1, 0)</f>
        <v>1</v>
      </c>
      <c r="AD52">
        <f>IF(AND('Raw Data'!C47&gt;'Raw Data'!E47, 'Raw Data'!O47&gt;'Raw Data'!P47), 'Raw Data'!C47, 0)</f>
        <v>0</v>
      </c>
      <c r="AE52">
        <f>IF('Raw Data'!E47&lt;'Raw Data'!C47, 1, 0)</f>
        <v>0</v>
      </c>
      <c r="AF52">
        <f>IF(AND('Raw Data'!C47&gt;'Raw Data'!E47, 'Raw Data'!O47&lt;'Raw Data'!P47), 'Raw Data'!E47, 0)</f>
        <v>0</v>
      </c>
      <c r="AG52">
        <f>IF('Raw Data'!E47&gt;'Raw Data'!C47, 1, 0)</f>
        <v>1</v>
      </c>
      <c r="AH52">
        <f>IF(AND('Raw Data'!C47&lt;'Raw Data'!E47, 'Raw Data'!O47&lt;'Raw Data'!P47), 'Raw Data'!E47, 0)</f>
        <v>0</v>
      </c>
      <c r="AI52" s="7">
        <f t="shared" si="10"/>
        <v>1</v>
      </c>
      <c r="AJ52">
        <f>IF(ISNUMBER('Raw Data'!C47), IF(_xlfn.XLOOKUP(SMALL('Raw Data'!C47:E47, 1), C52:G52, C52:G52, 0)&gt;0, SMALL('Raw Data'!C47:E47, 1), 0), 0)</f>
        <v>1.33</v>
      </c>
      <c r="AK52" s="7">
        <f t="shared" si="11"/>
        <v>1</v>
      </c>
      <c r="AL52">
        <f>IF(ISNUMBER('Raw Data'!C47), IF(_xlfn.XLOOKUP(SMALL('Raw Data'!C47:E47, 2), C52:G52, C52:G52, 0)&gt;0, SMALL('Raw Data'!C47:E47, 2), 0), 0)</f>
        <v>0</v>
      </c>
      <c r="AM52" s="7">
        <f t="shared" si="12"/>
        <v>1</v>
      </c>
      <c r="AN52">
        <f>IF(ISNUMBER('Raw Data'!C47), IF(_xlfn.XLOOKUP(SMALL('Raw Data'!C47:E47, 3), C52:G52, C52:G52, 0)&gt;0, SMALL('Raw Data'!C47:E47, 3), 0), 0)</f>
        <v>0</v>
      </c>
      <c r="AO52" s="7">
        <f t="shared" si="13"/>
        <v>1</v>
      </c>
      <c r="AP52">
        <f>IF(AND('Raw Data'!C47&lt;'Raw Data'!E47,'Raw Data'!O47&gt;'Raw Data'!P47),'Raw Data'!C47,IF(AND('Raw Data'!E47&lt;'Raw Data'!C47,'Raw Data'!P47&gt;'Raw Data'!O47),'Raw Data'!E47,0))</f>
        <v>1.33</v>
      </c>
      <c r="AQ52" s="7">
        <f t="shared" si="14"/>
        <v>1</v>
      </c>
      <c r="AR52">
        <f>IF(AND('Raw Data'!C47&gt;'Raw Data'!E47,'Raw Data'!O47&gt;'Raw Data'!P47),'Raw Data'!C47,IF(AND('Raw Data'!E47&gt;'Raw Data'!C47,'Raw Data'!P47&gt;'Raw Data'!O47),'Raw Data'!E47,0))</f>
        <v>0</v>
      </c>
      <c r="AS52">
        <f>IF('Raw Data'!D47&gt;0, IF('Raw Data'!D47&gt;4, Analysis!P52, 1), 0)</f>
        <v>1</v>
      </c>
      <c r="AT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1.1299999999999999</v>
      </c>
      <c r="AU52">
        <f t="shared" si="15"/>
        <v>1</v>
      </c>
      <c r="AV52">
        <f>IF(AND('Raw Data'!D47&gt;4,'Raw Data'!O47&lt;'Raw Data'!P47),'Raw Data'!K47,IF(AND('Raw Data'!D47&gt;4,'Raw Data'!O47='Raw Data'!P47),0,IF('Raw Data'!O47='Raw Data'!P47,'Raw Data'!D47,0)))</f>
        <v>0</v>
      </c>
      <c r="AW52">
        <f>IF(AND('Raw Data'!D47&lt;4, NOT(ISBLANK('Raw Data'!D47))), 1, 0)</f>
        <v>0</v>
      </c>
      <c r="AX52">
        <f>IF(AND('Raw Data'!D47&lt;4, 'Raw Data'!O47='Raw Data'!P47), 'Raw Data'!D47, 0)</f>
        <v>0</v>
      </c>
    </row>
    <row r="53" spans="1:50" x14ac:dyDescent="0.3">
      <c r="A53">
        <f>'Raw Data'!Q48</f>
        <v>6</v>
      </c>
      <c r="B53" s="7">
        <f t="shared" si="0"/>
        <v>1</v>
      </c>
      <c r="C53">
        <f>IF('Raw Data'!O48&gt;'Raw Data'!P48, 'Raw Data'!C48, 0)</f>
        <v>3.1</v>
      </c>
      <c r="D53" s="7">
        <f t="shared" si="1"/>
        <v>1</v>
      </c>
      <c r="E53">
        <f>IF(AND(ISNUMBER('Raw Data'!O48), 'Raw Data'!O48='Raw Data'!P48), 'Raw Data'!D48, 0)</f>
        <v>0</v>
      </c>
      <c r="F53" s="7">
        <f t="shared" si="2"/>
        <v>1</v>
      </c>
      <c r="G53">
        <f>IF('Raw Data'!O48&lt;'Raw Data'!P48, 'Raw Data'!E48, 0)</f>
        <v>0</v>
      </c>
      <c r="H53" s="7">
        <f t="shared" si="3"/>
        <v>1</v>
      </c>
      <c r="I53">
        <f>IF(SUM('Raw Data'!O48:P48)&gt;2, 'Raw Data'!F48, 0)</f>
        <v>1.53</v>
      </c>
      <c r="J53" s="7">
        <f t="shared" si="4"/>
        <v>1</v>
      </c>
      <c r="K53">
        <f>IF(AND(ISNUMBER('Raw Data'!O48),SUM('Raw Data'!O48:P48)&lt;3),'Raw Data'!F48,)</f>
        <v>0</v>
      </c>
      <c r="L53" s="7">
        <f t="shared" si="5"/>
        <v>1</v>
      </c>
      <c r="M53">
        <f>IF(AND('Raw Data'!O48&gt;0, 'Raw Data'!P48&gt;0), 'Raw Data'!H48, 0)</f>
        <v>1.47</v>
      </c>
      <c r="N53" s="7">
        <f t="shared" si="6"/>
        <v>1</v>
      </c>
      <c r="O53">
        <f>IF(AND(ISNUMBER('Raw Data'!O48), OR('Raw Data'!O48=0, 'Raw Data'!P48=0)), 'Raw Data'!I48, 0)</f>
        <v>0</v>
      </c>
      <c r="P53" s="7">
        <f>IF(OR(E53&gt;0, ISBLANK('Raw Data'!O48)=TRUE), 0, 1)</f>
        <v>1</v>
      </c>
      <c r="Q53">
        <f>IF('Raw Data'!O48='Raw Data'!P48, 0, IF('Raw Data'!O48&gt;'Raw Data'!P48, 'Raw Data'!J48, 0))</f>
        <v>2.39</v>
      </c>
      <c r="R53" s="7">
        <f>IF(OR(E53&gt;0, ISBLANK('Raw Data'!O48)=TRUE), 0, 1)</f>
        <v>1</v>
      </c>
      <c r="S53">
        <f>IF('Raw Data'!O48='Raw Data'!P48, 0, IF('Raw Data'!O48&lt;'Raw Data'!P48, 'Raw Data'!K48, 0))</f>
        <v>0</v>
      </c>
      <c r="T53" s="7">
        <f t="shared" si="7"/>
        <v>1</v>
      </c>
      <c r="U53">
        <f>IF(AND(ISNUMBER('Raw Data'!O48), OR('Raw Data'!O48&gt;'Raw Data'!P48, 'Raw Data'!O48='Raw Data'!P48)), 'Raw Data'!L48, 0)</f>
        <v>1.71</v>
      </c>
      <c r="V53" s="7">
        <f t="shared" si="8"/>
        <v>1</v>
      </c>
      <c r="W53">
        <f>IF(AND(ISNUMBER('Raw Data'!O48), OR('Raw Data'!O48&lt;'Raw Data'!P48, 'Raw Data'!O48='Raw Data'!P48)), 'Raw Data'!M48, 0)</f>
        <v>0</v>
      </c>
      <c r="X53" s="7">
        <f t="shared" si="9"/>
        <v>1</v>
      </c>
      <c r="Y53">
        <f>IF(AND(ISNUMBER('Raw Data'!O48), OR('Raw Data'!O48&gt;'Raw Data'!P48, 'Raw Data'!O48&lt;'Raw Data'!P48)), 'Raw Data'!N48, 0)</f>
        <v>1.23</v>
      </c>
      <c r="Z53">
        <f>IF('Raw Data'!C48&lt;'Raw Data'!E48, 1, 0)</f>
        <v>0</v>
      </c>
      <c r="AA53">
        <f>IF(AND('Raw Data'!C48&lt;'Raw Data'!E48, 'Raw Data'!O48&gt;'Raw Data'!P48), 'Raw Data'!C48, 0)</f>
        <v>0</v>
      </c>
      <c r="AB53" t="b">
        <f>'Raw Data'!C48&lt;'Raw Data'!E48</f>
        <v>0</v>
      </c>
      <c r="AC53">
        <f>IF('Raw Data'!C49&gt;'Raw Data'!E49, 1, 0)</f>
        <v>0</v>
      </c>
      <c r="AD53">
        <f>IF(AND('Raw Data'!C48&gt;'Raw Data'!E48, 'Raw Data'!O48&gt;'Raw Data'!P48), 'Raw Data'!C48, 0)</f>
        <v>3.1</v>
      </c>
      <c r="AE53">
        <f>IF('Raw Data'!E48&lt;'Raw Data'!C48, 1, 0)</f>
        <v>1</v>
      </c>
      <c r="AF53">
        <f>IF(AND('Raw Data'!C48&gt;'Raw Data'!E48, 'Raw Data'!O48&lt;'Raw Data'!P48), 'Raw Data'!E48, 0)</f>
        <v>0</v>
      </c>
      <c r="AG53">
        <f>IF('Raw Data'!E48&gt;'Raw Data'!C48, 1, 0)</f>
        <v>0</v>
      </c>
      <c r="AH53">
        <f>IF(AND('Raw Data'!C48&lt;'Raw Data'!E48, 'Raw Data'!O48&lt;'Raw Data'!P48), 'Raw Data'!E48, 0)</f>
        <v>0</v>
      </c>
      <c r="AI53" s="7">
        <f t="shared" si="10"/>
        <v>1</v>
      </c>
      <c r="AJ53">
        <f>IF(ISNUMBER('Raw Data'!C48), IF(_xlfn.XLOOKUP(SMALL('Raw Data'!C48:E48, 1), C53:G53, C53:G53, 0)&gt;0, SMALL('Raw Data'!C48:E48, 1), 0), 0)</f>
        <v>0</v>
      </c>
      <c r="AK53" s="7">
        <f t="shared" si="11"/>
        <v>1</v>
      </c>
      <c r="AL53">
        <f>IF(ISNUMBER('Raw Data'!C48), IF(_xlfn.XLOOKUP(SMALL('Raw Data'!C48:E48, 2), C53:G53, C53:G53, 0)&gt;0, SMALL('Raw Data'!C48:E48, 2), 0), 0)</f>
        <v>3.1</v>
      </c>
      <c r="AM53" s="7">
        <f t="shared" si="12"/>
        <v>1</v>
      </c>
      <c r="AN53">
        <f>IF(ISNUMBER('Raw Data'!C48), IF(_xlfn.XLOOKUP(SMALL('Raw Data'!C48:E48, 3), C53:G53, C53:G53, 0)&gt;0, SMALL('Raw Data'!C48:E48, 3), 0), 0)</f>
        <v>0</v>
      </c>
      <c r="AO53" s="7">
        <f t="shared" si="13"/>
        <v>1</v>
      </c>
      <c r="AP53">
        <f>IF(AND('Raw Data'!C48&lt;'Raw Data'!E48,'Raw Data'!O48&gt;'Raw Data'!P48),'Raw Data'!C48,IF(AND('Raw Data'!E48&lt;'Raw Data'!C48,'Raw Data'!P48&gt;'Raw Data'!O48),'Raw Data'!E48,0))</f>
        <v>0</v>
      </c>
      <c r="AQ53" s="7">
        <f t="shared" si="14"/>
        <v>1</v>
      </c>
      <c r="AR53">
        <f>IF(AND('Raw Data'!C48&gt;'Raw Data'!E48,'Raw Data'!O48&gt;'Raw Data'!P48),'Raw Data'!C48,IF(AND('Raw Data'!E48&gt;'Raw Data'!C48,'Raw Data'!P48&gt;'Raw Data'!O48),'Raw Data'!E48,0))</f>
        <v>3.1</v>
      </c>
      <c r="AS53">
        <f>IF('Raw Data'!D48&gt;0, IF('Raw Data'!D48&gt;4, Analysis!P53, 1), 0)</f>
        <v>1</v>
      </c>
      <c r="AT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0</v>
      </c>
      <c r="AU53">
        <f t="shared" si="15"/>
        <v>1</v>
      </c>
      <c r="AV53">
        <f>IF(AND('Raw Data'!D48&gt;4,'Raw Data'!O48&lt;'Raw Data'!P48),'Raw Data'!K48,IF(AND('Raw Data'!D48&gt;4,'Raw Data'!O48='Raw Data'!P48),0,IF('Raw Data'!O48='Raw Data'!P48,'Raw Data'!D48,0)))</f>
        <v>0</v>
      </c>
      <c r="AW53">
        <f>IF(AND('Raw Data'!D48&lt;4, NOT(ISBLANK('Raw Data'!D48))), 1, 0)</f>
        <v>1</v>
      </c>
      <c r="AX53">
        <f>IF(AND('Raw Data'!D48&lt;4, 'Raw Data'!O48='Raw Data'!P48), 'Raw Data'!D48, 0)</f>
        <v>0</v>
      </c>
    </row>
    <row r="54" spans="1:50" x14ac:dyDescent="0.3">
      <c r="A54">
        <f>'Raw Data'!Q49</f>
        <v>6</v>
      </c>
      <c r="B54" s="7">
        <f t="shared" si="0"/>
        <v>1</v>
      </c>
      <c r="C54">
        <f>IF('Raw Data'!O49&gt;'Raw Data'!P49, 'Raw Data'!C49, 0)</f>
        <v>2.2999999999999998</v>
      </c>
      <c r="D54" s="7">
        <f t="shared" si="1"/>
        <v>1</v>
      </c>
      <c r="E54">
        <f>IF(AND(ISNUMBER('Raw Data'!O49), 'Raw Data'!O49='Raw Data'!P49), 'Raw Data'!D49, 0)</f>
        <v>0</v>
      </c>
      <c r="F54" s="7">
        <f t="shared" si="2"/>
        <v>1</v>
      </c>
      <c r="G54">
        <f>IF('Raw Data'!O49&lt;'Raw Data'!P49, 'Raw Data'!E49, 0)</f>
        <v>0</v>
      </c>
      <c r="H54" s="7">
        <f t="shared" si="3"/>
        <v>1</v>
      </c>
      <c r="I54">
        <f>IF(SUM('Raw Data'!O49:P49)&gt;2, 'Raw Data'!F49, 0)</f>
        <v>1.84</v>
      </c>
      <c r="J54" s="7">
        <f t="shared" si="4"/>
        <v>1</v>
      </c>
      <c r="K54">
        <f>IF(AND(ISNUMBER('Raw Data'!O49),SUM('Raw Data'!O49:P49)&lt;3),'Raw Data'!F49,)</f>
        <v>0</v>
      </c>
      <c r="L54" s="7">
        <f t="shared" si="5"/>
        <v>1</v>
      </c>
      <c r="M54">
        <f>IF(AND('Raw Data'!O49&gt;0, 'Raw Data'!P49&gt;0), 'Raw Data'!H49, 0)</f>
        <v>1.68</v>
      </c>
      <c r="N54" s="7">
        <f t="shared" si="6"/>
        <v>1</v>
      </c>
      <c r="O54">
        <f>IF(AND(ISNUMBER('Raw Data'!O49), OR('Raw Data'!O49=0, 'Raw Data'!P49=0)), 'Raw Data'!I49, 0)</f>
        <v>0</v>
      </c>
      <c r="P54" s="7">
        <f>IF(OR(E54&gt;0, ISBLANK('Raw Data'!O49)=TRUE), 0, 1)</f>
        <v>1</v>
      </c>
      <c r="Q54">
        <f>IF('Raw Data'!O49='Raw Data'!P49, 0, IF('Raw Data'!O49&gt;'Raw Data'!P49, 'Raw Data'!J49, 0))</f>
        <v>1.68</v>
      </c>
      <c r="R54" s="7">
        <f>IF(OR(E54&gt;0, ISBLANK('Raw Data'!O49)=TRUE), 0, 1)</f>
        <v>1</v>
      </c>
      <c r="S54">
        <f>IF('Raw Data'!O49='Raw Data'!P49, 0, IF('Raw Data'!O49&lt;'Raw Data'!P49, 'Raw Data'!K49, 0))</f>
        <v>0</v>
      </c>
      <c r="T54" s="7">
        <f t="shared" si="7"/>
        <v>1</v>
      </c>
      <c r="U54">
        <f>IF(AND(ISNUMBER('Raw Data'!O49), OR('Raw Data'!O49&gt;'Raw Data'!P49, 'Raw Data'!O49='Raw Data'!P49)), 'Raw Data'!L49, 0)</f>
        <v>1.37</v>
      </c>
      <c r="V54" s="7">
        <f t="shared" si="8"/>
        <v>1</v>
      </c>
      <c r="W54">
        <f>IF(AND(ISNUMBER('Raw Data'!O49), OR('Raw Data'!O49&lt;'Raw Data'!P49, 'Raw Data'!O49='Raw Data'!P49)), 'Raw Data'!M49, 0)</f>
        <v>0</v>
      </c>
      <c r="X54" s="7">
        <f t="shared" si="9"/>
        <v>1</v>
      </c>
      <c r="Y54">
        <f>IF(AND(ISNUMBER('Raw Data'!O49), OR('Raw Data'!O49&gt;'Raw Data'!P49, 'Raw Data'!O49&lt;'Raw Data'!P49)), 'Raw Data'!N49, 0)</f>
        <v>1.29</v>
      </c>
      <c r="Z54">
        <f>IF('Raw Data'!C49&lt;'Raw Data'!E49, 1, 0)</f>
        <v>1</v>
      </c>
      <c r="AA54">
        <f>IF(AND('Raw Data'!C49&lt;'Raw Data'!E49, 'Raw Data'!O49&gt;'Raw Data'!P49), 'Raw Data'!C49, 0)</f>
        <v>2.2999999999999998</v>
      </c>
      <c r="AB54" t="b">
        <f>'Raw Data'!C49&lt;'Raw Data'!E49</f>
        <v>1</v>
      </c>
      <c r="AC54">
        <f>IF('Raw Data'!C50&gt;'Raw Data'!E50, 1, 0)</f>
        <v>0</v>
      </c>
      <c r="AD54">
        <f>IF(AND('Raw Data'!C49&gt;'Raw Data'!E49, 'Raw Data'!O49&gt;'Raw Data'!P49), 'Raw Data'!C49, 0)</f>
        <v>0</v>
      </c>
      <c r="AE54">
        <f>IF('Raw Data'!E49&lt;'Raw Data'!C49, 1, 0)</f>
        <v>0</v>
      </c>
      <c r="AF54">
        <f>IF(AND('Raw Data'!C49&gt;'Raw Data'!E49, 'Raw Data'!O49&lt;'Raw Data'!P49), 'Raw Data'!E49, 0)</f>
        <v>0</v>
      </c>
      <c r="AG54">
        <f>IF('Raw Data'!E49&gt;'Raw Data'!C49, 1, 0)</f>
        <v>1</v>
      </c>
      <c r="AH54">
        <f>IF(AND('Raw Data'!C49&lt;'Raw Data'!E49, 'Raw Data'!O49&lt;'Raw Data'!P49), 'Raw Data'!E49, 0)</f>
        <v>0</v>
      </c>
      <c r="AI54" s="7">
        <f t="shared" si="10"/>
        <v>1</v>
      </c>
      <c r="AJ54">
        <f>IF(ISNUMBER('Raw Data'!C49), IF(_xlfn.XLOOKUP(SMALL('Raw Data'!C49:E49, 1), C54:G54, C54:G54, 0)&gt;0, SMALL('Raw Data'!C49:E49, 1), 0), 0)</f>
        <v>2.2999999999999998</v>
      </c>
      <c r="AK54" s="7">
        <f t="shared" si="11"/>
        <v>1</v>
      </c>
      <c r="AL54">
        <f>IF(ISNUMBER('Raw Data'!C49), IF(_xlfn.XLOOKUP(SMALL('Raw Data'!C49:E49, 2), C54:G54, C54:G54, 0)&gt;0, SMALL('Raw Data'!C49:E49, 2), 0), 0)</f>
        <v>0</v>
      </c>
      <c r="AM54" s="7">
        <f t="shared" si="12"/>
        <v>1</v>
      </c>
      <c r="AN54">
        <f>IF(ISNUMBER('Raw Data'!C49), IF(_xlfn.XLOOKUP(SMALL('Raw Data'!C49:E49, 3), C54:G54, C54:G54, 0)&gt;0, SMALL('Raw Data'!C49:E49, 3), 0), 0)</f>
        <v>0</v>
      </c>
      <c r="AO54" s="7">
        <f t="shared" si="13"/>
        <v>1</v>
      </c>
      <c r="AP54">
        <f>IF(AND('Raw Data'!C49&lt;'Raw Data'!E49,'Raw Data'!O49&gt;'Raw Data'!P49),'Raw Data'!C49,IF(AND('Raw Data'!E49&lt;'Raw Data'!C49,'Raw Data'!P49&gt;'Raw Data'!O49),'Raw Data'!E49,0))</f>
        <v>2.2999999999999998</v>
      </c>
      <c r="AQ54" s="7">
        <f t="shared" si="14"/>
        <v>1</v>
      </c>
      <c r="AR54">
        <f>IF(AND('Raw Data'!C49&gt;'Raw Data'!E49,'Raw Data'!O49&gt;'Raw Data'!P49),'Raw Data'!C49,IF(AND('Raw Data'!E49&gt;'Raw Data'!C49,'Raw Data'!P49&gt;'Raw Data'!O49),'Raw Data'!E49,0))</f>
        <v>0</v>
      </c>
      <c r="AS54">
        <f>IF('Raw Data'!D49&gt;0, IF('Raw Data'!D49&gt;4, Analysis!P54, 1), 0)</f>
        <v>1</v>
      </c>
      <c r="AT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0</v>
      </c>
      <c r="AU54">
        <f t="shared" si="15"/>
        <v>1</v>
      </c>
      <c r="AV54">
        <f>IF(AND('Raw Data'!D49&gt;4,'Raw Data'!O49&lt;'Raw Data'!P49),'Raw Data'!K49,IF(AND('Raw Data'!D49&gt;4,'Raw Data'!O49='Raw Data'!P49),0,IF('Raw Data'!O49='Raw Data'!P49,'Raw Data'!D49,0)))</f>
        <v>0</v>
      </c>
      <c r="AW54">
        <f>IF(AND('Raw Data'!D49&lt;4, NOT(ISBLANK('Raw Data'!D49))), 1, 0)</f>
        <v>1</v>
      </c>
      <c r="AX54">
        <f>IF(AND('Raw Data'!D49&lt;4, 'Raw Data'!O49='Raw Data'!P49), 'Raw Data'!D49, 0)</f>
        <v>0</v>
      </c>
    </row>
    <row r="55" spans="1:50" x14ac:dyDescent="0.3">
      <c r="A55">
        <f>'Raw Data'!Q50</f>
        <v>6</v>
      </c>
      <c r="B55" s="7">
        <f t="shared" si="0"/>
        <v>1</v>
      </c>
      <c r="C55">
        <f>IF('Raw Data'!O50&gt;'Raw Data'!P50, 'Raw Data'!C50, 0)</f>
        <v>2.0499999999999998</v>
      </c>
      <c r="D55" s="7">
        <f t="shared" si="1"/>
        <v>1</v>
      </c>
      <c r="E55">
        <f>IF(AND(ISNUMBER('Raw Data'!O50), 'Raw Data'!O50='Raw Data'!P50), 'Raw Data'!D50, 0)</f>
        <v>0</v>
      </c>
      <c r="F55" s="7">
        <f t="shared" si="2"/>
        <v>1</v>
      </c>
      <c r="G55">
        <f>IF('Raw Data'!O50&lt;'Raw Data'!P50, 'Raw Data'!E50, 0)</f>
        <v>0</v>
      </c>
      <c r="H55" s="7">
        <f t="shared" si="3"/>
        <v>1</v>
      </c>
      <c r="I55">
        <f>IF(SUM('Raw Data'!O50:P50)&gt;2, 'Raw Data'!F50, 0)</f>
        <v>1.86</v>
      </c>
      <c r="J55" s="7">
        <f t="shared" si="4"/>
        <v>1</v>
      </c>
      <c r="K55">
        <f>IF(AND(ISNUMBER('Raw Data'!O50),SUM('Raw Data'!O50:P50)&lt;3),'Raw Data'!F50,)</f>
        <v>0</v>
      </c>
      <c r="L55" s="7">
        <f t="shared" si="5"/>
        <v>1</v>
      </c>
      <c r="M55">
        <f>IF(AND('Raw Data'!O50&gt;0, 'Raw Data'!P50&gt;0), 'Raw Data'!H50, 0)</f>
        <v>1.71</v>
      </c>
      <c r="N55" s="7">
        <f t="shared" si="6"/>
        <v>1</v>
      </c>
      <c r="O55">
        <f>IF(AND(ISNUMBER('Raw Data'!O50), OR('Raw Data'!O50=0, 'Raw Data'!P50=0)), 'Raw Data'!I50, 0)</f>
        <v>0</v>
      </c>
      <c r="P55" s="7">
        <f>IF(OR(E55&gt;0, ISBLANK('Raw Data'!O50)=TRUE), 0, 1)</f>
        <v>1</v>
      </c>
      <c r="Q55">
        <f>IF('Raw Data'!O50='Raw Data'!P50, 0, IF('Raw Data'!O50&gt;'Raw Data'!P50, 'Raw Data'!J50, 0))</f>
        <v>1.49</v>
      </c>
      <c r="R55" s="7">
        <f>IF(OR(E55&gt;0, ISBLANK('Raw Data'!O50)=TRUE), 0, 1)</f>
        <v>1</v>
      </c>
      <c r="S55">
        <f>IF('Raw Data'!O50='Raw Data'!P50, 0, IF('Raw Data'!O50&lt;'Raw Data'!P50, 'Raw Data'!K50, 0))</f>
        <v>0</v>
      </c>
      <c r="T55" s="7">
        <f t="shared" si="7"/>
        <v>1</v>
      </c>
      <c r="U55">
        <f>IF(AND(ISNUMBER('Raw Data'!O50), OR('Raw Data'!O50&gt;'Raw Data'!P50, 'Raw Data'!O50='Raw Data'!P50)), 'Raw Data'!L50, 0)</f>
        <v>1.28</v>
      </c>
      <c r="V55" s="7">
        <f t="shared" si="8"/>
        <v>1</v>
      </c>
      <c r="W55">
        <f>IF(AND(ISNUMBER('Raw Data'!O50), OR('Raw Data'!O50&lt;'Raw Data'!P50, 'Raw Data'!O50='Raw Data'!P50)), 'Raw Data'!M50, 0)</f>
        <v>0</v>
      </c>
      <c r="X55" s="7">
        <f t="shared" si="9"/>
        <v>1</v>
      </c>
      <c r="Y55">
        <f>IF(AND(ISNUMBER('Raw Data'!O50), OR('Raw Data'!O50&gt;'Raw Data'!P50, 'Raw Data'!O50&lt;'Raw Data'!P50)), 'Raw Data'!N50, 0)</f>
        <v>1.27</v>
      </c>
      <c r="Z55">
        <f>IF('Raw Data'!C50&lt;'Raw Data'!E50, 1, 0)</f>
        <v>1</v>
      </c>
      <c r="AA55">
        <f>IF(AND('Raw Data'!C50&lt;'Raw Data'!E50, 'Raw Data'!O50&gt;'Raw Data'!P50), 'Raw Data'!C50, 0)</f>
        <v>2.0499999999999998</v>
      </c>
      <c r="AB55" t="b">
        <f>'Raw Data'!C50&lt;'Raw Data'!E50</f>
        <v>1</v>
      </c>
      <c r="AC55">
        <f>IF('Raw Data'!C51&gt;'Raw Data'!E51, 1, 0)</f>
        <v>0</v>
      </c>
      <c r="AD55">
        <f>IF(AND('Raw Data'!C50&gt;'Raw Data'!E50, 'Raw Data'!O50&gt;'Raw Data'!P50), 'Raw Data'!C50, 0)</f>
        <v>0</v>
      </c>
      <c r="AE55">
        <f>IF('Raw Data'!E50&lt;'Raw Data'!C50, 1, 0)</f>
        <v>0</v>
      </c>
      <c r="AF55">
        <f>IF(AND('Raw Data'!C50&gt;'Raw Data'!E50, 'Raw Data'!O50&lt;'Raw Data'!P50), 'Raw Data'!E50, 0)</f>
        <v>0</v>
      </c>
      <c r="AG55">
        <f>IF('Raw Data'!E50&gt;'Raw Data'!C50, 1, 0)</f>
        <v>1</v>
      </c>
      <c r="AH55">
        <f>IF(AND('Raw Data'!C50&lt;'Raw Data'!E50, 'Raw Data'!O50&lt;'Raw Data'!P50), 'Raw Data'!E50, 0)</f>
        <v>0</v>
      </c>
      <c r="AI55" s="7">
        <f t="shared" si="10"/>
        <v>1</v>
      </c>
      <c r="AJ55">
        <f>IF(ISNUMBER('Raw Data'!C50), IF(_xlfn.XLOOKUP(SMALL('Raw Data'!C50:E50, 1), C55:G55, C55:G55, 0)&gt;0, SMALL('Raw Data'!C50:E50, 1), 0), 0)</f>
        <v>2.0499999999999998</v>
      </c>
      <c r="AK55" s="7">
        <f t="shared" si="11"/>
        <v>1</v>
      </c>
      <c r="AL55">
        <f>IF(ISNUMBER('Raw Data'!C50), IF(_xlfn.XLOOKUP(SMALL('Raw Data'!C50:E50, 2), C55:G55, C55:G55, 0)&gt;0, SMALL('Raw Data'!C50:E50, 2), 0), 0)</f>
        <v>0</v>
      </c>
      <c r="AM55" s="7">
        <f t="shared" si="12"/>
        <v>1</v>
      </c>
      <c r="AN55">
        <f>IF(ISNUMBER('Raw Data'!C50), IF(_xlfn.XLOOKUP(SMALL('Raw Data'!C50:E50, 3), C55:G55, C55:G55, 0)&gt;0, SMALL('Raw Data'!C50:E50, 3), 0), 0)</f>
        <v>0</v>
      </c>
      <c r="AO55" s="7">
        <f t="shared" si="13"/>
        <v>1</v>
      </c>
      <c r="AP55">
        <f>IF(AND('Raw Data'!C50&lt;'Raw Data'!E50,'Raw Data'!O50&gt;'Raw Data'!P50),'Raw Data'!C50,IF(AND('Raw Data'!E50&lt;'Raw Data'!C50,'Raw Data'!P50&gt;'Raw Data'!O50),'Raw Data'!E50,0))</f>
        <v>2.0499999999999998</v>
      </c>
      <c r="AQ55" s="7">
        <f t="shared" si="14"/>
        <v>1</v>
      </c>
      <c r="AR55">
        <f>IF(AND('Raw Data'!C50&gt;'Raw Data'!E50,'Raw Data'!O50&gt;'Raw Data'!P50),'Raw Data'!C50,IF(AND('Raw Data'!E50&gt;'Raw Data'!C50,'Raw Data'!P50&gt;'Raw Data'!O50),'Raw Data'!E50,0))</f>
        <v>0</v>
      </c>
      <c r="AS55">
        <f>IF('Raw Data'!D50&gt;0, IF('Raw Data'!D50&gt;4, Analysis!P55, 1), 0)</f>
        <v>1</v>
      </c>
      <c r="AT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AU55">
        <f t="shared" si="15"/>
        <v>1</v>
      </c>
      <c r="AV55">
        <f>IF(AND('Raw Data'!D50&gt;4,'Raw Data'!O50&lt;'Raw Data'!P50),'Raw Data'!K50,IF(AND('Raw Data'!D50&gt;4,'Raw Data'!O50='Raw Data'!P50),0,IF('Raw Data'!O50='Raw Data'!P50,'Raw Data'!D50,0)))</f>
        <v>0</v>
      </c>
      <c r="AW55">
        <f>IF(AND('Raw Data'!D50&lt;4, NOT(ISBLANK('Raw Data'!D50))), 1, 0)</f>
        <v>1</v>
      </c>
      <c r="AX55">
        <f>IF(AND('Raw Data'!D50&lt;4, 'Raw Data'!O50='Raw Data'!P50), 'Raw Data'!D50, 0)</f>
        <v>0</v>
      </c>
    </row>
    <row r="56" spans="1:50" x14ac:dyDescent="0.3">
      <c r="A56">
        <f>'Raw Data'!Q51</f>
        <v>6</v>
      </c>
      <c r="B56" s="7">
        <f t="shared" si="0"/>
        <v>1</v>
      </c>
      <c r="C56">
        <f>IF('Raw Data'!O51&gt;'Raw Data'!P51, 'Raw Data'!C51, 0)</f>
        <v>2.2000000000000002</v>
      </c>
      <c r="D56" s="7">
        <f t="shared" si="1"/>
        <v>1</v>
      </c>
      <c r="E56">
        <f>IF(AND(ISNUMBER('Raw Data'!O51), 'Raw Data'!O51='Raw Data'!P51), 'Raw Data'!D51, 0)</f>
        <v>0</v>
      </c>
      <c r="F56" s="7">
        <f t="shared" si="2"/>
        <v>1</v>
      </c>
      <c r="G56">
        <f>IF('Raw Data'!O51&lt;'Raw Data'!P51, 'Raw Data'!E51, 0)</f>
        <v>0</v>
      </c>
      <c r="H56" s="7">
        <f t="shared" si="3"/>
        <v>1</v>
      </c>
      <c r="I56">
        <f>IF(SUM('Raw Data'!O51:P51)&gt;2, 'Raw Data'!F51, 0)</f>
        <v>0</v>
      </c>
      <c r="J56" s="7">
        <f t="shared" si="4"/>
        <v>1</v>
      </c>
      <c r="K56">
        <f>IF(AND(ISNUMBER('Raw Data'!O51),SUM('Raw Data'!O51:P51)&lt;3),'Raw Data'!F51,)</f>
        <v>1.99</v>
      </c>
      <c r="L56" s="7">
        <f t="shared" si="5"/>
        <v>1</v>
      </c>
      <c r="M56">
        <f>IF(AND('Raw Data'!O51&gt;0, 'Raw Data'!P51&gt;0), 'Raw Data'!H51, 0)</f>
        <v>0</v>
      </c>
      <c r="N56" s="7">
        <f t="shared" si="6"/>
        <v>1</v>
      </c>
      <c r="O56">
        <f>IF(AND(ISNUMBER('Raw Data'!O51), OR('Raw Data'!O51=0, 'Raw Data'!P51=0)), 'Raw Data'!I51, 0)</f>
        <v>2.02</v>
      </c>
      <c r="P56" s="7">
        <f>IF(OR(E56&gt;0, ISBLANK('Raw Data'!O51)=TRUE), 0, 1)</f>
        <v>1</v>
      </c>
      <c r="Q56">
        <f>IF('Raw Data'!O51='Raw Data'!P51, 0, IF('Raw Data'!O51&gt;'Raw Data'!P51, 'Raw Data'!J51, 0))</f>
        <v>1.58</v>
      </c>
      <c r="R56" s="7">
        <f>IF(OR(E56&gt;0, ISBLANK('Raw Data'!O51)=TRUE), 0, 1)</f>
        <v>1</v>
      </c>
      <c r="S56">
        <f>IF('Raw Data'!O51='Raw Data'!P51, 0, IF('Raw Data'!O51&lt;'Raw Data'!P51, 'Raw Data'!K51, 0))</f>
        <v>0</v>
      </c>
      <c r="T56" s="7">
        <f t="shared" si="7"/>
        <v>1</v>
      </c>
      <c r="U56">
        <f>IF(AND(ISNUMBER('Raw Data'!O51), OR('Raw Data'!O51&gt;'Raw Data'!P51, 'Raw Data'!O51='Raw Data'!P51)), 'Raw Data'!L51, 0)</f>
        <v>1.31</v>
      </c>
      <c r="V56" s="7">
        <f t="shared" si="8"/>
        <v>1</v>
      </c>
      <c r="W56">
        <f>IF(AND(ISNUMBER('Raw Data'!O51), OR('Raw Data'!O51&lt;'Raw Data'!P51, 'Raw Data'!O51='Raw Data'!P51)), 'Raw Data'!M51, 0)</f>
        <v>0</v>
      </c>
      <c r="X56" s="7">
        <f t="shared" si="9"/>
        <v>1</v>
      </c>
      <c r="Y56">
        <f>IF(AND(ISNUMBER('Raw Data'!O51), OR('Raw Data'!O51&gt;'Raw Data'!P51, 'Raw Data'!O51&lt;'Raw Data'!P51)), 'Raw Data'!N51, 0)</f>
        <v>1.3</v>
      </c>
      <c r="Z56">
        <f>IF('Raw Data'!C51&lt;'Raw Data'!E51, 1, 0)</f>
        <v>1</v>
      </c>
      <c r="AA56">
        <f>IF(AND('Raw Data'!C51&lt;'Raw Data'!E51, 'Raw Data'!O51&gt;'Raw Data'!P51), 'Raw Data'!C51, 0)</f>
        <v>2.2000000000000002</v>
      </c>
      <c r="AB56" t="b">
        <f>'Raw Data'!C51&lt;'Raw Data'!E51</f>
        <v>1</v>
      </c>
      <c r="AC56">
        <f>IF('Raw Data'!C52&gt;'Raw Data'!E52, 1, 0)</f>
        <v>0</v>
      </c>
      <c r="AD56">
        <f>IF(AND('Raw Data'!C51&gt;'Raw Data'!E51, 'Raw Data'!O51&gt;'Raw Data'!P51), 'Raw Data'!C51, 0)</f>
        <v>0</v>
      </c>
      <c r="AE56">
        <f>IF('Raw Data'!E51&lt;'Raw Data'!C51, 1, 0)</f>
        <v>0</v>
      </c>
      <c r="AF56">
        <f>IF(AND('Raw Data'!C51&gt;'Raw Data'!E51, 'Raw Data'!O51&lt;'Raw Data'!P51), 'Raw Data'!E51, 0)</f>
        <v>0</v>
      </c>
      <c r="AG56">
        <f>IF('Raw Data'!E51&gt;'Raw Data'!C51, 1, 0)</f>
        <v>1</v>
      </c>
      <c r="AH56">
        <f>IF(AND('Raw Data'!C51&lt;'Raw Data'!E51, 'Raw Data'!O51&lt;'Raw Data'!P51), 'Raw Data'!E51, 0)</f>
        <v>0</v>
      </c>
      <c r="AI56" s="7">
        <f t="shared" si="10"/>
        <v>1</v>
      </c>
      <c r="AJ56">
        <f>IF(ISNUMBER('Raw Data'!C51), IF(_xlfn.XLOOKUP(SMALL('Raw Data'!C51:E51, 1), C56:G56, C56:G56, 0)&gt;0, SMALL('Raw Data'!C51:E51, 1), 0), 0)</f>
        <v>2.2000000000000002</v>
      </c>
      <c r="AK56" s="7">
        <f t="shared" si="11"/>
        <v>1</v>
      </c>
      <c r="AL56">
        <f>IF(ISNUMBER('Raw Data'!C51), IF(_xlfn.XLOOKUP(SMALL('Raw Data'!C51:E51, 2), C56:G56, C56:G56, 0)&gt;0, SMALL('Raw Data'!C51:E51, 2), 0), 0)</f>
        <v>0</v>
      </c>
      <c r="AM56" s="7">
        <f t="shared" si="12"/>
        <v>1</v>
      </c>
      <c r="AN56">
        <f>IF(ISNUMBER('Raw Data'!C51), IF(_xlfn.XLOOKUP(SMALL('Raw Data'!C51:E51, 3), C56:G56, C56:G56, 0)&gt;0, SMALL('Raw Data'!C51:E51, 3), 0), 0)</f>
        <v>0</v>
      </c>
      <c r="AO56" s="7">
        <f t="shared" si="13"/>
        <v>1</v>
      </c>
      <c r="AP56">
        <f>IF(AND('Raw Data'!C51&lt;'Raw Data'!E51,'Raw Data'!O51&gt;'Raw Data'!P51),'Raw Data'!C51,IF(AND('Raw Data'!E51&lt;'Raw Data'!C51,'Raw Data'!P51&gt;'Raw Data'!O51),'Raw Data'!E51,0))</f>
        <v>2.2000000000000002</v>
      </c>
      <c r="AQ56" s="7">
        <f t="shared" si="14"/>
        <v>1</v>
      </c>
      <c r="AR56">
        <f>IF(AND('Raw Data'!C51&gt;'Raw Data'!E51,'Raw Data'!O51&gt;'Raw Data'!P51),'Raw Data'!C51,IF(AND('Raw Data'!E51&gt;'Raw Data'!C51,'Raw Data'!P51&gt;'Raw Data'!O51),'Raw Data'!E51,0))</f>
        <v>0</v>
      </c>
      <c r="AS56">
        <f>IF('Raw Data'!D51&gt;0, IF('Raw Data'!D51&gt;4, Analysis!P56, 1), 0)</f>
        <v>1</v>
      </c>
      <c r="AT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AU56">
        <f t="shared" si="15"/>
        <v>1</v>
      </c>
      <c r="AV56">
        <f>IF(AND('Raw Data'!D51&gt;4,'Raw Data'!O51&lt;'Raw Data'!P51),'Raw Data'!K51,IF(AND('Raw Data'!D51&gt;4,'Raw Data'!O51='Raw Data'!P51),0,IF('Raw Data'!O51='Raw Data'!P51,'Raw Data'!D51,0)))</f>
        <v>0</v>
      </c>
      <c r="AW56">
        <f>IF(AND('Raw Data'!D51&lt;4, NOT(ISBLANK('Raw Data'!D51))), 1, 0)</f>
        <v>1</v>
      </c>
      <c r="AX56">
        <f>IF(AND('Raw Data'!D51&lt;4, 'Raw Data'!O51='Raw Data'!P51), 'Raw Data'!D51, 0)</f>
        <v>0</v>
      </c>
    </row>
    <row r="57" spans="1:50" x14ac:dyDescent="0.3">
      <c r="A57">
        <f>'Raw Data'!Q52</f>
        <v>6</v>
      </c>
      <c r="B57" s="7">
        <f t="shared" si="0"/>
        <v>1</v>
      </c>
      <c r="C57">
        <f>IF('Raw Data'!O52&gt;'Raw Data'!P52, 'Raw Data'!C52, 0)</f>
        <v>1.22</v>
      </c>
      <c r="D57" s="7">
        <f t="shared" si="1"/>
        <v>1</v>
      </c>
      <c r="E57">
        <f>IF(AND(ISNUMBER('Raw Data'!O52), 'Raw Data'!O52='Raw Data'!P52), 'Raw Data'!D52, 0)</f>
        <v>0</v>
      </c>
      <c r="F57" s="7">
        <f t="shared" si="2"/>
        <v>1</v>
      </c>
      <c r="G57">
        <f>IF('Raw Data'!O52&lt;'Raw Data'!P52, 'Raw Data'!E52, 0)</f>
        <v>0</v>
      </c>
      <c r="H57" s="7">
        <f t="shared" si="3"/>
        <v>1</v>
      </c>
      <c r="I57">
        <f>IF(SUM('Raw Data'!O52:P52)&gt;2, 'Raw Data'!F52, 0)</f>
        <v>1.38</v>
      </c>
      <c r="J57" s="7">
        <f t="shared" si="4"/>
        <v>1</v>
      </c>
      <c r="K57">
        <f>IF(AND(ISNUMBER('Raw Data'!O52),SUM('Raw Data'!O52:P52)&lt;3),'Raw Data'!F52,)</f>
        <v>0</v>
      </c>
      <c r="L57" s="7">
        <f t="shared" si="5"/>
        <v>1</v>
      </c>
      <c r="M57">
        <f>IF(AND('Raw Data'!O52&gt;0, 'Raw Data'!P52&gt;0), 'Raw Data'!H52, 0)</f>
        <v>0</v>
      </c>
      <c r="N57" s="7">
        <f t="shared" si="6"/>
        <v>1</v>
      </c>
      <c r="O57">
        <f>IF(AND(ISNUMBER('Raw Data'!O52), OR('Raw Data'!O52=0, 'Raw Data'!P52=0)), 'Raw Data'!I52, 0)</f>
        <v>2.0499999999999998</v>
      </c>
      <c r="P57" s="7">
        <f>IF(OR(E57&gt;0, ISBLANK('Raw Data'!O52)=TRUE), 0, 1)</f>
        <v>1</v>
      </c>
      <c r="Q57">
        <f>IF('Raw Data'!O52='Raw Data'!P52, 0, IF('Raw Data'!O52&gt;'Raw Data'!P52, 'Raw Data'!J52, 0))</f>
        <v>1.06</v>
      </c>
      <c r="R57" s="7">
        <f>IF(OR(E57&gt;0, ISBLANK('Raw Data'!O52)=TRUE), 0, 1)</f>
        <v>1</v>
      </c>
      <c r="S57">
        <f>IF('Raw Data'!O52='Raw Data'!P52, 0, IF('Raw Data'!O52&lt;'Raw Data'!P52, 'Raw Data'!K52, 0))</f>
        <v>0</v>
      </c>
      <c r="T57" s="7">
        <f t="shared" si="7"/>
        <v>1</v>
      </c>
      <c r="U57">
        <f>IF(AND(ISNUMBER('Raw Data'!O52), OR('Raw Data'!O52&gt;'Raw Data'!P52, 'Raw Data'!O52='Raw Data'!P52)), 'Raw Data'!L52, 0)</f>
        <v>1.04</v>
      </c>
      <c r="V57" s="7">
        <f t="shared" si="8"/>
        <v>1</v>
      </c>
      <c r="W57">
        <f>IF(AND(ISNUMBER('Raw Data'!O52), OR('Raw Data'!O52&lt;'Raw Data'!P52, 'Raw Data'!O52='Raw Data'!P52)), 'Raw Data'!M52, 0)</f>
        <v>0</v>
      </c>
      <c r="X57" s="7">
        <f t="shared" si="9"/>
        <v>1</v>
      </c>
      <c r="Y57">
        <f>IF(AND(ISNUMBER('Raw Data'!O52), OR('Raw Data'!O52&gt;'Raw Data'!P52, 'Raw Data'!O52&lt;'Raw Data'!P52)), 'Raw Data'!N52, 0)</f>
        <v>1.0900000000000001</v>
      </c>
      <c r="Z57">
        <f>IF('Raw Data'!C52&lt;'Raw Data'!E52, 1, 0)</f>
        <v>1</v>
      </c>
      <c r="AA57">
        <f>IF(AND('Raw Data'!C52&lt;'Raw Data'!E52, 'Raw Data'!O52&gt;'Raw Data'!P52), 'Raw Data'!C52, 0)</f>
        <v>1.22</v>
      </c>
      <c r="AB57" t="b">
        <f>'Raw Data'!C52&lt;'Raw Data'!E52</f>
        <v>1</v>
      </c>
      <c r="AC57">
        <f>IF('Raw Data'!C53&gt;'Raw Data'!E53, 1, 0)</f>
        <v>0</v>
      </c>
      <c r="AD57">
        <f>IF(AND('Raw Data'!C52&gt;'Raw Data'!E52, 'Raw Data'!O52&gt;'Raw Data'!P52), 'Raw Data'!C52, 0)</f>
        <v>0</v>
      </c>
      <c r="AE57">
        <f>IF('Raw Data'!E52&lt;'Raw Data'!C52, 1, 0)</f>
        <v>0</v>
      </c>
      <c r="AF57">
        <f>IF(AND('Raw Data'!C52&gt;'Raw Data'!E52, 'Raw Data'!O52&lt;'Raw Data'!P52), 'Raw Data'!E52, 0)</f>
        <v>0</v>
      </c>
      <c r="AG57">
        <f>IF('Raw Data'!E52&gt;'Raw Data'!C52, 1, 0)</f>
        <v>1</v>
      </c>
      <c r="AH57">
        <f>IF(AND('Raw Data'!C52&lt;'Raw Data'!E52, 'Raw Data'!O52&lt;'Raw Data'!P52), 'Raw Data'!E52, 0)</f>
        <v>0</v>
      </c>
      <c r="AI57" s="7">
        <f t="shared" si="10"/>
        <v>1</v>
      </c>
      <c r="AJ57">
        <f>IF(ISNUMBER('Raw Data'!C52), IF(_xlfn.XLOOKUP(SMALL('Raw Data'!C52:E52, 1), C57:G57, C57:G57, 0)&gt;0, SMALL('Raw Data'!C52:E52, 1), 0), 0)</f>
        <v>1.22</v>
      </c>
      <c r="AK57" s="7">
        <f t="shared" si="11"/>
        <v>1</v>
      </c>
      <c r="AL57">
        <f>IF(ISNUMBER('Raw Data'!C52), IF(_xlfn.XLOOKUP(SMALL('Raw Data'!C52:E52, 2), C57:G57, C57:G57, 0)&gt;0, SMALL('Raw Data'!C52:E52, 2), 0), 0)</f>
        <v>0</v>
      </c>
      <c r="AM57" s="7">
        <f t="shared" si="12"/>
        <v>1</v>
      </c>
      <c r="AN57">
        <f>IF(ISNUMBER('Raw Data'!C52), IF(_xlfn.XLOOKUP(SMALL('Raw Data'!C52:E52, 3), C57:G57, C57:G57, 0)&gt;0, SMALL('Raw Data'!C52:E52, 3), 0), 0)</f>
        <v>0</v>
      </c>
      <c r="AO57" s="7">
        <f t="shared" si="13"/>
        <v>1</v>
      </c>
      <c r="AP57">
        <f>IF(AND('Raw Data'!C52&lt;'Raw Data'!E52,'Raw Data'!O52&gt;'Raw Data'!P52),'Raw Data'!C52,IF(AND('Raw Data'!E52&lt;'Raw Data'!C52,'Raw Data'!P52&gt;'Raw Data'!O52),'Raw Data'!E52,0))</f>
        <v>1.22</v>
      </c>
      <c r="AQ57" s="7">
        <f t="shared" si="14"/>
        <v>1</v>
      </c>
      <c r="AR57">
        <f>IF(AND('Raw Data'!C52&gt;'Raw Data'!E52,'Raw Data'!O52&gt;'Raw Data'!P52),'Raw Data'!C52,IF(AND('Raw Data'!E52&gt;'Raw Data'!C52,'Raw Data'!P52&gt;'Raw Data'!O52),'Raw Data'!E52,0))</f>
        <v>0</v>
      </c>
      <c r="AS57">
        <f>IF('Raw Data'!D52&gt;0, IF('Raw Data'!D52&gt;4, Analysis!P57, 1), 0)</f>
        <v>1</v>
      </c>
      <c r="AT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1.06</v>
      </c>
      <c r="AU57">
        <f t="shared" si="15"/>
        <v>1</v>
      </c>
      <c r="AV57">
        <f>IF(AND('Raw Data'!D52&gt;4,'Raw Data'!O52&lt;'Raw Data'!P52),'Raw Data'!K52,IF(AND('Raw Data'!D52&gt;4,'Raw Data'!O52='Raw Data'!P52),0,IF('Raw Data'!O52='Raw Data'!P52,'Raw Data'!D52,0)))</f>
        <v>0</v>
      </c>
      <c r="AW57">
        <f>IF(AND('Raw Data'!D52&lt;4, NOT(ISBLANK('Raw Data'!D52))), 1, 0)</f>
        <v>0</v>
      </c>
      <c r="AX57">
        <f>IF(AND('Raw Data'!D52&lt;4, 'Raw Data'!O52='Raw Data'!P52), 'Raw Data'!D52, 0)</f>
        <v>0</v>
      </c>
    </row>
    <row r="58" spans="1:50" x14ac:dyDescent="0.3">
      <c r="A58">
        <f>'Raw Data'!Q53</f>
        <v>6</v>
      </c>
      <c r="B58" s="7">
        <f t="shared" si="0"/>
        <v>1</v>
      </c>
      <c r="C58">
        <f>IF('Raw Data'!O53&gt;'Raw Data'!P53, 'Raw Data'!C53, 0)</f>
        <v>2.5</v>
      </c>
      <c r="D58" s="7">
        <f t="shared" si="1"/>
        <v>1</v>
      </c>
      <c r="E58">
        <f>IF(AND(ISNUMBER('Raw Data'!O53), 'Raw Data'!O53='Raw Data'!P53), 'Raw Data'!D53, 0)</f>
        <v>0</v>
      </c>
      <c r="F58" s="7">
        <f t="shared" si="2"/>
        <v>1</v>
      </c>
      <c r="G58">
        <f>IF('Raw Data'!O53&lt;'Raw Data'!P53, 'Raw Data'!E53, 0)</f>
        <v>0</v>
      </c>
      <c r="H58" s="7">
        <f t="shared" si="3"/>
        <v>1</v>
      </c>
      <c r="I58">
        <f>IF(SUM('Raw Data'!O53:P53)&gt;2, 'Raw Data'!F53, 0)</f>
        <v>1.5</v>
      </c>
      <c r="J58" s="7">
        <f t="shared" si="4"/>
        <v>1</v>
      </c>
      <c r="K58">
        <f>IF(AND(ISNUMBER('Raw Data'!O53),SUM('Raw Data'!O53:P53)&lt;3),'Raw Data'!F53,)</f>
        <v>0</v>
      </c>
      <c r="L58" s="7">
        <f t="shared" si="5"/>
        <v>1</v>
      </c>
      <c r="M58">
        <f>IF(AND('Raw Data'!O53&gt;0, 'Raw Data'!P53&gt;0), 'Raw Data'!H53, 0)</f>
        <v>1.44</v>
      </c>
      <c r="N58" s="7">
        <f t="shared" si="6"/>
        <v>1</v>
      </c>
      <c r="O58">
        <f>IF(AND(ISNUMBER('Raw Data'!O53), OR('Raw Data'!O53=0, 'Raw Data'!P53=0)), 'Raw Data'!I53, 0)</f>
        <v>0</v>
      </c>
      <c r="P58" s="7">
        <f>IF(OR(E58&gt;0, ISBLANK('Raw Data'!O53)=TRUE), 0, 1)</f>
        <v>1</v>
      </c>
      <c r="Q58">
        <f>IF('Raw Data'!O53='Raw Data'!P53, 0, IF('Raw Data'!O53&gt;'Raw Data'!P53, 'Raw Data'!J53, 0))</f>
        <v>1.88</v>
      </c>
      <c r="R58" s="7">
        <f>IF(OR(E58&gt;0, ISBLANK('Raw Data'!O53)=TRUE), 0, 1)</f>
        <v>1</v>
      </c>
      <c r="S58">
        <f>IF('Raw Data'!O53='Raw Data'!P53, 0, IF('Raw Data'!O53&lt;'Raw Data'!P53, 'Raw Data'!K53, 0))</f>
        <v>0</v>
      </c>
      <c r="T58" s="7">
        <f t="shared" si="7"/>
        <v>1</v>
      </c>
      <c r="U58">
        <f>IF(AND(ISNUMBER('Raw Data'!O53), OR('Raw Data'!O53&gt;'Raw Data'!P53, 'Raw Data'!O53='Raw Data'!P53)), 'Raw Data'!L53, 0)</f>
        <v>1.49</v>
      </c>
      <c r="V58" s="7">
        <f t="shared" si="8"/>
        <v>1</v>
      </c>
      <c r="W58">
        <f>IF(AND(ISNUMBER('Raw Data'!O53), OR('Raw Data'!O53&lt;'Raw Data'!P53, 'Raw Data'!O53='Raw Data'!P53)), 'Raw Data'!M53, 0)</f>
        <v>0</v>
      </c>
      <c r="X58" s="7">
        <f t="shared" si="9"/>
        <v>1</v>
      </c>
      <c r="Y58">
        <f>IF(AND(ISNUMBER('Raw Data'!O53), OR('Raw Data'!O53&gt;'Raw Data'!P53, 'Raw Data'!O53&lt;'Raw Data'!P53)), 'Raw Data'!N53, 0)</f>
        <v>1.24</v>
      </c>
      <c r="Z58">
        <f>IF('Raw Data'!C53&lt;'Raw Data'!E53, 1, 0)</f>
        <v>0</v>
      </c>
      <c r="AA58">
        <f>IF(AND('Raw Data'!C53&lt;'Raw Data'!E53, 'Raw Data'!O53&gt;'Raw Data'!P53), 'Raw Data'!C53, 0)</f>
        <v>0</v>
      </c>
      <c r="AB58" t="b">
        <f>'Raw Data'!C53&lt;'Raw Data'!E53</f>
        <v>0</v>
      </c>
      <c r="AC58">
        <f>IF('Raw Data'!C54&gt;'Raw Data'!E54, 1, 0)</f>
        <v>1</v>
      </c>
      <c r="AD58">
        <f>IF(AND('Raw Data'!C53&gt;'Raw Data'!E53, 'Raw Data'!O53&gt;'Raw Data'!P53), 'Raw Data'!C53, 0)</f>
        <v>0</v>
      </c>
      <c r="AE58">
        <f>IF('Raw Data'!E53&lt;'Raw Data'!C53, 1, 0)</f>
        <v>0</v>
      </c>
      <c r="AF58">
        <f>IF(AND('Raw Data'!C53&gt;'Raw Data'!E53, 'Raw Data'!O53&lt;'Raw Data'!P53), 'Raw Data'!E53, 0)</f>
        <v>0</v>
      </c>
      <c r="AG58">
        <f>IF('Raw Data'!E53&gt;'Raw Data'!C53, 1, 0)</f>
        <v>0</v>
      </c>
      <c r="AH58">
        <f>IF(AND('Raw Data'!C53&lt;'Raw Data'!E53, 'Raw Data'!O53&lt;'Raw Data'!P53), 'Raw Data'!E53, 0)</f>
        <v>0</v>
      </c>
      <c r="AI58" s="7">
        <f t="shared" si="10"/>
        <v>1</v>
      </c>
      <c r="AJ58">
        <f>IF(ISNUMBER('Raw Data'!C53), IF(_xlfn.XLOOKUP(SMALL('Raw Data'!C53:E53, 1), C58:G58, C58:G58, 0)&gt;0, SMALL('Raw Data'!C53:E53, 1), 0), 0)</f>
        <v>2.5</v>
      </c>
      <c r="AK58" s="7">
        <f t="shared" si="11"/>
        <v>1</v>
      </c>
      <c r="AL58">
        <f>IF(ISNUMBER('Raw Data'!C53), IF(_xlfn.XLOOKUP(SMALL('Raw Data'!C53:E53, 2), C58:G58, C58:G58, 0)&gt;0, SMALL('Raw Data'!C53:E53, 2), 0), 0)</f>
        <v>2.5</v>
      </c>
      <c r="AM58" s="7">
        <f t="shared" si="12"/>
        <v>1</v>
      </c>
      <c r="AN58">
        <f>IF(ISNUMBER('Raw Data'!C53), IF(_xlfn.XLOOKUP(SMALL('Raw Data'!C53:E53, 3), C58:G58, C58:G58, 0)&gt;0, SMALL('Raw Data'!C53:E53, 3), 0), 0)</f>
        <v>0</v>
      </c>
      <c r="AO58" s="7">
        <f t="shared" si="13"/>
        <v>1</v>
      </c>
      <c r="AP58">
        <f>IF(AND('Raw Data'!C53&lt;'Raw Data'!E53,'Raw Data'!O53&gt;'Raw Data'!P53),'Raw Data'!C53,IF(AND('Raw Data'!E53&lt;'Raw Data'!C53,'Raw Data'!P53&gt;'Raw Data'!O53),'Raw Data'!E53,0))</f>
        <v>0</v>
      </c>
      <c r="AQ58" s="7">
        <f t="shared" si="14"/>
        <v>1</v>
      </c>
      <c r="AR58">
        <f>IF(AND('Raw Data'!C53&gt;'Raw Data'!E53,'Raw Data'!O53&gt;'Raw Data'!P53),'Raw Data'!C53,IF(AND('Raw Data'!E53&gt;'Raw Data'!C53,'Raw Data'!P53&gt;'Raw Data'!O53),'Raw Data'!E53,0))</f>
        <v>0</v>
      </c>
      <c r="AS58">
        <f>IF('Raw Data'!D53&gt;0, IF('Raw Data'!D53&gt;4, Analysis!P58, 1), 0)</f>
        <v>1</v>
      </c>
      <c r="AT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AU58">
        <f t="shared" si="15"/>
        <v>1</v>
      </c>
      <c r="AV58">
        <f>IF(AND('Raw Data'!D53&gt;4,'Raw Data'!O53&lt;'Raw Data'!P53),'Raw Data'!K53,IF(AND('Raw Data'!D53&gt;4,'Raw Data'!O53='Raw Data'!P53),0,IF('Raw Data'!O53='Raw Data'!P53,'Raw Data'!D53,0)))</f>
        <v>0</v>
      </c>
      <c r="AW58">
        <f>IF(AND('Raw Data'!D53&lt;4, NOT(ISBLANK('Raw Data'!D53))), 1, 0)</f>
        <v>1</v>
      </c>
      <c r="AX58">
        <f>IF(AND('Raw Data'!D53&lt;4, 'Raw Data'!O53='Raw Data'!P53), 'Raw Data'!D53, 0)</f>
        <v>0</v>
      </c>
    </row>
    <row r="59" spans="1:50" x14ac:dyDescent="0.3">
      <c r="A59">
        <f>'Raw Data'!Q54</f>
        <v>6</v>
      </c>
      <c r="B59" s="7">
        <f t="shared" si="0"/>
        <v>1</v>
      </c>
      <c r="C59">
        <f>IF('Raw Data'!O54&gt;'Raw Data'!P54, 'Raw Data'!C54, 0)</f>
        <v>0</v>
      </c>
      <c r="D59" s="7">
        <f t="shared" si="1"/>
        <v>1</v>
      </c>
      <c r="E59">
        <f>IF(AND(ISNUMBER('Raw Data'!O54), 'Raw Data'!O54='Raw Data'!P54), 'Raw Data'!D54, 0)</f>
        <v>3.6</v>
      </c>
      <c r="F59" s="7">
        <f t="shared" si="2"/>
        <v>1</v>
      </c>
      <c r="G59">
        <f>IF('Raw Data'!O54&lt;'Raw Data'!P54, 'Raw Data'!E54, 0)</f>
        <v>0</v>
      </c>
      <c r="H59" s="7">
        <f t="shared" si="3"/>
        <v>1</v>
      </c>
      <c r="I59">
        <f>IF(SUM('Raw Data'!O54:P54)&gt;2, 'Raw Data'!F54, 0)</f>
        <v>0</v>
      </c>
      <c r="J59" s="7">
        <f t="shared" si="4"/>
        <v>1</v>
      </c>
      <c r="K59">
        <f>IF(AND(ISNUMBER('Raw Data'!O54),SUM('Raw Data'!O54:P54)&lt;3),'Raw Data'!F54,)</f>
        <v>1.56</v>
      </c>
      <c r="L59" s="7">
        <f t="shared" si="5"/>
        <v>1</v>
      </c>
      <c r="M59">
        <f>IF(AND('Raw Data'!O54&gt;0, 'Raw Data'!P54&gt;0), 'Raw Data'!H54, 0)</f>
        <v>1.48</v>
      </c>
      <c r="N59" s="7">
        <f t="shared" si="6"/>
        <v>1</v>
      </c>
      <c r="O59">
        <f>IF(AND(ISNUMBER('Raw Data'!O54), OR('Raw Data'!O54=0, 'Raw Data'!P54=0)), 'Raw Data'!I54, 0)</f>
        <v>0</v>
      </c>
      <c r="P59" s="7">
        <f>IF(OR(E59&gt;0, ISBLANK('Raw Data'!O54)=TRUE), 0, 1)</f>
        <v>0</v>
      </c>
      <c r="Q59">
        <f>IF('Raw Data'!O54='Raw Data'!P54, 0, IF('Raw Data'!O54&gt;'Raw Data'!P54, 'Raw Data'!J54, 0))</f>
        <v>0</v>
      </c>
      <c r="R59" s="7">
        <f>IF(OR(E59&gt;0, ISBLANK('Raw Data'!O54)=TRUE), 0, 1)</f>
        <v>0</v>
      </c>
      <c r="S59">
        <f>IF('Raw Data'!O54='Raw Data'!P54, 0, IF('Raw Data'!O54&lt;'Raw Data'!P54, 'Raw Data'!K54, 0))</f>
        <v>0</v>
      </c>
      <c r="T59" s="7">
        <f t="shared" si="7"/>
        <v>1</v>
      </c>
      <c r="U59">
        <f>IF(AND(ISNUMBER('Raw Data'!O54), OR('Raw Data'!O54&gt;'Raw Data'!P54, 'Raw Data'!O54='Raw Data'!P54)), 'Raw Data'!L54, 0)</f>
        <v>1.57</v>
      </c>
      <c r="V59" s="7">
        <f t="shared" si="8"/>
        <v>1</v>
      </c>
      <c r="W59">
        <f>IF(AND(ISNUMBER('Raw Data'!O54), OR('Raw Data'!O54&lt;'Raw Data'!P54, 'Raw Data'!O54='Raw Data'!P54)), 'Raw Data'!M54, 0)</f>
        <v>1.39</v>
      </c>
      <c r="X59" s="7">
        <f t="shared" si="9"/>
        <v>1</v>
      </c>
      <c r="Y59">
        <f>IF(AND(ISNUMBER('Raw Data'!O54), OR('Raw Data'!O54&gt;'Raw Data'!P54, 'Raw Data'!O54&lt;'Raw Data'!P54)), 'Raw Data'!N54, 0)</f>
        <v>0</v>
      </c>
      <c r="Z59">
        <f>IF('Raw Data'!C54&lt;'Raw Data'!E54, 1, 0)</f>
        <v>0</v>
      </c>
      <c r="AA59">
        <f>IF(AND('Raw Data'!C54&lt;'Raw Data'!E54, 'Raw Data'!O54&gt;'Raw Data'!P54), 'Raw Data'!C54, 0)</f>
        <v>0</v>
      </c>
      <c r="AB59" t="b">
        <f>'Raw Data'!C54&lt;'Raw Data'!E54</f>
        <v>0</v>
      </c>
      <c r="AC59">
        <f>IF('Raw Data'!C55&gt;'Raw Data'!E55, 1, 0)</f>
        <v>0</v>
      </c>
      <c r="AD59">
        <f>IF(AND('Raw Data'!C54&gt;'Raw Data'!E54, 'Raw Data'!O54&gt;'Raw Data'!P54), 'Raw Data'!C54, 0)</f>
        <v>0</v>
      </c>
      <c r="AE59">
        <f>IF('Raw Data'!E54&lt;'Raw Data'!C54, 1, 0)</f>
        <v>1</v>
      </c>
      <c r="AF59">
        <f>IF(AND('Raw Data'!C54&gt;'Raw Data'!E54, 'Raw Data'!O54&lt;'Raw Data'!P54), 'Raw Data'!E54, 0)</f>
        <v>0</v>
      </c>
      <c r="AG59">
        <f>IF('Raw Data'!E54&gt;'Raw Data'!C54, 1, 0)</f>
        <v>0</v>
      </c>
      <c r="AH59">
        <f>IF(AND('Raw Data'!C54&lt;'Raw Data'!E54, 'Raw Data'!O54&lt;'Raw Data'!P54), 'Raw Data'!E54, 0)</f>
        <v>0</v>
      </c>
      <c r="AI59" s="7">
        <f t="shared" si="10"/>
        <v>1</v>
      </c>
      <c r="AJ59">
        <f>IF(ISNUMBER('Raw Data'!C54), IF(_xlfn.XLOOKUP(SMALL('Raw Data'!C54:E54, 1), C59:G59, C59:G59, 0)&gt;0, SMALL('Raw Data'!C54:E54, 1), 0), 0)</f>
        <v>0</v>
      </c>
      <c r="AK59" s="7">
        <f t="shared" si="11"/>
        <v>1</v>
      </c>
      <c r="AL59">
        <f>IF(ISNUMBER('Raw Data'!C54), IF(_xlfn.XLOOKUP(SMALL('Raw Data'!C54:E54, 2), C59:G59, C59:G59, 0)&gt;0, SMALL('Raw Data'!C54:E54, 2), 0), 0)</f>
        <v>0</v>
      </c>
      <c r="AM59" s="7">
        <f t="shared" si="12"/>
        <v>1</v>
      </c>
      <c r="AN59">
        <f>IF(ISNUMBER('Raw Data'!C54), IF(_xlfn.XLOOKUP(SMALL('Raw Data'!C54:E54, 3), C59:G59, C59:G59, 0)&gt;0, SMALL('Raw Data'!C54:E54, 3), 0), 0)</f>
        <v>3.6</v>
      </c>
      <c r="AO59" s="7">
        <f t="shared" si="13"/>
        <v>1</v>
      </c>
      <c r="AP59">
        <f>IF(AND('Raw Data'!C54&lt;'Raw Data'!E54,'Raw Data'!O54&gt;'Raw Data'!P54),'Raw Data'!C54,IF(AND('Raw Data'!E54&lt;'Raw Data'!C54,'Raw Data'!P54&gt;'Raw Data'!O54),'Raw Data'!E54,0))</f>
        <v>0</v>
      </c>
      <c r="AQ59" s="7">
        <f t="shared" si="14"/>
        <v>1</v>
      </c>
      <c r="AR59">
        <f>IF(AND('Raw Data'!C54&gt;'Raw Data'!E54,'Raw Data'!O54&gt;'Raw Data'!P54),'Raw Data'!C54,IF(AND('Raw Data'!E54&gt;'Raw Data'!C54,'Raw Data'!P54&gt;'Raw Data'!O54),'Raw Data'!E54,0))</f>
        <v>0</v>
      </c>
      <c r="AS59">
        <f>IF('Raw Data'!D54&gt;0, IF('Raw Data'!D54&gt;4, Analysis!P59, 1), 0)</f>
        <v>1</v>
      </c>
      <c r="AT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3.6</v>
      </c>
      <c r="AU59">
        <f t="shared" si="15"/>
        <v>1</v>
      </c>
      <c r="AV59">
        <f>IF(AND('Raw Data'!D54&gt;4,'Raw Data'!O54&lt;'Raw Data'!P54),'Raw Data'!K54,IF(AND('Raw Data'!D54&gt;4,'Raw Data'!O54='Raw Data'!P54),0,IF('Raw Data'!O54='Raw Data'!P54,'Raw Data'!D54,0)))</f>
        <v>3.6</v>
      </c>
      <c r="AW59">
        <f>IF(AND('Raw Data'!D54&lt;4, NOT(ISBLANK('Raw Data'!D54))), 1, 0)</f>
        <v>1</v>
      </c>
      <c r="AX59">
        <f>IF(AND('Raw Data'!D54&lt;4, 'Raw Data'!O54='Raw Data'!P54), 'Raw Data'!D54, 0)</f>
        <v>3.6</v>
      </c>
    </row>
    <row r="60" spans="1:50" x14ac:dyDescent="0.3">
      <c r="A60">
        <f>'Raw Data'!Q55</f>
        <v>6</v>
      </c>
      <c r="B60" s="7">
        <f t="shared" si="0"/>
        <v>1</v>
      </c>
      <c r="C60">
        <f>IF('Raw Data'!O55&gt;'Raw Data'!P55, 'Raw Data'!C55, 0)</f>
        <v>0</v>
      </c>
      <c r="D60" s="7">
        <f t="shared" si="1"/>
        <v>1</v>
      </c>
      <c r="E60">
        <f>IF(AND(ISNUMBER('Raw Data'!O55), 'Raw Data'!O55='Raw Data'!P55), 'Raw Data'!D55, 0)</f>
        <v>0</v>
      </c>
      <c r="F60" s="7">
        <f t="shared" si="2"/>
        <v>1</v>
      </c>
      <c r="G60">
        <f>IF('Raw Data'!O55&lt;'Raw Data'!P55, 'Raw Data'!E55, 0)</f>
        <v>3.75</v>
      </c>
      <c r="H60" s="7">
        <f t="shared" si="3"/>
        <v>1</v>
      </c>
      <c r="I60">
        <f>IF(SUM('Raw Data'!O55:P55)&gt;2, 'Raw Data'!F55, 0)</f>
        <v>0</v>
      </c>
      <c r="J60" s="7">
        <f t="shared" si="4"/>
        <v>1</v>
      </c>
      <c r="K60">
        <f>IF(AND(ISNUMBER('Raw Data'!O55),SUM('Raw Data'!O55:P55)&lt;3),'Raw Data'!F55,)</f>
        <v>1.77</v>
      </c>
      <c r="L60" s="7">
        <f t="shared" si="5"/>
        <v>1</v>
      </c>
      <c r="M60">
        <f>IF(AND('Raw Data'!O55&gt;0, 'Raw Data'!P55&gt;0), 'Raw Data'!H55, 0)</f>
        <v>0</v>
      </c>
      <c r="N60" s="7">
        <f t="shared" si="6"/>
        <v>1</v>
      </c>
      <c r="O60">
        <f>IF(AND(ISNUMBER('Raw Data'!O55), OR('Raw Data'!O55=0, 'Raw Data'!P55=0)), 'Raw Data'!I55, 0)</f>
        <v>2.17</v>
      </c>
      <c r="P60" s="7">
        <f>IF(OR(E60&gt;0, ISBLANK('Raw Data'!O55)=TRUE), 0, 1)</f>
        <v>1</v>
      </c>
      <c r="Q60">
        <f>IF('Raw Data'!O55='Raw Data'!P55, 0, IF('Raw Data'!O55&gt;'Raw Data'!P55, 'Raw Data'!J55, 0))</f>
        <v>0</v>
      </c>
      <c r="R60" s="7">
        <f>IF(OR(E60&gt;0, ISBLANK('Raw Data'!O55)=TRUE), 0, 1)</f>
        <v>1</v>
      </c>
      <c r="S60">
        <f>IF('Raw Data'!O55='Raw Data'!P55, 0, IF('Raw Data'!O55&lt;'Raw Data'!P55, 'Raw Data'!K55, 0))</f>
        <v>2.79</v>
      </c>
      <c r="T60" s="7">
        <f t="shared" si="7"/>
        <v>1</v>
      </c>
      <c r="U60">
        <f>IF(AND(ISNUMBER('Raw Data'!O55), OR('Raw Data'!O55&gt;'Raw Data'!P55, 'Raw Data'!O55='Raw Data'!P55)), 'Raw Data'!L55, 0)</f>
        <v>0</v>
      </c>
      <c r="V60" s="7">
        <f t="shared" si="8"/>
        <v>1</v>
      </c>
      <c r="W60">
        <f>IF(AND(ISNUMBER('Raw Data'!O55), OR('Raw Data'!O55&lt;'Raw Data'!P55, 'Raw Data'!O55='Raw Data'!P55)), 'Raw Data'!M55, 0)</f>
        <v>1.83</v>
      </c>
      <c r="X60" s="7">
        <f t="shared" si="9"/>
        <v>1</v>
      </c>
      <c r="Y60">
        <f>IF(AND(ISNUMBER('Raw Data'!O55), OR('Raw Data'!O55&gt;'Raw Data'!P55, 'Raw Data'!O55&lt;'Raw Data'!P55)), 'Raw Data'!N55, 0)</f>
        <v>1.25</v>
      </c>
      <c r="Z60">
        <f>IF('Raw Data'!C55&lt;'Raw Data'!E55, 1, 0)</f>
        <v>1</v>
      </c>
      <c r="AA60">
        <f>IF(AND('Raw Data'!C55&lt;'Raw Data'!E55, 'Raw Data'!O55&gt;'Raw Data'!P55), 'Raw Data'!C55, 0)</f>
        <v>0</v>
      </c>
      <c r="AB60" t="b">
        <f>'Raw Data'!C55&lt;'Raw Data'!E55</f>
        <v>1</v>
      </c>
      <c r="AC60">
        <f>IF('Raw Data'!C56&gt;'Raw Data'!E56, 1, 0)</f>
        <v>0</v>
      </c>
      <c r="AD60">
        <f>IF(AND('Raw Data'!C55&gt;'Raw Data'!E55, 'Raw Data'!O55&gt;'Raw Data'!P55), 'Raw Data'!C55, 0)</f>
        <v>0</v>
      </c>
      <c r="AE60">
        <f>IF('Raw Data'!E55&lt;'Raw Data'!C55, 1, 0)</f>
        <v>0</v>
      </c>
      <c r="AF60">
        <f>IF(AND('Raw Data'!C55&gt;'Raw Data'!E55, 'Raw Data'!O55&lt;'Raw Data'!P55), 'Raw Data'!E55, 0)</f>
        <v>0</v>
      </c>
      <c r="AG60">
        <f>IF('Raw Data'!E55&gt;'Raw Data'!C55, 1, 0)</f>
        <v>1</v>
      </c>
      <c r="AH60">
        <f>IF(AND('Raw Data'!C55&lt;'Raw Data'!E55, 'Raw Data'!O55&lt;'Raw Data'!P55), 'Raw Data'!E55, 0)</f>
        <v>3.75</v>
      </c>
      <c r="AI60" s="7">
        <f t="shared" si="10"/>
        <v>1</v>
      </c>
      <c r="AJ60">
        <f>IF(ISNUMBER('Raw Data'!C55), IF(_xlfn.XLOOKUP(SMALL('Raw Data'!C55:E55, 1), C60:G60, C60:G60, 0)&gt;0, SMALL('Raw Data'!C55:E55, 1), 0), 0)</f>
        <v>0</v>
      </c>
      <c r="AK60" s="7">
        <f t="shared" si="11"/>
        <v>1</v>
      </c>
      <c r="AL60">
        <f>IF(ISNUMBER('Raw Data'!C55), IF(_xlfn.XLOOKUP(SMALL('Raw Data'!C55:E55, 2), C60:G60, C60:G60, 0)&gt;0, SMALL('Raw Data'!C55:E55, 2), 0), 0)</f>
        <v>0</v>
      </c>
      <c r="AM60" s="7">
        <f t="shared" si="12"/>
        <v>1</v>
      </c>
      <c r="AN60">
        <f>IF(ISNUMBER('Raw Data'!C55), IF(_xlfn.XLOOKUP(SMALL('Raw Data'!C55:E55, 3), C60:G60, C60:G60, 0)&gt;0, SMALL('Raw Data'!C55:E55, 3), 0), 0)</f>
        <v>3.75</v>
      </c>
      <c r="AO60" s="7">
        <f t="shared" si="13"/>
        <v>1</v>
      </c>
      <c r="AP60">
        <f>IF(AND('Raw Data'!C55&lt;'Raw Data'!E55,'Raw Data'!O55&gt;'Raw Data'!P55),'Raw Data'!C55,IF(AND('Raw Data'!E55&lt;'Raw Data'!C55,'Raw Data'!P55&gt;'Raw Data'!O55),'Raw Data'!E55,0))</f>
        <v>0</v>
      </c>
      <c r="AQ60" s="7">
        <f t="shared" si="14"/>
        <v>1</v>
      </c>
      <c r="AR60">
        <f>IF(AND('Raw Data'!C55&gt;'Raw Data'!E55,'Raw Data'!O55&gt;'Raw Data'!P55),'Raw Data'!C55,IF(AND('Raw Data'!E55&gt;'Raw Data'!C55,'Raw Data'!P55&gt;'Raw Data'!O55),'Raw Data'!E55,0))</f>
        <v>3.75</v>
      </c>
      <c r="AS60">
        <f>IF('Raw Data'!D55&gt;0, IF('Raw Data'!D55&gt;4, Analysis!P60, 1), 0)</f>
        <v>1</v>
      </c>
      <c r="AT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AU60">
        <f t="shared" si="15"/>
        <v>1</v>
      </c>
      <c r="AV60">
        <f>IF(AND('Raw Data'!D55&gt;4,'Raw Data'!O55&lt;'Raw Data'!P55),'Raw Data'!K55,IF(AND('Raw Data'!D55&gt;4,'Raw Data'!O55='Raw Data'!P55),0,IF('Raw Data'!O55='Raw Data'!P55,'Raw Data'!D55,0)))</f>
        <v>0</v>
      </c>
      <c r="AW60">
        <f>IF(AND('Raw Data'!D55&lt;4, NOT(ISBLANK('Raw Data'!D55))), 1, 0)</f>
        <v>1</v>
      </c>
      <c r="AX60">
        <f>IF(AND('Raw Data'!D55&lt;4, 'Raw Data'!O55='Raw Data'!P55), 'Raw Data'!D55, 0)</f>
        <v>0</v>
      </c>
    </row>
    <row r="61" spans="1:50" x14ac:dyDescent="0.3">
      <c r="A61">
        <f>'Raw Data'!Q56</f>
        <v>7</v>
      </c>
      <c r="B61" s="7">
        <f t="shared" si="0"/>
        <v>1</v>
      </c>
      <c r="C61">
        <f>IF('Raw Data'!O56&gt;'Raw Data'!P56, 'Raw Data'!C56, 0)</f>
        <v>0</v>
      </c>
      <c r="D61" s="7">
        <f t="shared" si="1"/>
        <v>1</v>
      </c>
      <c r="E61">
        <f>IF(AND(ISNUMBER('Raw Data'!O56), 'Raw Data'!O56='Raw Data'!P56), 'Raw Data'!D56, 0)</f>
        <v>0</v>
      </c>
      <c r="F61" s="7">
        <f t="shared" si="2"/>
        <v>1</v>
      </c>
      <c r="G61">
        <f>IF('Raw Data'!O56&lt;'Raw Data'!P56, 'Raw Data'!E56, 0)</f>
        <v>3.3</v>
      </c>
      <c r="H61" s="7">
        <f t="shared" si="3"/>
        <v>1</v>
      </c>
      <c r="I61">
        <f>IF(SUM('Raw Data'!O56:P56)&gt;2, 'Raw Data'!F56, 0)</f>
        <v>1.47</v>
      </c>
      <c r="J61" s="7">
        <f t="shared" si="4"/>
        <v>1</v>
      </c>
      <c r="K61">
        <f>IF(AND(ISNUMBER('Raw Data'!O56),SUM('Raw Data'!O56:P56)&lt;3),'Raw Data'!F56,)</f>
        <v>0</v>
      </c>
      <c r="L61" s="7">
        <f t="shared" si="5"/>
        <v>1</v>
      </c>
      <c r="M61">
        <f>IF(AND('Raw Data'!O56&gt;0, 'Raw Data'!P56&gt;0), 'Raw Data'!H56, 0)</f>
        <v>1.45</v>
      </c>
      <c r="N61" s="7">
        <f t="shared" si="6"/>
        <v>1</v>
      </c>
      <c r="O61">
        <f>IF(AND(ISNUMBER('Raw Data'!O56), OR('Raw Data'!O56=0, 'Raw Data'!P56=0)), 'Raw Data'!I56, 0)</f>
        <v>0</v>
      </c>
      <c r="P61" s="7">
        <f>IF(OR(E61&gt;0, ISBLANK('Raw Data'!O56)=TRUE), 0, 1)</f>
        <v>1</v>
      </c>
      <c r="Q61">
        <f>IF('Raw Data'!O56='Raw Data'!P56, 0, IF('Raw Data'!O56&gt;'Raw Data'!P56, 'Raw Data'!J56, 0))</f>
        <v>0</v>
      </c>
      <c r="R61" s="7">
        <f>IF(OR(E61&gt;0, ISBLANK('Raw Data'!O56)=TRUE), 0, 1)</f>
        <v>1</v>
      </c>
      <c r="S61">
        <f>IF('Raw Data'!O56='Raw Data'!P56, 0, IF('Raw Data'!O56&lt;'Raw Data'!P56, 'Raw Data'!K56, 0))</f>
        <v>2.56</v>
      </c>
      <c r="T61" s="7">
        <f t="shared" si="7"/>
        <v>1</v>
      </c>
      <c r="U61">
        <f>IF(AND(ISNUMBER('Raw Data'!O56), OR('Raw Data'!O56&gt;'Raw Data'!P56, 'Raw Data'!O56='Raw Data'!P56)), 'Raw Data'!L56, 0)</f>
        <v>0</v>
      </c>
      <c r="V61" s="7">
        <f t="shared" si="8"/>
        <v>1</v>
      </c>
      <c r="W61">
        <f>IF(AND(ISNUMBER('Raw Data'!O56), OR('Raw Data'!O56&lt;'Raw Data'!P56, 'Raw Data'!O56='Raw Data'!P56)), 'Raw Data'!M56, 0)</f>
        <v>1.79</v>
      </c>
      <c r="X61" s="7">
        <f t="shared" si="9"/>
        <v>1</v>
      </c>
      <c r="Y61">
        <f>IF(AND(ISNUMBER('Raw Data'!O56), OR('Raw Data'!O56&gt;'Raw Data'!P56, 'Raw Data'!O56&lt;'Raw Data'!P56)), 'Raw Data'!N56, 0)</f>
        <v>1.22</v>
      </c>
      <c r="Z61">
        <f>IF('Raw Data'!C56&lt;'Raw Data'!E56, 1, 0)</f>
        <v>1</v>
      </c>
      <c r="AA61">
        <f>IF(AND('Raw Data'!C56&lt;'Raw Data'!E56, 'Raw Data'!O56&gt;'Raw Data'!P56), 'Raw Data'!C56, 0)</f>
        <v>0</v>
      </c>
      <c r="AB61" t="b">
        <f>'Raw Data'!C56&lt;'Raw Data'!E56</f>
        <v>1</v>
      </c>
      <c r="AC61">
        <f>IF('Raw Data'!C57&gt;'Raw Data'!E57, 1, 0)</f>
        <v>0</v>
      </c>
      <c r="AD61">
        <f>IF(AND('Raw Data'!C56&gt;'Raw Data'!E56, 'Raw Data'!O56&gt;'Raw Data'!P56), 'Raw Data'!C56, 0)</f>
        <v>0</v>
      </c>
      <c r="AE61">
        <f>IF('Raw Data'!E56&lt;'Raw Data'!C56, 1, 0)</f>
        <v>0</v>
      </c>
      <c r="AF61">
        <f>IF(AND('Raw Data'!C56&gt;'Raw Data'!E56, 'Raw Data'!O56&lt;'Raw Data'!P56), 'Raw Data'!E56, 0)</f>
        <v>0</v>
      </c>
      <c r="AG61">
        <f>IF('Raw Data'!E56&gt;'Raw Data'!C56, 1, 0)</f>
        <v>1</v>
      </c>
      <c r="AH61">
        <f>IF(AND('Raw Data'!C56&lt;'Raw Data'!E56, 'Raw Data'!O56&lt;'Raw Data'!P56), 'Raw Data'!E56, 0)</f>
        <v>3.3</v>
      </c>
      <c r="AI61" s="7">
        <f t="shared" si="10"/>
        <v>1</v>
      </c>
      <c r="AJ61">
        <f>IF(ISNUMBER('Raw Data'!C56), IF(_xlfn.XLOOKUP(SMALL('Raw Data'!C56:E56, 1), C61:G61, C61:G61, 0)&gt;0, SMALL('Raw Data'!C56:E56, 1), 0), 0)</f>
        <v>0</v>
      </c>
      <c r="AK61" s="7">
        <f t="shared" si="11"/>
        <v>1</v>
      </c>
      <c r="AL61">
        <f>IF(ISNUMBER('Raw Data'!C56), IF(_xlfn.XLOOKUP(SMALL('Raw Data'!C56:E56, 2), C61:G61, C61:G61, 0)&gt;0, SMALL('Raw Data'!C56:E56, 2), 0), 0)</f>
        <v>3.3</v>
      </c>
      <c r="AM61" s="7">
        <f t="shared" si="12"/>
        <v>1</v>
      </c>
      <c r="AN61">
        <f>IF(ISNUMBER('Raw Data'!C56), IF(_xlfn.XLOOKUP(SMALL('Raw Data'!C56:E56, 3), C61:G61, C61:G61, 0)&gt;0, SMALL('Raw Data'!C56:E56, 3), 0), 0)</f>
        <v>0</v>
      </c>
      <c r="AO61" s="7">
        <f t="shared" si="13"/>
        <v>1</v>
      </c>
      <c r="AP61">
        <f>IF(AND('Raw Data'!C56&lt;'Raw Data'!E56,'Raw Data'!O56&gt;'Raw Data'!P56),'Raw Data'!C56,IF(AND('Raw Data'!E56&lt;'Raw Data'!C56,'Raw Data'!P56&gt;'Raw Data'!O56),'Raw Data'!E56,0))</f>
        <v>0</v>
      </c>
      <c r="AQ61" s="7">
        <f t="shared" si="14"/>
        <v>1</v>
      </c>
      <c r="AR61">
        <f>IF(AND('Raw Data'!C56&gt;'Raw Data'!E56,'Raw Data'!O56&gt;'Raw Data'!P56),'Raw Data'!C56,IF(AND('Raw Data'!E56&gt;'Raw Data'!C56,'Raw Data'!P56&gt;'Raw Data'!O56),'Raw Data'!E56,0))</f>
        <v>3.3</v>
      </c>
      <c r="AS61">
        <f>IF('Raw Data'!D56&gt;0, IF('Raw Data'!D56&gt;4, Analysis!P61, 1), 0)</f>
        <v>1</v>
      </c>
      <c r="AT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0</v>
      </c>
      <c r="AU61">
        <f t="shared" si="15"/>
        <v>1</v>
      </c>
      <c r="AV61">
        <f>IF(AND('Raw Data'!D56&gt;4,'Raw Data'!O56&lt;'Raw Data'!P56),'Raw Data'!K56,IF(AND('Raw Data'!D56&gt;4,'Raw Data'!O56='Raw Data'!P56),0,IF('Raw Data'!O56='Raw Data'!P56,'Raw Data'!D56,0)))</f>
        <v>0</v>
      </c>
      <c r="AW61">
        <f>IF(AND('Raw Data'!D56&lt;4, NOT(ISBLANK('Raw Data'!D56))), 1, 0)</f>
        <v>1</v>
      </c>
      <c r="AX61">
        <f>IF(AND('Raw Data'!D56&lt;4, 'Raw Data'!O56='Raw Data'!P56), 'Raw Data'!D56, 0)</f>
        <v>0</v>
      </c>
    </row>
    <row r="62" spans="1:50" x14ac:dyDescent="0.3">
      <c r="A62">
        <f>'Raw Data'!Q57</f>
        <v>7</v>
      </c>
      <c r="B62" s="7">
        <f t="shared" si="0"/>
        <v>1</v>
      </c>
      <c r="C62">
        <f>IF('Raw Data'!O57&gt;'Raw Data'!P57, 'Raw Data'!C57, 0)</f>
        <v>1.4</v>
      </c>
      <c r="D62" s="7">
        <f t="shared" si="1"/>
        <v>1</v>
      </c>
      <c r="E62">
        <f>IF(AND(ISNUMBER('Raw Data'!O57), 'Raw Data'!O57='Raw Data'!P57), 'Raw Data'!D57, 0)</f>
        <v>0</v>
      </c>
      <c r="F62" s="7">
        <f t="shared" si="2"/>
        <v>1</v>
      </c>
      <c r="G62">
        <f>IF('Raw Data'!O57&lt;'Raw Data'!P57, 'Raw Data'!E57, 0)</f>
        <v>0</v>
      </c>
      <c r="H62" s="7">
        <f t="shared" si="3"/>
        <v>1</v>
      </c>
      <c r="I62">
        <f>IF(SUM('Raw Data'!O57:P57)&gt;2, 'Raw Data'!F57, 0)</f>
        <v>1.45</v>
      </c>
      <c r="J62" s="7">
        <f t="shared" si="4"/>
        <v>1</v>
      </c>
      <c r="K62">
        <f>IF(AND(ISNUMBER('Raw Data'!O57),SUM('Raw Data'!O57:P57)&lt;3),'Raw Data'!F57,)</f>
        <v>0</v>
      </c>
      <c r="L62" s="7">
        <f t="shared" si="5"/>
        <v>1</v>
      </c>
      <c r="M62">
        <f>IF(AND('Raw Data'!O57&gt;0, 'Raw Data'!P57&gt;0), 'Raw Data'!H57, 0)</f>
        <v>0</v>
      </c>
      <c r="N62" s="7">
        <f t="shared" si="6"/>
        <v>1</v>
      </c>
      <c r="O62">
        <f>IF(AND(ISNUMBER('Raw Data'!O57), OR('Raw Data'!O57=0, 'Raw Data'!P57=0)), 'Raw Data'!I57, 0)</f>
        <v>2.33</v>
      </c>
      <c r="P62" s="7">
        <f>IF(OR(E62&gt;0, ISBLANK('Raw Data'!O57)=TRUE), 0, 1)</f>
        <v>1</v>
      </c>
      <c r="Q62">
        <f>IF('Raw Data'!O57='Raw Data'!P57, 0, IF('Raw Data'!O57&gt;'Raw Data'!P57, 'Raw Data'!J57, 0))</f>
        <v>1.1399999999999999</v>
      </c>
      <c r="R62" s="7">
        <f>IF(OR(E62&gt;0, ISBLANK('Raw Data'!O57)=TRUE), 0, 1)</f>
        <v>1</v>
      </c>
      <c r="S62">
        <f>IF('Raw Data'!O57='Raw Data'!P57, 0, IF('Raw Data'!O57&lt;'Raw Data'!P57, 'Raw Data'!K57, 0))</f>
        <v>0</v>
      </c>
      <c r="T62" s="7">
        <f t="shared" si="7"/>
        <v>1</v>
      </c>
      <c r="U62">
        <f>IF(AND(ISNUMBER('Raw Data'!O57), OR('Raw Data'!O57&gt;'Raw Data'!P57, 'Raw Data'!O57='Raw Data'!P57)), 'Raw Data'!L57, 0)</f>
        <v>1.0900000000000001</v>
      </c>
      <c r="V62" s="7">
        <f t="shared" si="8"/>
        <v>1</v>
      </c>
      <c r="W62">
        <f>IF(AND(ISNUMBER('Raw Data'!O57), OR('Raw Data'!O57&lt;'Raw Data'!P57, 'Raw Data'!O57='Raw Data'!P57)), 'Raw Data'!M57, 0)</f>
        <v>0</v>
      </c>
      <c r="X62" s="7">
        <f t="shared" si="9"/>
        <v>1</v>
      </c>
      <c r="Y62">
        <f>IF(AND(ISNUMBER('Raw Data'!O57), OR('Raw Data'!O57&gt;'Raw Data'!P57, 'Raw Data'!O57&lt;'Raw Data'!P57)), 'Raw Data'!N57, 0)</f>
        <v>1.1499999999999999</v>
      </c>
      <c r="Z62">
        <f>IF('Raw Data'!C57&lt;'Raw Data'!E57, 1, 0)</f>
        <v>1</v>
      </c>
      <c r="AA62">
        <f>IF(AND('Raw Data'!C57&lt;'Raw Data'!E57, 'Raw Data'!O57&gt;'Raw Data'!P57), 'Raw Data'!C57, 0)</f>
        <v>1.4</v>
      </c>
      <c r="AB62" t="b">
        <f>'Raw Data'!C57&lt;'Raw Data'!E57</f>
        <v>1</v>
      </c>
      <c r="AC62">
        <f>IF('Raw Data'!C58&gt;'Raw Data'!E58, 1, 0)</f>
        <v>1</v>
      </c>
      <c r="AD62">
        <f>IF(AND('Raw Data'!C57&gt;'Raw Data'!E57, 'Raw Data'!O57&gt;'Raw Data'!P57), 'Raw Data'!C57, 0)</f>
        <v>0</v>
      </c>
      <c r="AE62">
        <f>IF('Raw Data'!E57&lt;'Raw Data'!C57, 1, 0)</f>
        <v>0</v>
      </c>
      <c r="AF62">
        <f>IF(AND('Raw Data'!C57&gt;'Raw Data'!E57, 'Raw Data'!O57&lt;'Raw Data'!P57), 'Raw Data'!E57, 0)</f>
        <v>0</v>
      </c>
      <c r="AG62">
        <f>IF('Raw Data'!E57&gt;'Raw Data'!C57, 1, 0)</f>
        <v>1</v>
      </c>
      <c r="AH62">
        <f>IF(AND('Raw Data'!C57&lt;'Raw Data'!E57, 'Raw Data'!O57&lt;'Raw Data'!P57), 'Raw Data'!E57, 0)</f>
        <v>0</v>
      </c>
      <c r="AI62" s="7">
        <f t="shared" si="10"/>
        <v>1</v>
      </c>
      <c r="AJ62">
        <f>IF(ISNUMBER('Raw Data'!C57), IF(_xlfn.XLOOKUP(SMALL('Raw Data'!C57:E57, 1), C62:G62, C62:G62, 0)&gt;0, SMALL('Raw Data'!C57:E57, 1), 0), 0)</f>
        <v>1.4</v>
      </c>
      <c r="AK62" s="7">
        <f t="shared" si="11"/>
        <v>1</v>
      </c>
      <c r="AL62">
        <f>IF(ISNUMBER('Raw Data'!C57), IF(_xlfn.XLOOKUP(SMALL('Raw Data'!C57:E57, 2), C62:G62, C62:G62, 0)&gt;0, SMALL('Raw Data'!C57:E57, 2), 0), 0)</f>
        <v>0</v>
      </c>
      <c r="AM62" s="7">
        <f t="shared" si="12"/>
        <v>1</v>
      </c>
      <c r="AN62">
        <f>IF(ISNUMBER('Raw Data'!C57), IF(_xlfn.XLOOKUP(SMALL('Raw Data'!C57:E57, 3), C62:G62, C62:G62, 0)&gt;0, SMALL('Raw Data'!C57:E57, 3), 0), 0)</f>
        <v>0</v>
      </c>
      <c r="AO62" s="7">
        <f t="shared" si="13"/>
        <v>1</v>
      </c>
      <c r="AP62">
        <f>IF(AND('Raw Data'!C57&lt;'Raw Data'!E57,'Raw Data'!O57&gt;'Raw Data'!P57),'Raw Data'!C57,IF(AND('Raw Data'!E57&lt;'Raw Data'!C57,'Raw Data'!P57&gt;'Raw Data'!O57),'Raw Data'!E57,0))</f>
        <v>1.4</v>
      </c>
      <c r="AQ62" s="7">
        <f t="shared" si="14"/>
        <v>1</v>
      </c>
      <c r="AR62">
        <f>IF(AND('Raw Data'!C57&gt;'Raw Data'!E57,'Raw Data'!O57&gt;'Raw Data'!P57),'Raw Data'!C57,IF(AND('Raw Data'!E57&gt;'Raw Data'!C57,'Raw Data'!P57&gt;'Raw Data'!O57),'Raw Data'!E57,0))</f>
        <v>0</v>
      </c>
      <c r="AS62">
        <f>IF('Raw Data'!D57&gt;0, IF('Raw Data'!D57&gt;4, Analysis!P62, 1), 0)</f>
        <v>1</v>
      </c>
      <c r="AT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1.1399999999999999</v>
      </c>
      <c r="AU62">
        <f t="shared" si="15"/>
        <v>1</v>
      </c>
      <c r="AV62">
        <f>IF(AND('Raw Data'!D57&gt;4,'Raw Data'!O57&lt;'Raw Data'!P57),'Raw Data'!K57,IF(AND('Raw Data'!D57&gt;4,'Raw Data'!O57='Raw Data'!P57),0,IF('Raw Data'!O57='Raw Data'!P57,'Raw Data'!D57,0)))</f>
        <v>0</v>
      </c>
      <c r="AW62">
        <f>IF(AND('Raw Data'!D57&lt;4, NOT(ISBLANK('Raw Data'!D57))), 1, 0)</f>
        <v>0</v>
      </c>
      <c r="AX62">
        <f>IF(AND('Raw Data'!D57&lt;4, 'Raw Data'!O57='Raw Data'!P57), 'Raw Data'!D57, 0)</f>
        <v>0</v>
      </c>
    </row>
    <row r="63" spans="1:50" x14ac:dyDescent="0.3">
      <c r="A63">
        <f>'Raw Data'!Q58</f>
        <v>7</v>
      </c>
      <c r="B63" s="7">
        <f t="shared" si="0"/>
        <v>1</v>
      </c>
      <c r="C63">
        <f>IF('Raw Data'!O58&gt;'Raw Data'!P58, 'Raw Data'!C58, 0)</f>
        <v>0</v>
      </c>
      <c r="D63" s="7">
        <f t="shared" si="1"/>
        <v>1</v>
      </c>
      <c r="E63">
        <f>IF(AND(ISNUMBER('Raw Data'!O58), 'Raw Data'!O58='Raw Data'!P58), 'Raw Data'!D58, 0)</f>
        <v>3.3</v>
      </c>
      <c r="F63" s="7">
        <f t="shared" si="2"/>
        <v>1</v>
      </c>
      <c r="G63">
        <f>IF('Raw Data'!O58&lt;'Raw Data'!P58, 'Raw Data'!E58, 0)</f>
        <v>0</v>
      </c>
      <c r="H63" s="7">
        <f t="shared" si="3"/>
        <v>1</v>
      </c>
      <c r="I63">
        <f>IF(SUM('Raw Data'!O58:P58)&gt;2, 'Raw Data'!F58, 0)</f>
        <v>0</v>
      </c>
      <c r="J63" s="7">
        <f t="shared" si="4"/>
        <v>1</v>
      </c>
      <c r="K63">
        <f>IF(AND(ISNUMBER('Raw Data'!O58),SUM('Raw Data'!O58:P58)&lt;3),'Raw Data'!F58,)</f>
        <v>1.85</v>
      </c>
      <c r="L63" s="7">
        <f t="shared" si="5"/>
        <v>1</v>
      </c>
      <c r="M63">
        <f>IF(AND('Raw Data'!O58&gt;0, 'Raw Data'!P58&gt;0), 'Raw Data'!H58, 0)</f>
        <v>1.69</v>
      </c>
      <c r="N63" s="7">
        <f t="shared" si="6"/>
        <v>1</v>
      </c>
      <c r="O63">
        <f>IF(AND(ISNUMBER('Raw Data'!O58), OR('Raw Data'!O58=0, 'Raw Data'!P58=0)), 'Raw Data'!I58, 0)</f>
        <v>0</v>
      </c>
      <c r="P63" s="7">
        <f>IF(OR(E63&gt;0, ISBLANK('Raw Data'!O58)=TRUE), 0, 1)</f>
        <v>0</v>
      </c>
      <c r="Q63">
        <f>IF('Raw Data'!O58='Raw Data'!P58, 0, IF('Raw Data'!O58&gt;'Raw Data'!P58, 'Raw Data'!J58, 0))</f>
        <v>0</v>
      </c>
      <c r="R63" s="7">
        <f>IF(OR(E63&gt;0, ISBLANK('Raw Data'!O58)=TRUE), 0, 1)</f>
        <v>0</v>
      </c>
      <c r="S63">
        <f>IF('Raw Data'!O58='Raw Data'!P58, 0, IF('Raw Data'!O58&lt;'Raw Data'!P58, 'Raw Data'!K58, 0))</f>
        <v>0</v>
      </c>
      <c r="T63" s="7">
        <f t="shared" si="7"/>
        <v>1</v>
      </c>
      <c r="U63">
        <f>IF(AND(ISNUMBER('Raw Data'!O58), OR('Raw Data'!O58&gt;'Raw Data'!P58, 'Raw Data'!O58='Raw Data'!P58)), 'Raw Data'!L58, 0)</f>
        <v>1.55</v>
      </c>
      <c r="V63" s="7">
        <f t="shared" si="8"/>
        <v>1</v>
      </c>
      <c r="W63">
        <f>IF(AND(ISNUMBER('Raw Data'!O58), OR('Raw Data'!O58&lt;'Raw Data'!P58, 'Raw Data'!O58='Raw Data'!P58)), 'Raw Data'!M58, 0)</f>
        <v>1.38</v>
      </c>
      <c r="X63" s="7">
        <f t="shared" si="9"/>
        <v>1</v>
      </c>
      <c r="Y63">
        <f>IF(AND(ISNUMBER('Raw Data'!O58), OR('Raw Data'!O58&gt;'Raw Data'!P58, 'Raw Data'!O58&lt;'Raw Data'!P58)), 'Raw Data'!N58, 0)</f>
        <v>0</v>
      </c>
      <c r="Z63">
        <f>IF('Raw Data'!C58&lt;'Raw Data'!E58, 1, 0)</f>
        <v>0</v>
      </c>
      <c r="AA63">
        <f>IF(AND('Raw Data'!C58&lt;'Raw Data'!E58, 'Raw Data'!O58&gt;'Raw Data'!P58), 'Raw Data'!C58, 0)</f>
        <v>0</v>
      </c>
      <c r="AB63" t="b">
        <f>'Raw Data'!C58&lt;'Raw Data'!E58</f>
        <v>0</v>
      </c>
      <c r="AC63">
        <f>IF('Raw Data'!C59&gt;'Raw Data'!E59, 1, 0)</f>
        <v>1</v>
      </c>
      <c r="AD63">
        <f>IF(AND('Raw Data'!C58&gt;'Raw Data'!E58, 'Raw Data'!O58&gt;'Raw Data'!P58), 'Raw Data'!C58, 0)</f>
        <v>0</v>
      </c>
      <c r="AE63">
        <f>IF('Raw Data'!E58&lt;'Raw Data'!C58, 1, 0)</f>
        <v>1</v>
      </c>
      <c r="AF63">
        <f>IF(AND('Raw Data'!C58&gt;'Raw Data'!E58, 'Raw Data'!O58&lt;'Raw Data'!P58), 'Raw Data'!E58, 0)</f>
        <v>0</v>
      </c>
      <c r="AG63">
        <f>IF('Raw Data'!E58&gt;'Raw Data'!C58, 1, 0)</f>
        <v>0</v>
      </c>
      <c r="AH63">
        <f>IF(AND('Raw Data'!C58&lt;'Raw Data'!E58, 'Raw Data'!O58&lt;'Raw Data'!P58), 'Raw Data'!E58, 0)</f>
        <v>0</v>
      </c>
      <c r="AI63" s="7">
        <f t="shared" si="10"/>
        <v>1</v>
      </c>
      <c r="AJ63">
        <f>IF(ISNUMBER('Raw Data'!C58), IF(_xlfn.XLOOKUP(SMALL('Raw Data'!C58:E58, 1), C63:G63, C63:G63, 0)&gt;0, SMALL('Raw Data'!C58:E58, 1), 0), 0)</f>
        <v>0</v>
      </c>
      <c r="AK63" s="7">
        <f t="shared" si="11"/>
        <v>1</v>
      </c>
      <c r="AL63">
        <f>IF(ISNUMBER('Raw Data'!C58), IF(_xlfn.XLOOKUP(SMALL('Raw Data'!C58:E58, 2), C63:G63, C63:G63, 0)&gt;0, SMALL('Raw Data'!C58:E58, 2), 0), 0)</f>
        <v>0</v>
      </c>
      <c r="AM63" s="7">
        <f t="shared" si="12"/>
        <v>1</v>
      </c>
      <c r="AN63">
        <f>IF(ISNUMBER('Raw Data'!C58), IF(_xlfn.XLOOKUP(SMALL('Raw Data'!C58:E58, 3), C63:G63, C63:G63, 0)&gt;0, SMALL('Raw Data'!C58:E58, 3), 0), 0)</f>
        <v>3.3</v>
      </c>
      <c r="AO63" s="7">
        <f t="shared" si="13"/>
        <v>1</v>
      </c>
      <c r="AP63">
        <f>IF(AND('Raw Data'!C58&lt;'Raw Data'!E58,'Raw Data'!O58&gt;'Raw Data'!P58),'Raw Data'!C58,IF(AND('Raw Data'!E58&lt;'Raw Data'!C58,'Raw Data'!P58&gt;'Raw Data'!O58),'Raw Data'!E58,0))</f>
        <v>0</v>
      </c>
      <c r="AQ63" s="7">
        <f t="shared" si="14"/>
        <v>1</v>
      </c>
      <c r="AR63">
        <f>IF(AND('Raw Data'!C58&gt;'Raw Data'!E58,'Raw Data'!O58&gt;'Raw Data'!P58),'Raw Data'!C58,IF(AND('Raw Data'!E58&gt;'Raw Data'!C58,'Raw Data'!P58&gt;'Raw Data'!O58),'Raw Data'!E58,0))</f>
        <v>0</v>
      </c>
      <c r="AS63">
        <f>IF('Raw Data'!D58&gt;0, IF('Raw Data'!D58&gt;4, Analysis!P63, 1), 0)</f>
        <v>1</v>
      </c>
      <c r="AT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3.3</v>
      </c>
      <c r="AU63">
        <f t="shared" si="15"/>
        <v>1</v>
      </c>
      <c r="AV63">
        <f>IF(AND('Raw Data'!D58&gt;4,'Raw Data'!O58&lt;'Raw Data'!P58),'Raw Data'!K58,IF(AND('Raw Data'!D58&gt;4,'Raw Data'!O58='Raw Data'!P58),0,IF('Raw Data'!O58='Raw Data'!P58,'Raw Data'!D58,0)))</f>
        <v>3.3</v>
      </c>
      <c r="AW63">
        <f>IF(AND('Raw Data'!D58&lt;4, NOT(ISBLANK('Raw Data'!D58))), 1, 0)</f>
        <v>1</v>
      </c>
      <c r="AX63">
        <f>IF(AND('Raw Data'!D58&lt;4, 'Raw Data'!O58='Raw Data'!P58), 'Raw Data'!D58, 0)</f>
        <v>3.3</v>
      </c>
    </row>
    <row r="64" spans="1:50" x14ac:dyDescent="0.3">
      <c r="A64">
        <f>'Raw Data'!Q59</f>
        <v>7</v>
      </c>
      <c r="B64" s="7">
        <f t="shared" si="0"/>
        <v>1</v>
      </c>
      <c r="C64">
        <f>IF('Raw Data'!O59&gt;'Raw Data'!P59, 'Raw Data'!C59, 0)</f>
        <v>0</v>
      </c>
      <c r="D64" s="7">
        <f t="shared" si="1"/>
        <v>1</v>
      </c>
      <c r="E64">
        <f>IF(AND(ISNUMBER('Raw Data'!O59), 'Raw Data'!O59='Raw Data'!P59), 'Raw Data'!D59, 0)</f>
        <v>3.5</v>
      </c>
      <c r="F64" s="7">
        <f t="shared" si="2"/>
        <v>1</v>
      </c>
      <c r="G64">
        <f>IF('Raw Data'!O59&lt;'Raw Data'!P59, 'Raw Data'!E59, 0)</f>
        <v>0</v>
      </c>
      <c r="H64" s="7">
        <f t="shared" si="3"/>
        <v>1</v>
      </c>
      <c r="I64">
        <f>IF(SUM('Raw Data'!O59:P59)&gt;2, 'Raw Data'!F59, 0)</f>
        <v>0</v>
      </c>
      <c r="J64" s="7">
        <f t="shared" si="4"/>
        <v>1</v>
      </c>
      <c r="K64">
        <f>IF(AND(ISNUMBER('Raw Data'!O59),SUM('Raw Data'!O59:P59)&lt;3),'Raw Data'!F59,)</f>
        <v>1.73</v>
      </c>
      <c r="L64" s="7">
        <f t="shared" si="5"/>
        <v>1</v>
      </c>
      <c r="M64">
        <f>IF(AND('Raw Data'!O59&gt;0, 'Raw Data'!P59&gt;0), 'Raw Data'!H59, 0)</f>
        <v>1.61</v>
      </c>
      <c r="N64" s="7">
        <f t="shared" si="6"/>
        <v>1</v>
      </c>
      <c r="O64">
        <f>IF(AND(ISNUMBER('Raw Data'!O59), OR('Raw Data'!O59=0, 'Raw Data'!P59=0)), 'Raw Data'!I59, 0)</f>
        <v>0</v>
      </c>
      <c r="P64" s="7">
        <f>IF(OR(E64&gt;0, ISBLANK('Raw Data'!O59)=TRUE), 0, 1)</f>
        <v>0</v>
      </c>
      <c r="Q64">
        <f>IF('Raw Data'!O59='Raw Data'!P59, 0, IF('Raw Data'!O59&gt;'Raw Data'!P59, 'Raw Data'!J59, 0))</f>
        <v>0</v>
      </c>
      <c r="R64" s="7">
        <f>IF(OR(E64&gt;0, ISBLANK('Raw Data'!O59)=TRUE), 0, 1)</f>
        <v>0</v>
      </c>
      <c r="S64">
        <f>IF('Raw Data'!O59='Raw Data'!P59, 0, IF('Raw Data'!O59&lt;'Raw Data'!P59, 'Raw Data'!K59, 0))</f>
        <v>0</v>
      </c>
      <c r="T64" s="7">
        <f t="shared" si="7"/>
        <v>1</v>
      </c>
      <c r="U64">
        <f>IF(AND(ISNUMBER('Raw Data'!O59), OR('Raw Data'!O59&gt;'Raw Data'!P59, 'Raw Data'!O59='Raw Data'!P59)), 'Raw Data'!L59, 0)</f>
        <v>1.61</v>
      </c>
      <c r="V64" s="7">
        <f t="shared" si="8"/>
        <v>1</v>
      </c>
      <c r="W64">
        <f>IF(AND(ISNUMBER('Raw Data'!O59), OR('Raw Data'!O59&lt;'Raw Data'!P59, 'Raw Data'!O59='Raw Data'!P59)), 'Raw Data'!M59, 0)</f>
        <v>1.35</v>
      </c>
      <c r="X64" s="7">
        <f t="shared" si="9"/>
        <v>1</v>
      </c>
      <c r="Y64">
        <f>IF(AND(ISNUMBER('Raw Data'!O59), OR('Raw Data'!O59&gt;'Raw Data'!P59, 'Raw Data'!O59&lt;'Raw Data'!P59)), 'Raw Data'!N59, 0)</f>
        <v>0</v>
      </c>
      <c r="Z64">
        <f>IF('Raw Data'!C59&lt;'Raw Data'!E59, 1, 0)</f>
        <v>0</v>
      </c>
      <c r="AA64">
        <f>IF(AND('Raw Data'!C59&lt;'Raw Data'!E59, 'Raw Data'!O59&gt;'Raw Data'!P59), 'Raw Data'!C59, 0)</f>
        <v>0</v>
      </c>
      <c r="AB64" t="b">
        <f>'Raw Data'!C59&lt;'Raw Data'!E59</f>
        <v>0</v>
      </c>
      <c r="AC64">
        <f>IF('Raw Data'!C60&gt;'Raw Data'!E60, 1, 0)</f>
        <v>1</v>
      </c>
      <c r="AD64">
        <f>IF(AND('Raw Data'!C59&gt;'Raw Data'!E59, 'Raw Data'!O59&gt;'Raw Data'!P59), 'Raw Data'!C59, 0)</f>
        <v>0</v>
      </c>
      <c r="AE64">
        <f>IF('Raw Data'!E59&lt;'Raw Data'!C59, 1, 0)</f>
        <v>1</v>
      </c>
      <c r="AF64">
        <f>IF(AND('Raw Data'!C59&gt;'Raw Data'!E59, 'Raw Data'!O59&lt;'Raw Data'!P59), 'Raw Data'!E59, 0)</f>
        <v>0</v>
      </c>
      <c r="AG64">
        <f>IF('Raw Data'!E59&gt;'Raw Data'!C59, 1, 0)</f>
        <v>0</v>
      </c>
      <c r="AH64">
        <f>IF(AND('Raw Data'!C59&lt;'Raw Data'!E59, 'Raw Data'!O59&lt;'Raw Data'!P59), 'Raw Data'!E59, 0)</f>
        <v>0</v>
      </c>
      <c r="AI64" s="7">
        <f t="shared" si="10"/>
        <v>1</v>
      </c>
      <c r="AJ64">
        <f>IF(ISNUMBER('Raw Data'!C59), IF(_xlfn.XLOOKUP(SMALL('Raw Data'!C59:E59, 1), C64:G64, C64:G64, 0)&gt;0, SMALL('Raw Data'!C59:E59, 1), 0), 0)</f>
        <v>0</v>
      </c>
      <c r="AK64" s="7">
        <f t="shared" si="11"/>
        <v>1</v>
      </c>
      <c r="AL64">
        <f>IF(ISNUMBER('Raw Data'!C59), IF(_xlfn.XLOOKUP(SMALL('Raw Data'!C59:E59, 2), C64:G64, C64:G64, 0)&gt;0, SMALL('Raw Data'!C59:E59, 2), 0), 0)</f>
        <v>0</v>
      </c>
      <c r="AM64" s="7">
        <f t="shared" si="12"/>
        <v>1</v>
      </c>
      <c r="AN64">
        <f>IF(ISNUMBER('Raw Data'!C59), IF(_xlfn.XLOOKUP(SMALL('Raw Data'!C59:E59, 3), C64:G64, C64:G64, 0)&gt;0, SMALL('Raw Data'!C59:E59, 3), 0), 0)</f>
        <v>3.5</v>
      </c>
      <c r="AO64" s="7">
        <f t="shared" si="13"/>
        <v>1</v>
      </c>
      <c r="AP64">
        <f>IF(AND('Raw Data'!C59&lt;'Raw Data'!E59,'Raw Data'!O59&gt;'Raw Data'!P59),'Raw Data'!C59,IF(AND('Raw Data'!E59&lt;'Raw Data'!C59,'Raw Data'!P59&gt;'Raw Data'!O59),'Raw Data'!E59,0))</f>
        <v>0</v>
      </c>
      <c r="AQ64" s="7">
        <f t="shared" si="14"/>
        <v>1</v>
      </c>
      <c r="AR64">
        <f>IF(AND('Raw Data'!C59&gt;'Raw Data'!E59,'Raw Data'!O59&gt;'Raw Data'!P59),'Raw Data'!C59,IF(AND('Raw Data'!E59&gt;'Raw Data'!C59,'Raw Data'!P59&gt;'Raw Data'!O59),'Raw Data'!E59,0))</f>
        <v>0</v>
      </c>
      <c r="AS64">
        <f>IF('Raw Data'!D59&gt;0, IF('Raw Data'!D59&gt;4, Analysis!P64, 1), 0)</f>
        <v>1</v>
      </c>
      <c r="AT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3.5</v>
      </c>
      <c r="AU64">
        <f t="shared" si="15"/>
        <v>1</v>
      </c>
      <c r="AV64">
        <f>IF(AND('Raw Data'!D59&gt;4,'Raw Data'!O59&lt;'Raw Data'!P59),'Raw Data'!K59,IF(AND('Raw Data'!D59&gt;4,'Raw Data'!O59='Raw Data'!P59),0,IF('Raw Data'!O59='Raw Data'!P59,'Raw Data'!D59,0)))</f>
        <v>3.5</v>
      </c>
      <c r="AW64">
        <f>IF(AND('Raw Data'!D59&lt;4, NOT(ISBLANK('Raw Data'!D59))), 1, 0)</f>
        <v>1</v>
      </c>
      <c r="AX64">
        <f>IF(AND('Raw Data'!D59&lt;4, 'Raw Data'!O59='Raw Data'!P59), 'Raw Data'!D59, 0)</f>
        <v>3.5</v>
      </c>
    </row>
    <row r="65" spans="1:50" x14ac:dyDescent="0.3">
      <c r="A65">
        <f>'Raw Data'!Q60</f>
        <v>7</v>
      </c>
      <c r="B65" s="7">
        <f t="shared" si="0"/>
        <v>1</v>
      </c>
      <c r="C65">
        <f>IF('Raw Data'!O60&gt;'Raw Data'!P60, 'Raw Data'!C60, 0)</f>
        <v>3.75</v>
      </c>
      <c r="D65" s="7">
        <f t="shared" si="1"/>
        <v>1</v>
      </c>
      <c r="E65">
        <f>IF(AND(ISNUMBER('Raw Data'!O60), 'Raw Data'!O60='Raw Data'!P60), 'Raw Data'!D60, 0)</f>
        <v>0</v>
      </c>
      <c r="F65" s="7">
        <f t="shared" si="2"/>
        <v>1</v>
      </c>
      <c r="G65">
        <f>IF('Raw Data'!O60&lt;'Raw Data'!P60, 'Raw Data'!E60, 0)</f>
        <v>0</v>
      </c>
      <c r="H65" s="7">
        <f t="shared" si="3"/>
        <v>1</v>
      </c>
      <c r="I65">
        <f>IF(SUM('Raw Data'!O60:P60)&gt;2, 'Raw Data'!F60, 0)</f>
        <v>1.57</v>
      </c>
      <c r="J65" s="7">
        <f t="shared" si="4"/>
        <v>1</v>
      </c>
      <c r="K65">
        <f>IF(AND(ISNUMBER('Raw Data'!O60),SUM('Raw Data'!O60:P60)&lt;3),'Raw Data'!F60,)</f>
        <v>0</v>
      </c>
      <c r="L65" s="7">
        <f t="shared" si="5"/>
        <v>1</v>
      </c>
      <c r="M65">
        <f>IF(AND('Raw Data'!O60&gt;0, 'Raw Data'!P60&gt;0), 'Raw Data'!H60, 0)</f>
        <v>0</v>
      </c>
      <c r="N65" s="7">
        <f t="shared" si="6"/>
        <v>1</v>
      </c>
      <c r="O65">
        <f>IF(AND(ISNUMBER('Raw Data'!O60), OR('Raw Data'!O60=0, 'Raw Data'!P60=0)), 'Raw Data'!I60, 0)</f>
        <v>2.5</v>
      </c>
      <c r="P65" s="7">
        <f>IF(OR(E65&gt;0, ISBLANK('Raw Data'!O60)=TRUE), 0, 1)</f>
        <v>1</v>
      </c>
      <c r="Q65">
        <f>IF('Raw Data'!O60='Raw Data'!P60, 0, IF('Raw Data'!O60&gt;'Raw Data'!P60, 'Raw Data'!J60, 0))</f>
        <v>2.86</v>
      </c>
      <c r="R65" s="7">
        <f>IF(OR(E65&gt;0, ISBLANK('Raw Data'!O60)=TRUE), 0, 1)</f>
        <v>1</v>
      </c>
      <c r="S65">
        <f>IF('Raw Data'!O60='Raw Data'!P60, 0, IF('Raw Data'!O60&lt;'Raw Data'!P60, 'Raw Data'!K60, 0))</f>
        <v>0</v>
      </c>
      <c r="T65" s="7">
        <f t="shared" si="7"/>
        <v>1</v>
      </c>
      <c r="U65">
        <f>IF(AND(ISNUMBER('Raw Data'!O60), OR('Raw Data'!O60&gt;'Raw Data'!P60, 'Raw Data'!O60='Raw Data'!P60)), 'Raw Data'!L60, 0)</f>
        <v>1.87</v>
      </c>
      <c r="V65" s="7">
        <f t="shared" si="8"/>
        <v>1</v>
      </c>
      <c r="W65">
        <f>IF(AND(ISNUMBER('Raw Data'!O60), OR('Raw Data'!O60&lt;'Raw Data'!P60, 'Raw Data'!O60='Raw Data'!P60)), 'Raw Data'!M60, 0)</f>
        <v>0</v>
      </c>
      <c r="X65" s="7">
        <f t="shared" si="9"/>
        <v>1</v>
      </c>
      <c r="Y65">
        <f>IF(AND(ISNUMBER('Raw Data'!O60), OR('Raw Data'!O60&gt;'Raw Data'!P60, 'Raw Data'!O60&lt;'Raw Data'!P60)), 'Raw Data'!N60, 0)</f>
        <v>1.23</v>
      </c>
      <c r="Z65">
        <f>IF('Raw Data'!C60&lt;'Raw Data'!E60, 1, 0)</f>
        <v>0</v>
      </c>
      <c r="AA65">
        <f>IF(AND('Raw Data'!C60&lt;'Raw Data'!E60, 'Raw Data'!O60&gt;'Raw Data'!P60), 'Raw Data'!C60, 0)</f>
        <v>0</v>
      </c>
      <c r="AB65" t="b">
        <f>'Raw Data'!C60&lt;'Raw Data'!E60</f>
        <v>0</v>
      </c>
      <c r="AC65">
        <f>IF('Raw Data'!C61&gt;'Raw Data'!E61, 1, 0)</f>
        <v>1</v>
      </c>
      <c r="AD65">
        <f>IF(AND('Raw Data'!C60&gt;'Raw Data'!E60, 'Raw Data'!O60&gt;'Raw Data'!P60), 'Raw Data'!C60, 0)</f>
        <v>3.75</v>
      </c>
      <c r="AE65">
        <f>IF('Raw Data'!E60&lt;'Raw Data'!C60, 1, 0)</f>
        <v>1</v>
      </c>
      <c r="AF65">
        <f>IF(AND('Raw Data'!C60&gt;'Raw Data'!E60, 'Raw Data'!O60&lt;'Raw Data'!P60), 'Raw Data'!E60, 0)</f>
        <v>0</v>
      </c>
      <c r="AG65">
        <f>IF('Raw Data'!E60&gt;'Raw Data'!C60, 1, 0)</f>
        <v>0</v>
      </c>
      <c r="AH65">
        <f>IF(AND('Raw Data'!C60&lt;'Raw Data'!E60, 'Raw Data'!O60&lt;'Raw Data'!P60), 'Raw Data'!E60, 0)</f>
        <v>0</v>
      </c>
      <c r="AI65" s="7">
        <f t="shared" si="10"/>
        <v>1</v>
      </c>
      <c r="AJ65">
        <f>IF(ISNUMBER('Raw Data'!C60), IF(_xlfn.XLOOKUP(SMALL('Raw Data'!C60:E60, 1), C65:G65, C65:G65, 0)&gt;0, SMALL('Raw Data'!C60:E60, 1), 0), 0)</f>
        <v>0</v>
      </c>
      <c r="AK65" s="7">
        <f t="shared" si="11"/>
        <v>1</v>
      </c>
      <c r="AL65">
        <f>IF(ISNUMBER('Raw Data'!C60), IF(_xlfn.XLOOKUP(SMALL('Raw Data'!C60:E60, 2), C65:G65, C65:G65, 0)&gt;0, SMALL('Raw Data'!C60:E60, 2), 0), 0)</f>
        <v>3.75</v>
      </c>
      <c r="AM65" s="7">
        <f t="shared" si="12"/>
        <v>1</v>
      </c>
      <c r="AN65">
        <f>IF(ISNUMBER('Raw Data'!C60), IF(_xlfn.XLOOKUP(SMALL('Raw Data'!C60:E60, 3), C65:G65, C65:G65, 0)&gt;0, SMALL('Raw Data'!C60:E60, 3), 0), 0)</f>
        <v>3.75</v>
      </c>
      <c r="AO65" s="7">
        <f t="shared" si="13"/>
        <v>1</v>
      </c>
      <c r="AP65">
        <f>IF(AND('Raw Data'!C60&lt;'Raw Data'!E60,'Raw Data'!O60&gt;'Raw Data'!P60),'Raw Data'!C60,IF(AND('Raw Data'!E60&lt;'Raw Data'!C60,'Raw Data'!P60&gt;'Raw Data'!O60),'Raw Data'!E60,0))</f>
        <v>0</v>
      </c>
      <c r="AQ65" s="7">
        <f t="shared" si="14"/>
        <v>1</v>
      </c>
      <c r="AR65">
        <f>IF(AND('Raw Data'!C60&gt;'Raw Data'!E60,'Raw Data'!O60&gt;'Raw Data'!P60),'Raw Data'!C60,IF(AND('Raw Data'!E60&gt;'Raw Data'!C60,'Raw Data'!P60&gt;'Raw Data'!O60),'Raw Data'!E60,0))</f>
        <v>3.75</v>
      </c>
      <c r="AS65">
        <f>IF('Raw Data'!D60&gt;0, IF('Raw Data'!D60&gt;4, Analysis!P65, 1), 0)</f>
        <v>1</v>
      </c>
      <c r="AT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AU65">
        <f t="shared" si="15"/>
        <v>1</v>
      </c>
      <c r="AV65">
        <f>IF(AND('Raw Data'!D60&gt;4,'Raw Data'!O60&lt;'Raw Data'!P60),'Raw Data'!K60,IF(AND('Raw Data'!D60&gt;4,'Raw Data'!O60='Raw Data'!P60),0,IF('Raw Data'!O60='Raw Data'!P60,'Raw Data'!D60,0)))</f>
        <v>0</v>
      </c>
      <c r="AW65">
        <f>IF(AND('Raw Data'!D60&lt;4, NOT(ISBLANK('Raw Data'!D60))), 1, 0)</f>
        <v>1</v>
      </c>
      <c r="AX65">
        <f>IF(AND('Raw Data'!D60&lt;4, 'Raw Data'!O60='Raw Data'!P60), 'Raw Data'!D60, 0)</f>
        <v>0</v>
      </c>
    </row>
    <row r="66" spans="1:50" x14ac:dyDescent="0.3">
      <c r="A66">
        <f>'Raw Data'!Q61</f>
        <v>7</v>
      </c>
      <c r="B66" s="7">
        <f t="shared" si="0"/>
        <v>1</v>
      </c>
      <c r="C66">
        <f>IF('Raw Data'!O61&gt;'Raw Data'!P61, 'Raw Data'!C61, 0)</f>
        <v>0</v>
      </c>
      <c r="D66" s="7">
        <f t="shared" si="1"/>
        <v>1</v>
      </c>
      <c r="E66">
        <f>IF(AND(ISNUMBER('Raw Data'!O61), 'Raw Data'!O61='Raw Data'!P61), 'Raw Data'!D61, 0)</f>
        <v>4.5</v>
      </c>
      <c r="F66" s="7">
        <f t="shared" si="2"/>
        <v>1</v>
      </c>
      <c r="G66">
        <f>IF('Raw Data'!O61&lt;'Raw Data'!P61, 'Raw Data'!E61, 0)</f>
        <v>0</v>
      </c>
      <c r="H66" s="7">
        <f t="shared" si="3"/>
        <v>1</v>
      </c>
      <c r="I66">
        <f>IF(SUM('Raw Data'!O61:P61)&gt;2, 'Raw Data'!F61, 0)</f>
        <v>1.31</v>
      </c>
      <c r="J66" s="7">
        <f t="shared" si="4"/>
        <v>1</v>
      </c>
      <c r="K66">
        <f>IF(AND(ISNUMBER('Raw Data'!O61),SUM('Raw Data'!O61:P61)&lt;3),'Raw Data'!F61,)</f>
        <v>0</v>
      </c>
      <c r="L66" s="7">
        <f t="shared" si="5"/>
        <v>1</v>
      </c>
      <c r="M66">
        <f>IF(AND('Raw Data'!O61&gt;0, 'Raw Data'!P61&gt;0), 'Raw Data'!H61, 0)</f>
        <v>1.36</v>
      </c>
      <c r="N66" s="7">
        <f t="shared" si="6"/>
        <v>1</v>
      </c>
      <c r="O66">
        <f>IF(AND(ISNUMBER('Raw Data'!O61), OR('Raw Data'!O61=0, 'Raw Data'!P61=0)), 'Raw Data'!I61, 0)</f>
        <v>0</v>
      </c>
      <c r="P66" s="7">
        <f>IF(OR(E66&gt;0, ISBLANK('Raw Data'!O61)=TRUE), 0, 1)</f>
        <v>0</v>
      </c>
      <c r="Q66">
        <f>IF('Raw Data'!O61='Raw Data'!P61, 0, IF('Raw Data'!O61&gt;'Raw Data'!P61, 'Raw Data'!J61, 0))</f>
        <v>0</v>
      </c>
      <c r="R66" s="7">
        <f>IF(OR(E66&gt;0, ISBLANK('Raw Data'!O61)=TRUE), 0, 1)</f>
        <v>0</v>
      </c>
      <c r="S66">
        <f>IF('Raw Data'!O61='Raw Data'!P61, 0, IF('Raw Data'!O61&lt;'Raw Data'!P61, 'Raw Data'!K61, 0))</f>
        <v>0</v>
      </c>
      <c r="T66" s="7">
        <f t="shared" si="7"/>
        <v>1</v>
      </c>
      <c r="U66">
        <f>IF(AND(ISNUMBER('Raw Data'!O61), OR('Raw Data'!O61&gt;'Raw Data'!P61, 'Raw Data'!O61='Raw Data'!P61)), 'Raw Data'!L61, 0)</f>
        <v>2.19</v>
      </c>
      <c r="V66" s="7">
        <f t="shared" si="8"/>
        <v>1</v>
      </c>
      <c r="W66">
        <f>IF(AND(ISNUMBER('Raw Data'!O61), OR('Raw Data'!O61&lt;'Raw Data'!P61, 'Raw Data'!O61='Raw Data'!P61)), 'Raw Data'!M61, 0)</f>
        <v>1.19</v>
      </c>
      <c r="X66" s="7">
        <f t="shared" si="9"/>
        <v>1</v>
      </c>
      <c r="Y66">
        <f>IF(AND(ISNUMBER('Raw Data'!O61), OR('Raw Data'!O61&gt;'Raw Data'!P61, 'Raw Data'!O61&lt;'Raw Data'!P61)), 'Raw Data'!N61, 0)</f>
        <v>0</v>
      </c>
      <c r="Z66">
        <f>IF('Raw Data'!C61&lt;'Raw Data'!E61, 1, 0)</f>
        <v>0</v>
      </c>
      <c r="AA66">
        <f>IF(AND('Raw Data'!C61&lt;'Raw Data'!E61, 'Raw Data'!O61&gt;'Raw Data'!P61), 'Raw Data'!C61, 0)</f>
        <v>0</v>
      </c>
      <c r="AB66" t="b">
        <f>'Raw Data'!C61&lt;'Raw Data'!E61</f>
        <v>0</v>
      </c>
      <c r="AC66">
        <f>IF('Raw Data'!C62&gt;'Raw Data'!E62, 1, 0)</f>
        <v>0</v>
      </c>
      <c r="AD66">
        <f>IF(AND('Raw Data'!C61&gt;'Raw Data'!E61, 'Raw Data'!O61&gt;'Raw Data'!P61), 'Raw Data'!C61, 0)</f>
        <v>0</v>
      </c>
      <c r="AE66">
        <f>IF('Raw Data'!E61&lt;'Raw Data'!C61, 1, 0)</f>
        <v>1</v>
      </c>
      <c r="AF66">
        <f>IF(AND('Raw Data'!C61&gt;'Raw Data'!E61, 'Raw Data'!O61&lt;'Raw Data'!P61), 'Raw Data'!E61, 0)</f>
        <v>0</v>
      </c>
      <c r="AG66">
        <f>IF('Raw Data'!E61&gt;'Raw Data'!C61, 1, 0)</f>
        <v>0</v>
      </c>
      <c r="AH66">
        <f>IF(AND('Raw Data'!C61&lt;'Raw Data'!E61, 'Raw Data'!O61&lt;'Raw Data'!P61), 'Raw Data'!E61, 0)</f>
        <v>0</v>
      </c>
      <c r="AI66" s="7">
        <f t="shared" si="10"/>
        <v>1</v>
      </c>
      <c r="AJ66">
        <f>IF(ISNUMBER('Raw Data'!C61), IF(_xlfn.XLOOKUP(SMALL('Raw Data'!C61:E61, 1), C66:G66, C66:G66, 0)&gt;0, SMALL('Raw Data'!C61:E61, 1), 0), 0)</f>
        <v>0</v>
      </c>
      <c r="AK66" s="7">
        <f t="shared" si="11"/>
        <v>1</v>
      </c>
      <c r="AL66">
        <f>IF(ISNUMBER('Raw Data'!C61), IF(_xlfn.XLOOKUP(SMALL('Raw Data'!C61:E61, 2), C66:G66, C66:G66, 0)&gt;0, SMALL('Raw Data'!C61:E61, 2), 0), 0)</f>
        <v>0</v>
      </c>
      <c r="AM66" s="7">
        <f t="shared" si="12"/>
        <v>1</v>
      </c>
      <c r="AN66">
        <f>IF(ISNUMBER('Raw Data'!C61), IF(_xlfn.XLOOKUP(SMALL('Raw Data'!C61:E61, 3), C66:G66, C66:G66, 0)&gt;0, SMALL('Raw Data'!C61:E61, 3), 0), 0)</f>
        <v>4.5</v>
      </c>
      <c r="AO66" s="7">
        <f t="shared" si="13"/>
        <v>1</v>
      </c>
      <c r="AP66">
        <f>IF(AND('Raw Data'!C61&lt;'Raw Data'!E61,'Raw Data'!O61&gt;'Raw Data'!P61),'Raw Data'!C61,IF(AND('Raw Data'!E61&lt;'Raw Data'!C61,'Raw Data'!P61&gt;'Raw Data'!O61),'Raw Data'!E61,0))</f>
        <v>0</v>
      </c>
      <c r="AQ66" s="7">
        <f t="shared" si="14"/>
        <v>1</v>
      </c>
      <c r="AR66">
        <f>IF(AND('Raw Data'!C61&gt;'Raw Data'!E61,'Raw Data'!O61&gt;'Raw Data'!P61),'Raw Data'!C61,IF(AND('Raw Data'!E61&gt;'Raw Data'!C61,'Raw Data'!P61&gt;'Raw Data'!O61),'Raw Data'!E61,0))</f>
        <v>0</v>
      </c>
      <c r="AS66">
        <f>IF('Raw Data'!D61&gt;0, IF('Raw Data'!D61&gt;4, Analysis!P66, 1), 0)</f>
        <v>0</v>
      </c>
      <c r="AT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AU66">
        <f t="shared" si="15"/>
        <v>0</v>
      </c>
      <c r="AV66">
        <f>IF(AND('Raw Data'!D61&gt;4,'Raw Data'!O61&lt;'Raw Data'!P61),'Raw Data'!K61,IF(AND('Raw Data'!D61&gt;4,'Raw Data'!O61='Raw Data'!P61),0,IF('Raw Data'!O61='Raw Data'!P61,'Raw Data'!D61,0)))</f>
        <v>0</v>
      </c>
      <c r="AW66">
        <f>IF(AND('Raw Data'!D61&lt;4, NOT(ISBLANK('Raw Data'!D61))), 1, 0)</f>
        <v>0</v>
      </c>
      <c r="AX66">
        <f>IF(AND('Raw Data'!D61&lt;4, 'Raw Data'!O61='Raw Data'!P61), 'Raw Data'!D61, 0)</f>
        <v>0</v>
      </c>
    </row>
    <row r="67" spans="1:50" x14ac:dyDescent="0.3">
      <c r="A67">
        <f>'Raw Data'!Q62</f>
        <v>7</v>
      </c>
      <c r="B67" s="7">
        <f t="shared" si="0"/>
        <v>1</v>
      </c>
      <c r="C67">
        <f>IF('Raw Data'!O62&gt;'Raw Data'!P62, 'Raw Data'!C62, 0)</f>
        <v>1.9</v>
      </c>
      <c r="D67" s="7">
        <f t="shared" si="1"/>
        <v>1</v>
      </c>
      <c r="E67">
        <f>IF(AND(ISNUMBER('Raw Data'!O62), 'Raw Data'!O62='Raw Data'!P62), 'Raw Data'!D62, 0)</f>
        <v>0</v>
      </c>
      <c r="F67" s="7">
        <f t="shared" si="2"/>
        <v>1</v>
      </c>
      <c r="G67">
        <f>IF('Raw Data'!O62&lt;'Raw Data'!P62, 'Raw Data'!E62, 0)</f>
        <v>0</v>
      </c>
      <c r="H67" s="7">
        <f t="shared" si="3"/>
        <v>1</v>
      </c>
      <c r="I67">
        <f>IF(SUM('Raw Data'!O62:P62)&gt;2, 'Raw Data'!F62, 0)</f>
        <v>1.55</v>
      </c>
      <c r="J67" s="7">
        <f t="shared" si="4"/>
        <v>1</v>
      </c>
      <c r="K67">
        <f>IF(AND(ISNUMBER('Raw Data'!O62),SUM('Raw Data'!O62:P62)&lt;3),'Raw Data'!F62,)</f>
        <v>0</v>
      </c>
      <c r="L67" s="7">
        <f t="shared" si="5"/>
        <v>1</v>
      </c>
      <c r="M67">
        <f>IF(AND('Raw Data'!O62&gt;0, 'Raw Data'!P62&gt;0), 'Raw Data'!H62, 0)</f>
        <v>1.51</v>
      </c>
      <c r="N67" s="7">
        <f t="shared" si="6"/>
        <v>1</v>
      </c>
      <c r="O67">
        <f>IF(AND(ISNUMBER('Raw Data'!O62), OR('Raw Data'!O62=0, 'Raw Data'!P62=0)), 'Raw Data'!I62, 0)</f>
        <v>0</v>
      </c>
      <c r="P67" s="7">
        <f>IF(OR(E67&gt;0, ISBLANK('Raw Data'!O62)=TRUE), 0, 1)</f>
        <v>1</v>
      </c>
      <c r="Q67">
        <f>IF('Raw Data'!O62='Raw Data'!P62, 0, IF('Raw Data'!O62&gt;'Raw Data'!P62, 'Raw Data'!J62, 0))</f>
        <v>1.45</v>
      </c>
      <c r="R67" s="7">
        <f>IF(OR(E67&gt;0, ISBLANK('Raw Data'!O62)=TRUE), 0, 1)</f>
        <v>1</v>
      </c>
      <c r="S67">
        <f>IF('Raw Data'!O62='Raw Data'!P62, 0, IF('Raw Data'!O62&lt;'Raw Data'!P62, 'Raw Data'!K62, 0))</f>
        <v>0</v>
      </c>
      <c r="T67" s="7">
        <f t="shared" si="7"/>
        <v>1</v>
      </c>
      <c r="U67">
        <f>IF(AND(ISNUMBER('Raw Data'!O62), OR('Raw Data'!O62&gt;'Raw Data'!P62, 'Raw Data'!O62='Raw Data'!P62)), 'Raw Data'!L62, 0)</f>
        <v>1.27</v>
      </c>
      <c r="V67" s="7">
        <f t="shared" si="8"/>
        <v>1</v>
      </c>
      <c r="W67">
        <f>IF(AND(ISNUMBER('Raw Data'!O62), OR('Raw Data'!O62&lt;'Raw Data'!P62, 'Raw Data'!O62='Raw Data'!P62)), 'Raw Data'!M62, 0)</f>
        <v>0</v>
      </c>
      <c r="X67" s="7">
        <f t="shared" si="9"/>
        <v>1</v>
      </c>
      <c r="Y67">
        <f>IF(AND(ISNUMBER('Raw Data'!O62), OR('Raw Data'!O62&gt;'Raw Data'!P62, 'Raw Data'!O62&lt;'Raw Data'!P62)), 'Raw Data'!N62, 0)</f>
        <v>1.22</v>
      </c>
      <c r="Z67">
        <f>IF('Raw Data'!C62&lt;'Raw Data'!E62, 1, 0)</f>
        <v>1</v>
      </c>
      <c r="AA67">
        <f>IF(AND('Raw Data'!C62&lt;'Raw Data'!E62, 'Raw Data'!O62&gt;'Raw Data'!P62), 'Raw Data'!C62, 0)</f>
        <v>1.9</v>
      </c>
      <c r="AB67" t="b">
        <f>'Raw Data'!C62&lt;'Raw Data'!E62</f>
        <v>1</v>
      </c>
      <c r="AC67">
        <f>IF('Raw Data'!C63&gt;'Raw Data'!E63, 1, 0)</f>
        <v>1</v>
      </c>
      <c r="AD67">
        <f>IF(AND('Raw Data'!C62&gt;'Raw Data'!E62, 'Raw Data'!O62&gt;'Raw Data'!P62), 'Raw Data'!C62, 0)</f>
        <v>0</v>
      </c>
      <c r="AE67">
        <f>IF('Raw Data'!E62&lt;'Raw Data'!C62, 1, 0)</f>
        <v>0</v>
      </c>
      <c r="AF67">
        <f>IF(AND('Raw Data'!C62&gt;'Raw Data'!E62, 'Raw Data'!O62&lt;'Raw Data'!P62), 'Raw Data'!E62, 0)</f>
        <v>0</v>
      </c>
      <c r="AG67">
        <f>IF('Raw Data'!E62&gt;'Raw Data'!C62, 1, 0)</f>
        <v>1</v>
      </c>
      <c r="AH67">
        <f>IF(AND('Raw Data'!C62&lt;'Raw Data'!E62, 'Raw Data'!O62&lt;'Raw Data'!P62), 'Raw Data'!E62, 0)</f>
        <v>0</v>
      </c>
      <c r="AI67" s="7">
        <f t="shared" si="10"/>
        <v>1</v>
      </c>
      <c r="AJ67">
        <f>IF(ISNUMBER('Raw Data'!C62), IF(_xlfn.XLOOKUP(SMALL('Raw Data'!C62:E62, 1), C67:G67, C67:G67, 0)&gt;0, SMALL('Raw Data'!C62:E62, 1), 0), 0)</f>
        <v>1.9</v>
      </c>
      <c r="AK67" s="7">
        <f t="shared" si="11"/>
        <v>1</v>
      </c>
      <c r="AL67">
        <f>IF(ISNUMBER('Raw Data'!C62), IF(_xlfn.XLOOKUP(SMALL('Raw Data'!C62:E62, 2), C67:G67, C67:G67, 0)&gt;0, SMALL('Raw Data'!C62:E62, 2), 0), 0)</f>
        <v>0</v>
      </c>
      <c r="AM67" s="7">
        <f t="shared" si="12"/>
        <v>1</v>
      </c>
      <c r="AN67">
        <f>IF(ISNUMBER('Raw Data'!C62), IF(_xlfn.XLOOKUP(SMALL('Raw Data'!C62:E62, 3), C67:G67, C67:G67, 0)&gt;0, SMALL('Raw Data'!C62:E62, 3), 0), 0)</f>
        <v>0</v>
      </c>
      <c r="AO67" s="7">
        <f t="shared" si="13"/>
        <v>1</v>
      </c>
      <c r="AP67">
        <f>IF(AND('Raw Data'!C62&lt;'Raw Data'!E62,'Raw Data'!O62&gt;'Raw Data'!P62),'Raw Data'!C62,IF(AND('Raw Data'!E62&lt;'Raw Data'!C62,'Raw Data'!P62&gt;'Raw Data'!O62),'Raw Data'!E62,0))</f>
        <v>1.9</v>
      </c>
      <c r="AQ67" s="7">
        <f t="shared" si="14"/>
        <v>1</v>
      </c>
      <c r="AR67">
        <f>IF(AND('Raw Data'!C62&gt;'Raw Data'!E62,'Raw Data'!O62&gt;'Raw Data'!P62),'Raw Data'!C62,IF(AND('Raw Data'!E62&gt;'Raw Data'!C62,'Raw Data'!P62&gt;'Raw Data'!O62),'Raw Data'!E62,0))</f>
        <v>0</v>
      </c>
      <c r="AS67">
        <f>IF('Raw Data'!D62&gt;0, IF('Raw Data'!D62&gt;4, Analysis!P67, 1), 0)</f>
        <v>1</v>
      </c>
      <c r="AT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AU67">
        <f t="shared" si="15"/>
        <v>1</v>
      </c>
      <c r="AV67">
        <f>IF(AND('Raw Data'!D62&gt;4,'Raw Data'!O62&lt;'Raw Data'!P62),'Raw Data'!K62,IF(AND('Raw Data'!D62&gt;4,'Raw Data'!O62='Raw Data'!P62),0,IF('Raw Data'!O62='Raw Data'!P62,'Raw Data'!D62,0)))</f>
        <v>0</v>
      </c>
      <c r="AW67">
        <f>IF(AND('Raw Data'!D62&lt;4, NOT(ISBLANK('Raw Data'!D62))), 1, 0)</f>
        <v>1</v>
      </c>
      <c r="AX67">
        <f>IF(AND('Raw Data'!D62&lt;4, 'Raw Data'!O62='Raw Data'!P62), 'Raw Data'!D62, 0)</f>
        <v>0</v>
      </c>
    </row>
    <row r="68" spans="1:50" x14ac:dyDescent="0.3">
      <c r="A68">
        <f>'Raw Data'!Q63</f>
        <v>7</v>
      </c>
      <c r="B68" s="7">
        <f t="shared" si="0"/>
        <v>1</v>
      </c>
      <c r="C68">
        <f>IF('Raw Data'!O63&gt;'Raw Data'!P63, 'Raw Data'!C63, 0)</f>
        <v>0</v>
      </c>
      <c r="D68" s="7">
        <f t="shared" si="1"/>
        <v>1</v>
      </c>
      <c r="E68">
        <f>IF(AND(ISNUMBER('Raw Data'!O63), 'Raw Data'!O63='Raw Data'!P63), 'Raw Data'!D63, 0)</f>
        <v>3.4</v>
      </c>
      <c r="F68" s="7">
        <f t="shared" si="2"/>
        <v>1</v>
      </c>
      <c r="G68">
        <f>IF('Raw Data'!O63&lt;'Raw Data'!P63, 'Raw Data'!E63, 0)</f>
        <v>0</v>
      </c>
      <c r="H68" s="7">
        <f t="shared" si="3"/>
        <v>1</v>
      </c>
      <c r="I68">
        <f>IF(SUM('Raw Data'!O63:P63)&gt;2, 'Raw Data'!F63, 0)</f>
        <v>1.78</v>
      </c>
      <c r="J68" s="7">
        <f t="shared" si="4"/>
        <v>1</v>
      </c>
      <c r="K68">
        <f>IF(AND(ISNUMBER('Raw Data'!O63),SUM('Raw Data'!O63:P63)&lt;3),'Raw Data'!F63,)</f>
        <v>0</v>
      </c>
      <c r="L68" s="7">
        <f t="shared" si="5"/>
        <v>1</v>
      </c>
      <c r="M68">
        <f>IF(AND('Raw Data'!O63&gt;0, 'Raw Data'!P63&gt;0), 'Raw Data'!H63, 0)</f>
        <v>1.65</v>
      </c>
      <c r="N68" s="7">
        <f t="shared" si="6"/>
        <v>1</v>
      </c>
      <c r="O68">
        <f>IF(AND(ISNUMBER('Raw Data'!O63), OR('Raw Data'!O63=0, 'Raw Data'!P63=0)), 'Raw Data'!I63, 0)</f>
        <v>0</v>
      </c>
      <c r="P68" s="7">
        <f>IF(OR(E68&gt;0, ISBLANK('Raw Data'!O63)=TRUE), 0, 1)</f>
        <v>0</v>
      </c>
      <c r="Q68">
        <f>IF('Raw Data'!O63='Raw Data'!P63, 0, IF('Raw Data'!O63&gt;'Raw Data'!P63, 'Raw Data'!J63, 0))</f>
        <v>0</v>
      </c>
      <c r="R68" s="7">
        <f>IF(OR(E68&gt;0, ISBLANK('Raw Data'!O63)=TRUE), 0, 1)</f>
        <v>0</v>
      </c>
      <c r="S68">
        <f>IF('Raw Data'!O63='Raw Data'!P63, 0, IF('Raw Data'!O63&lt;'Raw Data'!P63, 'Raw Data'!K63, 0))</f>
        <v>0</v>
      </c>
      <c r="T68" s="7">
        <f t="shared" si="7"/>
        <v>1</v>
      </c>
      <c r="U68">
        <f>IF(AND(ISNUMBER('Raw Data'!O63), OR('Raw Data'!O63&gt;'Raw Data'!P63, 'Raw Data'!O63='Raw Data'!P63)), 'Raw Data'!L63, 0)</f>
        <v>1.6</v>
      </c>
      <c r="V68" s="7">
        <f t="shared" si="8"/>
        <v>1</v>
      </c>
      <c r="W68">
        <f>IF(AND(ISNUMBER('Raw Data'!O63), OR('Raw Data'!O63&lt;'Raw Data'!P63, 'Raw Data'!O63='Raw Data'!P63)), 'Raw Data'!M63, 0)</f>
        <v>1.34</v>
      </c>
      <c r="X68" s="7">
        <f t="shared" si="9"/>
        <v>1</v>
      </c>
      <c r="Y68">
        <f>IF(AND(ISNUMBER('Raw Data'!O63), OR('Raw Data'!O63&gt;'Raw Data'!P63, 'Raw Data'!O63&lt;'Raw Data'!P63)), 'Raw Data'!N63, 0)</f>
        <v>0</v>
      </c>
      <c r="Z68">
        <f>IF('Raw Data'!C63&lt;'Raw Data'!E63, 1, 0)</f>
        <v>0</v>
      </c>
      <c r="AA68">
        <f>IF(AND('Raw Data'!C63&lt;'Raw Data'!E63, 'Raw Data'!O63&gt;'Raw Data'!P63), 'Raw Data'!C63, 0)</f>
        <v>0</v>
      </c>
      <c r="AB68" t="b">
        <f>'Raw Data'!C63&lt;'Raw Data'!E63</f>
        <v>0</v>
      </c>
      <c r="AC68">
        <f>IF('Raw Data'!C64&gt;'Raw Data'!E64, 1, 0)</f>
        <v>0</v>
      </c>
      <c r="AD68">
        <f>IF(AND('Raw Data'!C63&gt;'Raw Data'!E63, 'Raw Data'!O63&gt;'Raw Data'!P63), 'Raw Data'!C63, 0)</f>
        <v>0</v>
      </c>
      <c r="AE68">
        <f>IF('Raw Data'!E63&lt;'Raw Data'!C63, 1, 0)</f>
        <v>1</v>
      </c>
      <c r="AF68">
        <f>IF(AND('Raw Data'!C63&gt;'Raw Data'!E63, 'Raw Data'!O63&lt;'Raw Data'!P63), 'Raw Data'!E63, 0)</f>
        <v>0</v>
      </c>
      <c r="AG68">
        <f>IF('Raw Data'!E63&gt;'Raw Data'!C63, 1, 0)</f>
        <v>0</v>
      </c>
      <c r="AH68">
        <f>IF(AND('Raw Data'!C63&lt;'Raw Data'!E63, 'Raw Data'!O63&lt;'Raw Data'!P63), 'Raw Data'!E63, 0)</f>
        <v>0</v>
      </c>
      <c r="AI68" s="7">
        <f t="shared" si="10"/>
        <v>1</v>
      </c>
      <c r="AJ68">
        <f>IF(ISNUMBER('Raw Data'!C63), IF(_xlfn.XLOOKUP(SMALL('Raw Data'!C63:E63, 1), C68:G68, C68:G68, 0)&gt;0, SMALL('Raw Data'!C63:E63, 1), 0), 0)</f>
        <v>0</v>
      </c>
      <c r="AK68" s="7">
        <f t="shared" si="11"/>
        <v>1</v>
      </c>
      <c r="AL68">
        <f>IF(ISNUMBER('Raw Data'!C63), IF(_xlfn.XLOOKUP(SMALL('Raw Data'!C63:E63, 2), C68:G68, C68:G68, 0)&gt;0, SMALL('Raw Data'!C63:E63, 2), 0), 0)</f>
        <v>0</v>
      </c>
      <c r="AM68" s="7">
        <f t="shared" si="12"/>
        <v>1</v>
      </c>
      <c r="AN68">
        <f>IF(ISNUMBER('Raw Data'!C63), IF(_xlfn.XLOOKUP(SMALL('Raw Data'!C63:E63, 3), C68:G68, C68:G68, 0)&gt;0, SMALL('Raw Data'!C63:E63, 3), 0), 0)</f>
        <v>3.4</v>
      </c>
      <c r="AO68" s="7">
        <f t="shared" si="13"/>
        <v>1</v>
      </c>
      <c r="AP68">
        <f>IF(AND('Raw Data'!C63&lt;'Raw Data'!E63,'Raw Data'!O63&gt;'Raw Data'!P63),'Raw Data'!C63,IF(AND('Raw Data'!E63&lt;'Raw Data'!C63,'Raw Data'!P63&gt;'Raw Data'!O63),'Raw Data'!E63,0))</f>
        <v>0</v>
      </c>
      <c r="AQ68" s="7">
        <f t="shared" si="14"/>
        <v>1</v>
      </c>
      <c r="AR68">
        <f>IF(AND('Raw Data'!C63&gt;'Raw Data'!E63,'Raw Data'!O63&gt;'Raw Data'!P63),'Raw Data'!C63,IF(AND('Raw Data'!E63&gt;'Raw Data'!C63,'Raw Data'!P63&gt;'Raw Data'!O63),'Raw Data'!E63,0))</f>
        <v>0</v>
      </c>
      <c r="AS68">
        <f>IF('Raw Data'!D63&gt;0, IF('Raw Data'!D63&gt;4, Analysis!P68, 1), 0)</f>
        <v>1</v>
      </c>
      <c r="AT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3.4</v>
      </c>
      <c r="AU68">
        <f t="shared" si="15"/>
        <v>1</v>
      </c>
      <c r="AV68">
        <f>IF(AND('Raw Data'!D63&gt;4,'Raw Data'!O63&lt;'Raw Data'!P63),'Raw Data'!K63,IF(AND('Raw Data'!D63&gt;4,'Raw Data'!O63='Raw Data'!P63),0,IF('Raw Data'!O63='Raw Data'!P63,'Raw Data'!D63,0)))</f>
        <v>3.4</v>
      </c>
      <c r="AW68">
        <f>IF(AND('Raw Data'!D63&lt;4, NOT(ISBLANK('Raw Data'!D63))), 1, 0)</f>
        <v>1</v>
      </c>
      <c r="AX68">
        <f>IF(AND('Raw Data'!D63&lt;4, 'Raw Data'!O63='Raw Data'!P63), 'Raw Data'!D63, 0)</f>
        <v>3.4</v>
      </c>
    </row>
    <row r="69" spans="1:50" x14ac:dyDescent="0.3">
      <c r="A69">
        <f>'Raw Data'!Q64</f>
        <v>7</v>
      </c>
      <c r="B69" s="7">
        <f t="shared" si="0"/>
        <v>1</v>
      </c>
      <c r="C69">
        <f>IF('Raw Data'!O64&gt;'Raw Data'!P64, 'Raw Data'!C64, 0)</f>
        <v>2.5</v>
      </c>
      <c r="D69" s="7">
        <f t="shared" si="1"/>
        <v>1</v>
      </c>
      <c r="E69">
        <f>IF(AND(ISNUMBER('Raw Data'!O64), 'Raw Data'!O64='Raw Data'!P64), 'Raw Data'!D64, 0)</f>
        <v>0</v>
      </c>
      <c r="F69" s="7">
        <f t="shared" si="2"/>
        <v>1</v>
      </c>
      <c r="G69">
        <f>IF('Raw Data'!O64&lt;'Raw Data'!P64, 'Raw Data'!E64, 0)</f>
        <v>0</v>
      </c>
      <c r="H69" s="7">
        <f t="shared" si="3"/>
        <v>1</v>
      </c>
      <c r="I69">
        <f>IF(SUM('Raw Data'!O64:P64)&gt;2, 'Raw Data'!F64, 0)</f>
        <v>2.1</v>
      </c>
      <c r="J69" s="7">
        <f t="shared" si="4"/>
        <v>1</v>
      </c>
      <c r="K69">
        <f>IF(AND(ISNUMBER('Raw Data'!O64),SUM('Raw Data'!O64:P64)&lt;3),'Raw Data'!F64,)</f>
        <v>0</v>
      </c>
      <c r="L69" s="7">
        <f t="shared" si="5"/>
        <v>1</v>
      </c>
      <c r="M69">
        <f>IF(AND('Raw Data'!O64&gt;0, 'Raw Data'!P64&gt;0), 'Raw Data'!H64, 0)</f>
        <v>1.83</v>
      </c>
      <c r="N69" s="7">
        <f t="shared" si="6"/>
        <v>1</v>
      </c>
      <c r="O69">
        <f>IF(AND(ISNUMBER('Raw Data'!O64), OR('Raw Data'!O64=0, 'Raw Data'!P64=0)), 'Raw Data'!I64, 0)</f>
        <v>0</v>
      </c>
      <c r="P69" s="7">
        <f>IF(OR(E69&gt;0, ISBLANK('Raw Data'!O64)=TRUE), 0, 1)</f>
        <v>1</v>
      </c>
      <c r="Q69">
        <f>IF('Raw Data'!O64='Raw Data'!P64, 0, IF('Raw Data'!O64&gt;'Raw Data'!P64, 'Raw Data'!J64, 0))</f>
        <v>1.78</v>
      </c>
      <c r="R69" s="7">
        <f>IF(OR(E69&gt;0, ISBLANK('Raw Data'!O64)=TRUE), 0, 1)</f>
        <v>1</v>
      </c>
      <c r="S69">
        <f>IF('Raw Data'!O64='Raw Data'!P64, 0, IF('Raw Data'!O64&lt;'Raw Data'!P64, 'Raw Data'!K64, 0))</f>
        <v>0</v>
      </c>
      <c r="T69" s="7">
        <f t="shared" si="7"/>
        <v>1</v>
      </c>
      <c r="U69">
        <f>IF(AND(ISNUMBER('Raw Data'!O64), OR('Raw Data'!O64&gt;'Raw Data'!P64, 'Raw Data'!O64='Raw Data'!P64)), 'Raw Data'!L64, 0)</f>
        <v>1.4</v>
      </c>
      <c r="V69" s="7">
        <f t="shared" si="8"/>
        <v>1</v>
      </c>
      <c r="W69">
        <f>IF(AND(ISNUMBER('Raw Data'!O64), OR('Raw Data'!O64&lt;'Raw Data'!P64, 'Raw Data'!O64='Raw Data'!P64)), 'Raw Data'!M64, 0)</f>
        <v>0</v>
      </c>
      <c r="X69" s="7">
        <f t="shared" si="9"/>
        <v>1</v>
      </c>
      <c r="Y69">
        <f>IF(AND(ISNUMBER('Raw Data'!O64), OR('Raw Data'!O64&gt;'Raw Data'!P64, 'Raw Data'!O64&lt;'Raw Data'!P64)), 'Raw Data'!N64, 0)</f>
        <v>1.31</v>
      </c>
      <c r="Z69">
        <f>IF('Raw Data'!C64&lt;'Raw Data'!E64, 1, 0)</f>
        <v>1</v>
      </c>
      <c r="AA69">
        <f>IF(AND('Raw Data'!C64&lt;'Raw Data'!E64, 'Raw Data'!O64&gt;'Raw Data'!P64), 'Raw Data'!C64, 0)</f>
        <v>2.5</v>
      </c>
      <c r="AB69" t="b">
        <f>'Raw Data'!C64&lt;'Raw Data'!E64</f>
        <v>1</v>
      </c>
      <c r="AC69">
        <f>IF('Raw Data'!C65&gt;'Raw Data'!E65, 1, 0)</f>
        <v>1</v>
      </c>
      <c r="AD69">
        <f>IF(AND('Raw Data'!C64&gt;'Raw Data'!E64, 'Raw Data'!O64&gt;'Raw Data'!P64), 'Raw Data'!C64, 0)</f>
        <v>0</v>
      </c>
      <c r="AE69">
        <f>IF('Raw Data'!E64&lt;'Raw Data'!C64, 1, 0)</f>
        <v>0</v>
      </c>
      <c r="AF69">
        <f>IF(AND('Raw Data'!C64&gt;'Raw Data'!E64, 'Raw Data'!O64&lt;'Raw Data'!P64), 'Raw Data'!E64, 0)</f>
        <v>0</v>
      </c>
      <c r="AG69">
        <f>IF('Raw Data'!E64&gt;'Raw Data'!C64, 1, 0)</f>
        <v>1</v>
      </c>
      <c r="AH69">
        <f>IF(AND('Raw Data'!C64&lt;'Raw Data'!E64, 'Raw Data'!O64&lt;'Raw Data'!P64), 'Raw Data'!E64, 0)</f>
        <v>0</v>
      </c>
      <c r="AI69" s="7">
        <f t="shared" si="10"/>
        <v>1</v>
      </c>
      <c r="AJ69">
        <f>IF(ISNUMBER('Raw Data'!C64), IF(_xlfn.XLOOKUP(SMALL('Raw Data'!C64:E64, 1), C69:G69, C69:G69, 0)&gt;0, SMALL('Raw Data'!C64:E64, 1), 0), 0)</f>
        <v>2.5</v>
      </c>
      <c r="AK69" s="7">
        <f t="shared" si="11"/>
        <v>1</v>
      </c>
      <c r="AL69">
        <f>IF(ISNUMBER('Raw Data'!C64), IF(_xlfn.XLOOKUP(SMALL('Raw Data'!C64:E64, 2), C69:G69, C69:G69, 0)&gt;0, SMALL('Raw Data'!C64:E64, 2), 0), 0)</f>
        <v>0</v>
      </c>
      <c r="AM69" s="7">
        <f t="shared" si="12"/>
        <v>1</v>
      </c>
      <c r="AN69">
        <f>IF(ISNUMBER('Raw Data'!C64), IF(_xlfn.XLOOKUP(SMALL('Raw Data'!C64:E64, 3), C69:G69, C69:G69, 0)&gt;0, SMALL('Raw Data'!C64:E64, 3), 0), 0)</f>
        <v>0</v>
      </c>
      <c r="AO69" s="7">
        <f t="shared" si="13"/>
        <v>1</v>
      </c>
      <c r="AP69">
        <f>IF(AND('Raw Data'!C64&lt;'Raw Data'!E64,'Raw Data'!O64&gt;'Raw Data'!P64),'Raw Data'!C64,IF(AND('Raw Data'!E64&lt;'Raw Data'!C64,'Raw Data'!P64&gt;'Raw Data'!O64),'Raw Data'!E64,0))</f>
        <v>2.5</v>
      </c>
      <c r="AQ69" s="7">
        <f t="shared" si="14"/>
        <v>1</v>
      </c>
      <c r="AR69">
        <f>IF(AND('Raw Data'!C64&gt;'Raw Data'!E64,'Raw Data'!O64&gt;'Raw Data'!P64),'Raw Data'!C64,IF(AND('Raw Data'!E64&gt;'Raw Data'!C64,'Raw Data'!P64&gt;'Raw Data'!O64),'Raw Data'!E64,0))</f>
        <v>0</v>
      </c>
      <c r="AS69">
        <f>IF('Raw Data'!D64&gt;0, IF('Raw Data'!D64&gt;4, Analysis!P69, 1), 0)</f>
        <v>1</v>
      </c>
      <c r="AT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0</v>
      </c>
      <c r="AU69">
        <f t="shared" si="15"/>
        <v>1</v>
      </c>
      <c r="AV69">
        <f>IF(AND('Raw Data'!D64&gt;4,'Raw Data'!O64&lt;'Raw Data'!P64),'Raw Data'!K64,IF(AND('Raw Data'!D64&gt;4,'Raw Data'!O64='Raw Data'!P64),0,IF('Raw Data'!O64='Raw Data'!P64,'Raw Data'!D64,0)))</f>
        <v>0</v>
      </c>
      <c r="AW69">
        <f>IF(AND('Raw Data'!D64&lt;4, NOT(ISBLANK('Raw Data'!D64))), 1, 0)</f>
        <v>1</v>
      </c>
      <c r="AX69">
        <f>IF(AND('Raw Data'!D64&lt;4, 'Raw Data'!O64='Raw Data'!P64), 'Raw Data'!D64, 0)</f>
        <v>0</v>
      </c>
    </row>
    <row r="70" spans="1:50" x14ac:dyDescent="0.3">
      <c r="A70">
        <f>'Raw Data'!Q65</f>
        <v>8</v>
      </c>
      <c r="B70" s="7">
        <f t="shared" si="0"/>
        <v>1</v>
      </c>
      <c r="C70">
        <f>IF('Raw Data'!O65&gt;'Raw Data'!P65, 'Raw Data'!C65, 0)</f>
        <v>0</v>
      </c>
      <c r="D70" s="7">
        <f t="shared" si="1"/>
        <v>1</v>
      </c>
      <c r="E70">
        <f>IF(AND(ISNUMBER('Raw Data'!O65), 'Raw Data'!O65='Raw Data'!P65), 'Raw Data'!D65, 0)</f>
        <v>0</v>
      </c>
      <c r="F70" s="7">
        <f t="shared" si="2"/>
        <v>1</v>
      </c>
      <c r="G70">
        <f>IF('Raw Data'!O65&lt;'Raw Data'!P65, 'Raw Data'!E65, 0)</f>
        <v>1.95</v>
      </c>
      <c r="H70" s="7">
        <f t="shared" si="3"/>
        <v>1</v>
      </c>
      <c r="I70">
        <f>IF(SUM('Raw Data'!O65:P65)&gt;2, 'Raw Data'!F65, 0)</f>
        <v>1.51</v>
      </c>
      <c r="J70" s="7">
        <f t="shared" si="4"/>
        <v>1</v>
      </c>
      <c r="K70">
        <f>IF(AND(ISNUMBER('Raw Data'!O65),SUM('Raw Data'!O65:P65)&lt;3),'Raw Data'!F65,)</f>
        <v>0</v>
      </c>
      <c r="L70" s="7">
        <f t="shared" si="5"/>
        <v>1</v>
      </c>
      <c r="M70">
        <f>IF(AND('Raw Data'!O65&gt;0, 'Raw Data'!P65&gt;0), 'Raw Data'!H65, 0)</f>
        <v>0</v>
      </c>
      <c r="N70" s="7">
        <f t="shared" si="6"/>
        <v>1</v>
      </c>
      <c r="O70">
        <f>IF(AND(ISNUMBER('Raw Data'!O65), OR('Raw Data'!O65=0, 'Raw Data'!P65=0)), 'Raw Data'!I65, 0)</f>
        <v>2.64</v>
      </c>
      <c r="P70" s="7">
        <f>IF(OR(E70&gt;0, ISBLANK('Raw Data'!O65)=TRUE), 0, 1)</f>
        <v>1</v>
      </c>
      <c r="Q70">
        <f>IF('Raw Data'!O65='Raw Data'!P65, 0, IF('Raw Data'!O65&gt;'Raw Data'!P65, 'Raw Data'!J65, 0))</f>
        <v>0</v>
      </c>
      <c r="R70" s="7">
        <f>IF(OR(E70&gt;0, ISBLANK('Raw Data'!O65)=TRUE), 0, 1)</f>
        <v>1</v>
      </c>
      <c r="S70">
        <f>IF('Raw Data'!O65='Raw Data'!P65, 0, IF('Raw Data'!O65&lt;'Raw Data'!P65, 'Raw Data'!K65, 0))</f>
        <v>1.46</v>
      </c>
      <c r="T70" s="7">
        <f t="shared" si="7"/>
        <v>1</v>
      </c>
      <c r="U70">
        <f>IF(AND(ISNUMBER('Raw Data'!O65), OR('Raw Data'!O65&gt;'Raw Data'!P65, 'Raw Data'!O65='Raw Data'!P65)), 'Raw Data'!L65, 0)</f>
        <v>0</v>
      </c>
      <c r="V70" s="7">
        <f t="shared" si="8"/>
        <v>1</v>
      </c>
      <c r="W70">
        <f>IF(AND(ISNUMBER('Raw Data'!O65), OR('Raw Data'!O65&lt;'Raw Data'!P65, 'Raw Data'!O65='Raw Data'!P65)), 'Raw Data'!M65, 0)</f>
        <v>1.27</v>
      </c>
      <c r="X70" s="7">
        <f t="shared" si="9"/>
        <v>1</v>
      </c>
      <c r="Y70">
        <f>IF(AND(ISNUMBER('Raw Data'!O65), OR('Raw Data'!O65&gt;'Raw Data'!P65, 'Raw Data'!O65&lt;'Raw Data'!P65)), 'Raw Data'!N65, 0)</f>
        <v>1.23</v>
      </c>
      <c r="Z70">
        <f>IF('Raw Data'!C65&lt;'Raw Data'!E65, 1, 0)</f>
        <v>0</v>
      </c>
      <c r="AA70">
        <f>IF(AND('Raw Data'!C65&lt;'Raw Data'!E65, 'Raw Data'!O65&gt;'Raw Data'!P65), 'Raw Data'!C65, 0)</f>
        <v>0</v>
      </c>
      <c r="AB70" t="b">
        <f>'Raw Data'!C65&lt;'Raw Data'!E65</f>
        <v>0</v>
      </c>
      <c r="AC70">
        <f>IF('Raw Data'!C66&gt;'Raw Data'!E66, 1, 0)</f>
        <v>0</v>
      </c>
      <c r="AD70">
        <f>IF(AND('Raw Data'!C65&gt;'Raw Data'!E65, 'Raw Data'!O65&gt;'Raw Data'!P65), 'Raw Data'!C65, 0)</f>
        <v>0</v>
      </c>
      <c r="AE70">
        <f>IF('Raw Data'!E65&lt;'Raw Data'!C65, 1, 0)</f>
        <v>1</v>
      </c>
      <c r="AF70">
        <f>IF(AND('Raw Data'!C65&gt;'Raw Data'!E65, 'Raw Data'!O65&lt;'Raw Data'!P65), 'Raw Data'!E65, 0)</f>
        <v>1.95</v>
      </c>
      <c r="AG70">
        <f>IF('Raw Data'!E65&gt;'Raw Data'!C65, 1, 0)</f>
        <v>0</v>
      </c>
      <c r="AH70">
        <f>IF(AND('Raw Data'!C65&lt;'Raw Data'!E65, 'Raw Data'!O65&lt;'Raw Data'!P65), 'Raw Data'!E65, 0)</f>
        <v>0</v>
      </c>
      <c r="AI70" s="7">
        <f t="shared" si="10"/>
        <v>1</v>
      </c>
      <c r="AJ70">
        <f>IF(ISNUMBER('Raw Data'!C65), IF(_xlfn.XLOOKUP(SMALL('Raw Data'!C65:E65, 1), C70:G70, C70:G70, 0)&gt;0, SMALL('Raw Data'!C65:E65, 1), 0), 0)</f>
        <v>1.95</v>
      </c>
      <c r="AK70" s="7">
        <f t="shared" si="11"/>
        <v>1</v>
      </c>
      <c r="AL70">
        <f>IF(ISNUMBER('Raw Data'!C65), IF(_xlfn.XLOOKUP(SMALL('Raw Data'!C65:E65, 2), C70:G70, C70:G70, 0)&gt;0, SMALL('Raw Data'!C65:E65, 2), 0), 0)</f>
        <v>0</v>
      </c>
      <c r="AM70" s="7">
        <f t="shared" si="12"/>
        <v>1</v>
      </c>
      <c r="AN70">
        <f>IF(ISNUMBER('Raw Data'!C65), IF(_xlfn.XLOOKUP(SMALL('Raw Data'!C65:E65, 3), C70:G70, C70:G70, 0)&gt;0, SMALL('Raw Data'!C65:E65, 3), 0), 0)</f>
        <v>0</v>
      </c>
      <c r="AO70" s="7">
        <f t="shared" si="13"/>
        <v>1</v>
      </c>
      <c r="AP70">
        <f>IF(AND('Raw Data'!C65&lt;'Raw Data'!E65,'Raw Data'!O65&gt;'Raw Data'!P65),'Raw Data'!C65,IF(AND('Raw Data'!E65&lt;'Raw Data'!C65,'Raw Data'!P65&gt;'Raw Data'!O65),'Raw Data'!E65,0))</f>
        <v>1.95</v>
      </c>
      <c r="AQ70" s="7">
        <f t="shared" si="14"/>
        <v>1</v>
      </c>
      <c r="AR70">
        <f>IF(AND('Raw Data'!C65&gt;'Raw Data'!E65,'Raw Data'!O65&gt;'Raw Data'!P65),'Raw Data'!C65,IF(AND('Raw Data'!E65&gt;'Raw Data'!C65,'Raw Data'!P65&gt;'Raw Data'!O65),'Raw Data'!E65,0))</f>
        <v>0</v>
      </c>
      <c r="AS70">
        <f>IF('Raw Data'!D65&gt;0, IF('Raw Data'!D65&gt;4, Analysis!P70, 1), 0)</f>
        <v>1</v>
      </c>
      <c r="AT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0</v>
      </c>
      <c r="AU70">
        <f t="shared" si="15"/>
        <v>1</v>
      </c>
      <c r="AV70">
        <f>IF(AND('Raw Data'!D65&gt;4,'Raw Data'!O65&lt;'Raw Data'!P65),'Raw Data'!K65,IF(AND('Raw Data'!D65&gt;4,'Raw Data'!O65='Raw Data'!P65),0,IF('Raw Data'!O65='Raw Data'!P65,'Raw Data'!D65,0)))</f>
        <v>0</v>
      </c>
      <c r="AW70">
        <f>IF(AND('Raw Data'!D65&lt;4, NOT(ISBLANK('Raw Data'!D65))), 1, 0)</f>
        <v>1</v>
      </c>
      <c r="AX70">
        <f>IF(AND('Raw Data'!D65&lt;4, 'Raw Data'!O65='Raw Data'!P65), 'Raw Data'!D65, 0)</f>
        <v>0</v>
      </c>
    </row>
    <row r="71" spans="1:50" x14ac:dyDescent="0.3">
      <c r="A71">
        <f>'Raw Data'!Q66</f>
        <v>8</v>
      </c>
      <c r="B71" s="7">
        <f t="shared" ref="B71:B134" si="16">IF(A71, 1, 0)</f>
        <v>1</v>
      </c>
      <c r="C71">
        <f>IF('Raw Data'!O66&gt;'Raw Data'!P66, 'Raw Data'!C66, 0)</f>
        <v>0</v>
      </c>
      <c r="D71" s="7">
        <f t="shared" ref="D71:D134" si="17">B71</f>
        <v>1</v>
      </c>
      <c r="E71">
        <f>IF(AND(ISNUMBER('Raw Data'!O66), 'Raw Data'!O66='Raw Data'!P66), 'Raw Data'!D66, 0)</f>
        <v>3.6</v>
      </c>
      <c r="F71" s="7">
        <f t="shared" ref="F71:F134" si="18">B71</f>
        <v>1</v>
      </c>
      <c r="G71">
        <f>IF('Raw Data'!O66&lt;'Raw Data'!P66, 'Raw Data'!E66, 0)</f>
        <v>0</v>
      </c>
      <c r="H71" s="7">
        <f t="shared" ref="H71:H134" si="19">D71</f>
        <v>1</v>
      </c>
      <c r="I71">
        <f>IF(SUM('Raw Data'!O66:P66)&gt;2, 'Raw Data'!F66, 0)</f>
        <v>1.58</v>
      </c>
      <c r="J71" s="7">
        <f t="shared" ref="J71:J134" si="20">H71</f>
        <v>1</v>
      </c>
      <c r="K71">
        <f>IF(AND(ISNUMBER('Raw Data'!O66),SUM('Raw Data'!O66:P66)&lt;3),'Raw Data'!F66,)</f>
        <v>0</v>
      </c>
      <c r="L71" s="7">
        <f t="shared" ref="L71:L134" si="21">J71</f>
        <v>1</v>
      </c>
      <c r="M71">
        <f>IF(AND('Raw Data'!O66&gt;0, 'Raw Data'!P66&gt;0), 'Raw Data'!H66, 0)</f>
        <v>1.49</v>
      </c>
      <c r="N71" s="7">
        <f t="shared" ref="N71:N134" si="22">J71</f>
        <v>1</v>
      </c>
      <c r="O71">
        <f>IF(AND(ISNUMBER('Raw Data'!O66), OR('Raw Data'!O66=0, 'Raw Data'!P66=0)), 'Raw Data'!I66, 0)</f>
        <v>0</v>
      </c>
      <c r="P71" s="7">
        <f>IF(OR(E71&gt;0, ISBLANK('Raw Data'!O66)=TRUE), 0, 1)</f>
        <v>0</v>
      </c>
      <c r="Q71">
        <f>IF('Raw Data'!O66='Raw Data'!P66, 0, IF('Raw Data'!O66&gt;'Raw Data'!P66, 'Raw Data'!J66, 0))</f>
        <v>0</v>
      </c>
      <c r="R71" s="7">
        <f>IF(OR(E71&gt;0, ISBLANK('Raw Data'!O66)=TRUE), 0, 1)</f>
        <v>0</v>
      </c>
      <c r="S71">
        <f>IF('Raw Data'!O66='Raw Data'!P66, 0, IF('Raw Data'!O66&lt;'Raw Data'!P66, 'Raw Data'!K66, 0))</f>
        <v>0</v>
      </c>
      <c r="T71" s="7">
        <f t="shared" ref="T71:T134" si="23">B71</f>
        <v>1</v>
      </c>
      <c r="U71">
        <f>IF(AND(ISNUMBER('Raw Data'!O66), OR('Raw Data'!O66&gt;'Raw Data'!P66, 'Raw Data'!O66='Raw Data'!P66)), 'Raw Data'!L66, 0)</f>
        <v>1.48</v>
      </c>
      <c r="V71" s="7">
        <f t="shared" ref="V71:V134" si="24">D71</f>
        <v>1</v>
      </c>
      <c r="W71">
        <f>IF(AND(ISNUMBER('Raw Data'!O66), OR('Raw Data'!O66&lt;'Raw Data'!P66, 'Raw Data'!O66='Raw Data'!P66)), 'Raw Data'!M66, 0)</f>
        <v>1.48</v>
      </c>
      <c r="X71" s="7">
        <f t="shared" ref="X71:X134" si="25">V71</f>
        <v>1</v>
      </c>
      <c r="Y71">
        <f>IF(AND(ISNUMBER('Raw Data'!O66), OR('Raw Data'!O66&gt;'Raw Data'!P66, 'Raw Data'!O66&lt;'Raw Data'!P66)), 'Raw Data'!N66, 0)</f>
        <v>0</v>
      </c>
      <c r="Z71">
        <f>IF('Raw Data'!C66&lt;'Raw Data'!E66, 1, 0)</f>
        <v>0</v>
      </c>
      <c r="AA71">
        <f>IF(AND('Raw Data'!C66&lt;'Raw Data'!E66, 'Raw Data'!O66&gt;'Raw Data'!P66), 'Raw Data'!C66, 0)</f>
        <v>0</v>
      </c>
      <c r="AB71" t="b">
        <f>'Raw Data'!C66&lt;'Raw Data'!E66</f>
        <v>0</v>
      </c>
      <c r="AC71">
        <f>IF('Raw Data'!C67&gt;'Raw Data'!E67, 1, 0)</f>
        <v>0</v>
      </c>
      <c r="AD71">
        <f>IF(AND('Raw Data'!C66&gt;'Raw Data'!E66, 'Raw Data'!O66&gt;'Raw Data'!P66), 'Raw Data'!C66, 0)</f>
        <v>0</v>
      </c>
      <c r="AE71">
        <f>IF('Raw Data'!E66&lt;'Raw Data'!C66, 1, 0)</f>
        <v>0</v>
      </c>
      <c r="AF71">
        <f>IF(AND('Raw Data'!C66&gt;'Raw Data'!E66, 'Raw Data'!O66&lt;'Raw Data'!P66), 'Raw Data'!E66, 0)</f>
        <v>0</v>
      </c>
      <c r="AG71">
        <f>IF('Raw Data'!E66&gt;'Raw Data'!C66, 1, 0)</f>
        <v>0</v>
      </c>
      <c r="AH71">
        <f>IF(AND('Raw Data'!C66&lt;'Raw Data'!E66, 'Raw Data'!O66&lt;'Raw Data'!P66), 'Raw Data'!E66, 0)</f>
        <v>0</v>
      </c>
      <c r="AI71" s="7">
        <f t="shared" ref="AI71:AI134" si="26">B71</f>
        <v>1</v>
      </c>
      <c r="AJ71">
        <f>IF(ISNUMBER('Raw Data'!C66), IF(_xlfn.XLOOKUP(SMALL('Raw Data'!C66:E66, 1), C71:G71, C71:G71, 0)&gt;0, SMALL('Raw Data'!C66:E66, 1), 0), 0)</f>
        <v>0</v>
      </c>
      <c r="AK71" s="7">
        <f t="shared" ref="AK71:AK134" si="27">AI71</f>
        <v>1</v>
      </c>
      <c r="AL71">
        <f>IF(ISNUMBER('Raw Data'!C66), IF(_xlfn.XLOOKUP(SMALL('Raw Data'!C66:E66, 2), C71:G71, C71:G71, 0)&gt;0, SMALL('Raw Data'!C66:E66, 2), 0), 0)</f>
        <v>0</v>
      </c>
      <c r="AM71" s="7">
        <f t="shared" ref="AM71:AM134" si="28">AK71</f>
        <v>1</v>
      </c>
      <c r="AN71">
        <f>IF(ISNUMBER('Raw Data'!C66), IF(_xlfn.XLOOKUP(SMALL('Raw Data'!C66:E66, 3), C71:G71, C71:G71, 0)&gt;0, SMALL('Raw Data'!C66:E66, 3), 0), 0)</f>
        <v>3.6</v>
      </c>
      <c r="AO71" s="7">
        <f t="shared" ref="AO71:AO134" si="29">AM71</f>
        <v>1</v>
      </c>
      <c r="AP71">
        <f>IF(AND('Raw Data'!C66&lt;'Raw Data'!E66,'Raw Data'!O66&gt;'Raw Data'!P66),'Raw Data'!C66,IF(AND('Raw Data'!E66&lt;'Raw Data'!C66,'Raw Data'!P66&gt;'Raw Data'!O66),'Raw Data'!E66,0))</f>
        <v>0</v>
      </c>
      <c r="AQ71" s="7">
        <f t="shared" ref="AQ71:AQ134" si="30">AO71</f>
        <v>1</v>
      </c>
      <c r="AR71">
        <f>IF(AND('Raw Data'!C66&gt;'Raw Data'!E66,'Raw Data'!O66&gt;'Raw Data'!P66),'Raw Data'!C66,IF(AND('Raw Data'!E66&gt;'Raw Data'!C66,'Raw Data'!P66&gt;'Raw Data'!O66),'Raw Data'!E66,0))</f>
        <v>0</v>
      </c>
      <c r="AS71">
        <f>IF('Raw Data'!D66&gt;0, IF('Raw Data'!D66&gt;4, Analysis!P71, 1), 0)</f>
        <v>1</v>
      </c>
      <c r="AT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3.6</v>
      </c>
      <c r="AU71">
        <f t="shared" ref="AU71:AU134" si="31">AS71</f>
        <v>1</v>
      </c>
      <c r="AV71">
        <f>IF(AND('Raw Data'!D66&gt;4,'Raw Data'!O66&lt;'Raw Data'!P66),'Raw Data'!K66,IF(AND('Raw Data'!D66&gt;4,'Raw Data'!O66='Raw Data'!P66),0,IF('Raw Data'!O66='Raw Data'!P66,'Raw Data'!D66,0)))</f>
        <v>3.6</v>
      </c>
      <c r="AW71">
        <f>IF(AND('Raw Data'!D66&lt;4, NOT(ISBLANK('Raw Data'!D66))), 1, 0)</f>
        <v>1</v>
      </c>
      <c r="AX71">
        <f>IF(AND('Raw Data'!D66&lt;4, 'Raw Data'!O66='Raw Data'!P66), 'Raw Data'!D66, 0)</f>
        <v>3.6</v>
      </c>
    </row>
    <row r="72" spans="1:50" x14ac:dyDescent="0.3">
      <c r="A72">
        <f>'Raw Data'!Q67</f>
        <v>8</v>
      </c>
      <c r="B72" s="7">
        <f t="shared" si="16"/>
        <v>1</v>
      </c>
      <c r="C72">
        <f>IF('Raw Data'!O67&gt;'Raw Data'!P67, 'Raw Data'!C67, 0)</f>
        <v>0</v>
      </c>
      <c r="D72" s="7">
        <f t="shared" si="17"/>
        <v>1</v>
      </c>
      <c r="E72">
        <f>IF(AND(ISNUMBER('Raw Data'!O67), 'Raw Data'!O67='Raw Data'!P67), 'Raw Data'!D67, 0)</f>
        <v>0</v>
      </c>
      <c r="F72" s="7">
        <f t="shared" si="18"/>
        <v>1</v>
      </c>
      <c r="G72">
        <f>IF('Raw Data'!O67&lt;'Raw Data'!P67, 'Raw Data'!E67, 0)</f>
        <v>2.8</v>
      </c>
      <c r="H72" s="7">
        <f t="shared" si="19"/>
        <v>1</v>
      </c>
      <c r="I72">
        <f>IF(SUM('Raw Data'!O67:P67)&gt;2, 'Raw Data'!F67, 0)</f>
        <v>0</v>
      </c>
      <c r="J72" s="7">
        <f t="shared" si="20"/>
        <v>1</v>
      </c>
      <c r="K72">
        <f>IF(AND(ISNUMBER('Raw Data'!O67),SUM('Raw Data'!O67:P67)&lt;3),'Raw Data'!F67,)</f>
        <v>1.67</v>
      </c>
      <c r="L72" s="7">
        <f t="shared" si="21"/>
        <v>1</v>
      </c>
      <c r="M72">
        <f>IF(AND('Raw Data'!O67&gt;0, 'Raw Data'!P67&gt;0), 'Raw Data'!H67, 0)</f>
        <v>0</v>
      </c>
      <c r="N72" s="7">
        <f t="shared" si="22"/>
        <v>1</v>
      </c>
      <c r="O72">
        <f>IF(AND(ISNUMBER('Raw Data'!O67), OR('Raw Data'!O67=0, 'Raw Data'!P67=0)), 'Raw Data'!I67, 0)</f>
        <v>2.4300000000000002</v>
      </c>
      <c r="P72" s="7">
        <f>IF(OR(E72&gt;0, ISBLANK('Raw Data'!O67)=TRUE), 0, 1)</f>
        <v>1</v>
      </c>
      <c r="Q72">
        <f>IF('Raw Data'!O67='Raw Data'!P67, 0, IF('Raw Data'!O67&gt;'Raw Data'!P67, 'Raw Data'!J67, 0))</f>
        <v>0</v>
      </c>
      <c r="R72" s="7">
        <f>IF(OR(E72&gt;0, ISBLANK('Raw Data'!O67)=TRUE), 0, 1)</f>
        <v>1</v>
      </c>
      <c r="S72">
        <f>IF('Raw Data'!O67='Raw Data'!P67, 0, IF('Raw Data'!O67&lt;'Raw Data'!P67, 'Raw Data'!K67, 0))</f>
        <v>2.1</v>
      </c>
      <c r="T72" s="7">
        <f t="shared" si="23"/>
        <v>1</v>
      </c>
      <c r="U72">
        <f>IF(AND(ISNUMBER('Raw Data'!O67), OR('Raw Data'!O67&gt;'Raw Data'!P67, 'Raw Data'!O67='Raw Data'!P67)), 'Raw Data'!L67, 0)</f>
        <v>0</v>
      </c>
      <c r="V72" s="7">
        <f t="shared" si="24"/>
        <v>1</v>
      </c>
      <c r="W72">
        <f>IF(AND(ISNUMBER('Raw Data'!O67), OR('Raw Data'!O67&lt;'Raw Data'!P67, 'Raw Data'!O67='Raw Data'!P67)), 'Raw Data'!M67, 0)</f>
        <v>1.57</v>
      </c>
      <c r="X72" s="7">
        <f t="shared" si="25"/>
        <v>1</v>
      </c>
      <c r="Y72">
        <f>IF(AND(ISNUMBER('Raw Data'!O67), OR('Raw Data'!O67&gt;'Raw Data'!P67, 'Raw Data'!O67&lt;'Raw Data'!P67)), 'Raw Data'!N67, 0)</f>
        <v>1.25</v>
      </c>
      <c r="Z72">
        <f>IF('Raw Data'!C67&lt;'Raw Data'!E67, 1, 0)</f>
        <v>1</v>
      </c>
      <c r="AA72">
        <f>IF(AND('Raw Data'!C67&lt;'Raw Data'!E67, 'Raw Data'!O67&gt;'Raw Data'!P67), 'Raw Data'!C67, 0)</f>
        <v>0</v>
      </c>
      <c r="AB72" t="b">
        <f>'Raw Data'!C67&lt;'Raw Data'!E67</f>
        <v>1</v>
      </c>
      <c r="AC72">
        <f>IF('Raw Data'!C68&gt;'Raw Data'!E68, 1, 0)</f>
        <v>1</v>
      </c>
      <c r="AD72">
        <f>IF(AND('Raw Data'!C67&gt;'Raw Data'!E67, 'Raw Data'!O67&gt;'Raw Data'!P67), 'Raw Data'!C67, 0)</f>
        <v>0</v>
      </c>
      <c r="AE72">
        <f>IF('Raw Data'!E67&lt;'Raw Data'!C67, 1, 0)</f>
        <v>0</v>
      </c>
      <c r="AF72">
        <f>IF(AND('Raw Data'!C67&gt;'Raw Data'!E67, 'Raw Data'!O67&lt;'Raw Data'!P67), 'Raw Data'!E67, 0)</f>
        <v>0</v>
      </c>
      <c r="AG72">
        <f>IF('Raw Data'!E67&gt;'Raw Data'!C67, 1, 0)</f>
        <v>1</v>
      </c>
      <c r="AH72">
        <f>IF(AND('Raw Data'!C67&lt;'Raw Data'!E67, 'Raw Data'!O67&lt;'Raw Data'!P67), 'Raw Data'!E67, 0)</f>
        <v>2.8</v>
      </c>
      <c r="AI72" s="7">
        <f t="shared" si="26"/>
        <v>1</v>
      </c>
      <c r="AJ72">
        <f>IF(ISNUMBER('Raw Data'!C67), IF(_xlfn.XLOOKUP(SMALL('Raw Data'!C67:E67, 1), C72:G72, C72:G72, 0)&gt;0, SMALL('Raw Data'!C67:E67, 1), 0), 0)</f>
        <v>0</v>
      </c>
      <c r="AK72" s="7">
        <f t="shared" si="27"/>
        <v>1</v>
      </c>
      <c r="AL72">
        <f>IF(ISNUMBER('Raw Data'!C67), IF(_xlfn.XLOOKUP(SMALL('Raw Data'!C67:E67, 2), C72:G72, C72:G72, 0)&gt;0, SMALL('Raw Data'!C67:E67, 2), 0), 0)</f>
        <v>2.8</v>
      </c>
      <c r="AM72" s="7">
        <f t="shared" si="28"/>
        <v>1</v>
      </c>
      <c r="AN72">
        <f>IF(ISNUMBER('Raw Data'!C67), IF(_xlfn.XLOOKUP(SMALL('Raw Data'!C67:E67, 3), C72:G72, C72:G72, 0)&gt;0, SMALL('Raw Data'!C67:E67, 3), 0), 0)</f>
        <v>0</v>
      </c>
      <c r="AO72" s="7">
        <f t="shared" si="29"/>
        <v>1</v>
      </c>
      <c r="AP72">
        <f>IF(AND('Raw Data'!C67&lt;'Raw Data'!E67,'Raw Data'!O67&gt;'Raw Data'!P67),'Raw Data'!C67,IF(AND('Raw Data'!E67&lt;'Raw Data'!C67,'Raw Data'!P67&gt;'Raw Data'!O67),'Raw Data'!E67,0))</f>
        <v>0</v>
      </c>
      <c r="AQ72" s="7">
        <f t="shared" si="30"/>
        <v>1</v>
      </c>
      <c r="AR72">
        <f>IF(AND('Raw Data'!C67&gt;'Raw Data'!E67,'Raw Data'!O67&gt;'Raw Data'!P67),'Raw Data'!C67,IF(AND('Raw Data'!E67&gt;'Raw Data'!C67,'Raw Data'!P67&gt;'Raw Data'!O67),'Raw Data'!E67,0))</f>
        <v>2.8</v>
      </c>
      <c r="AS72">
        <f>IF('Raw Data'!D67&gt;0, IF('Raw Data'!D67&gt;4, Analysis!P72, 1), 0)</f>
        <v>1</v>
      </c>
      <c r="AT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0</v>
      </c>
      <c r="AU72">
        <f t="shared" si="31"/>
        <v>1</v>
      </c>
      <c r="AV72">
        <f>IF(AND('Raw Data'!D67&gt;4,'Raw Data'!O67&lt;'Raw Data'!P67),'Raw Data'!K67,IF(AND('Raw Data'!D67&gt;4,'Raw Data'!O67='Raw Data'!P67),0,IF('Raw Data'!O67='Raw Data'!P67,'Raw Data'!D67,0)))</f>
        <v>0</v>
      </c>
      <c r="AW72">
        <f>IF(AND('Raw Data'!D67&lt;4, NOT(ISBLANK('Raw Data'!D67))), 1, 0)</f>
        <v>1</v>
      </c>
      <c r="AX72">
        <f>IF(AND('Raw Data'!D67&lt;4, 'Raw Data'!O67='Raw Data'!P67), 'Raw Data'!D67, 0)</f>
        <v>0</v>
      </c>
    </row>
    <row r="73" spans="1:50" x14ac:dyDescent="0.3">
      <c r="A73">
        <f>'Raw Data'!Q68</f>
        <v>8</v>
      </c>
      <c r="B73" s="7">
        <f t="shared" si="16"/>
        <v>1</v>
      </c>
      <c r="C73">
        <f>IF('Raw Data'!O68&gt;'Raw Data'!P68, 'Raw Data'!C68, 0)</f>
        <v>2.62</v>
      </c>
      <c r="D73" s="7">
        <f t="shared" si="17"/>
        <v>1</v>
      </c>
      <c r="E73">
        <f>IF(AND(ISNUMBER('Raw Data'!O68), 'Raw Data'!O68='Raw Data'!P68), 'Raw Data'!D68, 0)</f>
        <v>0</v>
      </c>
      <c r="F73" s="7">
        <f t="shared" si="18"/>
        <v>1</v>
      </c>
      <c r="G73">
        <f>IF('Raw Data'!O68&lt;'Raw Data'!P68, 'Raw Data'!E68, 0)</f>
        <v>0</v>
      </c>
      <c r="H73" s="7">
        <f t="shared" si="19"/>
        <v>1</v>
      </c>
      <c r="I73">
        <f>IF(SUM('Raw Data'!O68:P68)&gt;2, 'Raw Data'!F68, 0)</f>
        <v>1.57</v>
      </c>
      <c r="J73" s="7">
        <f t="shared" si="20"/>
        <v>1</v>
      </c>
      <c r="K73">
        <f>IF(AND(ISNUMBER('Raw Data'!O68),SUM('Raw Data'!O68:P68)&lt;3),'Raw Data'!F68,)</f>
        <v>0</v>
      </c>
      <c r="L73" s="7">
        <f t="shared" si="21"/>
        <v>1</v>
      </c>
      <c r="M73">
        <f>IF(AND('Raw Data'!O68&gt;0, 'Raw Data'!P68&gt;0), 'Raw Data'!H68, 0)</f>
        <v>1.49</v>
      </c>
      <c r="N73" s="7">
        <f t="shared" si="22"/>
        <v>1</v>
      </c>
      <c r="O73">
        <f>IF(AND(ISNUMBER('Raw Data'!O68), OR('Raw Data'!O68=0, 'Raw Data'!P68=0)), 'Raw Data'!I68, 0)</f>
        <v>0</v>
      </c>
      <c r="P73" s="7">
        <f>IF(OR(E73&gt;0, ISBLANK('Raw Data'!O68)=TRUE), 0, 1)</f>
        <v>1</v>
      </c>
      <c r="Q73">
        <f>IF('Raw Data'!O68='Raw Data'!P68, 0, IF('Raw Data'!O68&gt;'Raw Data'!P68, 'Raw Data'!J68, 0))</f>
        <v>1.96</v>
      </c>
      <c r="R73" s="7">
        <f>IF(OR(E73&gt;0, ISBLANK('Raw Data'!O68)=TRUE), 0, 1)</f>
        <v>1</v>
      </c>
      <c r="S73">
        <f>IF('Raw Data'!O68='Raw Data'!P68, 0, IF('Raw Data'!O68&lt;'Raw Data'!P68, 'Raw Data'!K68, 0))</f>
        <v>0</v>
      </c>
      <c r="T73" s="7">
        <f t="shared" si="23"/>
        <v>1</v>
      </c>
      <c r="U73">
        <f>IF(AND(ISNUMBER('Raw Data'!O68), OR('Raw Data'!O68&gt;'Raw Data'!P68, 'Raw Data'!O68='Raw Data'!P68)), 'Raw Data'!L68, 0)</f>
        <v>1.52</v>
      </c>
      <c r="V73" s="7">
        <f t="shared" si="24"/>
        <v>1</v>
      </c>
      <c r="W73">
        <f>IF(AND(ISNUMBER('Raw Data'!O68), OR('Raw Data'!O68&lt;'Raw Data'!P68, 'Raw Data'!O68='Raw Data'!P68)), 'Raw Data'!M68, 0)</f>
        <v>0</v>
      </c>
      <c r="X73" s="7">
        <f t="shared" si="25"/>
        <v>1</v>
      </c>
      <c r="Y73">
        <f>IF(AND(ISNUMBER('Raw Data'!O68), OR('Raw Data'!O68&gt;'Raw Data'!P68, 'Raw Data'!O68&lt;'Raw Data'!P68)), 'Raw Data'!N68, 0)</f>
        <v>1.25</v>
      </c>
      <c r="Z73">
        <f>IF('Raw Data'!C68&lt;'Raw Data'!E68, 1, 0)</f>
        <v>0</v>
      </c>
      <c r="AA73">
        <f>IF(AND('Raw Data'!C68&lt;'Raw Data'!E68, 'Raw Data'!O68&gt;'Raw Data'!P68), 'Raw Data'!C68, 0)</f>
        <v>0</v>
      </c>
      <c r="AB73" t="b">
        <f>'Raw Data'!C68&lt;'Raw Data'!E68</f>
        <v>0</v>
      </c>
      <c r="AC73">
        <f>IF('Raw Data'!C69&gt;'Raw Data'!E69, 1, 0)</f>
        <v>0</v>
      </c>
      <c r="AD73">
        <f>IF(AND('Raw Data'!C68&gt;'Raw Data'!E68, 'Raw Data'!O68&gt;'Raw Data'!P68), 'Raw Data'!C68, 0)</f>
        <v>2.62</v>
      </c>
      <c r="AE73">
        <f>IF('Raw Data'!E68&lt;'Raw Data'!C68, 1, 0)</f>
        <v>1</v>
      </c>
      <c r="AF73">
        <f>IF(AND('Raw Data'!C68&gt;'Raw Data'!E68, 'Raw Data'!O68&lt;'Raw Data'!P68), 'Raw Data'!E68, 0)</f>
        <v>0</v>
      </c>
      <c r="AG73">
        <f>IF('Raw Data'!E68&gt;'Raw Data'!C68, 1, 0)</f>
        <v>0</v>
      </c>
      <c r="AH73">
        <f>IF(AND('Raw Data'!C68&lt;'Raw Data'!E68, 'Raw Data'!O68&lt;'Raw Data'!P68), 'Raw Data'!E68, 0)</f>
        <v>0</v>
      </c>
      <c r="AI73" s="7">
        <f t="shared" si="26"/>
        <v>1</v>
      </c>
      <c r="AJ73">
        <f>IF(ISNUMBER('Raw Data'!C68), IF(_xlfn.XLOOKUP(SMALL('Raw Data'!C68:E68, 1), C73:G73, C73:G73, 0)&gt;0, SMALL('Raw Data'!C68:E68, 1), 0), 0)</f>
        <v>0</v>
      </c>
      <c r="AK73" s="7">
        <f t="shared" si="27"/>
        <v>1</v>
      </c>
      <c r="AL73">
        <f>IF(ISNUMBER('Raw Data'!C68), IF(_xlfn.XLOOKUP(SMALL('Raw Data'!C68:E68, 2), C73:G73, C73:G73, 0)&gt;0, SMALL('Raw Data'!C68:E68, 2), 0), 0)</f>
        <v>2.62</v>
      </c>
      <c r="AM73" s="7">
        <f t="shared" si="28"/>
        <v>1</v>
      </c>
      <c r="AN73">
        <f>IF(ISNUMBER('Raw Data'!C68), IF(_xlfn.XLOOKUP(SMALL('Raw Data'!C68:E68, 3), C73:G73, C73:G73, 0)&gt;0, SMALL('Raw Data'!C68:E68, 3), 0), 0)</f>
        <v>0</v>
      </c>
      <c r="AO73" s="7">
        <f t="shared" si="29"/>
        <v>1</v>
      </c>
      <c r="AP73">
        <f>IF(AND('Raw Data'!C68&lt;'Raw Data'!E68,'Raw Data'!O68&gt;'Raw Data'!P68),'Raw Data'!C68,IF(AND('Raw Data'!E68&lt;'Raw Data'!C68,'Raw Data'!P68&gt;'Raw Data'!O68),'Raw Data'!E68,0))</f>
        <v>0</v>
      </c>
      <c r="AQ73" s="7">
        <f t="shared" si="30"/>
        <v>1</v>
      </c>
      <c r="AR73">
        <f>IF(AND('Raw Data'!C68&gt;'Raw Data'!E68,'Raw Data'!O68&gt;'Raw Data'!P68),'Raw Data'!C68,IF(AND('Raw Data'!E68&gt;'Raw Data'!C68,'Raw Data'!P68&gt;'Raw Data'!O68),'Raw Data'!E68,0))</f>
        <v>2.62</v>
      </c>
      <c r="AS73">
        <f>IF('Raw Data'!D68&gt;0, IF('Raw Data'!D68&gt;4, Analysis!P73, 1), 0)</f>
        <v>1</v>
      </c>
      <c r="AT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0</v>
      </c>
      <c r="AU73">
        <f t="shared" si="31"/>
        <v>1</v>
      </c>
      <c r="AV73">
        <f>IF(AND('Raw Data'!D68&gt;4,'Raw Data'!O68&lt;'Raw Data'!P68),'Raw Data'!K68,IF(AND('Raw Data'!D68&gt;4,'Raw Data'!O68='Raw Data'!P68),0,IF('Raw Data'!O68='Raw Data'!P68,'Raw Data'!D68,0)))</f>
        <v>0</v>
      </c>
      <c r="AW73">
        <f>IF(AND('Raw Data'!D68&lt;4, NOT(ISBLANK('Raw Data'!D68))), 1, 0)</f>
        <v>1</v>
      </c>
      <c r="AX73">
        <f>IF(AND('Raw Data'!D68&lt;4, 'Raw Data'!O68='Raw Data'!P68), 'Raw Data'!D68, 0)</f>
        <v>0</v>
      </c>
    </row>
    <row r="74" spans="1:50" x14ac:dyDescent="0.3">
      <c r="A74">
        <f>'Raw Data'!Q69</f>
        <v>8</v>
      </c>
      <c r="B74" s="7">
        <f t="shared" si="16"/>
        <v>1</v>
      </c>
      <c r="C74">
        <f>IF('Raw Data'!O69&gt;'Raw Data'!P69, 'Raw Data'!C69, 0)</f>
        <v>1.61</v>
      </c>
      <c r="D74" s="7">
        <f t="shared" si="17"/>
        <v>1</v>
      </c>
      <c r="E74">
        <f>IF(AND(ISNUMBER('Raw Data'!O69), 'Raw Data'!O69='Raw Data'!P69), 'Raw Data'!D69, 0)</f>
        <v>0</v>
      </c>
      <c r="F74" s="7">
        <f t="shared" si="18"/>
        <v>1</v>
      </c>
      <c r="G74">
        <f>IF('Raw Data'!O69&lt;'Raw Data'!P69, 'Raw Data'!E69, 0)</f>
        <v>0</v>
      </c>
      <c r="H74" s="7">
        <f t="shared" si="19"/>
        <v>1</v>
      </c>
      <c r="I74">
        <f>IF(SUM('Raw Data'!O69:P69)&gt;2, 'Raw Data'!F69, 0)</f>
        <v>1.71</v>
      </c>
      <c r="J74" s="7">
        <f t="shared" si="20"/>
        <v>1</v>
      </c>
      <c r="K74">
        <f>IF(AND(ISNUMBER('Raw Data'!O69),SUM('Raw Data'!O69:P69)&lt;3),'Raw Data'!F69,)</f>
        <v>0</v>
      </c>
      <c r="L74" s="7">
        <f t="shared" si="21"/>
        <v>1</v>
      </c>
      <c r="M74">
        <f>IF(AND('Raw Data'!O69&gt;0, 'Raw Data'!P69&gt;0), 'Raw Data'!H69, 0)</f>
        <v>1.73</v>
      </c>
      <c r="N74" s="7">
        <f t="shared" si="22"/>
        <v>1</v>
      </c>
      <c r="O74">
        <f>IF(AND(ISNUMBER('Raw Data'!O69), OR('Raw Data'!O69=0, 'Raw Data'!P69=0)), 'Raw Data'!I69, 0)</f>
        <v>0</v>
      </c>
      <c r="P74" s="7">
        <f>IF(OR(E74&gt;0, ISBLANK('Raw Data'!O69)=TRUE), 0, 1)</f>
        <v>1</v>
      </c>
      <c r="Q74">
        <f>IF('Raw Data'!O69='Raw Data'!P69, 0, IF('Raw Data'!O69&gt;'Raw Data'!P69, 'Raw Data'!J69, 0))</f>
        <v>1.22</v>
      </c>
      <c r="R74" s="7">
        <f>IF(OR(E74&gt;0, ISBLANK('Raw Data'!O69)=TRUE), 0, 1)</f>
        <v>1</v>
      </c>
      <c r="S74">
        <f>IF('Raw Data'!O69='Raw Data'!P69, 0, IF('Raw Data'!O69&lt;'Raw Data'!P69, 'Raw Data'!K69, 0))</f>
        <v>0</v>
      </c>
      <c r="T74" s="7">
        <f t="shared" si="23"/>
        <v>1</v>
      </c>
      <c r="U74">
        <f>IF(AND(ISNUMBER('Raw Data'!O69), OR('Raw Data'!O69&gt;'Raw Data'!P69, 'Raw Data'!O69='Raw Data'!P69)), 'Raw Data'!L69, 0)</f>
        <v>1.1299999999999999</v>
      </c>
      <c r="V74" s="7">
        <f t="shared" si="24"/>
        <v>1</v>
      </c>
      <c r="W74">
        <f>IF(AND(ISNUMBER('Raw Data'!O69), OR('Raw Data'!O69&lt;'Raw Data'!P69, 'Raw Data'!O69='Raw Data'!P69)), 'Raw Data'!M69, 0)</f>
        <v>0</v>
      </c>
      <c r="X74" s="7">
        <f t="shared" si="25"/>
        <v>1</v>
      </c>
      <c r="Y74">
        <f>IF(AND(ISNUMBER('Raw Data'!O69), OR('Raw Data'!O69&gt;'Raw Data'!P69, 'Raw Data'!O69&lt;'Raw Data'!P69)), 'Raw Data'!N69, 0)</f>
        <v>1.22</v>
      </c>
      <c r="Z74">
        <f>IF('Raw Data'!C69&lt;'Raw Data'!E69, 1, 0)</f>
        <v>1</v>
      </c>
      <c r="AA74">
        <f>IF(AND('Raw Data'!C69&lt;'Raw Data'!E69, 'Raw Data'!O69&gt;'Raw Data'!P69), 'Raw Data'!C69, 0)</f>
        <v>1.61</v>
      </c>
      <c r="AB74" t="b">
        <f>'Raw Data'!C69&lt;'Raw Data'!E69</f>
        <v>1</v>
      </c>
      <c r="AC74">
        <f>IF('Raw Data'!C70&gt;'Raw Data'!E70, 1, 0)</f>
        <v>0</v>
      </c>
      <c r="AD74">
        <f>IF(AND('Raw Data'!C69&gt;'Raw Data'!E69, 'Raw Data'!O69&gt;'Raw Data'!P69), 'Raw Data'!C69, 0)</f>
        <v>0</v>
      </c>
      <c r="AE74">
        <f>IF('Raw Data'!E69&lt;'Raw Data'!C69, 1, 0)</f>
        <v>0</v>
      </c>
      <c r="AF74">
        <f>IF(AND('Raw Data'!C69&gt;'Raw Data'!E69, 'Raw Data'!O69&lt;'Raw Data'!P69), 'Raw Data'!E69, 0)</f>
        <v>0</v>
      </c>
      <c r="AG74">
        <f>IF('Raw Data'!E69&gt;'Raw Data'!C69, 1, 0)</f>
        <v>1</v>
      </c>
      <c r="AH74">
        <f>IF(AND('Raw Data'!C69&lt;'Raw Data'!E69, 'Raw Data'!O69&lt;'Raw Data'!P69), 'Raw Data'!E69, 0)</f>
        <v>0</v>
      </c>
      <c r="AI74" s="7">
        <f t="shared" si="26"/>
        <v>1</v>
      </c>
      <c r="AJ74">
        <f>IF(ISNUMBER('Raw Data'!C69), IF(_xlfn.XLOOKUP(SMALL('Raw Data'!C69:E69, 1), C74:G74, C74:G74, 0)&gt;0, SMALL('Raw Data'!C69:E69, 1), 0), 0)</f>
        <v>1.61</v>
      </c>
      <c r="AK74" s="7">
        <f t="shared" si="27"/>
        <v>1</v>
      </c>
      <c r="AL74">
        <f>IF(ISNUMBER('Raw Data'!C69), IF(_xlfn.XLOOKUP(SMALL('Raw Data'!C69:E69, 2), C74:G74, C74:G74, 0)&gt;0, SMALL('Raw Data'!C69:E69, 2), 0), 0)</f>
        <v>0</v>
      </c>
      <c r="AM74" s="7">
        <f t="shared" si="28"/>
        <v>1</v>
      </c>
      <c r="AN74">
        <f>IF(ISNUMBER('Raw Data'!C69), IF(_xlfn.XLOOKUP(SMALL('Raw Data'!C69:E69, 3), C74:G74, C74:G74, 0)&gt;0, SMALL('Raw Data'!C69:E69, 3), 0), 0)</f>
        <v>0</v>
      </c>
      <c r="AO74" s="7">
        <f t="shared" si="29"/>
        <v>1</v>
      </c>
      <c r="AP74">
        <f>IF(AND('Raw Data'!C69&lt;'Raw Data'!E69,'Raw Data'!O69&gt;'Raw Data'!P69),'Raw Data'!C69,IF(AND('Raw Data'!E69&lt;'Raw Data'!C69,'Raw Data'!P69&gt;'Raw Data'!O69),'Raw Data'!E69,0))</f>
        <v>1.61</v>
      </c>
      <c r="AQ74" s="7">
        <f t="shared" si="30"/>
        <v>1</v>
      </c>
      <c r="AR74">
        <f>IF(AND('Raw Data'!C69&gt;'Raw Data'!E69,'Raw Data'!O69&gt;'Raw Data'!P69),'Raw Data'!C69,IF(AND('Raw Data'!E69&gt;'Raw Data'!C69,'Raw Data'!P69&gt;'Raw Data'!O69),'Raw Data'!E69,0))</f>
        <v>0</v>
      </c>
      <c r="AS74">
        <f>IF('Raw Data'!D69&gt;0, IF('Raw Data'!D69&gt;4, Analysis!P74, 1), 0)</f>
        <v>1</v>
      </c>
      <c r="AT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AU74">
        <f t="shared" si="31"/>
        <v>1</v>
      </c>
      <c r="AV74">
        <f>IF(AND('Raw Data'!D69&gt;4,'Raw Data'!O69&lt;'Raw Data'!P69),'Raw Data'!K69,IF(AND('Raw Data'!D69&gt;4,'Raw Data'!O69='Raw Data'!P69),0,IF('Raw Data'!O69='Raw Data'!P69,'Raw Data'!D69,0)))</f>
        <v>0</v>
      </c>
      <c r="AW74">
        <f>IF(AND('Raw Data'!D69&lt;4, NOT(ISBLANK('Raw Data'!D69))), 1, 0)</f>
        <v>1</v>
      </c>
      <c r="AX74">
        <f>IF(AND('Raw Data'!D69&lt;4, 'Raw Data'!O69='Raw Data'!P69), 'Raw Data'!D69, 0)</f>
        <v>0</v>
      </c>
    </row>
    <row r="75" spans="1:50" x14ac:dyDescent="0.3">
      <c r="A75">
        <f>'Raw Data'!Q70</f>
        <v>8</v>
      </c>
      <c r="B75" s="7">
        <f t="shared" si="16"/>
        <v>1</v>
      </c>
      <c r="C75">
        <f>IF('Raw Data'!O70&gt;'Raw Data'!P70, 'Raw Data'!C70, 0)</f>
        <v>1.36</v>
      </c>
      <c r="D75" s="7">
        <f t="shared" si="17"/>
        <v>1</v>
      </c>
      <c r="E75">
        <f>IF(AND(ISNUMBER('Raw Data'!O70), 'Raw Data'!O70='Raw Data'!P70), 'Raw Data'!D70, 0)</f>
        <v>0</v>
      </c>
      <c r="F75" s="7">
        <f t="shared" si="18"/>
        <v>1</v>
      </c>
      <c r="G75">
        <f>IF('Raw Data'!O70&lt;'Raw Data'!P70, 'Raw Data'!E70, 0)</f>
        <v>0</v>
      </c>
      <c r="H75" s="7">
        <f t="shared" si="19"/>
        <v>1</v>
      </c>
      <c r="I75">
        <f>IF(SUM('Raw Data'!O70:P70)&gt;2, 'Raw Data'!F70, 0)</f>
        <v>1.48</v>
      </c>
      <c r="J75" s="7">
        <f t="shared" si="20"/>
        <v>1</v>
      </c>
      <c r="K75">
        <f>IF(AND(ISNUMBER('Raw Data'!O70),SUM('Raw Data'!O70:P70)&lt;3),'Raw Data'!F70,)</f>
        <v>0</v>
      </c>
      <c r="L75" s="7">
        <f t="shared" si="21"/>
        <v>1</v>
      </c>
      <c r="M75">
        <f>IF(AND('Raw Data'!O70&gt;0, 'Raw Data'!P70&gt;0), 'Raw Data'!H70, 0)</f>
        <v>1.68</v>
      </c>
      <c r="N75" s="7">
        <f t="shared" si="22"/>
        <v>1</v>
      </c>
      <c r="O75">
        <f>IF(AND(ISNUMBER('Raw Data'!O70), OR('Raw Data'!O70=0, 'Raw Data'!P70=0)), 'Raw Data'!I70, 0)</f>
        <v>0</v>
      </c>
      <c r="P75" s="7">
        <f>IF(OR(E75&gt;0, ISBLANK('Raw Data'!O70)=TRUE), 0, 1)</f>
        <v>1</v>
      </c>
      <c r="Q75">
        <f>IF('Raw Data'!O70='Raw Data'!P70, 0, IF('Raw Data'!O70&gt;'Raw Data'!P70, 'Raw Data'!J70, 0))</f>
        <v>1.1299999999999999</v>
      </c>
      <c r="R75" s="7">
        <f>IF(OR(E75&gt;0, ISBLANK('Raw Data'!O70)=TRUE), 0, 1)</f>
        <v>1</v>
      </c>
      <c r="S75">
        <f>IF('Raw Data'!O70='Raw Data'!P70, 0, IF('Raw Data'!O70&lt;'Raw Data'!P70, 'Raw Data'!K70, 0))</f>
        <v>0</v>
      </c>
      <c r="T75" s="7">
        <f t="shared" si="23"/>
        <v>1</v>
      </c>
      <c r="U75">
        <f>IF(AND(ISNUMBER('Raw Data'!O70), OR('Raw Data'!O70&gt;'Raw Data'!P70, 'Raw Data'!O70='Raw Data'!P70)), 'Raw Data'!L70, 0)</f>
        <v>1.07</v>
      </c>
      <c r="V75" s="7">
        <f t="shared" si="24"/>
        <v>1</v>
      </c>
      <c r="W75">
        <f>IF(AND(ISNUMBER('Raw Data'!O70), OR('Raw Data'!O70&lt;'Raw Data'!P70, 'Raw Data'!O70='Raw Data'!P70)), 'Raw Data'!M70, 0)</f>
        <v>0</v>
      </c>
      <c r="X75" s="7">
        <f t="shared" si="25"/>
        <v>1</v>
      </c>
      <c r="Y75">
        <f>IF(AND(ISNUMBER('Raw Data'!O70), OR('Raw Data'!O70&gt;'Raw Data'!P70, 'Raw Data'!O70&lt;'Raw Data'!P70)), 'Raw Data'!N70, 0)</f>
        <v>1.1399999999999999</v>
      </c>
      <c r="Z75">
        <f>IF('Raw Data'!C70&lt;'Raw Data'!E70, 1, 0)</f>
        <v>1</v>
      </c>
      <c r="AA75">
        <f>IF(AND('Raw Data'!C70&lt;'Raw Data'!E70, 'Raw Data'!O70&gt;'Raw Data'!P70), 'Raw Data'!C70, 0)</f>
        <v>1.36</v>
      </c>
      <c r="AB75" t="b">
        <f>'Raw Data'!C70&lt;'Raw Data'!E70</f>
        <v>1</v>
      </c>
      <c r="AC75">
        <f>IF('Raw Data'!C71&gt;'Raw Data'!E71, 1, 0)</f>
        <v>0</v>
      </c>
      <c r="AD75">
        <f>IF(AND('Raw Data'!C70&gt;'Raw Data'!E70, 'Raw Data'!O70&gt;'Raw Data'!P70), 'Raw Data'!C70, 0)</f>
        <v>0</v>
      </c>
      <c r="AE75">
        <f>IF('Raw Data'!E70&lt;'Raw Data'!C70, 1, 0)</f>
        <v>0</v>
      </c>
      <c r="AF75">
        <f>IF(AND('Raw Data'!C70&gt;'Raw Data'!E70, 'Raw Data'!O70&lt;'Raw Data'!P70), 'Raw Data'!E70, 0)</f>
        <v>0</v>
      </c>
      <c r="AG75">
        <f>IF('Raw Data'!E70&gt;'Raw Data'!C70, 1, 0)</f>
        <v>1</v>
      </c>
      <c r="AH75">
        <f>IF(AND('Raw Data'!C70&lt;'Raw Data'!E70, 'Raw Data'!O70&lt;'Raw Data'!P70), 'Raw Data'!E70, 0)</f>
        <v>0</v>
      </c>
      <c r="AI75" s="7">
        <f t="shared" si="26"/>
        <v>1</v>
      </c>
      <c r="AJ75">
        <f>IF(ISNUMBER('Raw Data'!C70), IF(_xlfn.XLOOKUP(SMALL('Raw Data'!C70:E70, 1), C75:G75, C75:G75, 0)&gt;0, SMALL('Raw Data'!C70:E70, 1), 0), 0)</f>
        <v>1.36</v>
      </c>
      <c r="AK75" s="7">
        <f t="shared" si="27"/>
        <v>1</v>
      </c>
      <c r="AL75">
        <f>IF(ISNUMBER('Raw Data'!C70), IF(_xlfn.XLOOKUP(SMALL('Raw Data'!C70:E70, 2), C75:G75, C75:G75, 0)&gt;0, SMALL('Raw Data'!C70:E70, 2), 0), 0)</f>
        <v>0</v>
      </c>
      <c r="AM75" s="7">
        <f t="shared" si="28"/>
        <v>1</v>
      </c>
      <c r="AN75">
        <f>IF(ISNUMBER('Raw Data'!C70), IF(_xlfn.XLOOKUP(SMALL('Raw Data'!C70:E70, 3), C75:G75, C75:G75, 0)&gt;0, SMALL('Raw Data'!C70:E70, 3), 0), 0)</f>
        <v>0</v>
      </c>
      <c r="AO75" s="7">
        <f t="shared" si="29"/>
        <v>1</v>
      </c>
      <c r="AP75">
        <f>IF(AND('Raw Data'!C70&lt;'Raw Data'!E70,'Raw Data'!O70&gt;'Raw Data'!P70),'Raw Data'!C70,IF(AND('Raw Data'!E70&lt;'Raw Data'!C70,'Raw Data'!P70&gt;'Raw Data'!O70),'Raw Data'!E70,0))</f>
        <v>1.36</v>
      </c>
      <c r="AQ75" s="7">
        <f t="shared" si="30"/>
        <v>1</v>
      </c>
      <c r="AR75">
        <f>IF(AND('Raw Data'!C70&gt;'Raw Data'!E70,'Raw Data'!O70&gt;'Raw Data'!P70),'Raw Data'!C70,IF(AND('Raw Data'!E70&gt;'Raw Data'!C70,'Raw Data'!P70&gt;'Raw Data'!O70),'Raw Data'!E70,0))</f>
        <v>0</v>
      </c>
      <c r="AS75">
        <f>IF('Raw Data'!D70&gt;0, IF('Raw Data'!D70&gt;4, Analysis!P75, 1), 0)</f>
        <v>1</v>
      </c>
      <c r="AT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1.1299999999999999</v>
      </c>
      <c r="AU75">
        <f t="shared" si="31"/>
        <v>1</v>
      </c>
      <c r="AV75">
        <f>IF(AND('Raw Data'!D70&gt;4,'Raw Data'!O70&lt;'Raw Data'!P70),'Raw Data'!K70,IF(AND('Raw Data'!D70&gt;4,'Raw Data'!O70='Raw Data'!P70),0,IF('Raw Data'!O70='Raw Data'!P70,'Raw Data'!D70,0)))</f>
        <v>0</v>
      </c>
      <c r="AW75">
        <f>IF(AND('Raw Data'!D70&lt;4, NOT(ISBLANK('Raw Data'!D70))), 1, 0)</f>
        <v>0</v>
      </c>
      <c r="AX75">
        <f>IF(AND('Raw Data'!D70&lt;4, 'Raw Data'!O70='Raw Data'!P70), 'Raw Data'!D70, 0)</f>
        <v>0</v>
      </c>
    </row>
    <row r="76" spans="1:50" x14ac:dyDescent="0.3">
      <c r="A76">
        <f>'Raw Data'!Q71</f>
        <v>8</v>
      </c>
      <c r="B76" s="7">
        <f t="shared" si="16"/>
        <v>1</v>
      </c>
      <c r="C76">
        <f>IF('Raw Data'!O71&gt;'Raw Data'!P71, 'Raw Data'!C71, 0)</f>
        <v>1.65</v>
      </c>
      <c r="D76" s="7">
        <f t="shared" si="17"/>
        <v>1</v>
      </c>
      <c r="E76">
        <f>IF(AND(ISNUMBER('Raw Data'!O71), 'Raw Data'!O71='Raw Data'!P71), 'Raw Data'!D71, 0)</f>
        <v>0</v>
      </c>
      <c r="F76" s="7">
        <f t="shared" si="18"/>
        <v>1</v>
      </c>
      <c r="G76">
        <f>IF('Raw Data'!O71&lt;'Raw Data'!P71, 'Raw Data'!E71, 0)</f>
        <v>0</v>
      </c>
      <c r="H76" s="7">
        <f t="shared" si="19"/>
        <v>1</v>
      </c>
      <c r="I76">
        <f>IF(SUM('Raw Data'!O71:P71)&gt;2, 'Raw Data'!F71, 0)</f>
        <v>1.58</v>
      </c>
      <c r="J76" s="7">
        <f t="shared" si="20"/>
        <v>1</v>
      </c>
      <c r="K76">
        <f>IF(AND(ISNUMBER('Raw Data'!O71),SUM('Raw Data'!O71:P71)&lt;3),'Raw Data'!F71,)</f>
        <v>0</v>
      </c>
      <c r="L76" s="7">
        <f t="shared" si="21"/>
        <v>1</v>
      </c>
      <c r="M76">
        <f>IF(AND('Raw Data'!O71&gt;0, 'Raw Data'!P71&gt;0), 'Raw Data'!H71, 0)</f>
        <v>1.61</v>
      </c>
      <c r="N76" s="7">
        <f t="shared" si="22"/>
        <v>1</v>
      </c>
      <c r="O76">
        <f>IF(AND(ISNUMBER('Raw Data'!O71), OR('Raw Data'!O71=0, 'Raw Data'!P71=0)), 'Raw Data'!I71, 0)</f>
        <v>0</v>
      </c>
      <c r="P76" s="7">
        <f>IF(OR(E76&gt;0, ISBLANK('Raw Data'!O71)=TRUE), 0, 1)</f>
        <v>1</v>
      </c>
      <c r="Q76">
        <f>IF('Raw Data'!O71='Raw Data'!P71, 0, IF('Raw Data'!O71&gt;'Raw Data'!P71, 'Raw Data'!J71, 0))</f>
        <v>1.25</v>
      </c>
      <c r="R76" s="7">
        <f>IF(OR(E76&gt;0, ISBLANK('Raw Data'!O71)=TRUE), 0, 1)</f>
        <v>1</v>
      </c>
      <c r="S76">
        <f>IF('Raw Data'!O71='Raw Data'!P71, 0, IF('Raw Data'!O71&lt;'Raw Data'!P71, 'Raw Data'!K71, 0))</f>
        <v>0</v>
      </c>
      <c r="T76" s="7">
        <f t="shared" si="23"/>
        <v>1</v>
      </c>
      <c r="U76">
        <f>IF(AND(ISNUMBER('Raw Data'!O71), OR('Raw Data'!O71&gt;'Raw Data'!P71, 'Raw Data'!O71='Raw Data'!P71)), 'Raw Data'!L71, 0)</f>
        <v>1.1599999999999999</v>
      </c>
      <c r="V76" s="7">
        <f t="shared" si="24"/>
        <v>1</v>
      </c>
      <c r="W76">
        <f>IF(AND(ISNUMBER('Raw Data'!O71), OR('Raw Data'!O71&lt;'Raw Data'!P71, 'Raw Data'!O71='Raw Data'!P71)), 'Raw Data'!M71, 0)</f>
        <v>0</v>
      </c>
      <c r="X76" s="7">
        <f t="shared" si="25"/>
        <v>1</v>
      </c>
      <c r="Y76">
        <f>IF(AND(ISNUMBER('Raw Data'!O71), OR('Raw Data'!O71&gt;'Raw Data'!P71, 'Raw Data'!O71&lt;'Raw Data'!P71)), 'Raw Data'!N71, 0)</f>
        <v>1.2</v>
      </c>
      <c r="Z76">
        <f>IF('Raw Data'!C71&lt;'Raw Data'!E71, 1, 0)</f>
        <v>1</v>
      </c>
      <c r="AA76">
        <f>IF(AND('Raw Data'!C71&lt;'Raw Data'!E71, 'Raw Data'!O71&gt;'Raw Data'!P71), 'Raw Data'!C71, 0)</f>
        <v>1.65</v>
      </c>
      <c r="AB76" t="b">
        <f>'Raw Data'!C71&lt;'Raw Data'!E71</f>
        <v>1</v>
      </c>
      <c r="AC76">
        <f>IF('Raw Data'!C72&gt;'Raw Data'!E72, 1, 0)</f>
        <v>1</v>
      </c>
      <c r="AD76">
        <f>IF(AND('Raw Data'!C71&gt;'Raw Data'!E71, 'Raw Data'!O71&gt;'Raw Data'!P71), 'Raw Data'!C71, 0)</f>
        <v>0</v>
      </c>
      <c r="AE76">
        <f>IF('Raw Data'!E71&lt;'Raw Data'!C71, 1, 0)</f>
        <v>0</v>
      </c>
      <c r="AF76">
        <f>IF(AND('Raw Data'!C71&gt;'Raw Data'!E71, 'Raw Data'!O71&lt;'Raw Data'!P71), 'Raw Data'!E71, 0)</f>
        <v>0</v>
      </c>
      <c r="AG76">
        <f>IF('Raw Data'!E71&gt;'Raw Data'!C71, 1, 0)</f>
        <v>1</v>
      </c>
      <c r="AH76">
        <f>IF(AND('Raw Data'!C71&lt;'Raw Data'!E71, 'Raw Data'!O71&lt;'Raw Data'!P71), 'Raw Data'!E71, 0)</f>
        <v>0</v>
      </c>
      <c r="AI76" s="7">
        <f t="shared" si="26"/>
        <v>1</v>
      </c>
      <c r="AJ76">
        <f>IF(ISNUMBER('Raw Data'!C71), IF(_xlfn.XLOOKUP(SMALL('Raw Data'!C71:E71, 1), C76:G76, C76:G76, 0)&gt;0, SMALL('Raw Data'!C71:E71, 1), 0), 0)</f>
        <v>1.65</v>
      </c>
      <c r="AK76" s="7">
        <f t="shared" si="27"/>
        <v>1</v>
      </c>
      <c r="AL76">
        <f>IF(ISNUMBER('Raw Data'!C71), IF(_xlfn.XLOOKUP(SMALL('Raw Data'!C71:E71, 2), C76:G76, C76:G76, 0)&gt;0, SMALL('Raw Data'!C71:E71, 2), 0), 0)</f>
        <v>0</v>
      </c>
      <c r="AM76" s="7">
        <f t="shared" si="28"/>
        <v>1</v>
      </c>
      <c r="AN76">
        <f>IF(ISNUMBER('Raw Data'!C71), IF(_xlfn.XLOOKUP(SMALL('Raw Data'!C71:E71, 3), C76:G76, C76:G76, 0)&gt;0, SMALL('Raw Data'!C71:E71, 3), 0), 0)</f>
        <v>0</v>
      </c>
      <c r="AO76" s="7">
        <f t="shared" si="29"/>
        <v>1</v>
      </c>
      <c r="AP76">
        <f>IF(AND('Raw Data'!C71&lt;'Raw Data'!E71,'Raw Data'!O71&gt;'Raw Data'!P71),'Raw Data'!C71,IF(AND('Raw Data'!E71&lt;'Raw Data'!C71,'Raw Data'!P71&gt;'Raw Data'!O71),'Raw Data'!E71,0))</f>
        <v>1.65</v>
      </c>
      <c r="AQ76" s="7">
        <f t="shared" si="30"/>
        <v>1</v>
      </c>
      <c r="AR76">
        <f>IF(AND('Raw Data'!C71&gt;'Raw Data'!E71,'Raw Data'!O71&gt;'Raw Data'!P71),'Raw Data'!C71,IF(AND('Raw Data'!E71&gt;'Raw Data'!C71,'Raw Data'!P71&gt;'Raw Data'!O71),'Raw Data'!E71,0))</f>
        <v>0</v>
      </c>
      <c r="AS76">
        <f>IF('Raw Data'!D71&gt;0, IF('Raw Data'!D71&gt;4, Analysis!P76, 1), 0)</f>
        <v>1</v>
      </c>
      <c r="AT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AU76">
        <f t="shared" si="31"/>
        <v>1</v>
      </c>
      <c r="AV76">
        <f>IF(AND('Raw Data'!D71&gt;4,'Raw Data'!O71&lt;'Raw Data'!P71),'Raw Data'!K71,IF(AND('Raw Data'!D71&gt;4,'Raw Data'!O71='Raw Data'!P71),0,IF('Raw Data'!O71='Raw Data'!P71,'Raw Data'!D71,0)))</f>
        <v>0</v>
      </c>
      <c r="AW76">
        <f>IF(AND('Raw Data'!D71&lt;4, NOT(ISBLANK('Raw Data'!D71))), 1, 0)</f>
        <v>0</v>
      </c>
      <c r="AX76">
        <f>IF(AND('Raw Data'!D71&lt;4, 'Raw Data'!O71='Raw Data'!P71), 'Raw Data'!D71, 0)</f>
        <v>0</v>
      </c>
    </row>
    <row r="77" spans="1:50" x14ac:dyDescent="0.3">
      <c r="A77">
        <f>'Raw Data'!Q72</f>
        <v>8</v>
      </c>
      <c r="B77" s="7">
        <f t="shared" si="16"/>
        <v>1</v>
      </c>
      <c r="C77">
        <f>IF('Raw Data'!O72&gt;'Raw Data'!P72, 'Raw Data'!C72, 0)</f>
        <v>2.9</v>
      </c>
      <c r="D77" s="7">
        <f t="shared" si="17"/>
        <v>1</v>
      </c>
      <c r="E77">
        <f>IF(AND(ISNUMBER('Raw Data'!O72), 'Raw Data'!O72='Raw Data'!P72), 'Raw Data'!D72, 0)</f>
        <v>0</v>
      </c>
      <c r="F77" s="7">
        <f t="shared" si="18"/>
        <v>1</v>
      </c>
      <c r="G77">
        <f>IF('Raw Data'!O72&lt;'Raw Data'!P72, 'Raw Data'!E72, 0)</f>
        <v>0</v>
      </c>
      <c r="H77" s="7">
        <f t="shared" si="19"/>
        <v>1</v>
      </c>
      <c r="I77">
        <f>IF(SUM('Raw Data'!O72:P72)&gt;2, 'Raw Data'!F72, 0)</f>
        <v>0</v>
      </c>
      <c r="J77" s="7">
        <f t="shared" si="20"/>
        <v>1</v>
      </c>
      <c r="K77">
        <f>IF(AND(ISNUMBER('Raw Data'!O72),SUM('Raw Data'!O72:P72)&lt;3),'Raw Data'!F72,)</f>
        <v>1.83</v>
      </c>
      <c r="L77" s="7">
        <f t="shared" si="21"/>
        <v>1</v>
      </c>
      <c r="M77">
        <f>IF(AND('Raw Data'!O72&gt;0, 'Raw Data'!P72&gt;0), 'Raw Data'!H72, 0)</f>
        <v>0</v>
      </c>
      <c r="N77" s="7">
        <f t="shared" si="22"/>
        <v>1</v>
      </c>
      <c r="O77">
        <f>IF(AND(ISNUMBER('Raw Data'!O72), OR('Raw Data'!O72=0, 'Raw Data'!P72=0)), 'Raw Data'!I72, 0)</f>
        <v>2.1800000000000002</v>
      </c>
      <c r="P77" s="7">
        <f>IF(OR(E77&gt;0, ISBLANK('Raw Data'!O72)=TRUE), 0, 1)</f>
        <v>1</v>
      </c>
      <c r="Q77">
        <f>IF('Raw Data'!O72='Raw Data'!P72, 0, IF('Raw Data'!O72&gt;'Raw Data'!P72, 'Raw Data'!J72, 0))</f>
        <v>2.14</v>
      </c>
      <c r="R77" s="7">
        <f>IF(OR(E77&gt;0, ISBLANK('Raw Data'!O72)=TRUE), 0, 1)</f>
        <v>1</v>
      </c>
      <c r="S77">
        <f>IF('Raw Data'!O72='Raw Data'!P72, 0, IF('Raw Data'!O72&lt;'Raw Data'!P72, 'Raw Data'!K72, 0))</f>
        <v>0</v>
      </c>
      <c r="T77" s="7">
        <f t="shared" si="23"/>
        <v>1</v>
      </c>
      <c r="U77">
        <f>IF(AND(ISNUMBER('Raw Data'!O72), OR('Raw Data'!O72&gt;'Raw Data'!P72, 'Raw Data'!O72='Raw Data'!P72)), 'Raw Data'!L72, 0)</f>
        <v>1.57</v>
      </c>
      <c r="V77" s="7">
        <f t="shared" si="24"/>
        <v>1</v>
      </c>
      <c r="W77">
        <f>IF(AND(ISNUMBER('Raw Data'!O72), OR('Raw Data'!O72&lt;'Raw Data'!P72, 'Raw Data'!O72='Raw Data'!P72)), 'Raw Data'!M72, 0)</f>
        <v>0</v>
      </c>
      <c r="X77" s="7">
        <f t="shared" si="25"/>
        <v>1</v>
      </c>
      <c r="Y77">
        <f>IF(AND(ISNUMBER('Raw Data'!O72), OR('Raw Data'!O72&gt;'Raw Data'!P72, 'Raw Data'!O72&lt;'Raw Data'!P72)), 'Raw Data'!N72, 0)</f>
        <v>1.28</v>
      </c>
      <c r="Z77">
        <f>IF('Raw Data'!C72&lt;'Raw Data'!E72, 1, 0)</f>
        <v>0</v>
      </c>
      <c r="AA77">
        <f>IF(AND('Raw Data'!C72&lt;'Raw Data'!E72, 'Raw Data'!O72&gt;'Raw Data'!P72), 'Raw Data'!C72, 0)</f>
        <v>0</v>
      </c>
      <c r="AB77" t="b">
        <f>'Raw Data'!C72&lt;'Raw Data'!E72</f>
        <v>0</v>
      </c>
      <c r="AC77">
        <f>IF('Raw Data'!C73&gt;'Raw Data'!E73, 1, 0)</f>
        <v>0</v>
      </c>
      <c r="AD77">
        <f>IF(AND('Raw Data'!C72&gt;'Raw Data'!E72, 'Raw Data'!O72&gt;'Raw Data'!P72), 'Raw Data'!C72, 0)</f>
        <v>2.9</v>
      </c>
      <c r="AE77">
        <f>IF('Raw Data'!E72&lt;'Raw Data'!C72, 1, 0)</f>
        <v>1</v>
      </c>
      <c r="AF77">
        <f>IF(AND('Raw Data'!C72&gt;'Raw Data'!E72, 'Raw Data'!O72&lt;'Raw Data'!P72), 'Raw Data'!E72, 0)</f>
        <v>0</v>
      </c>
      <c r="AG77">
        <f>IF('Raw Data'!E72&gt;'Raw Data'!C72, 1, 0)</f>
        <v>0</v>
      </c>
      <c r="AH77">
        <f>IF(AND('Raw Data'!C72&lt;'Raw Data'!E72, 'Raw Data'!O72&lt;'Raw Data'!P72), 'Raw Data'!E72, 0)</f>
        <v>0</v>
      </c>
      <c r="AI77" s="7">
        <f t="shared" si="26"/>
        <v>1</v>
      </c>
      <c r="AJ77">
        <f>IF(ISNUMBER('Raw Data'!C72), IF(_xlfn.XLOOKUP(SMALL('Raw Data'!C72:E72, 1), C77:G77, C77:G77, 0)&gt;0, SMALL('Raw Data'!C72:E72, 1), 0), 0)</f>
        <v>0</v>
      </c>
      <c r="AK77" s="7">
        <f t="shared" si="27"/>
        <v>1</v>
      </c>
      <c r="AL77">
        <f>IF(ISNUMBER('Raw Data'!C72), IF(_xlfn.XLOOKUP(SMALL('Raw Data'!C72:E72, 2), C77:G77, C77:G77, 0)&gt;0, SMALL('Raw Data'!C72:E72, 2), 0), 0)</f>
        <v>2.9</v>
      </c>
      <c r="AM77" s="7">
        <f t="shared" si="28"/>
        <v>1</v>
      </c>
      <c r="AN77">
        <f>IF(ISNUMBER('Raw Data'!C72), IF(_xlfn.XLOOKUP(SMALL('Raw Data'!C72:E72, 3), C77:G77, C77:G77, 0)&gt;0, SMALL('Raw Data'!C72:E72, 3), 0), 0)</f>
        <v>0</v>
      </c>
      <c r="AO77" s="7">
        <f t="shared" si="29"/>
        <v>1</v>
      </c>
      <c r="AP77">
        <f>IF(AND('Raw Data'!C72&lt;'Raw Data'!E72,'Raw Data'!O72&gt;'Raw Data'!P72),'Raw Data'!C72,IF(AND('Raw Data'!E72&lt;'Raw Data'!C72,'Raw Data'!P72&gt;'Raw Data'!O72),'Raw Data'!E72,0))</f>
        <v>0</v>
      </c>
      <c r="AQ77" s="7">
        <f t="shared" si="30"/>
        <v>1</v>
      </c>
      <c r="AR77">
        <f>IF(AND('Raw Data'!C72&gt;'Raw Data'!E72,'Raw Data'!O72&gt;'Raw Data'!P72),'Raw Data'!C72,IF(AND('Raw Data'!E72&gt;'Raw Data'!C72,'Raw Data'!P72&gt;'Raw Data'!O72),'Raw Data'!E72,0))</f>
        <v>2.9</v>
      </c>
      <c r="AS77">
        <f>IF('Raw Data'!D72&gt;0, IF('Raw Data'!D72&gt;4, Analysis!P77, 1), 0)</f>
        <v>1</v>
      </c>
      <c r="AT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AU77">
        <f t="shared" si="31"/>
        <v>1</v>
      </c>
      <c r="AV77">
        <f>IF(AND('Raw Data'!D72&gt;4,'Raw Data'!O72&lt;'Raw Data'!P72),'Raw Data'!K72,IF(AND('Raw Data'!D72&gt;4,'Raw Data'!O72='Raw Data'!P72),0,IF('Raw Data'!O72='Raw Data'!P72,'Raw Data'!D72,0)))</f>
        <v>0</v>
      </c>
      <c r="AW77">
        <f>IF(AND('Raw Data'!D72&lt;4, NOT(ISBLANK('Raw Data'!D72))), 1, 0)</f>
        <v>1</v>
      </c>
      <c r="AX77">
        <f>IF(AND('Raw Data'!D72&lt;4, 'Raw Data'!O72='Raw Data'!P72), 'Raw Data'!D72, 0)</f>
        <v>0</v>
      </c>
    </row>
    <row r="78" spans="1:50" x14ac:dyDescent="0.3">
      <c r="A78">
        <f>'Raw Data'!Q73</f>
        <v>8</v>
      </c>
      <c r="B78" s="7">
        <f t="shared" si="16"/>
        <v>1</v>
      </c>
      <c r="C78">
        <f>IF('Raw Data'!O73&gt;'Raw Data'!P73, 'Raw Data'!C73, 0)</f>
        <v>1.22</v>
      </c>
      <c r="D78" s="7">
        <f t="shared" si="17"/>
        <v>1</v>
      </c>
      <c r="E78">
        <f>IF(AND(ISNUMBER('Raw Data'!O73), 'Raw Data'!O73='Raw Data'!P73), 'Raw Data'!D73, 0)</f>
        <v>0</v>
      </c>
      <c r="F78" s="7">
        <f t="shared" si="18"/>
        <v>1</v>
      </c>
      <c r="G78">
        <f>IF('Raw Data'!O73&lt;'Raw Data'!P73, 'Raw Data'!E73, 0)</f>
        <v>0</v>
      </c>
      <c r="H78" s="7">
        <f t="shared" si="19"/>
        <v>1</v>
      </c>
      <c r="I78">
        <f>IF(SUM('Raw Data'!O73:P73)&gt;2, 'Raw Data'!F73, 0)</f>
        <v>1.33</v>
      </c>
      <c r="J78" s="7">
        <f t="shared" si="20"/>
        <v>1</v>
      </c>
      <c r="K78">
        <f>IF(AND(ISNUMBER('Raw Data'!O73),SUM('Raw Data'!O73:P73)&lt;3),'Raw Data'!F73,)</f>
        <v>0</v>
      </c>
      <c r="L78" s="7">
        <f t="shared" si="21"/>
        <v>1</v>
      </c>
      <c r="M78">
        <f>IF(AND('Raw Data'!O73&gt;0, 'Raw Data'!P73&gt;0), 'Raw Data'!H73, 0)</f>
        <v>0</v>
      </c>
      <c r="N78" s="7">
        <f t="shared" si="22"/>
        <v>1</v>
      </c>
      <c r="O78">
        <f>IF(AND(ISNUMBER('Raw Data'!O73), OR('Raw Data'!O73=0, 'Raw Data'!P73=0)), 'Raw Data'!I73, 0)</f>
        <v>2.25</v>
      </c>
      <c r="P78" s="7">
        <f>IF(OR(E78&gt;0, ISBLANK('Raw Data'!O73)=TRUE), 0, 1)</f>
        <v>1</v>
      </c>
      <c r="Q78">
        <f>IF('Raw Data'!O73='Raw Data'!P73, 0, IF('Raw Data'!O73&gt;'Raw Data'!P73, 'Raw Data'!J73, 0))</f>
        <v>1.06</v>
      </c>
      <c r="R78" s="7">
        <f>IF(OR(E78&gt;0, ISBLANK('Raw Data'!O73)=TRUE), 0, 1)</f>
        <v>1</v>
      </c>
      <c r="S78">
        <f>IF('Raw Data'!O73='Raw Data'!P73, 0, IF('Raw Data'!O73&lt;'Raw Data'!P73, 'Raw Data'!K73, 0))</f>
        <v>0</v>
      </c>
      <c r="T78" s="7">
        <f t="shared" si="23"/>
        <v>1</v>
      </c>
      <c r="U78">
        <f>IF(AND(ISNUMBER('Raw Data'!O73), OR('Raw Data'!O73&gt;'Raw Data'!P73, 'Raw Data'!O73='Raw Data'!P73)), 'Raw Data'!L73, 0)</f>
        <v>1.04</v>
      </c>
      <c r="V78" s="7">
        <f t="shared" si="24"/>
        <v>1</v>
      </c>
      <c r="W78">
        <f>IF(AND(ISNUMBER('Raw Data'!O73), OR('Raw Data'!O73&lt;'Raw Data'!P73, 'Raw Data'!O73='Raw Data'!P73)), 'Raw Data'!M73, 0)</f>
        <v>0</v>
      </c>
      <c r="X78" s="7">
        <f t="shared" si="25"/>
        <v>1</v>
      </c>
      <c r="Y78">
        <f>IF(AND(ISNUMBER('Raw Data'!O73), OR('Raw Data'!O73&gt;'Raw Data'!P73, 'Raw Data'!O73&lt;'Raw Data'!P73)), 'Raw Data'!N73, 0)</f>
        <v>1.1000000000000001</v>
      </c>
      <c r="Z78">
        <f>IF('Raw Data'!C73&lt;'Raw Data'!E73, 1, 0)</f>
        <v>1</v>
      </c>
      <c r="AA78">
        <f>IF(AND('Raw Data'!C73&lt;'Raw Data'!E73, 'Raw Data'!O73&gt;'Raw Data'!P73), 'Raw Data'!C73, 0)</f>
        <v>1.22</v>
      </c>
      <c r="AB78" t="b">
        <f>'Raw Data'!C73&lt;'Raw Data'!E73</f>
        <v>1</v>
      </c>
      <c r="AC78">
        <f>IF('Raw Data'!C74&gt;'Raw Data'!E74, 1, 0)</f>
        <v>0</v>
      </c>
      <c r="AD78">
        <f>IF(AND('Raw Data'!C73&gt;'Raw Data'!E73, 'Raw Data'!O73&gt;'Raw Data'!P73), 'Raw Data'!C73, 0)</f>
        <v>0</v>
      </c>
      <c r="AE78">
        <f>IF('Raw Data'!E73&lt;'Raw Data'!C73, 1, 0)</f>
        <v>0</v>
      </c>
      <c r="AF78">
        <f>IF(AND('Raw Data'!C73&gt;'Raw Data'!E73, 'Raw Data'!O73&lt;'Raw Data'!P73), 'Raw Data'!E73, 0)</f>
        <v>0</v>
      </c>
      <c r="AG78">
        <f>IF('Raw Data'!E73&gt;'Raw Data'!C73, 1, 0)</f>
        <v>1</v>
      </c>
      <c r="AH78">
        <f>IF(AND('Raw Data'!C73&lt;'Raw Data'!E73, 'Raw Data'!O73&lt;'Raw Data'!P73), 'Raw Data'!E73, 0)</f>
        <v>0</v>
      </c>
      <c r="AI78" s="7">
        <f t="shared" si="26"/>
        <v>1</v>
      </c>
      <c r="AJ78">
        <f>IF(ISNUMBER('Raw Data'!C73), IF(_xlfn.XLOOKUP(SMALL('Raw Data'!C73:E73, 1), C78:G78, C78:G78, 0)&gt;0, SMALL('Raw Data'!C73:E73, 1), 0), 0)</f>
        <v>1.22</v>
      </c>
      <c r="AK78" s="7">
        <f t="shared" si="27"/>
        <v>1</v>
      </c>
      <c r="AL78">
        <f>IF(ISNUMBER('Raw Data'!C73), IF(_xlfn.XLOOKUP(SMALL('Raw Data'!C73:E73, 2), C78:G78, C78:G78, 0)&gt;0, SMALL('Raw Data'!C73:E73, 2), 0), 0)</f>
        <v>0</v>
      </c>
      <c r="AM78" s="7">
        <f t="shared" si="28"/>
        <v>1</v>
      </c>
      <c r="AN78">
        <f>IF(ISNUMBER('Raw Data'!C73), IF(_xlfn.XLOOKUP(SMALL('Raw Data'!C73:E73, 3), C78:G78, C78:G78, 0)&gt;0, SMALL('Raw Data'!C73:E73, 3), 0), 0)</f>
        <v>0</v>
      </c>
      <c r="AO78" s="7">
        <f t="shared" si="29"/>
        <v>1</v>
      </c>
      <c r="AP78">
        <f>IF(AND('Raw Data'!C73&lt;'Raw Data'!E73,'Raw Data'!O73&gt;'Raw Data'!P73),'Raw Data'!C73,IF(AND('Raw Data'!E73&lt;'Raw Data'!C73,'Raw Data'!P73&gt;'Raw Data'!O73),'Raw Data'!E73,0))</f>
        <v>1.22</v>
      </c>
      <c r="AQ78" s="7">
        <f t="shared" si="30"/>
        <v>1</v>
      </c>
      <c r="AR78">
        <f>IF(AND('Raw Data'!C73&gt;'Raw Data'!E73,'Raw Data'!O73&gt;'Raw Data'!P73),'Raw Data'!C73,IF(AND('Raw Data'!E73&gt;'Raw Data'!C73,'Raw Data'!P73&gt;'Raw Data'!O73),'Raw Data'!E73,0))</f>
        <v>0</v>
      </c>
      <c r="AS78">
        <f>IF('Raw Data'!D73&gt;0, IF('Raw Data'!D73&gt;4, Analysis!P78, 1), 0)</f>
        <v>1</v>
      </c>
      <c r="AT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1.06</v>
      </c>
      <c r="AU78">
        <f t="shared" si="31"/>
        <v>1</v>
      </c>
      <c r="AV78">
        <f>IF(AND('Raw Data'!D73&gt;4,'Raw Data'!O73&lt;'Raw Data'!P73),'Raw Data'!K73,IF(AND('Raw Data'!D73&gt;4,'Raw Data'!O73='Raw Data'!P73),0,IF('Raw Data'!O73='Raw Data'!P73,'Raw Data'!D73,0)))</f>
        <v>0</v>
      </c>
      <c r="AW78">
        <f>IF(AND('Raw Data'!D73&lt;4, NOT(ISBLANK('Raw Data'!D73))), 1, 0)</f>
        <v>0</v>
      </c>
      <c r="AX78">
        <f>IF(AND('Raw Data'!D73&lt;4, 'Raw Data'!O73='Raw Data'!P73), 'Raw Data'!D73, 0)</f>
        <v>0</v>
      </c>
    </row>
    <row r="79" spans="1:50" x14ac:dyDescent="0.3">
      <c r="A79">
        <f>'Raw Data'!Q74</f>
        <v>0</v>
      </c>
      <c r="B79" s="7">
        <f t="shared" si="16"/>
        <v>0</v>
      </c>
      <c r="C79">
        <f>IF('Raw Data'!O74&gt;'Raw Data'!P74, 'Raw Data'!C74, 0)</f>
        <v>0</v>
      </c>
      <c r="D79" s="7">
        <f t="shared" si="17"/>
        <v>0</v>
      </c>
      <c r="E79">
        <f>IF(AND(ISNUMBER('Raw Data'!O74), 'Raw Data'!O74='Raw Data'!P74), 'Raw Data'!D74, 0)</f>
        <v>0</v>
      </c>
      <c r="F79" s="7">
        <f t="shared" si="18"/>
        <v>0</v>
      </c>
      <c r="G79">
        <f>IF('Raw Data'!O74&lt;'Raw Data'!P74, 'Raw Data'!E74, 0)</f>
        <v>0</v>
      </c>
      <c r="H79" s="7">
        <f t="shared" si="19"/>
        <v>0</v>
      </c>
      <c r="I79">
        <f>IF(SUM('Raw Data'!O74:P74)&gt;2, 'Raw Data'!F74, 0)</f>
        <v>0</v>
      </c>
      <c r="J79" s="7">
        <f t="shared" si="20"/>
        <v>0</v>
      </c>
      <c r="K79">
        <f>IF(AND(ISNUMBER('Raw Data'!O74),SUM('Raw Data'!O74:P74)&lt;3),'Raw Data'!F74,)</f>
        <v>0</v>
      </c>
      <c r="L79" s="7">
        <f t="shared" si="21"/>
        <v>0</v>
      </c>
      <c r="M79">
        <f>IF(AND('Raw Data'!O74&gt;0, 'Raw Data'!P74&gt;0), 'Raw Data'!H74, 0)</f>
        <v>0</v>
      </c>
      <c r="N79" s="7">
        <f t="shared" si="22"/>
        <v>0</v>
      </c>
      <c r="O79">
        <f>IF(AND(ISNUMBER('Raw Data'!O74), OR('Raw Data'!O74=0, 'Raw Data'!P74=0)), 'Raw Data'!I74, 0)</f>
        <v>0</v>
      </c>
      <c r="P79" s="7">
        <f>IF(OR(E79&gt;0, ISBLANK('Raw Data'!O74)=TRUE), 0, 1)</f>
        <v>0</v>
      </c>
      <c r="Q79">
        <f>IF('Raw Data'!O74='Raw Data'!P74, 0, IF('Raw Data'!O74&gt;'Raw Data'!P74, 'Raw Data'!J74, 0))</f>
        <v>0</v>
      </c>
      <c r="R79" s="7">
        <f>IF(OR(E79&gt;0, ISBLANK('Raw Data'!O74)=TRUE), 0, 1)</f>
        <v>0</v>
      </c>
      <c r="S79">
        <f>IF('Raw Data'!O74='Raw Data'!P74, 0, IF('Raw Data'!O74&lt;'Raw Data'!P74, 'Raw Data'!K74, 0))</f>
        <v>0</v>
      </c>
      <c r="T79" s="7">
        <f t="shared" si="23"/>
        <v>0</v>
      </c>
      <c r="U79">
        <f>IF(AND(ISNUMBER('Raw Data'!O74), OR('Raw Data'!O74&gt;'Raw Data'!P74, 'Raw Data'!O74='Raw Data'!P74)), 'Raw Data'!L74, 0)</f>
        <v>0</v>
      </c>
      <c r="V79" s="7">
        <f t="shared" si="24"/>
        <v>0</v>
      </c>
      <c r="W79">
        <f>IF(AND(ISNUMBER('Raw Data'!O74), OR('Raw Data'!O74&lt;'Raw Data'!P74, 'Raw Data'!O74='Raw Data'!P74)), 'Raw Data'!M74, 0)</f>
        <v>0</v>
      </c>
      <c r="X79" s="7">
        <f t="shared" si="25"/>
        <v>0</v>
      </c>
      <c r="Y79">
        <f>IF(AND(ISNUMBER('Raw Data'!O74), OR('Raw Data'!O74&gt;'Raw Data'!P74, 'Raw Data'!O74&lt;'Raw Data'!P74)), 'Raw Data'!N74, 0)</f>
        <v>0</v>
      </c>
      <c r="Z79">
        <f>IF('Raw Data'!C74&lt;'Raw Data'!E74, 1, 0)</f>
        <v>0</v>
      </c>
      <c r="AA79">
        <f>IF(AND('Raw Data'!C74&lt;'Raw Data'!E74, 'Raw Data'!O74&gt;'Raw Data'!P74), 'Raw Data'!C74, 0)</f>
        <v>0</v>
      </c>
      <c r="AB79" t="b">
        <f>'Raw Data'!C74&lt;'Raw Data'!E74</f>
        <v>0</v>
      </c>
      <c r="AC79">
        <f>IF('Raw Data'!C75&gt;'Raw Data'!E75, 1, 0)</f>
        <v>0</v>
      </c>
      <c r="AD79">
        <f>IF(AND('Raw Data'!C74&gt;'Raw Data'!E74, 'Raw Data'!O74&gt;'Raw Data'!P74), 'Raw Data'!C74, 0)</f>
        <v>0</v>
      </c>
      <c r="AE79">
        <f>IF('Raw Data'!E74&lt;'Raw Data'!C74, 1, 0)</f>
        <v>0</v>
      </c>
      <c r="AF79">
        <f>IF(AND('Raw Data'!C74&gt;'Raw Data'!E74, 'Raw Data'!O74&lt;'Raw Data'!P74), 'Raw Data'!E74, 0)</f>
        <v>0</v>
      </c>
      <c r="AG79">
        <f>IF('Raw Data'!E74&gt;'Raw Data'!C74, 1, 0)</f>
        <v>0</v>
      </c>
      <c r="AH79">
        <f>IF(AND('Raw Data'!C74&lt;'Raw Data'!E74, 'Raw Data'!O74&lt;'Raw Data'!P74), 'Raw Data'!E74, 0)</f>
        <v>0</v>
      </c>
      <c r="AI79" s="7">
        <f t="shared" si="26"/>
        <v>0</v>
      </c>
      <c r="AJ79">
        <f>IF(ISNUMBER('Raw Data'!C74), IF(_xlfn.XLOOKUP(SMALL('Raw Data'!C74:E74, 1), C79:G79, C79:G79, 0)&gt;0, SMALL('Raw Data'!C74:E74, 1), 0), 0)</f>
        <v>0</v>
      </c>
      <c r="AK79" s="7">
        <f t="shared" si="27"/>
        <v>0</v>
      </c>
      <c r="AL79">
        <f>IF(ISNUMBER('Raw Data'!C74), IF(_xlfn.XLOOKUP(SMALL('Raw Data'!C74:E74, 2), C79:G79, C79:G79, 0)&gt;0, SMALL('Raw Data'!C74:E74, 2), 0), 0)</f>
        <v>0</v>
      </c>
      <c r="AM79" s="7">
        <f t="shared" si="28"/>
        <v>0</v>
      </c>
      <c r="AN79">
        <f>IF(ISNUMBER('Raw Data'!C74), IF(_xlfn.XLOOKUP(SMALL('Raw Data'!C74:E74, 3), C79:G79, C79:G79, 0)&gt;0, SMALL('Raw Data'!C74:E74, 3), 0), 0)</f>
        <v>0</v>
      </c>
      <c r="AO79" s="7">
        <f t="shared" si="29"/>
        <v>0</v>
      </c>
      <c r="AP79">
        <f>IF(AND('Raw Data'!C74&lt;'Raw Data'!E74,'Raw Data'!O74&gt;'Raw Data'!P74),'Raw Data'!C74,IF(AND('Raw Data'!E74&lt;'Raw Data'!C74,'Raw Data'!P74&gt;'Raw Data'!O74),'Raw Data'!E74,0))</f>
        <v>0</v>
      </c>
      <c r="AQ79" s="7">
        <f t="shared" si="30"/>
        <v>0</v>
      </c>
      <c r="AR79">
        <f>IF(AND('Raw Data'!C74&gt;'Raw Data'!E74,'Raw Data'!O74&gt;'Raw Data'!P74),'Raw Data'!C74,IF(AND('Raw Data'!E74&gt;'Raw Data'!C74,'Raw Data'!P74&gt;'Raw Data'!O74),'Raw Data'!E74,0))</f>
        <v>0</v>
      </c>
      <c r="AS79">
        <f>IF('Raw Data'!D74&gt;0, IF('Raw Data'!D74&gt;4, Analysis!P79, 1), 0)</f>
        <v>0</v>
      </c>
      <c r="AT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AU79">
        <f t="shared" si="31"/>
        <v>0</v>
      </c>
      <c r="AV79">
        <f>IF(AND('Raw Data'!D74&gt;4,'Raw Data'!O74&lt;'Raw Data'!P74),'Raw Data'!K74,IF(AND('Raw Data'!D74&gt;4,'Raw Data'!O74='Raw Data'!P74),0,IF('Raw Data'!O74='Raw Data'!P74,'Raw Data'!D74,0)))</f>
        <v>0</v>
      </c>
      <c r="AW79">
        <f>IF(AND('Raw Data'!D74&lt;4, NOT(ISBLANK('Raw Data'!D74))), 1, 0)</f>
        <v>0</v>
      </c>
      <c r="AX79">
        <f>IF(AND('Raw Data'!D74&lt;4, 'Raw Data'!O74='Raw Data'!P74), 'Raw Data'!D74, 0)</f>
        <v>0</v>
      </c>
    </row>
    <row r="80" spans="1:50" x14ac:dyDescent="0.3">
      <c r="A80">
        <f>'Raw Data'!Q75</f>
        <v>0</v>
      </c>
      <c r="B80" s="7">
        <f t="shared" si="16"/>
        <v>0</v>
      </c>
      <c r="C80">
        <f>IF('Raw Data'!O75&gt;'Raw Data'!P75, 'Raw Data'!C75, 0)</f>
        <v>0</v>
      </c>
      <c r="D80" s="7">
        <f t="shared" si="17"/>
        <v>0</v>
      </c>
      <c r="E80">
        <f>IF(AND(ISNUMBER('Raw Data'!O75), 'Raw Data'!O75='Raw Data'!P75), 'Raw Data'!D75, 0)</f>
        <v>0</v>
      </c>
      <c r="F80" s="7">
        <f t="shared" si="18"/>
        <v>0</v>
      </c>
      <c r="G80">
        <f>IF('Raw Data'!O75&lt;'Raw Data'!P75, 'Raw Data'!E75, 0)</f>
        <v>0</v>
      </c>
      <c r="H80" s="7">
        <f t="shared" si="19"/>
        <v>0</v>
      </c>
      <c r="I80">
        <f>IF(SUM('Raw Data'!O75:P75)&gt;2, 'Raw Data'!F75, 0)</f>
        <v>0</v>
      </c>
      <c r="J80" s="7">
        <f t="shared" si="20"/>
        <v>0</v>
      </c>
      <c r="K80">
        <f>IF(AND(ISNUMBER('Raw Data'!O75),SUM('Raw Data'!O75:P75)&lt;3),'Raw Data'!F75,)</f>
        <v>0</v>
      </c>
      <c r="L80" s="7">
        <f t="shared" si="21"/>
        <v>0</v>
      </c>
      <c r="M80">
        <f>IF(AND('Raw Data'!O75&gt;0, 'Raw Data'!P75&gt;0), 'Raw Data'!H75, 0)</f>
        <v>0</v>
      </c>
      <c r="N80" s="7">
        <f t="shared" si="22"/>
        <v>0</v>
      </c>
      <c r="O80">
        <f>IF(AND(ISNUMBER('Raw Data'!O75), OR('Raw Data'!O75=0, 'Raw Data'!P75=0)), 'Raw Data'!I75, 0)</f>
        <v>0</v>
      </c>
      <c r="P80" s="7">
        <f>IF(OR(E80&gt;0, ISBLANK('Raw Data'!O75)=TRUE), 0, 1)</f>
        <v>0</v>
      </c>
      <c r="Q80">
        <f>IF('Raw Data'!O75='Raw Data'!P75, 0, IF('Raw Data'!O75&gt;'Raw Data'!P75, 'Raw Data'!J75, 0))</f>
        <v>0</v>
      </c>
      <c r="R80" s="7">
        <f>IF(OR(E80&gt;0, ISBLANK('Raw Data'!O75)=TRUE), 0, 1)</f>
        <v>0</v>
      </c>
      <c r="S80">
        <f>IF('Raw Data'!O75='Raw Data'!P75, 0, IF('Raw Data'!O75&lt;'Raw Data'!P75, 'Raw Data'!K75, 0))</f>
        <v>0</v>
      </c>
      <c r="T80" s="7">
        <f t="shared" si="23"/>
        <v>0</v>
      </c>
      <c r="U80">
        <f>IF(AND(ISNUMBER('Raw Data'!O75), OR('Raw Data'!O75&gt;'Raw Data'!P75, 'Raw Data'!O75='Raw Data'!P75)), 'Raw Data'!L75, 0)</f>
        <v>0</v>
      </c>
      <c r="V80" s="7">
        <f t="shared" si="24"/>
        <v>0</v>
      </c>
      <c r="W80">
        <f>IF(AND(ISNUMBER('Raw Data'!O75), OR('Raw Data'!O75&lt;'Raw Data'!P75, 'Raw Data'!O75='Raw Data'!P75)), 'Raw Data'!M75, 0)</f>
        <v>0</v>
      </c>
      <c r="X80" s="7">
        <f t="shared" si="25"/>
        <v>0</v>
      </c>
      <c r="Y80">
        <f>IF(AND(ISNUMBER('Raw Data'!O75), OR('Raw Data'!O75&gt;'Raw Data'!P75, 'Raw Data'!O75&lt;'Raw Data'!P75)), 'Raw Data'!N75, 0)</f>
        <v>0</v>
      </c>
      <c r="Z80">
        <f>IF('Raw Data'!C75&lt;'Raw Data'!E75, 1, 0)</f>
        <v>0</v>
      </c>
      <c r="AA80">
        <f>IF(AND('Raw Data'!C75&lt;'Raw Data'!E75, 'Raw Data'!O75&gt;'Raw Data'!P75), 'Raw Data'!C75, 0)</f>
        <v>0</v>
      </c>
      <c r="AB80" t="b">
        <f>'Raw Data'!C75&lt;'Raw Data'!E75</f>
        <v>0</v>
      </c>
      <c r="AC80">
        <f>IF('Raw Data'!C76&gt;'Raw Data'!E76, 1, 0)</f>
        <v>0</v>
      </c>
      <c r="AD80">
        <f>IF(AND('Raw Data'!C75&gt;'Raw Data'!E75, 'Raw Data'!O75&gt;'Raw Data'!P75), 'Raw Data'!C75, 0)</f>
        <v>0</v>
      </c>
      <c r="AE80">
        <f>IF('Raw Data'!E75&lt;'Raw Data'!C75, 1, 0)</f>
        <v>0</v>
      </c>
      <c r="AF80">
        <f>IF(AND('Raw Data'!C75&gt;'Raw Data'!E75, 'Raw Data'!O75&lt;'Raw Data'!P75), 'Raw Data'!E75, 0)</f>
        <v>0</v>
      </c>
      <c r="AG80">
        <f>IF('Raw Data'!E75&gt;'Raw Data'!C75, 1, 0)</f>
        <v>0</v>
      </c>
      <c r="AH80">
        <f>IF(AND('Raw Data'!C75&lt;'Raw Data'!E75, 'Raw Data'!O75&lt;'Raw Data'!P75), 'Raw Data'!E75, 0)</f>
        <v>0</v>
      </c>
      <c r="AI80" s="7">
        <f t="shared" si="26"/>
        <v>0</v>
      </c>
      <c r="AJ80">
        <f>IF(ISNUMBER('Raw Data'!C75), IF(_xlfn.XLOOKUP(SMALL('Raw Data'!C75:E75, 1), C80:G80, C80:G80, 0)&gt;0, SMALL('Raw Data'!C75:E75, 1), 0), 0)</f>
        <v>0</v>
      </c>
      <c r="AK80" s="7">
        <f t="shared" si="27"/>
        <v>0</v>
      </c>
      <c r="AL80">
        <f>IF(ISNUMBER('Raw Data'!C75), IF(_xlfn.XLOOKUP(SMALL('Raw Data'!C75:E75, 2), C80:G80, C80:G80, 0)&gt;0, SMALL('Raw Data'!C75:E75, 2), 0), 0)</f>
        <v>0</v>
      </c>
      <c r="AM80" s="7">
        <f t="shared" si="28"/>
        <v>0</v>
      </c>
      <c r="AN80">
        <f>IF(ISNUMBER('Raw Data'!C75), IF(_xlfn.XLOOKUP(SMALL('Raw Data'!C75:E75, 3), C80:G80, C80:G80, 0)&gt;0, SMALL('Raw Data'!C75:E75, 3), 0), 0)</f>
        <v>0</v>
      </c>
      <c r="AO80" s="7">
        <f t="shared" si="29"/>
        <v>0</v>
      </c>
      <c r="AP80">
        <f>IF(AND('Raw Data'!C75&lt;'Raw Data'!E75,'Raw Data'!O75&gt;'Raw Data'!P75),'Raw Data'!C75,IF(AND('Raw Data'!E75&lt;'Raw Data'!C75,'Raw Data'!P75&gt;'Raw Data'!O75),'Raw Data'!E75,0))</f>
        <v>0</v>
      </c>
      <c r="AQ80" s="7">
        <f t="shared" si="30"/>
        <v>0</v>
      </c>
      <c r="AR80">
        <f>IF(AND('Raw Data'!C75&gt;'Raw Data'!E75,'Raw Data'!O75&gt;'Raw Data'!P75),'Raw Data'!C75,IF(AND('Raw Data'!E75&gt;'Raw Data'!C75,'Raw Data'!P75&gt;'Raw Data'!O75),'Raw Data'!E75,0))</f>
        <v>0</v>
      </c>
      <c r="AS80">
        <f>IF('Raw Data'!D75&gt;0, IF('Raw Data'!D75&gt;4, Analysis!P80, 1), 0)</f>
        <v>0</v>
      </c>
      <c r="AT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AU80">
        <f t="shared" si="31"/>
        <v>0</v>
      </c>
      <c r="AV80">
        <f>IF(AND('Raw Data'!D75&gt;4,'Raw Data'!O75&lt;'Raw Data'!P75),'Raw Data'!K75,IF(AND('Raw Data'!D75&gt;4,'Raw Data'!O75='Raw Data'!P75),0,IF('Raw Data'!O75='Raw Data'!P75,'Raw Data'!D75,0)))</f>
        <v>0</v>
      </c>
      <c r="AW80">
        <f>IF(AND('Raw Data'!D75&lt;4, NOT(ISBLANK('Raw Data'!D75))), 1, 0)</f>
        <v>0</v>
      </c>
      <c r="AX80">
        <f>IF(AND('Raw Data'!D75&lt;4, 'Raw Data'!O75='Raw Data'!P75), 'Raw Data'!D75, 0)</f>
        <v>0</v>
      </c>
    </row>
    <row r="81" spans="1:50" x14ac:dyDescent="0.3">
      <c r="A81">
        <f>'Raw Data'!Q76</f>
        <v>0</v>
      </c>
      <c r="B81" s="7">
        <f t="shared" si="16"/>
        <v>0</v>
      </c>
      <c r="C81">
        <f>IF('Raw Data'!O76&gt;'Raw Data'!P76, 'Raw Data'!C76, 0)</f>
        <v>0</v>
      </c>
      <c r="D81" s="7">
        <f t="shared" si="17"/>
        <v>0</v>
      </c>
      <c r="E81">
        <f>IF(AND(ISNUMBER('Raw Data'!O76), 'Raw Data'!O76='Raw Data'!P76), 'Raw Data'!D76, 0)</f>
        <v>0</v>
      </c>
      <c r="F81" s="7">
        <f t="shared" si="18"/>
        <v>0</v>
      </c>
      <c r="G81">
        <f>IF('Raw Data'!O76&lt;'Raw Data'!P76, 'Raw Data'!E76, 0)</f>
        <v>0</v>
      </c>
      <c r="H81" s="7">
        <f t="shared" si="19"/>
        <v>0</v>
      </c>
      <c r="I81">
        <f>IF(SUM('Raw Data'!O76:P76)&gt;2, 'Raw Data'!F76, 0)</f>
        <v>0</v>
      </c>
      <c r="J81" s="7">
        <f t="shared" si="20"/>
        <v>0</v>
      </c>
      <c r="K81">
        <f>IF(AND(ISNUMBER('Raw Data'!O76),SUM('Raw Data'!O76:P76)&lt;3),'Raw Data'!F76,)</f>
        <v>0</v>
      </c>
      <c r="L81" s="7">
        <f t="shared" si="21"/>
        <v>0</v>
      </c>
      <c r="M81">
        <f>IF(AND('Raw Data'!O76&gt;0, 'Raw Data'!P76&gt;0), 'Raw Data'!H76, 0)</f>
        <v>0</v>
      </c>
      <c r="N81" s="7">
        <f t="shared" si="22"/>
        <v>0</v>
      </c>
      <c r="O81">
        <f>IF(AND(ISNUMBER('Raw Data'!O76), OR('Raw Data'!O76=0, 'Raw Data'!P76=0)), 'Raw Data'!I76, 0)</f>
        <v>0</v>
      </c>
      <c r="P81" s="7">
        <f>IF(OR(E81&gt;0, ISBLANK('Raw Data'!O76)=TRUE), 0, 1)</f>
        <v>0</v>
      </c>
      <c r="Q81">
        <f>IF('Raw Data'!O76='Raw Data'!P76, 0, IF('Raw Data'!O76&gt;'Raw Data'!P76, 'Raw Data'!J76, 0))</f>
        <v>0</v>
      </c>
      <c r="R81" s="7">
        <f>IF(OR(E81&gt;0, ISBLANK('Raw Data'!O76)=TRUE), 0, 1)</f>
        <v>0</v>
      </c>
      <c r="S81">
        <f>IF('Raw Data'!O76='Raw Data'!P76, 0, IF('Raw Data'!O76&lt;'Raw Data'!P76, 'Raw Data'!K76, 0))</f>
        <v>0</v>
      </c>
      <c r="T81" s="7">
        <f t="shared" si="23"/>
        <v>0</v>
      </c>
      <c r="U81">
        <f>IF(AND(ISNUMBER('Raw Data'!O76), OR('Raw Data'!O76&gt;'Raw Data'!P76, 'Raw Data'!O76='Raw Data'!P76)), 'Raw Data'!L76, 0)</f>
        <v>0</v>
      </c>
      <c r="V81" s="7">
        <f t="shared" si="24"/>
        <v>0</v>
      </c>
      <c r="W81">
        <f>IF(AND(ISNUMBER('Raw Data'!O76), OR('Raw Data'!O76&lt;'Raw Data'!P76, 'Raw Data'!O76='Raw Data'!P76)), 'Raw Data'!M76, 0)</f>
        <v>0</v>
      </c>
      <c r="X81" s="7">
        <f t="shared" si="25"/>
        <v>0</v>
      </c>
      <c r="Y81">
        <f>IF(AND(ISNUMBER('Raw Data'!O76), OR('Raw Data'!O76&gt;'Raw Data'!P76, 'Raw Data'!O76&lt;'Raw Data'!P76)), 'Raw Data'!N76, 0)</f>
        <v>0</v>
      </c>
      <c r="Z81">
        <f>IF('Raw Data'!C76&lt;'Raw Data'!E76, 1, 0)</f>
        <v>0</v>
      </c>
      <c r="AA81">
        <f>IF(AND('Raw Data'!C76&lt;'Raw Data'!E76, 'Raw Data'!O76&gt;'Raw Data'!P76), 'Raw Data'!C76, 0)</f>
        <v>0</v>
      </c>
      <c r="AB81" t="b">
        <f>'Raw Data'!C76&lt;'Raw Data'!E76</f>
        <v>0</v>
      </c>
      <c r="AC81">
        <f>IF('Raw Data'!C77&gt;'Raw Data'!E77, 1, 0)</f>
        <v>0</v>
      </c>
      <c r="AD81">
        <f>IF(AND('Raw Data'!C76&gt;'Raw Data'!E76, 'Raw Data'!O76&gt;'Raw Data'!P76), 'Raw Data'!C76, 0)</f>
        <v>0</v>
      </c>
      <c r="AE81">
        <f>IF('Raw Data'!E76&lt;'Raw Data'!C76, 1, 0)</f>
        <v>0</v>
      </c>
      <c r="AF81">
        <f>IF(AND('Raw Data'!C76&gt;'Raw Data'!E76, 'Raw Data'!O76&lt;'Raw Data'!P76), 'Raw Data'!E76, 0)</f>
        <v>0</v>
      </c>
      <c r="AG81">
        <f>IF('Raw Data'!E76&gt;'Raw Data'!C76, 1, 0)</f>
        <v>0</v>
      </c>
      <c r="AH81">
        <f>IF(AND('Raw Data'!C76&lt;'Raw Data'!E76, 'Raw Data'!O76&lt;'Raw Data'!P76), 'Raw Data'!E76, 0)</f>
        <v>0</v>
      </c>
      <c r="AI81" s="7">
        <f t="shared" si="26"/>
        <v>0</v>
      </c>
      <c r="AJ81">
        <f>IF(ISNUMBER('Raw Data'!C76), IF(_xlfn.XLOOKUP(SMALL('Raw Data'!C76:E76, 1), C81:G81, C81:G81, 0)&gt;0, SMALL('Raw Data'!C76:E76, 1), 0), 0)</f>
        <v>0</v>
      </c>
      <c r="AK81" s="7">
        <f t="shared" si="27"/>
        <v>0</v>
      </c>
      <c r="AL81">
        <f>IF(ISNUMBER('Raw Data'!C76), IF(_xlfn.XLOOKUP(SMALL('Raw Data'!C76:E76, 2), C81:G81, C81:G81, 0)&gt;0, SMALL('Raw Data'!C76:E76, 2), 0), 0)</f>
        <v>0</v>
      </c>
      <c r="AM81" s="7">
        <f t="shared" si="28"/>
        <v>0</v>
      </c>
      <c r="AN81">
        <f>IF(ISNUMBER('Raw Data'!C76), IF(_xlfn.XLOOKUP(SMALL('Raw Data'!C76:E76, 3), C81:G81, C81:G81, 0)&gt;0, SMALL('Raw Data'!C76:E76, 3), 0), 0)</f>
        <v>0</v>
      </c>
      <c r="AO81" s="7">
        <f t="shared" si="29"/>
        <v>0</v>
      </c>
      <c r="AP81">
        <f>IF(AND('Raw Data'!C76&lt;'Raw Data'!E76,'Raw Data'!O76&gt;'Raw Data'!P76),'Raw Data'!C76,IF(AND('Raw Data'!E76&lt;'Raw Data'!C76,'Raw Data'!P76&gt;'Raw Data'!O76),'Raw Data'!E76,0))</f>
        <v>0</v>
      </c>
      <c r="AQ81" s="7">
        <f t="shared" si="30"/>
        <v>0</v>
      </c>
      <c r="AR81">
        <f>IF(AND('Raw Data'!C76&gt;'Raw Data'!E76,'Raw Data'!O76&gt;'Raw Data'!P76),'Raw Data'!C76,IF(AND('Raw Data'!E76&gt;'Raw Data'!C76,'Raw Data'!P76&gt;'Raw Data'!O76),'Raw Data'!E76,0))</f>
        <v>0</v>
      </c>
      <c r="AS81">
        <f>IF('Raw Data'!D76&gt;0, IF('Raw Data'!D76&gt;4, Analysis!P81, 1), 0)</f>
        <v>0</v>
      </c>
      <c r="AT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AU81">
        <f t="shared" si="31"/>
        <v>0</v>
      </c>
      <c r="AV81">
        <f>IF(AND('Raw Data'!D76&gt;4,'Raw Data'!O76&lt;'Raw Data'!P76),'Raw Data'!K76,IF(AND('Raw Data'!D76&gt;4,'Raw Data'!O76='Raw Data'!P76),0,IF('Raw Data'!O76='Raw Data'!P76,'Raw Data'!D76,0)))</f>
        <v>0</v>
      </c>
      <c r="AW81">
        <f>IF(AND('Raw Data'!D76&lt;4, NOT(ISBLANK('Raw Data'!D76))), 1, 0)</f>
        <v>0</v>
      </c>
      <c r="AX81">
        <f>IF(AND('Raw Data'!D76&lt;4, 'Raw Data'!O76='Raw Data'!P76), 'Raw Data'!D76, 0)</f>
        <v>0</v>
      </c>
    </row>
    <row r="82" spans="1:50" x14ac:dyDescent="0.3">
      <c r="A82">
        <f>'Raw Data'!Q77</f>
        <v>0</v>
      </c>
      <c r="B82" s="7">
        <f t="shared" si="16"/>
        <v>0</v>
      </c>
      <c r="C82">
        <f>IF('Raw Data'!O77&gt;'Raw Data'!P77, 'Raw Data'!C77, 0)</f>
        <v>0</v>
      </c>
      <c r="D82" s="7">
        <f t="shared" si="17"/>
        <v>0</v>
      </c>
      <c r="E82">
        <f>IF(AND(ISNUMBER('Raw Data'!O77), 'Raw Data'!O77='Raw Data'!P77), 'Raw Data'!D77, 0)</f>
        <v>0</v>
      </c>
      <c r="F82" s="7">
        <f t="shared" si="18"/>
        <v>0</v>
      </c>
      <c r="G82">
        <f>IF('Raw Data'!O77&lt;'Raw Data'!P77, 'Raw Data'!E77, 0)</f>
        <v>0</v>
      </c>
      <c r="H82" s="7">
        <f t="shared" si="19"/>
        <v>0</v>
      </c>
      <c r="I82">
        <f>IF(SUM('Raw Data'!O77:P77)&gt;2, 'Raw Data'!F77, 0)</f>
        <v>0</v>
      </c>
      <c r="J82" s="7">
        <f t="shared" si="20"/>
        <v>0</v>
      </c>
      <c r="K82">
        <f>IF(AND(ISNUMBER('Raw Data'!O77),SUM('Raw Data'!O77:P77)&lt;3),'Raw Data'!F77,)</f>
        <v>0</v>
      </c>
      <c r="L82" s="7">
        <f t="shared" si="21"/>
        <v>0</v>
      </c>
      <c r="M82">
        <f>IF(AND('Raw Data'!O77&gt;0, 'Raw Data'!P77&gt;0), 'Raw Data'!H77, 0)</f>
        <v>0</v>
      </c>
      <c r="N82" s="7">
        <f t="shared" si="22"/>
        <v>0</v>
      </c>
      <c r="O82">
        <f>IF(AND(ISNUMBER('Raw Data'!O77), OR('Raw Data'!O77=0, 'Raw Data'!P77=0)), 'Raw Data'!I77, 0)</f>
        <v>0</v>
      </c>
      <c r="P82" s="7">
        <f>IF(OR(E82&gt;0, ISBLANK('Raw Data'!O77)=TRUE), 0, 1)</f>
        <v>0</v>
      </c>
      <c r="Q82">
        <f>IF('Raw Data'!O77='Raw Data'!P77, 0, IF('Raw Data'!O77&gt;'Raw Data'!P77, 'Raw Data'!J77, 0))</f>
        <v>0</v>
      </c>
      <c r="R82" s="7">
        <f>IF(OR(E82&gt;0, ISBLANK('Raw Data'!O77)=TRUE), 0, 1)</f>
        <v>0</v>
      </c>
      <c r="S82">
        <f>IF('Raw Data'!O77='Raw Data'!P77, 0, IF('Raw Data'!O77&lt;'Raw Data'!P77, 'Raw Data'!K77, 0))</f>
        <v>0</v>
      </c>
      <c r="T82" s="7">
        <f t="shared" si="23"/>
        <v>0</v>
      </c>
      <c r="U82">
        <f>IF(AND(ISNUMBER('Raw Data'!O77), OR('Raw Data'!O77&gt;'Raw Data'!P77, 'Raw Data'!O77='Raw Data'!P77)), 'Raw Data'!L77, 0)</f>
        <v>0</v>
      </c>
      <c r="V82" s="7">
        <f t="shared" si="24"/>
        <v>0</v>
      </c>
      <c r="W82">
        <f>IF(AND(ISNUMBER('Raw Data'!O77), OR('Raw Data'!O77&lt;'Raw Data'!P77, 'Raw Data'!O77='Raw Data'!P77)), 'Raw Data'!M77, 0)</f>
        <v>0</v>
      </c>
      <c r="X82" s="7">
        <f t="shared" si="25"/>
        <v>0</v>
      </c>
      <c r="Y82">
        <f>IF(AND(ISNUMBER('Raw Data'!O77), OR('Raw Data'!O77&gt;'Raw Data'!P77, 'Raw Data'!O77&lt;'Raw Data'!P77)), 'Raw Data'!N77, 0)</f>
        <v>0</v>
      </c>
      <c r="Z82">
        <f>IF('Raw Data'!C77&lt;'Raw Data'!E77, 1, 0)</f>
        <v>0</v>
      </c>
      <c r="AA82">
        <f>IF(AND('Raw Data'!C77&lt;'Raw Data'!E77, 'Raw Data'!O77&gt;'Raw Data'!P77), 'Raw Data'!C77, 0)</f>
        <v>0</v>
      </c>
      <c r="AB82" t="b">
        <f>'Raw Data'!C77&lt;'Raw Data'!E77</f>
        <v>0</v>
      </c>
      <c r="AC82">
        <f>IF('Raw Data'!C78&gt;'Raw Data'!E78, 1, 0)</f>
        <v>0</v>
      </c>
      <c r="AD82">
        <f>IF(AND('Raw Data'!C77&gt;'Raw Data'!E77, 'Raw Data'!O77&gt;'Raw Data'!P77), 'Raw Data'!C77, 0)</f>
        <v>0</v>
      </c>
      <c r="AE82">
        <f>IF('Raw Data'!E77&lt;'Raw Data'!C77, 1, 0)</f>
        <v>0</v>
      </c>
      <c r="AF82">
        <f>IF(AND('Raw Data'!C77&gt;'Raw Data'!E77, 'Raw Data'!O77&lt;'Raw Data'!P77), 'Raw Data'!E77, 0)</f>
        <v>0</v>
      </c>
      <c r="AG82">
        <f>IF('Raw Data'!E77&gt;'Raw Data'!C77, 1, 0)</f>
        <v>0</v>
      </c>
      <c r="AH82">
        <f>IF(AND('Raw Data'!C77&lt;'Raw Data'!E77, 'Raw Data'!O77&lt;'Raw Data'!P77), 'Raw Data'!E77, 0)</f>
        <v>0</v>
      </c>
      <c r="AI82" s="7">
        <f t="shared" si="26"/>
        <v>0</v>
      </c>
      <c r="AJ82">
        <f>IF(ISNUMBER('Raw Data'!C77), IF(_xlfn.XLOOKUP(SMALL('Raw Data'!C77:E77, 1), C82:G82, C82:G82, 0)&gt;0, SMALL('Raw Data'!C77:E77, 1), 0), 0)</f>
        <v>0</v>
      </c>
      <c r="AK82" s="7">
        <f t="shared" si="27"/>
        <v>0</v>
      </c>
      <c r="AL82">
        <f>IF(ISNUMBER('Raw Data'!C77), IF(_xlfn.XLOOKUP(SMALL('Raw Data'!C77:E77, 2), C82:G82, C82:G82, 0)&gt;0, SMALL('Raw Data'!C77:E77, 2), 0), 0)</f>
        <v>0</v>
      </c>
      <c r="AM82" s="7">
        <f t="shared" si="28"/>
        <v>0</v>
      </c>
      <c r="AN82">
        <f>IF(ISNUMBER('Raw Data'!C77), IF(_xlfn.XLOOKUP(SMALL('Raw Data'!C77:E77, 3), C82:G82, C82:G82, 0)&gt;0, SMALL('Raw Data'!C77:E77, 3), 0), 0)</f>
        <v>0</v>
      </c>
      <c r="AO82" s="7">
        <f t="shared" si="29"/>
        <v>0</v>
      </c>
      <c r="AP82">
        <f>IF(AND('Raw Data'!C77&lt;'Raw Data'!E77,'Raw Data'!O77&gt;'Raw Data'!P77),'Raw Data'!C77,IF(AND('Raw Data'!E77&lt;'Raw Data'!C77,'Raw Data'!P77&gt;'Raw Data'!O77),'Raw Data'!E77,0))</f>
        <v>0</v>
      </c>
      <c r="AQ82" s="7">
        <f t="shared" si="30"/>
        <v>0</v>
      </c>
      <c r="AR82">
        <f>IF(AND('Raw Data'!C77&gt;'Raw Data'!E77,'Raw Data'!O77&gt;'Raw Data'!P77),'Raw Data'!C77,IF(AND('Raw Data'!E77&gt;'Raw Data'!C77,'Raw Data'!P77&gt;'Raw Data'!O77),'Raw Data'!E77,0))</f>
        <v>0</v>
      </c>
      <c r="AS82">
        <f>IF('Raw Data'!D77&gt;0, IF('Raw Data'!D77&gt;4, Analysis!P82, 1), 0)</f>
        <v>0</v>
      </c>
      <c r="AT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AU82">
        <f t="shared" si="31"/>
        <v>0</v>
      </c>
      <c r="AV82">
        <f>IF(AND('Raw Data'!D77&gt;4,'Raw Data'!O77&lt;'Raw Data'!P77),'Raw Data'!K77,IF(AND('Raw Data'!D77&gt;4,'Raw Data'!O77='Raw Data'!P77),0,IF('Raw Data'!O77='Raw Data'!P77,'Raw Data'!D77,0)))</f>
        <v>0</v>
      </c>
      <c r="AW82">
        <f>IF(AND('Raw Data'!D77&lt;4, NOT(ISBLANK('Raw Data'!D77))), 1, 0)</f>
        <v>0</v>
      </c>
      <c r="AX82">
        <f>IF(AND('Raw Data'!D77&lt;4, 'Raw Data'!O77='Raw Data'!P77), 'Raw Data'!D77, 0)</f>
        <v>0</v>
      </c>
    </row>
    <row r="83" spans="1:50" x14ac:dyDescent="0.3">
      <c r="A83">
        <f>'Raw Data'!Q78</f>
        <v>0</v>
      </c>
      <c r="B83" s="7">
        <f t="shared" si="16"/>
        <v>0</v>
      </c>
      <c r="C83">
        <f>IF('Raw Data'!O78&gt;'Raw Data'!P78, 'Raw Data'!C78, 0)</f>
        <v>0</v>
      </c>
      <c r="D83" s="7">
        <f t="shared" si="17"/>
        <v>0</v>
      </c>
      <c r="E83">
        <f>IF(AND(ISNUMBER('Raw Data'!O78), 'Raw Data'!O78='Raw Data'!P78), 'Raw Data'!D78, 0)</f>
        <v>0</v>
      </c>
      <c r="F83" s="7">
        <f t="shared" si="18"/>
        <v>0</v>
      </c>
      <c r="G83">
        <f>IF('Raw Data'!O78&lt;'Raw Data'!P78, 'Raw Data'!E78, 0)</f>
        <v>0</v>
      </c>
      <c r="H83" s="7">
        <f t="shared" si="19"/>
        <v>0</v>
      </c>
      <c r="I83">
        <f>IF(SUM('Raw Data'!O78:P78)&gt;2, 'Raw Data'!F78, 0)</f>
        <v>0</v>
      </c>
      <c r="J83" s="7">
        <f t="shared" si="20"/>
        <v>0</v>
      </c>
      <c r="K83">
        <f>IF(AND(ISNUMBER('Raw Data'!O78),SUM('Raw Data'!O78:P78)&lt;3),'Raw Data'!F78,)</f>
        <v>0</v>
      </c>
      <c r="L83" s="7">
        <f t="shared" si="21"/>
        <v>0</v>
      </c>
      <c r="M83">
        <f>IF(AND('Raw Data'!O78&gt;0, 'Raw Data'!P78&gt;0), 'Raw Data'!H78, 0)</f>
        <v>0</v>
      </c>
      <c r="N83" s="7">
        <f t="shared" si="22"/>
        <v>0</v>
      </c>
      <c r="O83">
        <f>IF(AND(ISNUMBER('Raw Data'!O78), OR('Raw Data'!O78=0, 'Raw Data'!P78=0)), 'Raw Data'!I78, 0)</f>
        <v>0</v>
      </c>
      <c r="P83" s="7">
        <f>IF(OR(E83&gt;0, ISBLANK('Raw Data'!O78)=TRUE), 0, 1)</f>
        <v>0</v>
      </c>
      <c r="Q83">
        <f>IF('Raw Data'!O78='Raw Data'!P78, 0, IF('Raw Data'!O78&gt;'Raw Data'!P78, 'Raw Data'!J78, 0))</f>
        <v>0</v>
      </c>
      <c r="R83" s="7">
        <f>IF(OR(E83&gt;0, ISBLANK('Raw Data'!O78)=TRUE), 0, 1)</f>
        <v>0</v>
      </c>
      <c r="S83">
        <f>IF('Raw Data'!O78='Raw Data'!P78, 0, IF('Raw Data'!O78&lt;'Raw Data'!P78, 'Raw Data'!K78, 0))</f>
        <v>0</v>
      </c>
      <c r="T83" s="7">
        <f t="shared" si="23"/>
        <v>0</v>
      </c>
      <c r="U83">
        <f>IF(AND(ISNUMBER('Raw Data'!O78), OR('Raw Data'!O78&gt;'Raw Data'!P78, 'Raw Data'!O78='Raw Data'!P78)), 'Raw Data'!L78, 0)</f>
        <v>0</v>
      </c>
      <c r="V83" s="7">
        <f t="shared" si="24"/>
        <v>0</v>
      </c>
      <c r="W83">
        <f>IF(AND(ISNUMBER('Raw Data'!O78), OR('Raw Data'!O78&lt;'Raw Data'!P78, 'Raw Data'!O78='Raw Data'!P78)), 'Raw Data'!M78, 0)</f>
        <v>0</v>
      </c>
      <c r="X83" s="7">
        <f t="shared" si="25"/>
        <v>0</v>
      </c>
      <c r="Y83">
        <f>IF(AND(ISNUMBER('Raw Data'!O78), OR('Raw Data'!O78&gt;'Raw Data'!P78, 'Raw Data'!O78&lt;'Raw Data'!P78)), 'Raw Data'!N78, 0)</f>
        <v>0</v>
      </c>
      <c r="Z83">
        <f>IF('Raw Data'!C78&lt;'Raw Data'!E78, 1, 0)</f>
        <v>0</v>
      </c>
      <c r="AA83">
        <f>IF(AND('Raw Data'!C78&lt;'Raw Data'!E78, 'Raw Data'!O78&gt;'Raw Data'!P78), 'Raw Data'!C78, 0)</f>
        <v>0</v>
      </c>
      <c r="AB83" t="b">
        <f>'Raw Data'!C78&lt;'Raw Data'!E78</f>
        <v>0</v>
      </c>
      <c r="AC83">
        <f>IF('Raw Data'!C79&gt;'Raw Data'!E79, 1, 0)</f>
        <v>0</v>
      </c>
      <c r="AD83">
        <f>IF(AND('Raw Data'!C78&gt;'Raw Data'!E78, 'Raw Data'!O78&gt;'Raw Data'!P78), 'Raw Data'!C78, 0)</f>
        <v>0</v>
      </c>
      <c r="AE83">
        <f>IF('Raw Data'!E78&lt;'Raw Data'!C78, 1, 0)</f>
        <v>0</v>
      </c>
      <c r="AF83">
        <f>IF(AND('Raw Data'!C78&gt;'Raw Data'!E78, 'Raw Data'!O78&lt;'Raw Data'!P78), 'Raw Data'!E78, 0)</f>
        <v>0</v>
      </c>
      <c r="AG83">
        <f>IF('Raw Data'!E78&gt;'Raw Data'!C78, 1, 0)</f>
        <v>0</v>
      </c>
      <c r="AH83">
        <f>IF(AND('Raw Data'!C78&lt;'Raw Data'!E78, 'Raw Data'!O78&lt;'Raw Data'!P78), 'Raw Data'!E78, 0)</f>
        <v>0</v>
      </c>
      <c r="AI83" s="7">
        <f t="shared" si="26"/>
        <v>0</v>
      </c>
      <c r="AJ83">
        <f>IF(ISNUMBER('Raw Data'!C78), IF(_xlfn.XLOOKUP(SMALL('Raw Data'!C78:E78, 1), C83:G83, C83:G83, 0)&gt;0, SMALL('Raw Data'!C78:E78, 1), 0), 0)</f>
        <v>0</v>
      </c>
      <c r="AK83" s="7">
        <f t="shared" si="27"/>
        <v>0</v>
      </c>
      <c r="AL83">
        <f>IF(ISNUMBER('Raw Data'!C78), IF(_xlfn.XLOOKUP(SMALL('Raw Data'!C78:E78, 2), C83:G83, C83:G83, 0)&gt;0, SMALL('Raw Data'!C78:E78, 2), 0), 0)</f>
        <v>0</v>
      </c>
      <c r="AM83" s="7">
        <f t="shared" si="28"/>
        <v>0</v>
      </c>
      <c r="AN83">
        <f>IF(ISNUMBER('Raw Data'!C78), IF(_xlfn.XLOOKUP(SMALL('Raw Data'!C78:E78, 3), C83:G83, C83:G83, 0)&gt;0, SMALL('Raw Data'!C78:E78, 3), 0), 0)</f>
        <v>0</v>
      </c>
      <c r="AO83" s="7">
        <f t="shared" si="29"/>
        <v>0</v>
      </c>
      <c r="AP83">
        <f>IF(AND('Raw Data'!C78&lt;'Raw Data'!E78,'Raw Data'!O78&gt;'Raw Data'!P78),'Raw Data'!C78,IF(AND('Raw Data'!E78&lt;'Raw Data'!C78,'Raw Data'!P78&gt;'Raw Data'!O78),'Raw Data'!E78,0))</f>
        <v>0</v>
      </c>
      <c r="AQ83" s="7">
        <f t="shared" si="30"/>
        <v>0</v>
      </c>
      <c r="AR83">
        <f>IF(AND('Raw Data'!C78&gt;'Raw Data'!E78,'Raw Data'!O78&gt;'Raw Data'!P78),'Raw Data'!C78,IF(AND('Raw Data'!E78&gt;'Raw Data'!C78,'Raw Data'!P78&gt;'Raw Data'!O78),'Raw Data'!E78,0))</f>
        <v>0</v>
      </c>
      <c r="AS83">
        <f>IF('Raw Data'!D78&gt;0, IF('Raw Data'!D78&gt;4, Analysis!P83, 1), 0)</f>
        <v>0</v>
      </c>
      <c r="AT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AU83">
        <f t="shared" si="31"/>
        <v>0</v>
      </c>
      <c r="AV83">
        <f>IF(AND('Raw Data'!D78&gt;4,'Raw Data'!O78&lt;'Raw Data'!P78),'Raw Data'!K78,IF(AND('Raw Data'!D78&gt;4,'Raw Data'!O78='Raw Data'!P78),0,IF('Raw Data'!O78='Raw Data'!P78,'Raw Data'!D78,0)))</f>
        <v>0</v>
      </c>
      <c r="AW83">
        <f>IF(AND('Raw Data'!D78&lt;4, NOT(ISBLANK('Raw Data'!D78))), 1, 0)</f>
        <v>0</v>
      </c>
      <c r="AX83">
        <f>IF(AND('Raw Data'!D78&lt;4, 'Raw Data'!O78='Raw Data'!P78), 'Raw Data'!D78, 0)</f>
        <v>0</v>
      </c>
    </row>
    <row r="84" spans="1:50" x14ac:dyDescent="0.3">
      <c r="A84">
        <f>'Raw Data'!Q79</f>
        <v>0</v>
      </c>
      <c r="B84" s="7">
        <f t="shared" si="16"/>
        <v>0</v>
      </c>
      <c r="C84">
        <f>IF('Raw Data'!O79&gt;'Raw Data'!P79, 'Raw Data'!C79, 0)</f>
        <v>0</v>
      </c>
      <c r="D84" s="7">
        <f t="shared" si="17"/>
        <v>0</v>
      </c>
      <c r="E84">
        <f>IF(AND(ISNUMBER('Raw Data'!O79), 'Raw Data'!O79='Raw Data'!P79), 'Raw Data'!D79, 0)</f>
        <v>0</v>
      </c>
      <c r="F84" s="7">
        <f t="shared" si="18"/>
        <v>0</v>
      </c>
      <c r="G84">
        <f>IF('Raw Data'!O79&lt;'Raw Data'!P79, 'Raw Data'!E79, 0)</f>
        <v>0</v>
      </c>
      <c r="H84" s="7">
        <f t="shared" si="19"/>
        <v>0</v>
      </c>
      <c r="I84">
        <f>IF(SUM('Raw Data'!O79:P79)&gt;2, 'Raw Data'!F79, 0)</f>
        <v>0</v>
      </c>
      <c r="J84" s="7">
        <f t="shared" si="20"/>
        <v>0</v>
      </c>
      <c r="K84">
        <f>IF(AND(ISNUMBER('Raw Data'!O79),SUM('Raw Data'!O79:P79)&lt;3),'Raw Data'!F79,)</f>
        <v>0</v>
      </c>
      <c r="L84" s="7">
        <f t="shared" si="21"/>
        <v>0</v>
      </c>
      <c r="M84">
        <f>IF(AND('Raw Data'!O79&gt;0, 'Raw Data'!P79&gt;0), 'Raw Data'!H79, 0)</f>
        <v>0</v>
      </c>
      <c r="N84" s="7">
        <f t="shared" si="22"/>
        <v>0</v>
      </c>
      <c r="O84">
        <f>IF(AND(ISNUMBER('Raw Data'!O79), OR('Raw Data'!O79=0, 'Raw Data'!P79=0)), 'Raw Data'!I79, 0)</f>
        <v>0</v>
      </c>
      <c r="P84" s="7">
        <f>IF(OR(E84&gt;0, ISBLANK('Raw Data'!O79)=TRUE), 0, 1)</f>
        <v>0</v>
      </c>
      <c r="Q84">
        <f>IF('Raw Data'!O79='Raw Data'!P79, 0, IF('Raw Data'!O79&gt;'Raw Data'!P79, 'Raw Data'!J79, 0))</f>
        <v>0</v>
      </c>
      <c r="R84" s="7">
        <f>IF(OR(E84&gt;0, ISBLANK('Raw Data'!O79)=TRUE), 0, 1)</f>
        <v>0</v>
      </c>
      <c r="S84">
        <f>IF('Raw Data'!O79='Raw Data'!P79, 0, IF('Raw Data'!O79&lt;'Raw Data'!P79, 'Raw Data'!K79, 0))</f>
        <v>0</v>
      </c>
      <c r="T84" s="7">
        <f t="shared" si="23"/>
        <v>0</v>
      </c>
      <c r="U84">
        <f>IF(AND(ISNUMBER('Raw Data'!O79), OR('Raw Data'!O79&gt;'Raw Data'!P79, 'Raw Data'!O79='Raw Data'!P79)), 'Raw Data'!L79, 0)</f>
        <v>0</v>
      </c>
      <c r="V84" s="7">
        <f t="shared" si="24"/>
        <v>0</v>
      </c>
      <c r="W84">
        <f>IF(AND(ISNUMBER('Raw Data'!O79), OR('Raw Data'!O79&lt;'Raw Data'!P79, 'Raw Data'!O79='Raw Data'!P79)), 'Raw Data'!M79, 0)</f>
        <v>0</v>
      </c>
      <c r="X84" s="7">
        <f t="shared" si="25"/>
        <v>0</v>
      </c>
      <c r="Y84">
        <f>IF(AND(ISNUMBER('Raw Data'!O79), OR('Raw Data'!O79&gt;'Raw Data'!P79, 'Raw Data'!O79&lt;'Raw Data'!P79)), 'Raw Data'!N79, 0)</f>
        <v>0</v>
      </c>
      <c r="Z84">
        <f>IF('Raw Data'!C79&lt;'Raw Data'!E79, 1, 0)</f>
        <v>0</v>
      </c>
      <c r="AA84">
        <f>IF(AND('Raw Data'!C79&lt;'Raw Data'!E79, 'Raw Data'!O79&gt;'Raw Data'!P79), 'Raw Data'!C79, 0)</f>
        <v>0</v>
      </c>
      <c r="AB84" t="b">
        <f>'Raw Data'!C79&lt;'Raw Data'!E79</f>
        <v>0</v>
      </c>
      <c r="AC84">
        <f>IF('Raw Data'!C80&gt;'Raw Data'!E80, 1, 0)</f>
        <v>0</v>
      </c>
      <c r="AD84">
        <f>IF(AND('Raw Data'!C79&gt;'Raw Data'!E79, 'Raw Data'!O79&gt;'Raw Data'!P79), 'Raw Data'!C79, 0)</f>
        <v>0</v>
      </c>
      <c r="AE84">
        <f>IF('Raw Data'!E79&lt;'Raw Data'!C79, 1, 0)</f>
        <v>0</v>
      </c>
      <c r="AF84">
        <f>IF(AND('Raw Data'!C79&gt;'Raw Data'!E79, 'Raw Data'!O79&lt;'Raw Data'!P79), 'Raw Data'!E79, 0)</f>
        <v>0</v>
      </c>
      <c r="AG84">
        <f>IF('Raw Data'!E79&gt;'Raw Data'!C79, 1, 0)</f>
        <v>0</v>
      </c>
      <c r="AH84">
        <f>IF(AND('Raw Data'!C79&lt;'Raw Data'!E79, 'Raw Data'!O79&lt;'Raw Data'!P79), 'Raw Data'!E79, 0)</f>
        <v>0</v>
      </c>
      <c r="AI84" s="7">
        <f t="shared" si="26"/>
        <v>0</v>
      </c>
      <c r="AJ84">
        <f>IF(ISNUMBER('Raw Data'!C79), IF(_xlfn.XLOOKUP(SMALL('Raw Data'!C79:E79, 1), C84:G84, C84:G84, 0)&gt;0, SMALL('Raw Data'!C79:E79, 1), 0), 0)</f>
        <v>0</v>
      </c>
      <c r="AK84" s="7">
        <f t="shared" si="27"/>
        <v>0</v>
      </c>
      <c r="AL84">
        <f>IF(ISNUMBER('Raw Data'!C79), IF(_xlfn.XLOOKUP(SMALL('Raw Data'!C79:E79, 2), C84:G84, C84:G84, 0)&gt;0, SMALL('Raw Data'!C79:E79, 2), 0), 0)</f>
        <v>0</v>
      </c>
      <c r="AM84" s="7">
        <f t="shared" si="28"/>
        <v>0</v>
      </c>
      <c r="AN84">
        <f>IF(ISNUMBER('Raw Data'!C79), IF(_xlfn.XLOOKUP(SMALL('Raw Data'!C79:E79, 3), C84:G84, C84:G84, 0)&gt;0, SMALL('Raw Data'!C79:E79, 3), 0), 0)</f>
        <v>0</v>
      </c>
      <c r="AO84" s="7">
        <f t="shared" si="29"/>
        <v>0</v>
      </c>
      <c r="AP84">
        <f>IF(AND('Raw Data'!C79&lt;'Raw Data'!E79,'Raw Data'!O79&gt;'Raw Data'!P79),'Raw Data'!C79,IF(AND('Raw Data'!E79&lt;'Raw Data'!C79,'Raw Data'!P79&gt;'Raw Data'!O79),'Raw Data'!E79,0))</f>
        <v>0</v>
      </c>
      <c r="AQ84" s="7">
        <f t="shared" si="30"/>
        <v>0</v>
      </c>
      <c r="AR84">
        <f>IF(AND('Raw Data'!C79&gt;'Raw Data'!E79,'Raw Data'!O79&gt;'Raw Data'!P79),'Raw Data'!C79,IF(AND('Raw Data'!E79&gt;'Raw Data'!C79,'Raw Data'!P79&gt;'Raw Data'!O79),'Raw Data'!E79,0))</f>
        <v>0</v>
      </c>
      <c r="AS84">
        <f>IF('Raw Data'!D79&gt;0, IF('Raw Data'!D79&gt;4, Analysis!P84, 1), 0)</f>
        <v>0</v>
      </c>
      <c r="AT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AU84">
        <f t="shared" si="31"/>
        <v>0</v>
      </c>
      <c r="AV84">
        <f>IF(AND('Raw Data'!D79&gt;4,'Raw Data'!O79&lt;'Raw Data'!P79),'Raw Data'!K79,IF(AND('Raw Data'!D79&gt;4,'Raw Data'!O79='Raw Data'!P79),0,IF('Raw Data'!O79='Raw Data'!P79,'Raw Data'!D79,0)))</f>
        <v>0</v>
      </c>
      <c r="AW84">
        <f>IF(AND('Raw Data'!D79&lt;4, NOT(ISBLANK('Raw Data'!D79))), 1, 0)</f>
        <v>0</v>
      </c>
      <c r="AX84">
        <f>IF(AND('Raw Data'!D79&lt;4, 'Raw Data'!O79='Raw Data'!P79), 'Raw Data'!D79, 0)</f>
        <v>0</v>
      </c>
    </row>
    <row r="85" spans="1:50" x14ac:dyDescent="0.3">
      <c r="A85">
        <f>'Raw Data'!Q80</f>
        <v>0</v>
      </c>
      <c r="B85" s="7">
        <f t="shared" si="16"/>
        <v>0</v>
      </c>
      <c r="C85">
        <f>IF('Raw Data'!O80&gt;'Raw Data'!P80, 'Raw Data'!C80, 0)</f>
        <v>0</v>
      </c>
      <c r="D85" s="7">
        <f t="shared" si="17"/>
        <v>0</v>
      </c>
      <c r="E85">
        <f>IF(AND(ISNUMBER('Raw Data'!O80), 'Raw Data'!O80='Raw Data'!P80), 'Raw Data'!D80, 0)</f>
        <v>0</v>
      </c>
      <c r="F85" s="7">
        <f t="shared" si="18"/>
        <v>0</v>
      </c>
      <c r="G85">
        <f>IF('Raw Data'!O80&lt;'Raw Data'!P80, 'Raw Data'!E80, 0)</f>
        <v>0</v>
      </c>
      <c r="H85" s="7">
        <f t="shared" si="19"/>
        <v>0</v>
      </c>
      <c r="I85">
        <f>IF(SUM('Raw Data'!O80:P80)&gt;2, 'Raw Data'!F80, 0)</f>
        <v>0</v>
      </c>
      <c r="J85" s="7">
        <f t="shared" si="20"/>
        <v>0</v>
      </c>
      <c r="K85">
        <f>IF(AND(ISNUMBER('Raw Data'!O80),SUM('Raw Data'!O80:P80)&lt;3),'Raw Data'!F80,)</f>
        <v>0</v>
      </c>
      <c r="L85" s="7">
        <f t="shared" si="21"/>
        <v>0</v>
      </c>
      <c r="M85">
        <f>IF(AND('Raw Data'!O80&gt;0, 'Raw Data'!P80&gt;0), 'Raw Data'!H80, 0)</f>
        <v>0</v>
      </c>
      <c r="N85" s="7">
        <f t="shared" si="22"/>
        <v>0</v>
      </c>
      <c r="O85">
        <f>IF(AND(ISNUMBER('Raw Data'!O80), OR('Raw Data'!O80=0, 'Raw Data'!P80=0)), 'Raw Data'!I80, 0)</f>
        <v>0</v>
      </c>
      <c r="P85" s="7">
        <f>IF(OR(E85&gt;0, ISBLANK('Raw Data'!O80)=TRUE), 0, 1)</f>
        <v>0</v>
      </c>
      <c r="Q85">
        <f>IF('Raw Data'!O80='Raw Data'!P80, 0, IF('Raw Data'!O80&gt;'Raw Data'!P80, 'Raw Data'!J80, 0))</f>
        <v>0</v>
      </c>
      <c r="R85" s="7">
        <f>IF(OR(E85&gt;0, ISBLANK('Raw Data'!O80)=TRUE), 0, 1)</f>
        <v>0</v>
      </c>
      <c r="S85">
        <f>IF('Raw Data'!O80='Raw Data'!P80, 0, IF('Raw Data'!O80&lt;'Raw Data'!P80, 'Raw Data'!K80, 0))</f>
        <v>0</v>
      </c>
      <c r="T85" s="7">
        <f t="shared" si="23"/>
        <v>0</v>
      </c>
      <c r="U85">
        <f>IF(AND(ISNUMBER('Raw Data'!O80), OR('Raw Data'!O80&gt;'Raw Data'!P80, 'Raw Data'!O80='Raw Data'!P80)), 'Raw Data'!L80, 0)</f>
        <v>0</v>
      </c>
      <c r="V85" s="7">
        <f t="shared" si="24"/>
        <v>0</v>
      </c>
      <c r="W85">
        <f>IF(AND(ISNUMBER('Raw Data'!O80), OR('Raw Data'!O80&lt;'Raw Data'!P80, 'Raw Data'!O80='Raw Data'!P80)), 'Raw Data'!M80, 0)</f>
        <v>0</v>
      </c>
      <c r="X85" s="7">
        <f t="shared" si="25"/>
        <v>0</v>
      </c>
      <c r="Y85">
        <f>IF(AND(ISNUMBER('Raw Data'!O80), OR('Raw Data'!O80&gt;'Raw Data'!P80, 'Raw Data'!O80&lt;'Raw Data'!P80)), 'Raw Data'!N80, 0)</f>
        <v>0</v>
      </c>
      <c r="Z85">
        <f>IF('Raw Data'!C80&lt;'Raw Data'!E80, 1, 0)</f>
        <v>0</v>
      </c>
      <c r="AA85">
        <f>IF(AND('Raw Data'!C80&lt;'Raw Data'!E80, 'Raw Data'!O80&gt;'Raw Data'!P80), 'Raw Data'!C80, 0)</f>
        <v>0</v>
      </c>
      <c r="AB85" t="b">
        <f>'Raw Data'!C80&lt;'Raw Data'!E80</f>
        <v>0</v>
      </c>
      <c r="AC85">
        <f>IF('Raw Data'!C81&gt;'Raw Data'!E81, 1, 0)</f>
        <v>0</v>
      </c>
      <c r="AD85">
        <f>IF(AND('Raw Data'!C80&gt;'Raw Data'!E80, 'Raw Data'!O80&gt;'Raw Data'!P80), 'Raw Data'!C80, 0)</f>
        <v>0</v>
      </c>
      <c r="AE85">
        <f>IF('Raw Data'!E80&lt;'Raw Data'!C80, 1, 0)</f>
        <v>0</v>
      </c>
      <c r="AF85">
        <f>IF(AND('Raw Data'!C80&gt;'Raw Data'!E80, 'Raw Data'!O80&lt;'Raw Data'!P80), 'Raw Data'!E80, 0)</f>
        <v>0</v>
      </c>
      <c r="AG85">
        <f>IF('Raw Data'!E80&gt;'Raw Data'!C80, 1, 0)</f>
        <v>0</v>
      </c>
      <c r="AH85">
        <f>IF(AND('Raw Data'!C80&lt;'Raw Data'!E80, 'Raw Data'!O80&lt;'Raw Data'!P80), 'Raw Data'!E80, 0)</f>
        <v>0</v>
      </c>
      <c r="AI85" s="7">
        <f t="shared" si="26"/>
        <v>0</v>
      </c>
      <c r="AJ85">
        <f>IF(ISNUMBER('Raw Data'!C80), IF(_xlfn.XLOOKUP(SMALL('Raw Data'!C80:E80, 1), C85:G85, C85:G85, 0)&gt;0, SMALL('Raw Data'!C80:E80, 1), 0), 0)</f>
        <v>0</v>
      </c>
      <c r="AK85" s="7">
        <f t="shared" si="27"/>
        <v>0</v>
      </c>
      <c r="AL85">
        <f>IF(ISNUMBER('Raw Data'!C80), IF(_xlfn.XLOOKUP(SMALL('Raw Data'!C80:E80, 2), C85:G85, C85:G85, 0)&gt;0, SMALL('Raw Data'!C80:E80, 2), 0), 0)</f>
        <v>0</v>
      </c>
      <c r="AM85" s="7">
        <f t="shared" si="28"/>
        <v>0</v>
      </c>
      <c r="AN85">
        <f>IF(ISNUMBER('Raw Data'!C80), IF(_xlfn.XLOOKUP(SMALL('Raw Data'!C80:E80, 3), C85:G85, C85:G85, 0)&gt;0, SMALL('Raw Data'!C80:E80, 3), 0), 0)</f>
        <v>0</v>
      </c>
      <c r="AO85" s="7">
        <f t="shared" si="29"/>
        <v>0</v>
      </c>
      <c r="AP85">
        <f>IF(AND('Raw Data'!C80&lt;'Raw Data'!E80,'Raw Data'!O80&gt;'Raw Data'!P80),'Raw Data'!C80,IF(AND('Raw Data'!E80&lt;'Raw Data'!C80,'Raw Data'!P80&gt;'Raw Data'!O80),'Raw Data'!E80,0))</f>
        <v>0</v>
      </c>
      <c r="AQ85" s="7">
        <f t="shared" si="30"/>
        <v>0</v>
      </c>
      <c r="AR85">
        <f>IF(AND('Raw Data'!C80&gt;'Raw Data'!E80,'Raw Data'!O80&gt;'Raw Data'!P80),'Raw Data'!C80,IF(AND('Raw Data'!E80&gt;'Raw Data'!C80,'Raw Data'!P80&gt;'Raw Data'!O80),'Raw Data'!E80,0))</f>
        <v>0</v>
      </c>
      <c r="AS85">
        <f>IF('Raw Data'!D80&gt;0, IF('Raw Data'!D80&gt;4, Analysis!P85, 1), 0)</f>
        <v>0</v>
      </c>
      <c r="AT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AU85">
        <f t="shared" si="31"/>
        <v>0</v>
      </c>
      <c r="AV85">
        <f>IF(AND('Raw Data'!D80&gt;4,'Raw Data'!O80&lt;'Raw Data'!P80),'Raw Data'!K80,IF(AND('Raw Data'!D80&gt;4,'Raw Data'!O80='Raw Data'!P80),0,IF('Raw Data'!O80='Raw Data'!P80,'Raw Data'!D80,0)))</f>
        <v>0</v>
      </c>
      <c r="AW85">
        <f>IF(AND('Raw Data'!D80&lt;4, NOT(ISBLANK('Raw Data'!D80))), 1, 0)</f>
        <v>0</v>
      </c>
      <c r="AX85">
        <f>IF(AND('Raw Data'!D80&lt;4, 'Raw Data'!O80='Raw Data'!P80), 'Raw Data'!D80, 0)</f>
        <v>0</v>
      </c>
    </row>
    <row r="86" spans="1:50" x14ac:dyDescent="0.3">
      <c r="A86">
        <f>'Raw Data'!Q81</f>
        <v>0</v>
      </c>
      <c r="B86" s="7">
        <f t="shared" si="16"/>
        <v>0</v>
      </c>
      <c r="C86">
        <f>IF('Raw Data'!O81&gt;'Raw Data'!P81, 'Raw Data'!C81, 0)</f>
        <v>0</v>
      </c>
      <c r="D86" s="7">
        <f t="shared" si="17"/>
        <v>0</v>
      </c>
      <c r="E86">
        <f>IF(AND(ISNUMBER('Raw Data'!O81), 'Raw Data'!O81='Raw Data'!P81), 'Raw Data'!D81, 0)</f>
        <v>0</v>
      </c>
      <c r="F86" s="7">
        <f t="shared" si="18"/>
        <v>0</v>
      </c>
      <c r="G86">
        <f>IF('Raw Data'!O81&lt;'Raw Data'!P81, 'Raw Data'!E81, 0)</f>
        <v>0</v>
      </c>
      <c r="H86" s="7">
        <f t="shared" si="19"/>
        <v>0</v>
      </c>
      <c r="I86">
        <f>IF(SUM('Raw Data'!O81:P81)&gt;2, 'Raw Data'!F81, 0)</f>
        <v>0</v>
      </c>
      <c r="J86" s="7">
        <f t="shared" si="20"/>
        <v>0</v>
      </c>
      <c r="K86">
        <f>IF(AND(ISNUMBER('Raw Data'!O81),SUM('Raw Data'!O81:P81)&lt;3),'Raw Data'!F81,)</f>
        <v>0</v>
      </c>
      <c r="L86" s="7">
        <f t="shared" si="21"/>
        <v>0</v>
      </c>
      <c r="M86">
        <f>IF(AND('Raw Data'!O81&gt;0, 'Raw Data'!P81&gt;0), 'Raw Data'!H81, 0)</f>
        <v>0</v>
      </c>
      <c r="N86" s="7">
        <f t="shared" si="22"/>
        <v>0</v>
      </c>
      <c r="O86">
        <f>IF(AND(ISNUMBER('Raw Data'!O81), OR('Raw Data'!O81=0, 'Raw Data'!P81=0)), 'Raw Data'!I81, 0)</f>
        <v>0</v>
      </c>
      <c r="P86" s="7">
        <f>IF(OR(E86&gt;0, ISBLANK('Raw Data'!O81)=TRUE), 0, 1)</f>
        <v>0</v>
      </c>
      <c r="Q86">
        <f>IF('Raw Data'!O81='Raw Data'!P81, 0, IF('Raw Data'!O81&gt;'Raw Data'!P81, 'Raw Data'!J81, 0))</f>
        <v>0</v>
      </c>
      <c r="R86" s="7">
        <f>IF(OR(E86&gt;0, ISBLANK('Raw Data'!O81)=TRUE), 0, 1)</f>
        <v>0</v>
      </c>
      <c r="S86">
        <f>IF('Raw Data'!O81='Raw Data'!P81, 0, IF('Raw Data'!O81&lt;'Raw Data'!P81, 'Raw Data'!K81, 0))</f>
        <v>0</v>
      </c>
      <c r="T86" s="7">
        <f t="shared" si="23"/>
        <v>0</v>
      </c>
      <c r="U86">
        <f>IF(AND(ISNUMBER('Raw Data'!O81), OR('Raw Data'!O81&gt;'Raw Data'!P81, 'Raw Data'!O81='Raw Data'!P81)), 'Raw Data'!L81, 0)</f>
        <v>0</v>
      </c>
      <c r="V86" s="7">
        <f t="shared" si="24"/>
        <v>0</v>
      </c>
      <c r="W86">
        <f>IF(AND(ISNUMBER('Raw Data'!O81), OR('Raw Data'!O81&lt;'Raw Data'!P81, 'Raw Data'!O81='Raw Data'!P81)), 'Raw Data'!M81, 0)</f>
        <v>0</v>
      </c>
      <c r="X86" s="7">
        <f t="shared" si="25"/>
        <v>0</v>
      </c>
      <c r="Y86">
        <f>IF(AND(ISNUMBER('Raw Data'!O81), OR('Raw Data'!O81&gt;'Raw Data'!P81, 'Raw Data'!O81&lt;'Raw Data'!P81)), 'Raw Data'!N81, 0)</f>
        <v>0</v>
      </c>
      <c r="Z86">
        <f>IF('Raw Data'!C81&lt;'Raw Data'!E81, 1, 0)</f>
        <v>0</v>
      </c>
      <c r="AA86">
        <f>IF(AND('Raw Data'!C81&lt;'Raw Data'!E81, 'Raw Data'!O81&gt;'Raw Data'!P81), 'Raw Data'!C81, 0)</f>
        <v>0</v>
      </c>
      <c r="AB86" t="b">
        <f>'Raw Data'!C81&lt;'Raw Data'!E81</f>
        <v>0</v>
      </c>
      <c r="AC86">
        <f>IF('Raw Data'!C82&gt;'Raw Data'!E82, 1, 0)</f>
        <v>0</v>
      </c>
      <c r="AD86">
        <f>IF(AND('Raw Data'!C81&gt;'Raw Data'!E81, 'Raw Data'!O81&gt;'Raw Data'!P81), 'Raw Data'!C81, 0)</f>
        <v>0</v>
      </c>
      <c r="AE86">
        <f>IF('Raw Data'!E81&lt;'Raw Data'!C81, 1, 0)</f>
        <v>0</v>
      </c>
      <c r="AF86">
        <f>IF(AND('Raw Data'!C81&gt;'Raw Data'!E81, 'Raw Data'!O81&lt;'Raw Data'!P81), 'Raw Data'!E81, 0)</f>
        <v>0</v>
      </c>
      <c r="AG86">
        <f>IF('Raw Data'!E81&gt;'Raw Data'!C81, 1, 0)</f>
        <v>0</v>
      </c>
      <c r="AH86">
        <f>IF(AND('Raw Data'!C81&lt;'Raw Data'!E81, 'Raw Data'!O81&lt;'Raw Data'!P81), 'Raw Data'!E81, 0)</f>
        <v>0</v>
      </c>
      <c r="AI86" s="7">
        <f t="shared" si="26"/>
        <v>0</v>
      </c>
      <c r="AJ86">
        <f>IF(ISNUMBER('Raw Data'!C81), IF(_xlfn.XLOOKUP(SMALL('Raw Data'!C81:E81, 1), C86:G86, C86:G86, 0)&gt;0, SMALL('Raw Data'!C81:E81, 1), 0), 0)</f>
        <v>0</v>
      </c>
      <c r="AK86" s="7">
        <f t="shared" si="27"/>
        <v>0</v>
      </c>
      <c r="AL86">
        <f>IF(ISNUMBER('Raw Data'!C81), IF(_xlfn.XLOOKUP(SMALL('Raw Data'!C81:E81, 2), C86:G86, C86:G86, 0)&gt;0, SMALL('Raw Data'!C81:E81, 2), 0), 0)</f>
        <v>0</v>
      </c>
      <c r="AM86" s="7">
        <f t="shared" si="28"/>
        <v>0</v>
      </c>
      <c r="AN86">
        <f>IF(ISNUMBER('Raw Data'!C81), IF(_xlfn.XLOOKUP(SMALL('Raw Data'!C81:E81, 3), C86:G86, C86:G86, 0)&gt;0, SMALL('Raw Data'!C81:E81, 3), 0), 0)</f>
        <v>0</v>
      </c>
      <c r="AO86" s="7">
        <f t="shared" si="29"/>
        <v>0</v>
      </c>
      <c r="AP86">
        <f>IF(AND('Raw Data'!C81&lt;'Raw Data'!E81,'Raw Data'!O81&gt;'Raw Data'!P81),'Raw Data'!C81,IF(AND('Raw Data'!E81&lt;'Raw Data'!C81,'Raw Data'!P81&gt;'Raw Data'!O81),'Raw Data'!E81,0))</f>
        <v>0</v>
      </c>
      <c r="AQ86" s="7">
        <f t="shared" si="30"/>
        <v>0</v>
      </c>
      <c r="AR86">
        <f>IF(AND('Raw Data'!C81&gt;'Raw Data'!E81,'Raw Data'!O81&gt;'Raw Data'!P81),'Raw Data'!C81,IF(AND('Raw Data'!E81&gt;'Raw Data'!C81,'Raw Data'!P81&gt;'Raw Data'!O81),'Raw Data'!E81,0))</f>
        <v>0</v>
      </c>
      <c r="AS86">
        <f>IF('Raw Data'!D81&gt;0, IF('Raw Data'!D81&gt;4, Analysis!P86, 1), 0)</f>
        <v>0</v>
      </c>
      <c r="AT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AU86">
        <f t="shared" si="31"/>
        <v>0</v>
      </c>
      <c r="AV86">
        <f>IF(AND('Raw Data'!D81&gt;4,'Raw Data'!O81&lt;'Raw Data'!P81),'Raw Data'!K81,IF(AND('Raw Data'!D81&gt;4,'Raw Data'!O81='Raw Data'!P81),0,IF('Raw Data'!O81='Raw Data'!P81,'Raw Data'!D81,0)))</f>
        <v>0</v>
      </c>
      <c r="AW86">
        <f>IF(AND('Raw Data'!D81&lt;4, NOT(ISBLANK('Raw Data'!D81))), 1, 0)</f>
        <v>0</v>
      </c>
      <c r="AX86">
        <f>IF(AND('Raw Data'!D81&lt;4, 'Raw Data'!O81='Raw Data'!P81), 'Raw Data'!D81, 0)</f>
        <v>0</v>
      </c>
    </row>
    <row r="87" spans="1:50" x14ac:dyDescent="0.3">
      <c r="A87">
        <f>'Raw Data'!Q82</f>
        <v>0</v>
      </c>
      <c r="B87" s="7">
        <f t="shared" si="16"/>
        <v>0</v>
      </c>
      <c r="C87">
        <f>IF('Raw Data'!O82&gt;'Raw Data'!P82, 'Raw Data'!C82, 0)</f>
        <v>0</v>
      </c>
      <c r="D87" s="7">
        <f t="shared" si="17"/>
        <v>0</v>
      </c>
      <c r="E87">
        <f>IF(AND(ISNUMBER('Raw Data'!O82), 'Raw Data'!O82='Raw Data'!P82), 'Raw Data'!D82, 0)</f>
        <v>0</v>
      </c>
      <c r="F87" s="7">
        <f t="shared" si="18"/>
        <v>0</v>
      </c>
      <c r="G87">
        <f>IF('Raw Data'!O82&lt;'Raw Data'!P82, 'Raw Data'!E82, 0)</f>
        <v>0</v>
      </c>
      <c r="H87" s="7">
        <f t="shared" si="19"/>
        <v>0</v>
      </c>
      <c r="I87">
        <f>IF(SUM('Raw Data'!O82:P82)&gt;2, 'Raw Data'!F82, 0)</f>
        <v>0</v>
      </c>
      <c r="J87" s="7">
        <f t="shared" si="20"/>
        <v>0</v>
      </c>
      <c r="K87">
        <f>IF(AND(ISNUMBER('Raw Data'!O82),SUM('Raw Data'!O82:P82)&lt;3),'Raw Data'!F82,)</f>
        <v>0</v>
      </c>
      <c r="L87" s="7">
        <f t="shared" si="21"/>
        <v>0</v>
      </c>
      <c r="M87">
        <f>IF(AND('Raw Data'!O82&gt;0, 'Raw Data'!P82&gt;0), 'Raw Data'!H82, 0)</f>
        <v>0</v>
      </c>
      <c r="N87" s="7">
        <f t="shared" si="22"/>
        <v>0</v>
      </c>
      <c r="O87">
        <f>IF(AND(ISNUMBER('Raw Data'!O82), OR('Raw Data'!O82=0, 'Raw Data'!P82=0)), 'Raw Data'!I82, 0)</f>
        <v>0</v>
      </c>
      <c r="P87" s="7">
        <f>IF(OR(E87&gt;0, ISBLANK('Raw Data'!O82)=TRUE), 0, 1)</f>
        <v>0</v>
      </c>
      <c r="Q87">
        <f>IF('Raw Data'!O82='Raw Data'!P82, 0, IF('Raw Data'!O82&gt;'Raw Data'!P82, 'Raw Data'!J82, 0))</f>
        <v>0</v>
      </c>
      <c r="R87" s="7">
        <f>IF(OR(E87&gt;0, ISBLANK('Raw Data'!O82)=TRUE), 0, 1)</f>
        <v>0</v>
      </c>
      <c r="S87">
        <f>IF('Raw Data'!O82='Raw Data'!P82, 0, IF('Raw Data'!O82&lt;'Raw Data'!P82, 'Raw Data'!K82, 0))</f>
        <v>0</v>
      </c>
      <c r="T87" s="7">
        <f t="shared" si="23"/>
        <v>0</v>
      </c>
      <c r="U87">
        <f>IF(AND(ISNUMBER('Raw Data'!O82), OR('Raw Data'!O82&gt;'Raw Data'!P82, 'Raw Data'!O82='Raw Data'!P82)), 'Raw Data'!L82, 0)</f>
        <v>0</v>
      </c>
      <c r="V87" s="7">
        <f t="shared" si="24"/>
        <v>0</v>
      </c>
      <c r="W87">
        <f>IF(AND(ISNUMBER('Raw Data'!O82), OR('Raw Data'!O82&lt;'Raw Data'!P82, 'Raw Data'!O82='Raw Data'!P82)), 'Raw Data'!M82, 0)</f>
        <v>0</v>
      </c>
      <c r="X87" s="7">
        <f t="shared" si="25"/>
        <v>0</v>
      </c>
      <c r="Y87">
        <f>IF(AND(ISNUMBER('Raw Data'!O82), OR('Raw Data'!O82&gt;'Raw Data'!P82, 'Raw Data'!O82&lt;'Raw Data'!P82)), 'Raw Data'!N82, 0)</f>
        <v>0</v>
      </c>
      <c r="Z87">
        <f>IF('Raw Data'!C82&lt;'Raw Data'!E82, 1, 0)</f>
        <v>0</v>
      </c>
      <c r="AA87">
        <f>IF(AND('Raw Data'!C82&lt;'Raw Data'!E82, 'Raw Data'!O82&gt;'Raw Data'!P82), 'Raw Data'!C82, 0)</f>
        <v>0</v>
      </c>
      <c r="AB87" t="b">
        <f>'Raw Data'!C82&lt;'Raw Data'!E82</f>
        <v>0</v>
      </c>
      <c r="AC87">
        <f>IF('Raw Data'!C83&gt;'Raw Data'!E83, 1, 0)</f>
        <v>0</v>
      </c>
      <c r="AD87">
        <f>IF(AND('Raw Data'!C82&gt;'Raw Data'!E82, 'Raw Data'!O82&gt;'Raw Data'!P82), 'Raw Data'!C82, 0)</f>
        <v>0</v>
      </c>
      <c r="AE87">
        <f>IF('Raw Data'!E82&lt;'Raw Data'!C82, 1, 0)</f>
        <v>0</v>
      </c>
      <c r="AF87">
        <f>IF(AND('Raw Data'!C82&gt;'Raw Data'!E82, 'Raw Data'!O82&lt;'Raw Data'!P82), 'Raw Data'!E82, 0)</f>
        <v>0</v>
      </c>
      <c r="AG87">
        <f>IF('Raw Data'!E82&gt;'Raw Data'!C82, 1, 0)</f>
        <v>0</v>
      </c>
      <c r="AH87">
        <f>IF(AND('Raw Data'!C82&lt;'Raw Data'!E82, 'Raw Data'!O82&lt;'Raw Data'!P82), 'Raw Data'!E82, 0)</f>
        <v>0</v>
      </c>
      <c r="AI87" s="7">
        <f t="shared" si="26"/>
        <v>0</v>
      </c>
      <c r="AJ87">
        <f>IF(ISNUMBER('Raw Data'!C82), IF(_xlfn.XLOOKUP(SMALL('Raw Data'!C82:E82, 1), C87:G87, C87:G87, 0)&gt;0, SMALL('Raw Data'!C82:E82, 1), 0), 0)</f>
        <v>0</v>
      </c>
      <c r="AK87" s="7">
        <f t="shared" si="27"/>
        <v>0</v>
      </c>
      <c r="AL87">
        <f>IF(ISNUMBER('Raw Data'!C82), IF(_xlfn.XLOOKUP(SMALL('Raw Data'!C82:E82, 2), C87:G87, C87:G87, 0)&gt;0, SMALL('Raw Data'!C82:E82, 2), 0), 0)</f>
        <v>0</v>
      </c>
      <c r="AM87" s="7">
        <f t="shared" si="28"/>
        <v>0</v>
      </c>
      <c r="AN87">
        <f>IF(ISNUMBER('Raw Data'!C82), IF(_xlfn.XLOOKUP(SMALL('Raw Data'!C82:E82, 3), C87:G87, C87:G87, 0)&gt;0, SMALL('Raw Data'!C82:E82, 3), 0), 0)</f>
        <v>0</v>
      </c>
      <c r="AO87" s="7">
        <f t="shared" si="29"/>
        <v>0</v>
      </c>
      <c r="AP87">
        <f>IF(AND('Raw Data'!C82&lt;'Raw Data'!E82,'Raw Data'!O82&gt;'Raw Data'!P82),'Raw Data'!C82,IF(AND('Raw Data'!E82&lt;'Raw Data'!C82,'Raw Data'!P82&gt;'Raw Data'!O82),'Raw Data'!E82,0))</f>
        <v>0</v>
      </c>
      <c r="AQ87" s="7">
        <f t="shared" si="30"/>
        <v>0</v>
      </c>
      <c r="AR87">
        <f>IF(AND('Raw Data'!C82&gt;'Raw Data'!E82,'Raw Data'!O82&gt;'Raw Data'!P82),'Raw Data'!C82,IF(AND('Raw Data'!E82&gt;'Raw Data'!C82,'Raw Data'!P82&gt;'Raw Data'!O82),'Raw Data'!E82,0))</f>
        <v>0</v>
      </c>
      <c r="AS87">
        <f>IF('Raw Data'!D82&gt;0, IF('Raw Data'!D82&gt;4, Analysis!P87, 1), 0)</f>
        <v>0</v>
      </c>
      <c r="AT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AU87">
        <f t="shared" si="31"/>
        <v>0</v>
      </c>
      <c r="AV87">
        <f>IF(AND('Raw Data'!D82&gt;4,'Raw Data'!O82&lt;'Raw Data'!P82),'Raw Data'!K82,IF(AND('Raw Data'!D82&gt;4,'Raw Data'!O82='Raw Data'!P82),0,IF('Raw Data'!O82='Raw Data'!P82,'Raw Data'!D82,0)))</f>
        <v>0</v>
      </c>
      <c r="AW87">
        <f>IF(AND('Raw Data'!D82&lt;4, NOT(ISBLANK('Raw Data'!D82))), 1, 0)</f>
        <v>0</v>
      </c>
      <c r="AX87">
        <f>IF(AND('Raw Data'!D82&lt;4, 'Raw Data'!O82='Raw Data'!P82), 'Raw Data'!D82, 0)</f>
        <v>0</v>
      </c>
    </row>
    <row r="88" spans="1:50" x14ac:dyDescent="0.3">
      <c r="A88">
        <f>'Raw Data'!Q83</f>
        <v>0</v>
      </c>
      <c r="B88" s="7">
        <f t="shared" si="16"/>
        <v>0</v>
      </c>
      <c r="C88">
        <f>IF('Raw Data'!O83&gt;'Raw Data'!P83, 'Raw Data'!C83, 0)</f>
        <v>0</v>
      </c>
      <c r="D88" s="7">
        <f t="shared" si="17"/>
        <v>0</v>
      </c>
      <c r="E88">
        <f>IF(AND(ISNUMBER('Raw Data'!O83), 'Raw Data'!O83='Raw Data'!P83), 'Raw Data'!D83, 0)</f>
        <v>0</v>
      </c>
      <c r="F88" s="7">
        <f t="shared" si="18"/>
        <v>0</v>
      </c>
      <c r="G88">
        <f>IF('Raw Data'!O83&lt;'Raw Data'!P83, 'Raw Data'!E83, 0)</f>
        <v>0</v>
      </c>
      <c r="H88" s="7">
        <f t="shared" si="19"/>
        <v>0</v>
      </c>
      <c r="I88">
        <f>IF(SUM('Raw Data'!O83:P83)&gt;2, 'Raw Data'!F83, 0)</f>
        <v>0</v>
      </c>
      <c r="J88" s="7">
        <f t="shared" si="20"/>
        <v>0</v>
      </c>
      <c r="K88">
        <f>IF(AND(ISNUMBER('Raw Data'!O83),SUM('Raw Data'!O83:P83)&lt;3),'Raw Data'!F83,)</f>
        <v>0</v>
      </c>
      <c r="L88" s="7">
        <f t="shared" si="21"/>
        <v>0</v>
      </c>
      <c r="M88">
        <f>IF(AND('Raw Data'!O83&gt;0, 'Raw Data'!P83&gt;0), 'Raw Data'!H83, 0)</f>
        <v>0</v>
      </c>
      <c r="N88" s="7">
        <f t="shared" si="22"/>
        <v>0</v>
      </c>
      <c r="O88">
        <f>IF(AND(ISNUMBER('Raw Data'!O83), OR('Raw Data'!O83=0, 'Raw Data'!P83=0)), 'Raw Data'!I83, 0)</f>
        <v>0</v>
      </c>
      <c r="P88" s="7">
        <f>IF(OR(E88&gt;0, ISBLANK('Raw Data'!O83)=TRUE), 0, 1)</f>
        <v>0</v>
      </c>
      <c r="Q88">
        <f>IF('Raw Data'!O83='Raw Data'!P83, 0, IF('Raw Data'!O83&gt;'Raw Data'!P83, 'Raw Data'!J83, 0))</f>
        <v>0</v>
      </c>
      <c r="R88" s="7">
        <f>IF(OR(E88&gt;0, ISBLANK('Raw Data'!O83)=TRUE), 0, 1)</f>
        <v>0</v>
      </c>
      <c r="S88">
        <f>IF('Raw Data'!O83='Raw Data'!P83, 0, IF('Raw Data'!O83&lt;'Raw Data'!P83, 'Raw Data'!K83, 0))</f>
        <v>0</v>
      </c>
      <c r="T88" s="7">
        <f t="shared" si="23"/>
        <v>0</v>
      </c>
      <c r="U88">
        <f>IF(AND(ISNUMBER('Raw Data'!O83), OR('Raw Data'!O83&gt;'Raw Data'!P83, 'Raw Data'!O83='Raw Data'!P83)), 'Raw Data'!L83, 0)</f>
        <v>0</v>
      </c>
      <c r="V88" s="7">
        <f t="shared" si="24"/>
        <v>0</v>
      </c>
      <c r="W88">
        <f>IF(AND(ISNUMBER('Raw Data'!O83), OR('Raw Data'!O83&lt;'Raw Data'!P83, 'Raw Data'!O83='Raw Data'!P83)), 'Raw Data'!M83, 0)</f>
        <v>0</v>
      </c>
      <c r="X88" s="7">
        <f t="shared" si="25"/>
        <v>0</v>
      </c>
      <c r="Y88">
        <f>IF(AND(ISNUMBER('Raw Data'!O83), OR('Raw Data'!O83&gt;'Raw Data'!P83, 'Raw Data'!O83&lt;'Raw Data'!P83)), 'Raw Data'!N83, 0)</f>
        <v>0</v>
      </c>
      <c r="Z88">
        <f>IF('Raw Data'!C83&lt;'Raw Data'!E83, 1, 0)</f>
        <v>0</v>
      </c>
      <c r="AA88">
        <f>IF(AND('Raw Data'!C83&lt;'Raw Data'!E83, 'Raw Data'!O83&gt;'Raw Data'!P83), 'Raw Data'!C83, 0)</f>
        <v>0</v>
      </c>
      <c r="AB88" t="b">
        <f>'Raw Data'!C83&lt;'Raw Data'!E83</f>
        <v>0</v>
      </c>
      <c r="AC88">
        <f>IF('Raw Data'!C84&gt;'Raw Data'!E84, 1, 0)</f>
        <v>0</v>
      </c>
      <c r="AD88">
        <f>IF(AND('Raw Data'!C83&gt;'Raw Data'!E83, 'Raw Data'!O83&gt;'Raw Data'!P83), 'Raw Data'!C83, 0)</f>
        <v>0</v>
      </c>
      <c r="AE88">
        <f>IF('Raw Data'!E83&lt;'Raw Data'!C83, 1, 0)</f>
        <v>0</v>
      </c>
      <c r="AF88">
        <f>IF(AND('Raw Data'!C83&gt;'Raw Data'!E83, 'Raw Data'!O83&lt;'Raw Data'!P83), 'Raw Data'!E83, 0)</f>
        <v>0</v>
      </c>
      <c r="AG88">
        <f>IF('Raw Data'!E83&gt;'Raw Data'!C83, 1, 0)</f>
        <v>0</v>
      </c>
      <c r="AH88">
        <f>IF(AND('Raw Data'!C83&lt;'Raw Data'!E83, 'Raw Data'!O83&lt;'Raw Data'!P83), 'Raw Data'!E83, 0)</f>
        <v>0</v>
      </c>
      <c r="AI88" s="7">
        <f t="shared" si="26"/>
        <v>0</v>
      </c>
      <c r="AJ88">
        <f>IF(ISNUMBER('Raw Data'!C83), IF(_xlfn.XLOOKUP(SMALL('Raw Data'!C83:E83, 1), C88:G88, C88:G88, 0)&gt;0, SMALL('Raw Data'!C83:E83, 1), 0), 0)</f>
        <v>0</v>
      </c>
      <c r="AK88" s="7">
        <f t="shared" si="27"/>
        <v>0</v>
      </c>
      <c r="AL88">
        <f>IF(ISNUMBER('Raw Data'!C83), IF(_xlfn.XLOOKUP(SMALL('Raw Data'!C83:E83, 2), C88:G88, C88:G88, 0)&gt;0, SMALL('Raw Data'!C83:E83, 2), 0), 0)</f>
        <v>0</v>
      </c>
      <c r="AM88" s="7">
        <f t="shared" si="28"/>
        <v>0</v>
      </c>
      <c r="AN88">
        <f>IF(ISNUMBER('Raw Data'!C83), IF(_xlfn.XLOOKUP(SMALL('Raw Data'!C83:E83, 3), C88:G88, C88:G88, 0)&gt;0, SMALL('Raw Data'!C83:E83, 3), 0), 0)</f>
        <v>0</v>
      </c>
      <c r="AO88" s="7">
        <f t="shared" si="29"/>
        <v>0</v>
      </c>
      <c r="AP88">
        <f>IF(AND('Raw Data'!C83&lt;'Raw Data'!E83,'Raw Data'!O83&gt;'Raw Data'!P83),'Raw Data'!C83,IF(AND('Raw Data'!E83&lt;'Raw Data'!C83,'Raw Data'!P83&gt;'Raw Data'!O83),'Raw Data'!E83,0))</f>
        <v>0</v>
      </c>
      <c r="AQ88" s="7">
        <f t="shared" si="30"/>
        <v>0</v>
      </c>
      <c r="AR88">
        <f>IF(AND('Raw Data'!C83&gt;'Raw Data'!E83,'Raw Data'!O83&gt;'Raw Data'!P83),'Raw Data'!C83,IF(AND('Raw Data'!E83&gt;'Raw Data'!C83,'Raw Data'!P83&gt;'Raw Data'!O83),'Raw Data'!E83,0))</f>
        <v>0</v>
      </c>
      <c r="AS88">
        <f>IF('Raw Data'!D83&gt;0, IF('Raw Data'!D83&gt;4, Analysis!P88, 1), 0)</f>
        <v>0</v>
      </c>
      <c r="AT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AU88">
        <f t="shared" si="31"/>
        <v>0</v>
      </c>
      <c r="AV88">
        <f>IF(AND('Raw Data'!D83&gt;4,'Raw Data'!O83&lt;'Raw Data'!P83),'Raw Data'!K83,IF(AND('Raw Data'!D83&gt;4,'Raw Data'!O83='Raw Data'!P83),0,IF('Raw Data'!O83='Raw Data'!P83,'Raw Data'!D83,0)))</f>
        <v>0</v>
      </c>
      <c r="AW88">
        <f>IF(AND('Raw Data'!D83&lt;4, NOT(ISBLANK('Raw Data'!D83))), 1, 0)</f>
        <v>0</v>
      </c>
      <c r="AX88">
        <f>IF(AND('Raw Data'!D83&lt;4, 'Raw Data'!O83='Raw Data'!P83), 'Raw Data'!D83, 0)</f>
        <v>0</v>
      </c>
    </row>
    <row r="89" spans="1:50" x14ac:dyDescent="0.3">
      <c r="A89">
        <f>'Raw Data'!Q84</f>
        <v>0</v>
      </c>
      <c r="B89" s="7">
        <f t="shared" si="16"/>
        <v>0</v>
      </c>
      <c r="C89">
        <f>IF('Raw Data'!O84&gt;'Raw Data'!P84, 'Raw Data'!C84, 0)</f>
        <v>0</v>
      </c>
      <c r="D89" s="7">
        <f t="shared" si="17"/>
        <v>0</v>
      </c>
      <c r="E89">
        <f>IF(AND(ISNUMBER('Raw Data'!O84), 'Raw Data'!O84='Raw Data'!P84), 'Raw Data'!D84, 0)</f>
        <v>0</v>
      </c>
      <c r="F89" s="7">
        <f t="shared" si="18"/>
        <v>0</v>
      </c>
      <c r="G89">
        <f>IF('Raw Data'!O84&lt;'Raw Data'!P84, 'Raw Data'!E84, 0)</f>
        <v>0</v>
      </c>
      <c r="H89" s="7">
        <f t="shared" si="19"/>
        <v>0</v>
      </c>
      <c r="I89">
        <f>IF(SUM('Raw Data'!O84:P84)&gt;2, 'Raw Data'!F84, 0)</f>
        <v>0</v>
      </c>
      <c r="J89" s="7">
        <f t="shared" si="20"/>
        <v>0</v>
      </c>
      <c r="K89">
        <f>IF(AND(ISNUMBER('Raw Data'!O84),SUM('Raw Data'!O84:P84)&lt;3),'Raw Data'!F84,)</f>
        <v>0</v>
      </c>
      <c r="L89" s="7">
        <f t="shared" si="21"/>
        <v>0</v>
      </c>
      <c r="M89">
        <f>IF(AND('Raw Data'!O84&gt;0, 'Raw Data'!P84&gt;0), 'Raw Data'!H84, 0)</f>
        <v>0</v>
      </c>
      <c r="N89" s="7">
        <f t="shared" si="22"/>
        <v>0</v>
      </c>
      <c r="O89">
        <f>IF(AND(ISNUMBER('Raw Data'!O84), OR('Raw Data'!O84=0, 'Raw Data'!P84=0)), 'Raw Data'!I84, 0)</f>
        <v>0</v>
      </c>
      <c r="P89" s="7">
        <f>IF(OR(E89&gt;0, ISBLANK('Raw Data'!O84)=TRUE), 0, 1)</f>
        <v>0</v>
      </c>
      <c r="Q89">
        <f>IF('Raw Data'!O84='Raw Data'!P84, 0, IF('Raw Data'!O84&gt;'Raw Data'!P84, 'Raw Data'!J84, 0))</f>
        <v>0</v>
      </c>
      <c r="R89" s="7">
        <f>IF(OR(E89&gt;0, ISBLANK('Raw Data'!O84)=TRUE), 0, 1)</f>
        <v>0</v>
      </c>
      <c r="S89">
        <f>IF('Raw Data'!O84='Raw Data'!P84, 0, IF('Raw Data'!O84&lt;'Raw Data'!P84, 'Raw Data'!K84, 0))</f>
        <v>0</v>
      </c>
      <c r="T89" s="7">
        <f t="shared" si="23"/>
        <v>0</v>
      </c>
      <c r="U89">
        <f>IF(AND(ISNUMBER('Raw Data'!O84), OR('Raw Data'!O84&gt;'Raw Data'!P84, 'Raw Data'!O84='Raw Data'!P84)), 'Raw Data'!L84, 0)</f>
        <v>0</v>
      </c>
      <c r="V89" s="7">
        <f t="shared" si="24"/>
        <v>0</v>
      </c>
      <c r="W89">
        <f>IF(AND(ISNUMBER('Raw Data'!O84), OR('Raw Data'!O84&lt;'Raw Data'!P84, 'Raw Data'!O84='Raw Data'!P84)), 'Raw Data'!M84, 0)</f>
        <v>0</v>
      </c>
      <c r="X89" s="7">
        <f t="shared" si="25"/>
        <v>0</v>
      </c>
      <c r="Y89">
        <f>IF(AND(ISNUMBER('Raw Data'!O84), OR('Raw Data'!O84&gt;'Raw Data'!P84, 'Raw Data'!O84&lt;'Raw Data'!P84)), 'Raw Data'!N84, 0)</f>
        <v>0</v>
      </c>
      <c r="Z89">
        <f>IF('Raw Data'!C84&lt;'Raw Data'!E84, 1, 0)</f>
        <v>0</v>
      </c>
      <c r="AA89">
        <f>IF(AND('Raw Data'!C84&lt;'Raw Data'!E84, 'Raw Data'!O84&gt;'Raw Data'!P84), 'Raw Data'!C84, 0)</f>
        <v>0</v>
      </c>
      <c r="AB89" t="b">
        <f>'Raw Data'!C84&lt;'Raw Data'!E84</f>
        <v>0</v>
      </c>
      <c r="AC89">
        <f>IF('Raw Data'!C85&gt;'Raw Data'!E85, 1, 0)</f>
        <v>0</v>
      </c>
      <c r="AD89">
        <f>IF(AND('Raw Data'!C84&gt;'Raw Data'!E84, 'Raw Data'!O84&gt;'Raw Data'!P84), 'Raw Data'!C84, 0)</f>
        <v>0</v>
      </c>
      <c r="AE89">
        <f>IF('Raw Data'!E84&lt;'Raw Data'!C84, 1, 0)</f>
        <v>0</v>
      </c>
      <c r="AF89">
        <f>IF(AND('Raw Data'!C84&gt;'Raw Data'!E84, 'Raw Data'!O84&lt;'Raw Data'!P84), 'Raw Data'!E84, 0)</f>
        <v>0</v>
      </c>
      <c r="AG89">
        <f>IF('Raw Data'!E84&gt;'Raw Data'!C84, 1, 0)</f>
        <v>0</v>
      </c>
      <c r="AH89">
        <f>IF(AND('Raw Data'!C84&lt;'Raw Data'!E84, 'Raw Data'!O84&lt;'Raw Data'!P84), 'Raw Data'!E84, 0)</f>
        <v>0</v>
      </c>
      <c r="AI89" s="7">
        <f t="shared" si="26"/>
        <v>0</v>
      </c>
      <c r="AJ89">
        <f>IF(ISNUMBER('Raw Data'!C84), IF(_xlfn.XLOOKUP(SMALL('Raw Data'!C84:E84, 1), C89:G89, C89:G89, 0)&gt;0, SMALL('Raw Data'!C84:E84, 1), 0), 0)</f>
        <v>0</v>
      </c>
      <c r="AK89" s="7">
        <f t="shared" si="27"/>
        <v>0</v>
      </c>
      <c r="AL89">
        <f>IF(ISNUMBER('Raw Data'!C84), IF(_xlfn.XLOOKUP(SMALL('Raw Data'!C84:E84, 2), C89:G89, C89:G89, 0)&gt;0, SMALL('Raw Data'!C84:E84, 2), 0), 0)</f>
        <v>0</v>
      </c>
      <c r="AM89" s="7">
        <f t="shared" si="28"/>
        <v>0</v>
      </c>
      <c r="AN89">
        <f>IF(ISNUMBER('Raw Data'!C84), IF(_xlfn.XLOOKUP(SMALL('Raw Data'!C84:E84, 3), C89:G89, C89:G89, 0)&gt;0, SMALL('Raw Data'!C84:E84, 3), 0), 0)</f>
        <v>0</v>
      </c>
      <c r="AO89" s="7">
        <f t="shared" si="29"/>
        <v>0</v>
      </c>
      <c r="AP89">
        <f>IF(AND('Raw Data'!C84&lt;'Raw Data'!E84,'Raw Data'!O84&gt;'Raw Data'!P84),'Raw Data'!C84,IF(AND('Raw Data'!E84&lt;'Raw Data'!C84,'Raw Data'!P84&gt;'Raw Data'!O84),'Raw Data'!E84,0))</f>
        <v>0</v>
      </c>
      <c r="AQ89" s="7">
        <f t="shared" si="30"/>
        <v>0</v>
      </c>
      <c r="AR89">
        <f>IF(AND('Raw Data'!C84&gt;'Raw Data'!E84,'Raw Data'!O84&gt;'Raw Data'!P84),'Raw Data'!C84,IF(AND('Raw Data'!E84&gt;'Raw Data'!C84,'Raw Data'!P84&gt;'Raw Data'!O84),'Raw Data'!E84,0))</f>
        <v>0</v>
      </c>
      <c r="AS89">
        <f>IF('Raw Data'!D84&gt;0, IF('Raw Data'!D84&gt;4, Analysis!P89, 1), 0)</f>
        <v>0</v>
      </c>
      <c r="AT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AU89">
        <f t="shared" si="31"/>
        <v>0</v>
      </c>
      <c r="AV89">
        <f>IF(AND('Raw Data'!D84&gt;4,'Raw Data'!O84&lt;'Raw Data'!P84),'Raw Data'!K84,IF(AND('Raw Data'!D84&gt;4,'Raw Data'!O84='Raw Data'!P84),0,IF('Raw Data'!O84='Raw Data'!P84,'Raw Data'!D84,0)))</f>
        <v>0</v>
      </c>
      <c r="AW89">
        <f>IF(AND('Raw Data'!D84&lt;4, NOT(ISBLANK('Raw Data'!D84))), 1, 0)</f>
        <v>0</v>
      </c>
      <c r="AX89">
        <f>IF(AND('Raw Data'!D84&lt;4, 'Raw Data'!O84='Raw Data'!P84), 'Raw Data'!D84, 0)</f>
        <v>0</v>
      </c>
    </row>
    <row r="90" spans="1:50" x14ac:dyDescent="0.3">
      <c r="A90">
        <f>'Raw Data'!Q85</f>
        <v>0</v>
      </c>
      <c r="B90" s="7">
        <f t="shared" si="16"/>
        <v>0</v>
      </c>
      <c r="C90">
        <f>IF('Raw Data'!O85&gt;'Raw Data'!P85, 'Raw Data'!C85, 0)</f>
        <v>0</v>
      </c>
      <c r="D90" s="7">
        <f t="shared" si="17"/>
        <v>0</v>
      </c>
      <c r="E90">
        <f>IF(AND(ISNUMBER('Raw Data'!O85), 'Raw Data'!O85='Raw Data'!P85), 'Raw Data'!D85, 0)</f>
        <v>0</v>
      </c>
      <c r="F90" s="7">
        <f t="shared" si="18"/>
        <v>0</v>
      </c>
      <c r="G90">
        <f>IF('Raw Data'!O85&lt;'Raw Data'!P85, 'Raw Data'!E85, 0)</f>
        <v>0</v>
      </c>
      <c r="H90" s="7">
        <f t="shared" si="19"/>
        <v>0</v>
      </c>
      <c r="I90">
        <f>IF(SUM('Raw Data'!O85:P85)&gt;2, 'Raw Data'!F85, 0)</f>
        <v>0</v>
      </c>
      <c r="J90" s="7">
        <f t="shared" si="20"/>
        <v>0</v>
      </c>
      <c r="K90">
        <f>IF(AND(ISNUMBER('Raw Data'!O85),SUM('Raw Data'!O85:P85)&lt;3),'Raw Data'!F85,)</f>
        <v>0</v>
      </c>
      <c r="L90" s="7">
        <f t="shared" si="21"/>
        <v>0</v>
      </c>
      <c r="M90">
        <f>IF(AND('Raw Data'!O85&gt;0, 'Raw Data'!P85&gt;0), 'Raw Data'!H85, 0)</f>
        <v>0</v>
      </c>
      <c r="N90" s="7">
        <f t="shared" si="22"/>
        <v>0</v>
      </c>
      <c r="O90">
        <f>IF(AND(ISNUMBER('Raw Data'!O85), OR('Raw Data'!O85=0, 'Raw Data'!P85=0)), 'Raw Data'!I85, 0)</f>
        <v>0</v>
      </c>
      <c r="P90" s="7">
        <f>IF(OR(E90&gt;0, ISBLANK('Raw Data'!O85)=TRUE), 0, 1)</f>
        <v>0</v>
      </c>
      <c r="Q90">
        <f>IF('Raw Data'!O85='Raw Data'!P85, 0, IF('Raw Data'!O85&gt;'Raw Data'!P85, 'Raw Data'!J85, 0))</f>
        <v>0</v>
      </c>
      <c r="R90" s="7">
        <f>IF(OR(E90&gt;0, ISBLANK('Raw Data'!O85)=TRUE), 0, 1)</f>
        <v>0</v>
      </c>
      <c r="S90">
        <f>IF('Raw Data'!O85='Raw Data'!P85, 0, IF('Raw Data'!O85&lt;'Raw Data'!P85, 'Raw Data'!K85, 0))</f>
        <v>0</v>
      </c>
      <c r="T90" s="7">
        <f t="shared" si="23"/>
        <v>0</v>
      </c>
      <c r="U90">
        <f>IF(AND(ISNUMBER('Raw Data'!O85), OR('Raw Data'!O85&gt;'Raw Data'!P85, 'Raw Data'!O85='Raw Data'!P85)), 'Raw Data'!L85, 0)</f>
        <v>0</v>
      </c>
      <c r="V90" s="7">
        <f t="shared" si="24"/>
        <v>0</v>
      </c>
      <c r="W90">
        <f>IF(AND(ISNUMBER('Raw Data'!O85), OR('Raw Data'!O85&lt;'Raw Data'!P85, 'Raw Data'!O85='Raw Data'!P85)), 'Raw Data'!M85, 0)</f>
        <v>0</v>
      </c>
      <c r="X90" s="7">
        <f t="shared" si="25"/>
        <v>0</v>
      </c>
      <c r="Y90">
        <f>IF(AND(ISNUMBER('Raw Data'!O85), OR('Raw Data'!O85&gt;'Raw Data'!P85, 'Raw Data'!O85&lt;'Raw Data'!P85)), 'Raw Data'!N85, 0)</f>
        <v>0</v>
      </c>
      <c r="Z90">
        <f>IF('Raw Data'!C85&lt;'Raw Data'!E85, 1, 0)</f>
        <v>0</v>
      </c>
      <c r="AA90">
        <f>IF(AND('Raw Data'!C85&lt;'Raw Data'!E85, 'Raw Data'!O85&gt;'Raw Data'!P85), 'Raw Data'!C85, 0)</f>
        <v>0</v>
      </c>
      <c r="AB90" t="b">
        <f>'Raw Data'!C85&lt;'Raw Data'!E85</f>
        <v>0</v>
      </c>
      <c r="AC90">
        <f>IF('Raw Data'!C86&gt;'Raw Data'!E86, 1, 0)</f>
        <v>0</v>
      </c>
      <c r="AD90">
        <f>IF(AND('Raw Data'!C85&gt;'Raw Data'!E85, 'Raw Data'!O85&gt;'Raw Data'!P85), 'Raw Data'!C85, 0)</f>
        <v>0</v>
      </c>
      <c r="AE90">
        <f>IF('Raw Data'!E85&lt;'Raw Data'!C85, 1, 0)</f>
        <v>0</v>
      </c>
      <c r="AF90">
        <f>IF(AND('Raw Data'!C85&gt;'Raw Data'!E85, 'Raw Data'!O85&lt;'Raw Data'!P85), 'Raw Data'!E85, 0)</f>
        <v>0</v>
      </c>
      <c r="AG90">
        <f>IF('Raw Data'!E85&gt;'Raw Data'!C85, 1, 0)</f>
        <v>0</v>
      </c>
      <c r="AH90">
        <f>IF(AND('Raw Data'!C85&lt;'Raw Data'!E85, 'Raw Data'!O85&lt;'Raw Data'!P85), 'Raw Data'!E85, 0)</f>
        <v>0</v>
      </c>
      <c r="AI90" s="7">
        <f t="shared" si="26"/>
        <v>0</v>
      </c>
      <c r="AJ90">
        <f>IF(ISNUMBER('Raw Data'!C85), IF(_xlfn.XLOOKUP(SMALL('Raw Data'!C85:E85, 1), C90:G90, C90:G90, 0)&gt;0, SMALL('Raw Data'!C85:E85, 1), 0), 0)</f>
        <v>0</v>
      </c>
      <c r="AK90" s="7">
        <f t="shared" si="27"/>
        <v>0</v>
      </c>
      <c r="AL90">
        <f>IF(ISNUMBER('Raw Data'!C85), IF(_xlfn.XLOOKUP(SMALL('Raw Data'!C85:E85, 2), C90:G90, C90:G90, 0)&gt;0, SMALL('Raw Data'!C85:E85, 2), 0), 0)</f>
        <v>0</v>
      </c>
      <c r="AM90" s="7">
        <f t="shared" si="28"/>
        <v>0</v>
      </c>
      <c r="AN90">
        <f>IF(ISNUMBER('Raw Data'!C85), IF(_xlfn.XLOOKUP(SMALL('Raw Data'!C85:E85, 3), C90:G90, C90:G90, 0)&gt;0, SMALL('Raw Data'!C85:E85, 3), 0), 0)</f>
        <v>0</v>
      </c>
      <c r="AO90" s="7">
        <f t="shared" si="29"/>
        <v>0</v>
      </c>
      <c r="AP90">
        <f>IF(AND('Raw Data'!C85&lt;'Raw Data'!E85,'Raw Data'!O85&gt;'Raw Data'!P85),'Raw Data'!C85,IF(AND('Raw Data'!E85&lt;'Raw Data'!C85,'Raw Data'!P85&gt;'Raw Data'!O85),'Raw Data'!E85,0))</f>
        <v>0</v>
      </c>
      <c r="AQ90" s="7">
        <f t="shared" si="30"/>
        <v>0</v>
      </c>
      <c r="AR90">
        <f>IF(AND('Raw Data'!C85&gt;'Raw Data'!E85,'Raw Data'!O85&gt;'Raw Data'!P85),'Raw Data'!C85,IF(AND('Raw Data'!E85&gt;'Raw Data'!C85,'Raw Data'!P85&gt;'Raw Data'!O85),'Raw Data'!E85,0))</f>
        <v>0</v>
      </c>
      <c r="AS90">
        <f>IF('Raw Data'!D85&gt;0, IF('Raw Data'!D85&gt;4, Analysis!P90, 1), 0)</f>
        <v>0</v>
      </c>
      <c r="AT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AU90">
        <f t="shared" si="31"/>
        <v>0</v>
      </c>
      <c r="AV90">
        <f>IF(AND('Raw Data'!D85&gt;4,'Raw Data'!O85&lt;'Raw Data'!P85),'Raw Data'!K85,IF(AND('Raw Data'!D85&gt;4,'Raw Data'!O85='Raw Data'!P85),0,IF('Raw Data'!O85='Raw Data'!P85,'Raw Data'!D85,0)))</f>
        <v>0</v>
      </c>
      <c r="AW90">
        <f>IF(AND('Raw Data'!D85&lt;4, NOT(ISBLANK('Raw Data'!D85))), 1, 0)</f>
        <v>0</v>
      </c>
      <c r="AX90">
        <f>IF(AND('Raw Data'!D85&lt;4, 'Raw Data'!O85='Raw Data'!P85), 'Raw Data'!D85, 0)</f>
        <v>0</v>
      </c>
    </row>
    <row r="91" spans="1:50" x14ac:dyDescent="0.3">
      <c r="A91">
        <f>'Raw Data'!Q86</f>
        <v>0</v>
      </c>
      <c r="B91" s="7">
        <f t="shared" si="16"/>
        <v>0</v>
      </c>
      <c r="C91">
        <f>IF('Raw Data'!O86&gt;'Raw Data'!P86, 'Raw Data'!C86, 0)</f>
        <v>0</v>
      </c>
      <c r="D91" s="7">
        <f t="shared" si="17"/>
        <v>0</v>
      </c>
      <c r="E91">
        <f>IF(AND(ISNUMBER('Raw Data'!O86), 'Raw Data'!O86='Raw Data'!P86), 'Raw Data'!D86, 0)</f>
        <v>0</v>
      </c>
      <c r="F91" s="7">
        <f t="shared" si="18"/>
        <v>0</v>
      </c>
      <c r="G91">
        <f>IF('Raw Data'!O86&lt;'Raw Data'!P86, 'Raw Data'!E86, 0)</f>
        <v>0</v>
      </c>
      <c r="H91" s="7">
        <f t="shared" si="19"/>
        <v>0</v>
      </c>
      <c r="I91">
        <f>IF(SUM('Raw Data'!O86:P86)&gt;2, 'Raw Data'!F86, 0)</f>
        <v>0</v>
      </c>
      <c r="J91" s="7">
        <f t="shared" si="20"/>
        <v>0</v>
      </c>
      <c r="K91">
        <f>IF(AND(ISNUMBER('Raw Data'!O86),SUM('Raw Data'!O86:P86)&lt;3),'Raw Data'!F86,)</f>
        <v>0</v>
      </c>
      <c r="L91" s="7">
        <f t="shared" si="21"/>
        <v>0</v>
      </c>
      <c r="M91">
        <f>IF(AND('Raw Data'!O86&gt;0, 'Raw Data'!P86&gt;0), 'Raw Data'!H86, 0)</f>
        <v>0</v>
      </c>
      <c r="N91" s="7">
        <f t="shared" si="22"/>
        <v>0</v>
      </c>
      <c r="O91">
        <f>IF(AND(ISNUMBER('Raw Data'!O86), OR('Raw Data'!O86=0, 'Raw Data'!P86=0)), 'Raw Data'!I86, 0)</f>
        <v>0</v>
      </c>
      <c r="P91" s="7">
        <f>IF(OR(E91&gt;0, ISBLANK('Raw Data'!O86)=TRUE), 0, 1)</f>
        <v>0</v>
      </c>
      <c r="Q91">
        <f>IF('Raw Data'!O86='Raw Data'!P86, 0, IF('Raw Data'!O86&gt;'Raw Data'!P86, 'Raw Data'!J86, 0))</f>
        <v>0</v>
      </c>
      <c r="R91" s="7">
        <f>IF(OR(E91&gt;0, ISBLANK('Raw Data'!O86)=TRUE), 0, 1)</f>
        <v>0</v>
      </c>
      <c r="S91">
        <f>IF('Raw Data'!O86='Raw Data'!P86, 0, IF('Raw Data'!O86&lt;'Raw Data'!P86, 'Raw Data'!K86, 0))</f>
        <v>0</v>
      </c>
      <c r="T91" s="7">
        <f t="shared" si="23"/>
        <v>0</v>
      </c>
      <c r="U91">
        <f>IF(AND(ISNUMBER('Raw Data'!O86), OR('Raw Data'!O86&gt;'Raw Data'!P86, 'Raw Data'!O86='Raw Data'!P86)), 'Raw Data'!L86, 0)</f>
        <v>0</v>
      </c>
      <c r="V91" s="7">
        <f t="shared" si="24"/>
        <v>0</v>
      </c>
      <c r="W91">
        <f>IF(AND(ISNUMBER('Raw Data'!O86), OR('Raw Data'!O86&lt;'Raw Data'!P86, 'Raw Data'!O86='Raw Data'!P86)), 'Raw Data'!M86, 0)</f>
        <v>0</v>
      </c>
      <c r="X91" s="7">
        <f t="shared" si="25"/>
        <v>0</v>
      </c>
      <c r="Y91">
        <f>IF(AND(ISNUMBER('Raw Data'!O86), OR('Raw Data'!O86&gt;'Raw Data'!P86, 'Raw Data'!O86&lt;'Raw Data'!P86)), 'Raw Data'!N86, 0)</f>
        <v>0</v>
      </c>
      <c r="Z91">
        <f>IF('Raw Data'!C86&lt;'Raw Data'!E86, 1, 0)</f>
        <v>0</v>
      </c>
      <c r="AA91">
        <f>IF(AND('Raw Data'!C86&lt;'Raw Data'!E86, 'Raw Data'!O86&gt;'Raw Data'!P86), 'Raw Data'!C86, 0)</f>
        <v>0</v>
      </c>
      <c r="AB91" t="b">
        <f>'Raw Data'!C86&lt;'Raw Data'!E86</f>
        <v>0</v>
      </c>
      <c r="AC91">
        <f>IF('Raw Data'!C87&gt;'Raw Data'!E87, 1, 0)</f>
        <v>0</v>
      </c>
      <c r="AD91">
        <f>IF(AND('Raw Data'!C86&gt;'Raw Data'!E86, 'Raw Data'!O86&gt;'Raw Data'!P86), 'Raw Data'!C86, 0)</f>
        <v>0</v>
      </c>
      <c r="AE91">
        <f>IF('Raw Data'!E86&lt;'Raw Data'!C86, 1, 0)</f>
        <v>0</v>
      </c>
      <c r="AF91">
        <f>IF(AND('Raw Data'!C86&gt;'Raw Data'!E86, 'Raw Data'!O86&lt;'Raw Data'!P86), 'Raw Data'!E86, 0)</f>
        <v>0</v>
      </c>
      <c r="AG91">
        <f>IF('Raw Data'!E86&gt;'Raw Data'!C86, 1, 0)</f>
        <v>0</v>
      </c>
      <c r="AH91">
        <f>IF(AND('Raw Data'!C86&lt;'Raw Data'!E86, 'Raw Data'!O86&lt;'Raw Data'!P86), 'Raw Data'!E86, 0)</f>
        <v>0</v>
      </c>
      <c r="AI91" s="7">
        <f t="shared" si="26"/>
        <v>0</v>
      </c>
      <c r="AJ91">
        <f>IF(ISNUMBER('Raw Data'!C86), IF(_xlfn.XLOOKUP(SMALL('Raw Data'!C86:E86, 1), C91:G91, C91:G91, 0)&gt;0, SMALL('Raw Data'!C86:E86, 1), 0), 0)</f>
        <v>0</v>
      </c>
      <c r="AK91" s="7">
        <f t="shared" si="27"/>
        <v>0</v>
      </c>
      <c r="AL91">
        <f>IF(ISNUMBER('Raw Data'!C86), IF(_xlfn.XLOOKUP(SMALL('Raw Data'!C86:E86, 2), C91:G91, C91:G91, 0)&gt;0, SMALL('Raw Data'!C86:E86, 2), 0), 0)</f>
        <v>0</v>
      </c>
      <c r="AM91" s="7">
        <f t="shared" si="28"/>
        <v>0</v>
      </c>
      <c r="AN91">
        <f>IF(ISNUMBER('Raw Data'!C86), IF(_xlfn.XLOOKUP(SMALL('Raw Data'!C86:E86, 3), C91:G91, C91:G91, 0)&gt;0, SMALL('Raw Data'!C86:E86, 3), 0), 0)</f>
        <v>0</v>
      </c>
      <c r="AO91" s="7">
        <f t="shared" si="29"/>
        <v>0</v>
      </c>
      <c r="AP91">
        <f>IF(AND('Raw Data'!C86&lt;'Raw Data'!E86,'Raw Data'!O86&gt;'Raw Data'!P86),'Raw Data'!C86,IF(AND('Raw Data'!E86&lt;'Raw Data'!C86,'Raw Data'!P86&gt;'Raw Data'!O86),'Raw Data'!E86,0))</f>
        <v>0</v>
      </c>
      <c r="AQ91" s="7">
        <f t="shared" si="30"/>
        <v>0</v>
      </c>
      <c r="AR91">
        <f>IF(AND('Raw Data'!C86&gt;'Raw Data'!E86,'Raw Data'!O86&gt;'Raw Data'!P86),'Raw Data'!C86,IF(AND('Raw Data'!E86&gt;'Raw Data'!C86,'Raw Data'!P86&gt;'Raw Data'!O86),'Raw Data'!E86,0))</f>
        <v>0</v>
      </c>
      <c r="AS91">
        <f>IF('Raw Data'!D86&gt;0, IF('Raw Data'!D86&gt;4, Analysis!P91, 1), 0)</f>
        <v>0</v>
      </c>
      <c r="AT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AU91">
        <f t="shared" si="31"/>
        <v>0</v>
      </c>
      <c r="AV91">
        <f>IF(AND('Raw Data'!D86&gt;4,'Raw Data'!O86&lt;'Raw Data'!P86),'Raw Data'!K86,IF(AND('Raw Data'!D86&gt;4,'Raw Data'!O86='Raw Data'!P86),0,IF('Raw Data'!O86='Raw Data'!P86,'Raw Data'!D86,0)))</f>
        <v>0</v>
      </c>
      <c r="AW91">
        <f>IF(AND('Raw Data'!D86&lt;4, NOT(ISBLANK('Raw Data'!D86))), 1, 0)</f>
        <v>0</v>
      </c>
      <c r="AX91">
        <f>IF(AND('Raw Data'!D86&lt;4, 'Raw Data'!O86='Raw Data'!P86), 'Raw Data'!D86, 0)</f>
        <v>0</v>
      </c>
    </row>
    <row r="92" spans="1:50" x14ac:dyDescent="0.3">
      <c r="A92">
        <f>'Raw Data'!Q87</f>
        <v>0</v>
      </c>
      <c r="B92" s="7">
        <f t="shared" si="16"/>
        <v>0</v>
      </c>
      <c r="C92">
        <f>IF('Raw Data'!O87&gt;'Raw Data'!P87, 'Raw Data'!C87, 0)</f>
        <v>0</v>
      </c>
      <c r="D92" s="7">
        <f t="shared" si="17"/>
        <v>0</v>
      </c>
      <c r="E92">
        <f>IF(AND(ISNUMBER('Raw Data'!O87), 'Raw Data'!O87='Raw Data'!P87), 'Raw Data'!D87, 0)</f>
        <v>0</v>
      </c>
      <c r="F92" s="7">
        <f t="shared" si="18"/>
        <v>0</v>
      </c>
      <c r="G92">
        <f>IF('Raw Data'!O87&lt;'Raw Data'!P87, 'Raw Data'!E87, 0)</f>
        <v>0</v>
      </c>
      <c r="H92" s="7">
        <f t="shared" si="19"/>
        <v>0</v>
      </c>
      <c r="I92">
        <f>IF(SUM('Raw Data'!O87:P87)&gt;2, 'Raw Data'!F87, 0)</f>
        <v>0</v>
      </c>
      <c r="J92" s="7">
        <f t="shared" si="20"/>
        <v>0</v>
      </c>
      <c r="K92">
        <f>IF(AND(ISNUMBER('Raw Data'!O87),SUM('Raw Data'!O87:P87)&lt;3),'Raw Data'!F87,)</f>
        <v>0</v>
      </c>
      <c r="L92" s="7">
        <f t="shared" si="21"/>
        <v>0</v>
      </c>
      <c r="M92">
        <f>IF(AND('Raw Data'!O87&gt;0, 'Raw Data'!P87&gt;0), 'Raw Data'!H87, 0)</f>
        <v>0</v>
      </c>
      <c r="N92" s="7">
        <f t="shared" si="22"/>
        <v>0</v>
      </c>
      <c r="O92">
        <f>IF(AND(ISNUMBER('Raw Data'!O87), OR('Raw Data'!O87=0, 'Raw Data'!P87=0)), 'Raw Data'!I87, 0)</f>
        <v>0</v>
      </c>
      <c r="P92" s="7">
        <f>IF(OR(E92&gt;0, ISBLANK('Raw Data'!O87)=TRUE), 0, 1)</f>
        <v>0</v>
      </c>
      <c r="Q92">
        <f>IF('Raw Data'!O87='Raw Data'!P87, 0, IF('Raw Data'!O87&gt;'Raw Data'!P87, 'Raw Data'!J87, 0))</f>
        <v>0</v>
      </c>
      <c r="R92" s="7">
        <f>IF(OR(E92&gt;0, ISBLANK('Raw Data'!O87)=TRUE), 0, 1)</f>
        <v>0</v>
      </c>
      <c r="S92">
        <f>IF('Raw Data'!O87='Raw Data'!P87, 0, IF('Raw Data'!O87&lt;'Raw Data'!P87, 'Raw Data'!K87, 0))</f>
        <v>0</v>
      </c>
      <c r="T92" s="7">
        <f t="shared" si="23"/>
        <v>0</v>
      </c>
      <c r="U92">
        <f>IF(AND(ISNUMBER('Raw Data'!O87), OR('Raw Data'!O87&gt;'Raw Data'!P87, 'Raw Data'!O87='Raw Data'!P87)), 'Raw Data'!L87, 0)</f>
        <v>0</v>
      </c>
      <c r="V92" s="7">
        <f t="shared" si="24"/>
        <v>0</v>
      </c>
      <c r="W92">
        <f>IF(AND(ISNUMBER('Raw Data'!O87), OR('Raw Data'!O87&lt;'Raw Data'!P87, 'Raw Data'!O87='Raw Data'!P87)), 'Raw Data'!M87, 0)</f>
        <v>0</v>
      </c>
      <c r="X92" s="7">
        <f t="shared" si="25"/>
        <v>0</v>
      </c>
      <c r="Y92">
        <f>IF(AND(ISNUMBER('Raw Data'!O87), OR('Raw Data'!O87&gt;'Raw Data'!P87, 'Raw Data'!O87&lt;'Raw Data'!P87)), 'Raw Data'!N87, 0)</f>
        <v>0</v>
      </c>
      <c r="Z92">
        <f>IF('Raw Data'!C87&lt;'Raw Data'!E87, 1, 0)</f>
        <v>0</v>
      </c>
      <c r="AA92">
        <f>IF(AND('Raw Data'!C87&lt;'Raw Data'!E87, 'Raw Data'!O87&gt;'Raw Data'!P87), 'Raw Data'!C87, 0)</f>
        <v>0</v>
      </c>
      <c r="AB92" t="b">
        <f>'Raw Data'!C87&lt;'Raw Data'!E87</f>
        <v>0</v>
      </c>
      <c r="AC92">
        <f>IF('Raw Data'!C88&gt;'Raw Data'!E88, 1, 0)</f>
        <v>0</v>
      </c>
      <c r="AD92">
        <f>IF(AND('Raw Data'!C87&gt;'Raw Data'!E87, 'Raw Data'!O87&gt;'Raw Data'!P87), 'Raw Data'!C87, 0)</f>
        <v>0</v>
      </c>
      <c r="AE92">
        <f>IF('Raw Data'!E87&lt;'Raw Data'!C87, 1, 0)</f>
        <v>0</v>
      </c>
      <c r="AF92">
        <f>IF(AND('Raw Data'!C87&gt;'Raw Data'!E87, 'Raw Data'!O87&lt;'Raw Data'!P87), 'Raw Data'!E87, 0)</f>
        <v>0</v>
      </c>
      <c r="AG92">
        <f>IF('Raw Data'!E87&gt;'Raw Data'!C87, 1, 0)</f>
        <v>0</v>
      </c>
      <c r="AH92">
        <f>IF(AND('Raw Data'!C87&lt;'Raw Data'!E87, 'Raw Data'!O87&lt;'Raw Data'!P87), 'Raw Data'!E87, 0)</f>
        <v>0</v>
      </c>
      <c r="AI92" s="7">
        <f t="shared" si="26"/>
        <v>0</v>
      </c>
      <c r="AJ92">
        <f>IF(ISNUMBER('Raw Data'!C87), IF(_xlfn.XLOOKUP(SMALL('Raw Data'!C87:E87, 1), C92:G92, C92:G92, 0)&gt;0, SMALL('Raw Data'!C87:E87, 1), 0), 0)</f>
        <v>0</v>
      </c>
      <c r="AK92" s="7">
        <f t="shared" si="27"/>
        <v>0</v>
      </c>
      <c r="AL92">
        <f>IF(ISNUMBER('Raw Data'!C87), IF(_xlfn.XLOOKUP(SMALL('Raw Data'!C87:E87, 2), C92:G92, C92:G92, 0)&gt;0, SMALL('Raw Data'!C87:E87, 2), 0), 0)</f>
        <v>0</v>
      </c>
      <c r="AM92" s="7">
        <f t="shared" si="28"/>
        <v>0</v>
      </c>
      <c r="AN92">
        <f>IF(ISNUMBER('Raw Data'!C87), IF(_xlfn.XLOOKUP(SMALL('Raw Data'!C87:E87, 3), C92:G92, C92:G92, 0)&gt;0, SMALL('Raw Data'!C87:E87, 3), 0), 0)</f>
        <v>0</v>
      </c>
      <c r="AO92" s="7">
        <f t="shared" si="29"/>
        <v>0</v>
      </c>
      <c r="AP92">
        <f>IF(AND('Raw Data'!C87&lt;'Raw Data'!E87,'Raw Data'!O87&gt;'Raw Data'!P87),'Raw Data'!C87,IF(AND('Raw Data'!E87&lt;'Raw Data'!C87,'Raw Data'!P87&gt;'Raw Data'!O87),'Raw Data'!E87,0))</f>
        <v>0</v>
      </c>
      <c r="AQ92" s="7">
        <f t="shared" si="30"/>
        <v>0</v>
      </c>
      <c r="AR92">
        <f>IF(AND('Raw Data'!C87&gt;'Raw Data'!E87,'Raw Data'!O87&gt;'Raw Data'!P87),'Raw Data'!C87,IF(AND('Raw Data'!E87&gt;'Raw Data'!C87,'Raw Data'!P87&gt;'Raw Data'!O87),'Raw Data'!E87,0))</f>
        <v>0</v>
      </c>
      <c r="AS92">
        <f>IF('Raw Data'!D87&gt;0, IF('Raw Data'!D87&gt;4, Analysis!P92, 1), 0)</f>
        <v>0</v>
      </c>
      <c r="AT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AU92">
        <f t="shared" si="31"/>
        <v>0</v>
      </c>
      <c r="AV92">
        <f>IF(AND('Raw Data'!D87&gt;4,'Raw Data'!O87&lt;'Raw Data'!P87),'Raw Data'!K87,IF(AND('Raw Data'!D87&gt;4,'Raw Data'!O87='Raw Data'!P87),0,IF('Raw Data'!O87='Raw Data'!P87,'Raw Data'!D87,0)))</f>
        <v>0</v>
      </c>
      <c r="AW92">
        <f>IF(AND('Raw Data'!D87&lt;4, NOT(ISBLANK('Raw Data'!D87))), 1, 0)</f>
        <v>0</v>
      </c>
      <c r="AX92">
        <f>IF(AND('Raw Data'!D87&lt;4, 'Raw Data'!O87='Raw Data'!P87), 'Raw Data'!D87, 0)</f>
        <v>0</v>
      </c>
    </row>
    <row r="93" spans="1:50" x14ac:dyDescent="0.3">
      <c r="A93">
        <f>'Raw Data'!Q88</f>
        <v>0</v>
      </c>
      <c r="B93" s="7">
        <f t="shared" si="16"/>
        <v>0</v>
      </c>
      <c r="C93">
        <f>IF('Raw Data'!O88&gt;'Raw Data'!P88, 'Raw Data'!C88, 0)</f>
        <v>0</v>
      </c>
      <c r="D93" s="7">
        <f t="shared" si="17"/>
        <v>0</v>
      </c>
      <c r="E93">
        <f>IF(AND(ISNUMBER('Raw Data'!O88), 'Raw Data'!O88='Raw Data'!P88), 'Raw Data'!D88, 0)</f>
        <v>0</v>
      </c>
      <c r="F93" s="7">
        <f t="shared" si="18"/>
        <v>0</v>
      </c>
      <c r="G93">
        <f>IF('Raw Data'!O88&lt;'Raw Data'!P88, 'Raw Data'!E88, 0)</f>
        <v>0</v>
      </c>
      <c r="H93" s="7">
        <f t="shared" si="19"/>
        <v>0</v>
      </c>
      <c r="I93">
        <f>IF(SUM('Raw Data'!O88:P88)&gt;2, 'Raw Data'!F88, 0)</f>
        <v>0</v>
      </c>
      <c r="J93" s="7">
        <f t="shared" si="20"/>
        <v>0</v>
      </c>
      <c r="K93">
        <f>IF(AND(ISNUMBER('Raw Data'!O88),SUM('Raw Data'!O88:P88)&lt;3),'Raw Data'!F88,)</f>
        <v>0</v>
      </c>
      <c r="L93" s="7">
        <f t="shared" si="21"/>
        <v>0</v>
      </c>
      <c r="M93">
        <f>IF(AND('Raw Data'!O88&gt;0, 'Raw Data'!P88&gt;0), 'Raw Data'!H88, 0)</f>
        <v>0</v>
      </c>
      <c r="N93" s="7">
        <f t="shared" si="22"/>
        <v>0</v>
      </c>
      <c r="O93">
        <f>IF(AND(ISNUMBER('Raw Data'!O88), OR('Raw Data'!O88=0, 'Raw Data'!P88=0)), 'Raw Data'!I88, 0)</f>
        <v>0</v>
      </c>
      <c r="P93" s="7">
        <f>IF(OR(E93&gt;0, ISBLANK('Raw Data'!O88)=TRUE), 0, 1)</f>
        <v>0</v>
      </c>
      <c r="Q93">
        <f>IF('Raw Data'!O88='Raw Data'!P88, 0, IF('Raw Data'!O88&gt;'Raw Data'!P88, 'Raw Data'!J88, 0))</f>
        <v>0</v>
      </c>
      <c r="R93" s="7">
        <f>IF(OR(E93&gt;0, ISBLANK('Raw Data'!O88)=TRUE), 0, 1)</f>
        <v>0</v>
      </c>
      <c r="S93">
        <f>IF('Raw Data'!O88='Raw Data'!P88, 0, IF('Raw Data'!O88&lt;'Raw Data'!P88, 'Raw Data'!K88, 0))</f>
        <v>0</v>
      </c>
      <c r="T93" s="7">
        <f t="shared" si="23"/>
        <v>0</v>
      </c>
      <c r="U93">
        <f>IF(AND(ISNUMBER('Raw Data'!O88), OR('Raw Data'!O88&gt;'Raw Data'!P88, 'Raw Data'!O88='Raw Data'!P88)), 'Raw Data'!L88, 0)</f>
        <v>0</v>
      </c>
      <c r="V93" s="7">
        <f t="shared" si="24"/>
        <v>0</v>
      </c>
      <c r="W93">
        <f>IF(AND(ISNUMBER('Raw Data'!O88), OR('Raw Data'!O88&lt;'Raw Data'!P88, 'Raw Data'!O88='Raw Data'!P88)), 'Raw Data'!M88, 0)</f>
        <v>0</v>
      </c>
      <c r="X93" s="7">
        <f t="shared" si="25"/>
        <v>0</v>
      </c>
      <c r="Y93">
        <f>IF(AND(ISNUMBER('Raw Data'!O88), OR('Raw Data'!O88&gt;'Raw Data'!P88, 'Raw Data'!O88&lt;'Raw Data'!P88)), 'Raw Data'!N88, 0)</f>
        <v>0</v>
      </c>
      <c r="Z93">
        <f>IF('Raw Data'!C88&lt;'Raw Data'!E88, 1, 0)</f>
        <v>0</v>
      </c>
      <c r="AA93">
        <f>IF(AND('Raw Data'!C88&lt;'Raw Data'!E88, 'Raw Data'!O88&gt;'Raw Data'!P88), 'Raw Data'!C88, 0)</f>
        <v>0</v>
      </c>
      <c r="AB93" t="b">
        <f>'Raw Data'!C88&lt;'Raw Data'!E88</f>
        <v>0</v>
      </c>
      <c r="AC93">
        <f>IF('Raw Data'!C89&gt;'Raw Data'!E89, 1, 0)</f>
        <v>0</v>
      </c>
      <c r="AD93">
        <f>IF(AND('Raw Data'!C88&gt;'Raw Data'!E88, 'Raw Data'!O88&gt;'Raw Data'!P88), 'Raw Data'!C88, 0)</f>
        <v>0</v>
      </c>
      <c r="AE93">
        <f>IF('Raw Data'!E88&lt;'Raw Data'!C88, 1, 0)</f>
        <v>0</v>
      </c>
      <c r="AF93">
        <f>IF(AND('Raw Data'!C88&gt;'Raw Data'!E88, 'Raw Data'!O88&lt;'Raw Data'!P88), 'Raw Data'!E88, 0)</f>
        <v>0</v>
      </c>
      <c r="AG93">
        <f>IF('Raw Data'!E88&gt;'Raw Data'!C88, 1, 0)</f>
        <v>0</v>
      </c>
      <c r="AH93">
        <f>IF(AND('Raw Data'!C88&lt;'Raw Data'!E88, 'Raw Data'!O88&lt;'Raw Data'!P88), 'Raw Data'!E88, 0)</f>
        <v>0</v>
      </c>
      <c r="AI93" s="7">
        <f t="shared" si="26"/>
        <v>0</v>
      </c>
      <c r="AJ93">
        <f>IF(ISNUMBER('Raw Data'!C88), IF(_xlfn.XLOOKUP(SMALL('Raw Data'!C88:E88, 1), C93:G93, C93:G93, 0)&gt;0, SMALL('Raw Data'!C88:E88, 1), 0), 0)</f>
        <v>0</v>
      </c>
      <c r="AK93" s="7">
        <f t="shared" si="27"/>
        <v>0</v>
      </c>
      <c r="AL93">
        <f>IF(ISNUMBER('Raw Data'!C88), IF(_xlfn.XLOOKUP(SMALL('Raw Data'!C88:E88, 2), C93:G93, C93:G93, 0)&gt;0, SMALL('Raw Data'!C88:E88, 2), 0), 0)</f>
        <v>0</v>
      </c>
      <c r="AM93" s="7">
        <f t="shared" si="28"/>
        <v>0</v>
      </c>
      <c r="AN93">
        <f>IF(ISNUMBER('Raw Data'!C88), IF(_xlfn.XLOOKUP(SMALL('Raw Data'!C88:E88, 3), C93:G93, C93:G93, 0)&gt;0, SMALL('Raw Data'!C88:E88, 3), 0), 0)</f>
        <v>0</v>
      </c>
      <c r="AO93" s="7">
        <f t="shared" si="29"/>
        <v>0</v>
      </c>
      <c r="AP93">
        <f>IF(AND('Raw Data'!C88&lt;'Raw Data'!E88,'Raw Data'!O88&gt;'Raw Data'!P88),'Raw Data'!C88,IF(AND('Raw Data'!E88&lt;'Raw Data'!C88,'Raw Data'!P88&gt;'Raw Data'!O88),'Raw Data'!E88,0))</f>
        <v>0</v>
      </c>
      <c r="AQ93" s="7">
        <f t="shared" si="30"/>
        <v>0</v>
      </c>
      <c r="AR93">
        <f>IF(AND('Raw Data'!C88&gt;'Raw Data'!E88,'Raw Data'!O88&gt;'Raw Data'!P88),'Raw Data'!C88,IF(AND('Raw Data'!E88&gt;'Raw Data'!C88,'Raw Data'!P88&gt;'Raw Data'!O88),'Raw Data'!E88,0))</f>
        <v>0</v>
      </c>
      <c r="AS93">
        <f>IF('Raw Data'!D88&gt;0, IF('Raw Data'!D88&gt;4, Analysis!P93, 1), 0)</f>
        <v>0</v>
      </c>
      <c r="AT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AU93">
        <f t="shared" si="31"/>
        <v>0</v>
      </c>
      <c r="AV93">
        <f>IF(AND('Raw Data'!D88&gt;4,'Raw Data'!O88&lt;'Raw Data'!P88),'Raw Data'!K88,IF(AND('Raw Data'!D88&gt;4,'Raw Data'!O88='Raw Data'!P88),0,IF('Raw Data'!O88='Raw Data'!P88,'Raw Data'!D88,0)))</f>
        <v>0</v>
      </c>
      <c r="AW93">
        <f>IF(AND('Raw Data'!D88&lt;4, NOT(ISBLANK('Raw Data'!D88))), 1, 0)</f>
        <v>0</v>
      </c>
      <c r="AX93">
        <f>IF(AND('Raw Data'!D88&lt;4, 'Raw Data'!O88='Raw Data'!P88), 'Raw Data'!D88, 0)</f>
        <v>0</v>
      </c>
    </row>
    <row r="94" spans="1:50" x14ac:dyDescent="0.3">
      <c r="A94">
        <f>'Raw Data'!Q89</f>
        <v>0</v>
      </c>
      <c r="B94" s="7">
        <f t="shared" si="16"/>
        <v>0</v>
      </c>
      <c r="C94">
        <f>IF('Raw Data'!O89&gt;'Raw Data'!P89, 'Raw Data'!C89, 0)</f>
        <v>0</v>
      </c>
      <c r="D94" s="7">
        <f t="shared" si="17"/>
        <v>0</v>
      </c>
      <c r="E94">
        <f>IF(AND(ISNUMBER('Raw Data'!O89), 'Raw Data'!O89='Raw Data'!P89), 'Raw Data'!D89, 0)</f>
        <v>0</v>
      </c>
      <c r="F94" s="7">
        <f t="shared" si="18"/>
        <v>0</v>
      </c>
      <c r="G94">
        <f>IF('Raw Data'!O89&lt;'Raw Data'!P89, 'Raw Data'!E89, 0)</f>
        <v>0</v>
      </c>
      <c r="H94" s="7">
        <f t="shared" si="19"/>
        <v>0</v>
      </c>
      <c r="I94">
        <f>IF(SUM('Raw Data'!O89:P89)&gt;2, 'Raw Data'!F89, 0)</f>
        <v>0</v>
      </c>
      <c r="J94" s="7">
        <f t="shared" si="20"/>
        <v>0</v>
      </c>
      <c r="K94">
        <f>IF(AND(ISNUMBER('Raw Data'!O89),SUM('Raw Data'!O89:P89)&lt;3),'Raw Data'!F89,)</f>
        <v>0</v>
      </c>
      <c r="L94" s="7">
        <f t="shared" si="21"/>
        <v>0</v>
      </c>
      <c r="M94">
        <f>IF(AND('Raw Data'!O89&gt;0, 'Raw Data'!P89&gt;0), 'Raw Data'!H89, 0)</f>
        <v>0</v>
      </c>
      <c r="N94" s="7">
        <f t="shared" si="22"/>
        <v>0</v>
      </c>
      <c r="O94">
        <f>IF(AND(ISNUMBER('Raw Data'!O89), OR('Raw Data'!O89=0, 'Raw Data'!P89=0)), 'Raw Data'!I89, 0)</f>
        <v>0</v>
      </c>
      <c r="P94" s="7">
        <f>IF(OR(E94&gt;0, ISBLANK('Raw Data'!O89)=TRUE), 0, 1)</f>
        <v>0</v>
      </c>
      <c r="Q94">
        <f>IF('Raw Data'!O89='Raw Data'!P89, 0, IF('Raw Data'!O89&gt;'Raw Data'!P89, 'Raw Data'!J89, 0))</f>
        <v>0</v>
      </c>
      <c r="R94" s="7">
        <f>IF(OR(E94&gt;0, ISBLANK('Raw Data'!O89)=TRUE), 0, 1)</f>
        <v>0</v>
      </c>
      <c r="S94">
        <f>IF('Raw Data'!O89='Raw Data'!P89, 0, IF('Raw Data'!O89&lt;'Raw Data'!P89, 'Raw Data'!K89, 0))</f>
        <v>0</v>
      </c>
      <c r="T94" s="7">
        <f t="shared" si="23"/>
        <v>0</v>
      </c>
      <c r="U94">
        <f>IF(AND(ISNUMBER('Raw Data'!O89), OR('Raw Data'!O89&gt;'Raw Data'!P89, 'Raw Data'!O89='Raw Data'!P89)), 'Raw Data'!L89, 0)</f>
        <v>0</v>
      </c>
      <c r="V94" s="7">
        <f t="shared" si="24"/>
        <v>0</v>
      </c>
      <c r="W94">
        <f>IF(AND(ISNUMBER('Raw Data'!O89), OR('Raw Data'!O89&lt;'Raw Data'!P89, 'Raw Data'!O89='Raw Data'!P89)), 'Raw Data'!M89, 0)</f>
        <v>0</v>
      </c>
      <c r="X94" s="7">
        <f t="shared" si="25"/>
        <v>0</v>
      </c>
      <c r="Y94">
        <f>IF(AND(ISNUMBER('Raw Data'!O89), OR('Raw Data'!O89&gt;'Raw Data'!P89, 'Raw Data'!O89&lt;'Raw Data'!P89)), 'Raw Data'!N89, 0)</f>
        <v>0</v>
      </c>
      <c r="Z94">
        <f>IF('Raw Data'!C89&lt;'Raw Data'!E89, 1, 0)</f>
        <v>0</v>
      </c>
      <c r="AA94">
        <f>IF(AND('Raw Data'!C89&lt;'Raw Data'!E89, 'Raw Data'!O89&gt;'Raw Data'!P89), 'Raw Data'!C89, 0)</f>
        <v>0</v>
      </c>
      <c r="AB94" t="b">
        <f>'Raw Data'!C89&lt;'Raw Data'!E89</f>
        <v>0</v>
      </c>
      <c r="AC94">
        <f>IF('Raw Data'!C90&gt;'Raw Data'!E90, 1, 0)</f>
        <v>0</v>
      </c>
      <c r="AD94">
        <f>IF(AND('Raw Data'!C89&gt;'Raw Data'!E89, 'Raw Data'!O89&gt;'Raw Data'!P89), 'Raw Data'!C89, 0)</f>
        <v>0</v>
      </c>
      <c r="AE94">
        <f>IF('Raw Data'!E89&lt;'Raw Data'!C89, 1, 0)</f>
        <v>0</v>
      </c>
      <c r="AF94">
        <f>IF(AND('Raw Data'!C89&gt;'Raw Data'!E89, 'Raw Data'!O89&lt;'Raw Data'!P89), 'Raw Data'!E89, 0)</f>
        <v>0</v>
      </c>
      <c r="AG94">
        <f>IF('Raw Data'!E89&gt;'Raw Data'!C89, 1, 0)</f>
        <v>0</v>
      </c>
      <c r="AH94">
        <f>IF(AND('Raw Data'!C89&lt;'Raw Data'!E89, 'Raw Data'!O89&lt;'Raw Data'!P89), 'Raw Data'!E89, 0)</f>
        <v>0</v>
      </c>
      <c r="AI94" s="7">
        <f t="shared" si="26"/>
        <v>0</v>
      </c>
      <c r="AJ94">
        <f>IF(ISNUMBER('Raw Data'!C89), IF(_xlfn.XLOOKUP(SMALL('Raw Data'!C89:E89, 1), C94:G94, C94:G94, 0)&gt;0, SMALL('Raw Data'!C89:E89, 1), 0), 0)</f>
        <v>0</v>
      </c>
      <c r="AK94" s="7">
        <f t="shared" si="27"/>
        <v>0</v>
      </c>
      <c r="AL94">
        <f>IF(ISNUMBER('Raw Data'!C89), IF(_xlfn.XLOOKUP(SMALL('Raw Data'!C89:E89, 2), C94:G94, C94:G94, 0)&gt;0, SMALL('Raw Data'!C89:E89, 2), 0), 0)</f>
        <v>0</v>
      </c>
      <c r="AM94" s="7">
        <f t="shared" si="28"/>
        <v>0</v>
      </c>
      <c r="AN94">
        <f>IF(ISNUMBER('Raw Data'!C89), IF(_xlfn.XLOOKUP(SMALL('Raw Data'!C89:E89, 3), C94:G94, C94:G94, 0)&gt;0, SMALL('Raw Data'!C89:E89, 3), 0), 0)</f>
        <v>0</v>
      </c>
      <c r="AO94" s="7">
        <f t="shared" si="29"/>
        <v>0</v>
      </c>
      <c r="AP94">
        <f>IF(AND('Raw Data'!C89&lt;'Raw Data'!E89,'Raw Data'!O89&gt;'Raw Data'!P89),'Raw Data'!C89,IF(AND('Raw Data'!E89&lt;'Raw Data'!C89,'Raw Data'!P89&gt;'Raw Data'!O89),'Raw Data'!E89,0))</f>
        <v>0</v>
      </c>
      <c r="AQ94" s="7">
        <f t="shared" si="30"/>
        <v>0</v>
      </c>
      <c r="AR94">
        <f>IF(AND('Raw Data'!C89&gt;'Raw Data'!E89,'Raw Data'!O89&gt;'Raw Data'!P89),'Raw Data'!C89,IF(AND('Raw Data'!E89&gt;'Raw Data'!C89,'Raw Data'!P89&gt;'Raw Data'!O89),'Raw Data'!E89,0))</f>
        <v>0</v>
      </c>
      <c r="AS94">
        <f>IF('Raw Data'!D89&gt;0, IF('Raw Data'!D89&gt;4, Analysis!P94, 1), 0)</f>
        <v>0</v>
      </c>
      <c r="AT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AU94">
        <f t="shared" si="31"/>
        <v>0</v>
      </c>
      <c r="AV94">
        <f>IF(AND('Raw Data'!D89&gt;4,'Raw Data'!O89&lt;'Raw Data'!P89),'Raw Data'!K89,IF(AND('Raw Data'!D89&gt;4,'Raw Data'!O89='Raw Data'!P89),0,IF('Raw Data'!O89='Raw Data'!P89,'Raw Data'!D89,0)))</f>
        <v>0</v>
      </c>
      <c r="AW94">
        <f>IF(AND('Raw Data'!D89&lt;4, NOT(ISBLANK('Raw Data'!D89))), 1, 0)</f>
        <v>0</v>
      </c>
      <c r="AX94">
        <f>IF(AND('Raw Data'!D89&lt;4, 'Raw Data'!O89='Raw Data'!P89), 'Raw Data'!D89, 0)</f>
        <v>0</v>
      </c>
    </row>
    <row r="95" spans="1:50" x14ac:dyDescent="0.3">
      <c r="A95">
        <f>'Raw Data'!Q90</f>
        <v>0</v>
      </c>
      <c r="B95" s="7">
        <f t="shared" si="16"/>
        <v>0</v>
      </c>
      <c r="C95">
        <f>IF('Raw Data'!O90&gt;'Raw Data'!P90, 'Raw Data'!C90, 0)</f>
        <v>0</v>
      </c>
      <c r="D95" s="7">
        <f t="shared" si="17"/>
        <v>0</v>
      </c>
      <c r="E95">
        <f>IF(AND(ISNUMBER('Raw Data'!O90), 'Raw Data'!O90='Raw Data'!P90), 'Raw Data'!D90, 0)</f>
        <v>0</v>
      </c>
      <c r="F95" s="7">
        <f t="shared" si="18"/>
        <v>0</v>
      </c>
      <c r="G95">
        <f>IF('Raw Data'!O90&lt;'Raw Data'!P90, 'Raw Data'!E90, 0)</f>
        <v>0</v>
      </c>
      <c r="H95" s="7">
        <f t="shared" si="19"/>
        <v>0</v>
      </c>
      <c r="I95">
        <f>IF(SUM('Raw Data'!O90:P90)&gt;2, 'Raw Data'!F90, 0)</f>
        <v>0</v>
      </c>
      <c r="J95" s="7">
        <f t="shared" si="20"/>
        <v>0</v>
      </c>
      <c r="K95">
        <f>IF(AND(ISNUMBER('Raw Data'!O90),SUM('Raw Data'!O90:P90)&lt;3),'Raw Data'!F90,)</f>
        <v>0</v>
      </c>
      <c r="L95" s="7">
        <f t="shared" si="21"/>
        <v>0</v>
      </c>
      <c r="M95">
        <f>IF(AND('Raw Data'!O90&gt;0, 'Raw Data'!P90&gt;0), 'Raw Data'!H90, 0)</f>
        <v>0</v>
      </c>
      <c r="N95" s="7">
        <f t="shared" si="22"/>
        <v>0</v>
      </c>
      <c r="O95">
        <f>IF(AND(ISNUMBER('Raw Data'!O90), OR('Raw Data'!O90=0, 'Raw Data'!P90=0)), 'Raw Data'!I90, 0)</f>
        <v>0</v>
      </c>
      <c r="P95" s="7">
        <f>IF(OR(E95&gt;0, ISBLANK('Raw Data'!O90)=TRUE), 0, 1)</f>
        <v>0</v>
      </c>
      <c r="Q95">
        <f>IF('Raw Data'!O90='Raw Data'!P90, 0, IF('Raw Data'!O90&gt;'Raw Data'!P90, 'Raw Data'!J90, 0))</f>
        <v>0</v>
      </c>
      <c r="R95" s="7">
        <f>IF(OR(E95&gt;0, ISBLANK('Raw Data'!O90)=TRUE), 0, 1)</f>
        <v>0</v>
      </c>
      <c r="S95">
        <f>IF('Raw Data'!O90='Raw Data'!P90, 0, IF('Raw Data'!O90&lt;'Raw Data'!P90, 'Raw Data'!K90, 0))</f>
        <v>0</v>
      </c>
      <c r="T95" s="7">
        <f t="shared" si="23"/>
        <v>0</v>
      </c>
      <c r="U95">
        <f>IF(AND(ISNUMBER('Raw Data'!O90), OR('Raw Data'!O90&gt;'Raw Data'!P90, 'Raw Data'!O90='Raw Data'!P90)), 'Raw Data'!L90, 0)</f>
        <v>0</v>
      </c>
      <c r="V95" s="7">
        <f t="shared" si="24"/>
        <v>0</v>
      </c>
      <c r="W95">
        <f>IF(AND(ISNUMBER('Raw Data'!O90), OR('Raw Data'!O90&lt;'Raw Data'!P90, 'Raw Data'!O90='Raw Data'!P90)), 'Raw Data'!M90, 0)</f>
        <v>0</v>
      </c>
      <c r="X95" s="7">
        <f t="shared" si="25"/>
        <v>0</v>
      </c>
      <c r="Y95">
        <f>IF(AND(ISNUMBER('Raw Data'!O90), OR('Raw Data'!O90&gt;'Raw Data'!P90, 'Raw Data'!O90&lt;'Raw Data'!P90)), 'Raw Data'!N90, 0)</f>
        <v>0</v>
      </c>
      <c r="Z95">
        <f>IF('Raw Data'!C90&lt;'Raw Data'!E90, 1, 0)</f>
        <v>0</v>
      </c>
      <c r="AA95">
        <f>IF(AND('Raw Data'!C90&lt;'Raw Data'!E90, 'Raw Data'!O90&gt;'Raw Data'!P90), 'Raw Data'!C90, 0)</f>
        <v>0</v>
      </c>
      <c r="AB95" t="b">
        <f>'Raw Data'!C90&lt;'Raw Data'!E90</f>
        <v>0</v>
      </c>
      <c r="AC95">
        <f>IF('Raw Data'!C91&gt;'Raw Data'!E91, 1, 0)</f>
        <v>0</v>
      </c>
      <c r="AD95">
        <f>IF(AND('Raw Data'!C90&gt;'Raw Data'!E90, 'Raw Data'!O90&gt;'Raw Data'!P90), 'Raw Data'!C90, 0)</f>
        <v>0</v>
      </c>
      <c r="AE95">
        <f>IF('Raw Data'!E90&lt;'Raw Data'!C90, 1, 0)</f>
        <v>0</v>
      </c>
      <c r="AF95">
        <f>IF(AND('Raw Data'!C90&gt;'Raw Data'!E90, 'Raw Data'!O90&lt;'Raw Data'!P90), 'Raw Data'!E90, 0)</f>
        <v>0</v>
      </c>
      <c r="AG95">
        <f>IF('Raw Data'!E90&gt;'Raw Data'!C90, 1, 0)</f>
        <v>0</v>
      </c>
      <c r="AH95">
        <f>IF(AND('Raw Data'!C90&lt;'Raw Data'!E90, 'Raw Data'!O90&lt;'Raw Data'!P90), 'Raw Data'!E90, 0)</f>
        <v>0</v>
      </c>
      <c r="AI95" s="7">
        <f t="shared" si="26"/>
        <v>0</v>
      </c>
      <c r="AJ95">
        <f>IF(ISNUMBER('Raw Data'!C90), IF(_xlfn.XLOOKUP(SMALL('Raw Data'!C90:E90, 1), C95:G95, C95:G95, 0)&gt;0, SMALL('Raw Data'!C90:E90, 1), 0), 0)</f>
        <v>0</v>
      </c>
      <c r="AK95" s="7">
        <f t="shared" si="27"/>
        <v>0</v>
      </c>
      <c r="AL95">
        <f>IF(ISNUMBER('Raw Data'!C90), IF(_xlfn.XLOOKUP(SMALL('Raw Data'!C90:E90, 2), C95:G95, C95:G95, 0)&gt;0, SMALL('Raw Data'!C90:E90, 2), 0), 0)</f>
        <v>0</v>
      </c>
      <c r="AM95" s="7">
        <f t="shared" si="28"/>
        <v>0</v>
      </c>
      <c r="AN95">
        <f>IF(ISNUMBER('Raw Data'!C90), IF(_xlfn.XLOOKUP(SMALL('Raw Data'!C90:E90, 3), C95:G95, C95:G95, 0)&gt;0, SMALL('Raw Data'!C90:E90, 3), 0), 0)</f>
        <v>0</v>
      </c>
      <c r="AO95" s="7">
        <f t="shared" si="29"/>
        <v>0</v>
      </c>
      <c r="AP95">
        <f>IF(AND('Raw Data'!C90&lt;'Raw Data'!E90,'Raw Data'!O90&gt;'Raw Data'!P90),'Raw Data'!C90,IF(AND('Raw Data'!E90&lt;'Raw Data'!C90,'Raw Data'!P90&gt;'Raw Data'!O90),'Raw Data'!E90,0))</f>
        <v>0</v>
      </c>
      <c r="AQ95" s="7">
        <f t="shared" si="30"/>
        <v>0</v>
      </c>
      <c r="AR95">
        <f>IF(AND('Raw Data'!C90&gt;'Raw Data'!E90,'Raw Data'!O90&gt;'Raw Data'!P90),'Raw Data'!C90,IF(AND('Raw Data'!E90&gt;'Raw Data'!C90,'Raw Data'!P90&gt;'Raw Data'!O90),'Raw Data'!E90,0))</f>
        <v>0</v>
      </c>
      <c r="AS95">
        <f>IF('Raw Data'!D90&gt;0, IF('Raw Data'!D90&gt;4, Analysis!P95, 1), 0)</f>
        <v>0</v>
      </c>
      <c r="AT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AU95">
        <f t="shared" si="31"/>
        <v>0</v>
      </c>
      <c r="AV95">
        <f>IF(AND('Raw Data'!D90&gt;4,'Raw Data'!O90&lt;'Raw Data'!P90),'Raw Data'!K90,IF(AND('Raw Data'!D90&gt;4,'Raw Data'!O90='Raw Data'!P90),0,IF('Raw Data'!O90='Raw Data'!P90,'Raw Data'!D90,0)))</f>
        <v>0</v>
      </c>
      <c r="AW95">
        <f>IF(AND('Raw Data'!D90&lt;4, NOT(ISBLANK('Raw Data'!D90))), 1, 0)</f>
        <v>0</v>
      </c>
      <c r="AX95">
        <f>IF(AND('Raw Data'!D90&lt;4, 'Raw Data'!O90='Raw Data'!P90), 'Raw Data'!D90, 0)</f>
        <v>0</v>
      </c>
    </row>
    <row r="96" spans="1:50" x14ac:dyDescent="0.3">
      <c r="A96">
        <f>'Raw Data'!Q91</f>
        <v>0</v>
      </c>
      <c r="B96" s="7">
        <f t="shared" si="16"/>
        <v>0</v>
      </c>
      <c r="C96">
        <f>IF('Raw Data'!O91&gt;'Raw Data'!P91, 'Raw Data'!C91, 0)</f>
        <v>0</v>
      </c>
      <c r="D96" s="7">
        <f t="shared" si="17"/>
        <v>0</v>
      </c>
      <c r="E96">
        <f>IF(AND(ISNUMBER('Raw Data'!O91), 'Raw Data'!O91='Raw Data'!P91), 'Raw Data'!D91, 0)</f>
        <v>0</v>
      </c>
      <c r="F96" s="7">
        <f t="shared" si="18"/>
        <v>0</v>
      </c>
      <c r="G96">
        <f>IF('Raw Data'!O91&lt;'Raw Data'!P91, 'Raw Data'!E91, 0)</f>
        <v>0</v>
      </c>
      <c r="H96" s="7">
        <f t="shared" si="19"/>
        <v>0</v>
      </c>
      <c r="I96">
        <f>IF(SUM('Raw Data'!O91:P91)&gt;2, 'Raw Data'!F91, 0)</f>
        <v>0</v>
      </c>
      <c r="J96" s="7">
        <f t="shared" si="20"/>
        <v>0</v>
      </c>
      <c r="K96">
        <f>IF(AND(ISNUMBER('Raw Data'!O91),SUM('Raw Data'!O91:P91)&lt;3),'Raw Data'!F91,)</f>
        <v>0</v>
      </c>
      <c r="L96" s="7">
        <f t="shared" si="21"/>
        <v>0</v>
      </c>
      <c r="M96">
        <f>IF(AND('Raw Data'!O91&gt;0, 'Raw Data'!P91&gt;0), 'Raw Data'!H91, 0)</f>
        <v>0</v>
      </c>
      <c r="N96" s="7">
        <f t="shared" si="22"/>
        <v>0</v>
      </c>
      <c r="O96">
        <f>IF(AND(ISNUMBER('Raw Data'!O91), OR('Raw Data'!O91=0, 'Raw Data'!P91=0)), 'Raw Data'!I91, 0)</f>
        <v>0</v>
      </c>
      <c r="P96" s="7">
        <f>IF(OR(E96&gt;0, ISBLANK('Raw Data'!O91)=TRUE), 0, 1)</f>
        <v>0</v>
      </c>
      <c r="Q96">
        <f>IF('Raw Data'!O91='Raw Data'!P91, 0, IF('Raw Data'!O91&gt;'Raw Data'!P91, 'Raw Data'!J91, 0))</f>
        <v>0</v>
      </c>
      <c r="R96" s="7">
        <f>IF(OR(E96&gt;0, ISBLANK('Raw Data'!O91)=TRUE), 0, 1)</f>
        <v>0</v>
      </c>
      <c r="S96">
        <f>IF('Raw Data'!O91='Raw Data'!P91, 0, IF('Raw Data'!O91&lt;'Raw Data'!P91, 'Raw Data'!K91, 0))</f>
        <v>0</v>
      </c>
      <c r="T96" s="7">
        <f t="shared" si="23"/>
        <v>0</v>
      </c>
      <c r="U96">
        <f>IF(AND(ISNUMBER('Raw Data'!O91), OR('Raw Data'!O91&gt;'Raw Data'!P91, 'Raw Data'!O91='Raw Data'!P91)), 'Raw Data'!L91, 0)</f>
        <v>0</v>
      </c>
      <c r="V96" s="7">
        <f t="shared" si="24"/>
        <v>0</v>
      </c>
      <c r="W96">
        <f>IF(AND(ISNUMBER('Raw Data'!O91), OR('Raw Data'!O91&lt;'Raw Data'!P91, 'Raw Data'!O91='Raw Data'!P91)), 'Raw Data'!M91, 0)</f>
        <v>0</v>
      </c>
      <c r="X96" s="7">
        <f t="shared" si="25"/>
        <v>0</v>
      </c>
      <c r="Y96">
        <f>IF(AND(ISNUMBER('Raw Data'!O91), OR('Raw Data'!O91&gt;'Raw Data'!P91, 'Raw Data'!O91&lt;'Raw Data'!P91)), 'Raw Data'!N91, 0)</f>
        <v>0</v>
      </c>
      <c r="Z96">
        <f>IF('Raw Data'!C91&lt;'Raw Data'!E91, 1, 0)</f>
        <v>0</v>
      </c>
      <c r="AA96">
        <f>IF(AND('Raw Data'!C91&lt;'Raw Data'!E91, 'Raw Data'!O91&gt;'Raw Data'!P91), 'Raw Data'!C91, 0)</f>
        <v>0</v>
      </c>
      <c r="AB96" t="b">
        <f>'Raw Data'!C91&lt;'Raw Data'!E91</f>
        <v>0</v>
      </c>
      <c r="AC96">
        <f>IF('Raw Data'!C92&gt;'Raw Data'!E92, 1, 0)</f>
        <v>0</v>
      </c>
      <c r="AD96">
        <f>IF(AND('Raw Data'!C91&gt;'Raw Data'!E91, 'Raw Data'!O91&gt;'Raw Data'!P91), 'Raw Data'!C91, 0)</f>
        <v>0</v>
      </c>
      <c r="AE96">
        <f>IF('Raw Data'!E91&lt;'Raw Data'!C91, 1, 0)</f>
        <v>0</v>
      </c>
      <c r="AF96">
        <f>IF(AND('Raw Data'!C91&gt;'Raw Data'!E91, 'Raw Data'!O91&lt;'Raw Data'!P91), 'Raw Data'!E91, 0)</f>
        <v>0</v>
      </c>
      <c r="AG96">
        <f>IF('Raw Data'!E91&gt;'Raw Data'!C91, 1, 0)</f>
        <v>0</v>
      </c>
      <c r="AH96">
        <f>IF(AND('Raw Data'!C91&lt;'Raw Data'!E91, 'Raw Data'!O91&lt;'Raw Data'!P91), 'Raw Data'!E91, 0)</f>
        <v>0</v>
      </c>
      <c r="AI96" s="7">
        <f t="shared" si="26"/>
        <v>0</v>
      </c>
      <c r="AJ96">
        <f>IF(ISNUMBER('Raw Data'!C91), IF(_xlfn.XLOOKUP(SMALL('Raw Data'!C91:E91, 1), C96:G96, C96:G96, 0)&gt;0, SMALL('Raw Data'!C91:E91, 1), 0), 0)</f>
        <v>0</v>
      </c>
      <c r="AK96" s="7">
        <f t="shared" si="27"/>
        <v>0</v>
      </c>
      <c r="AL96">
        <f>IF(ISNUMBER('Raw Data'!C91), IF(_xlfn.XLOOKUP(SMALL('Raw Data'!C91:E91, 2), C96:G96, C96:G96, 0)&gt;0, SMALL('Raw Data'!C91:E91, 2), 0), 0)</f>
        <v>0</v>
      </c>
      <c r="AM96" s="7">
        <f t="shared" si="28"/>
        <v>0</v>
      </c>
      <c r="AN96">
        <f>IF(ISNUMBER('Raw Data'!C91), IF(_xlfn.XLOOKUP(SMALL('Raw Data'!C91:E91, 3), C96:G96, C96:G96, 0)&gt;0, SMALL('Raw Data'!C91:E91, 3), 0), 0)</f>
        <v>0</v>
      </c>
      <c r="AO96" s="7">
        <f t="shared" si="29"/>
        <v>0</v>
      </c>
      <c r="AP96">
        <f>IF(AND('Raw Data'!C91&lt;'Raw Data'!E91,'Raw Data'!O91&gt;'Raw Data'!P91),'Raw Data'!C91,IF(AND('Raw Data'!E91&lt;'Raw Data'!C91,'Raw Data'!P91&gt;'Raw Data'!O91),'Raw Data'!E91,0))</f>
        <v>0</v>
      </c>
      <c r="AQ96" s="7">
        <f t="shared" si="30"/>
        <v>0</v>
      </c>
      <c r="AR96">
        <f>IF(AND('Raw Data'!C91&gt;'Raw Data'!E91,'Raw Data'!O91&gt;'Raw Data'!P91),'Raw Data'!C91,IF(AND('Raw Data'!E91&gt;'Raw Data'!C91,'Raw Data'!P91&gt;'Raw Data'!O91),'Raw Data'!E91,0))</f>
        <v>0</v>
      </c>
      <c r="AS96">
        <f>IF('Raw Data'!D91&gt;0, IF('Raw Data'!D91&gt;4, Analysis!P96, 1), 0)</f>
        <v>0</v>
      </c>
      <c r="AT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AU96">
        <f t="shared" si="31"/>
        <v>0</v>
      </c>
      <c r="AV96">
        <f>IF(AND('Raw Data'!D91&gt;4,'Raw Data'!O91&lt;'Raw Data'!P91),'Raw Data'!K91,IF(AND('Raw Data'!D91&gt;4,'Raw Data'!O91='Raw Data'!P91),0,IF('Raw Data'!O91='Raw Data'!P91,'Raw Data'!D91,0)))</f>
        <v>0</v>
      </c>
      <c r="AW96">
        <f>IF(AND('Raw Data'!D91&lt;4, NOT(ISBLANK('Raw Data'!D91))), 1, 0)</f>
        <v>0</v>
      </c>
      <c r="AX96">
        <f>IF(AND('Raw Data'!D91&lt;4, 'Raw Data'!O91='Raw Data'!P91), 'Raw Data'!D91, 0)</f>
        <v>0</v>
      </c>
    </row>
    <row r="97" spans="1:50" x14ac:dyDescent="0.3">
      <c r="A97">
        <f>'Raw Data'!Q92</f>
        <v>0</v>
      </c>
      <c r="B97" s="7">
        <f t="shared" si="16"/>
        <v>0</v>
      </c>
      <c r="C97">
        <f>IF('Raw Data'!O92&gt;'Raw Data'!P92, 'Raw Data'!C92, 0)</f>
        <v>0</v>
      </c>
      <c r="D97" s="7">
        <f t="shared" si="17"/>
        <v>0</v>
      </c>
      <c r="E97">
        <f>IF(AND(ISNUMBER('Raw Data'!O92), 'Raw Data'!O92='Raw Data'!P92), 'Raw Data'!D92, 0)</f>
        <v>0</v>
      </c>
      <c r="F97" s="7">
        <f t="shared" si="18"/>
        <v>0</v>
      </c>
      <c r="G97">
        <f>IF('Raw Data'!O92&lt;'Raw Data'!P92, 'Raw Data'!E92, 0)</f>
        <v>0</v>
      </c>
      <c r="H97" s="7">
        <f t="shared" si="19"/>
        <v>0</v>
      </c>
      <c r="I97">
        <f>IF(SUM('Raw Data'!O92:P92)&gt;2, 'Raw Data'!F92, 0)</f>
        <v>0</v>
      </c>
      <c r="J97" s="7">
        <f t="shared" si="20"/>
        <v>0</v>
      </c>
      <c r="K97">
        <f>IF(AND(ISNUMBER('Raw Data'!O92),SUM('Raw Data'!O92:P92)&lt;3),'Raw Data'!F92,)</f>
        <v>0</v>
      </c>
      <c r="L97" s="7">
        <f t="shared" si="21"/>
        <v>0</v>
      </c>
      <c r="M97">
        <f>IF(AND('Raw Data'!O92&gt;0, 'Raw Data'!P92&gt;0), 'Raw Data'!H92, 0)</f>
        <v>0</v>
      </c>
      <c r="N97" s="7">
        <f t="shared" si="22"/>
        <v>0</v>
      </c>
      <c r="O97">
        <f>IF(AND(ISNUMBER('Raw Data'!O92), OR('Raw Data'!O92=0, 'Raw Data'!P92=0)), 'Raw Data'!I92, 0)</f>
        <v>0</v>
      </c>
      <c r="P97" s="7">
        <f>IF(OR(E97&gt;0, ISBLANK('Raw Data'!O92)=TRUE), 0, 1)</f>
        <v>0</v>
      </c>
      <c r="Q97">
        <f>IF('Raw Data'!O92='Raw Data'!P92, 0, IF('Raw Data'!O92&gt;'Raw Data'!P92, 'Raw Data'!J92, 0))</f>
        <v>0</v>
      </c>
      <c r="R97" s="7">
        <f>IF(OR(E97&gt;0, ISBLANK('Raw Data'!O92)=TRUE), 0, 1)</f>
        <v>0</v>
      </c>
      <c r="S97">
        <f>IF('Raw Data'!O92='Raw Data'!P92, 0, IF('Raw Data'!O92&lt;'Raw Data'!P92, 'Raw Data'!K92, 0))</f>
        <v>0</v>
      </c>
      <c r="T97" s="7">
        <f t="shared" si="23"/>
        <v>0</v>
      </c>
      <c r="U97">
        <f>IF(AND(ISNUMBER('Raw Data'!O92), OR('Raw Data'!O92&gt;'Raw Data'!P92, 'Raw Data'!O92='Raw Data'!P92)), 'Raw Data'!L92, 0)</f>
        <v>0</v>
      </c>
      <c r="V97" s="7">
        <f t="shared" si="24"/>
        <v>0</v>
      </c>
      <c r="W97">
        <f>IF(AND(ISNUMBER('Raw Data'!O92), OR('Raw Data'!O92&lt;'Raw Data'!P92, 'Raw Data'!O92='Raw Data'!P92)), 'Raw Data'!M92, 0)</f>
        <v>0</v>
      </c>
      <c r="X97" s="7">
        <f t="shared" si="25"/>
        <v>0</v>
      </c>
      <c r="Y97">
        <f>IF(AND(ISNUMBER('Raw Data'!O92), OR('Raw Data'!O92&gt;'Raw Data'!P92, 'Raw Data'!O92&lt;'Raw Data'!P92)), 'Raw Data'!N92, 0)</f>
        <v>0</v>
      </c>
      <c r="Z97">
        <f>IF('Raw Data'!C92&lt;'Raw Data'!E92, 1, 0)</f>
        <v>0</v>
      </c>
      <c r="AA97">
        <f>IF(AND('Raw Data'!C92&lt;'Raw Data'!E92, 'Raw Data'!O92&gt;'Raw Data'!P92), 'Raw Data'!C92, 0)</f>
        <v>0</v>
      </c>
      <c r="AB97" t="b">
        <f>'Raw Data'!C92&lt;'Raw Data'!E92</f>
        <v>0</v>
      </c>
      <c r="AC97">
        <f>IF('Raw Data'!C93&gt;'Raw Data'!E93, 1, 0)</f>
        <v>0</v>
      </c>
      <c r="AD97">
        <f>IF(AND('Raw Data'!C92&gt;'Raw Data'!E92, 'Raw Data'!O92&gt;'Raw Data'!P92), 'Raw Data'!C92, 0)</f>
        <v>0</v>
      </c>
      <c r="AE97">
        <f>IF('Raw Data'!E92&lt;'Raw Data'!C92, 1, 0)</f>
        <v>0</v>
      </c>
      <c r="AF97">
        <f>IF(AND('Raw Data'!C92&gt;'Raw Data'!E92, 'Raw Data'!O92&lt;'Raw Data'!P92), 'Raw Data'!E92, 0)</f>
        <v>0</v>
      </c>
      <c r="AG97">
        <f>IF('Raw Data'!E92&gt;'Raw Data'!C92, 1, 0)</f>
        <v>0</v>
      </c>
      <c r="AH97">
        <f>IF(AND('Raw Data'!C92&lt;'Raw Data'!E92, 'Raw Data'!O92&lt;'Raw Data'!P92), 'Raw Data'!E92, 0)</f>
        <v>0</v>
      </c>
      <c r="AI97" s="7">
        <f t="shared" si="26"/>
        <v>0</v>
      </c>
      <c r="AJ97">
        <f>IF(ISNUMBER('Raw Data'!C92), IF(_xlfn.XLOOKUP(SMALL('Raw Data'!C92:E92, 1), C97:G97, C97:G97, 0)&gt;0, SMALL('Raw Data'!C92:E92, 1), 0), 0)</f>
        <v>0</v>
      </c>
      <c r="AK97" s="7">
        <f t="shared" si="27"/>
        <v>0</v>
      </c>
      <c r="AL97">
        <f>IF(ISNUMBER('Raw Data'!C92), IF(_xlfn.XLOOKUP(SMALL('Raw Data'!C92:E92, 2), C97:G97, C97:G97, 0)&gt;0, SMALL('Raw Data'!C92:E92, 2), 0), 0)</f>
        <v>0</v>
      </c>
      <c r="AM97" s="7">
        <f t="shared" si="28"/>
        <v>0</v>
      </c>
      <c r="AN97">
        <f>IF(ISNUMBER('Raw Data'!C92), IF(_xlfn.XLOOKUP(SMALL('Raw Data'!C92:E92, 3), C97:G97, C97:G97, 0)&gt;0, SMALL('Raw Data'!C92:E92, 3), 0), 0)</f>
        <v>0</v>
      </c>
      <c r="AO97" s="7">
        <f t="shared" si="29"/>
        <v>0</v>
      </c>
      <c r="AP97">
        <f>IF(AND('Raw Data'!C92&lt;'Raw Data'!E92,'Raw Data'!O92&gt;'Raw Data'!P92),'Raw Data'!C92,IF(AND('Raw Data'!E92&lt;'Raw Data'!C92,'Raw Data'!P92&gt;'Raw Data'!O92),'Raw Data'!E92,0))</f>
        <v>0</v>
      </c>
      <c r="AQ97" s="7">
        <f t="shared" si="30"/>
        <v>0</v>
      </c>
      <c r="AR97">
        <f>IF(AND('Raw Data'!C92&gt;'Raw Data'!E92,'Raw Data'!O92&gt;'Raw Data'!P92),'Raw Data'!C92,IF(AND('Raw Data'!E92&gt;'Raw Data'!C92,'Raw Data'!P92&gt;'Raw Data'!O92),'Raw Data'!E92,0))</f>
        <v>0</v>
      </c>
      <c r="AS97">
        <f>IF('Raw Data'!D92&gt;0, IF('Raw Data'!D92&gt;4, Analysis!P97, 1), 0)</f>
        <v>0</v>
      </c>
      <c r="AT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AU97">
        <f t="shared" si="31"/>
        <v>0</v>
      </c>
      <c r="AV97">
        <f>IF(AND('Raw Data'!D92&gt;4,'Raw Data'!O92&lt;'Raw Data'!P92),'Raw Data'!K92,IF(AND('Raw Data'!D92&gt;4,'Raw Data'!O92='Raw Data'!P92),0,IF('Raw Data'!O92='Raw Data'!P92,'Raw Data'!D92,0)))</f>
        <v>0</v>
      </c>
      <c r="AW97">
        <f>IF(AND('Raw Data'!D92&lt;4, NOT(ISBLANK('Raw Data'!D92))), 1, 0)</f>
        <v>0</v>
      </c>
      <c r="AX97">
        <f>IF(AND('Raw Data'!D92&lt;4, 'Raw Data'!O92='Raw Data'!P92), 'Raw Data'!D92, 0)</f>
        <v>0</v>
      </c>
    </row>
    <row r="98" spans="1:50" x14ac:dyDescent="0.3">
      <c r="A98">
        <f>'Raw Data'!Q93</f>
        <v>0</v>
      </c>
      <c r="B98" s="7">
        <f t="shared" si="16"/>
        <v>0</v>
      </c>
      <c r="C98">
        <f>IF('Raw Data'!O93&gt;'Raw Data'!P93, 'Raw Data'!C93, 0)</f>
        <v>0</v>
      </c>
      <c r="D98" s="7">
        <f t="shared" si="17"/>
        <v>0</v>
      </c>
      <c r="E98">
        <f>IF(AND(ISNUMBER('Raw Data'!O93), 'Raw Data'!O93='Raw Data'!P93), 'Raw Data'!D93, 0)</f>
        <v>0</v>
      </c>
      <c r="F98" s="7">
        <f t="shared" si="18"/>
        <v>0</v>
      </c>
      <c r="G98">
        <f>IF('Raw Data'!O93&lt;'Raw Data'!P93, 'Raw Data'!E93, 0)</f>
        <v>0</v>
      </c>
      <c r="H98" s="7">
        <f t="shared" si="19"/>
        <v>0</v>
      </c>
      <c r="I98">
        <f>IF(SUM('Raw Data'!O93:P93)&gt;2, 'Raw Data'!F93, 0)</f>
        <v>0</v>
      </c>
      <c r="J98" s="7">
        <f t="shared" si="20"/>
        <v>0</v>
      </c>
      <c r="K98">
        <f>IF(AND(ISNUMBER('Raw Data'!O93),SUM('Raw Data'!O93:P93)&lt;3),'Raw Data'!F93,)</f>
        <v>0</v>
      </c>
      <c r="L98" s="7">
        <f t="shared" si="21"/>
        <v>0</v>
      </c>
      <c r="M98">
        <f>IF(AND('Raw Data'!O93&gt;0, 'Raw Data'!P93&gt;0), 'Raw Data'!H93, 0)</f>
        <v>0</v>
      </c>
      <c r="N98" s="7">
        <f t="shared" si="22"/>
        <v>0</v>
      </c>
      <c r="O98">
        <f>IF(AND(ISNUMBER('Raw Data'!O93), OR('Raw Data'!O93=0, 'Raw Data'!P93=0)), 'Raw Data'!I93, 0)</f>
        <v>0</v>
      </c>
      <c r="P98" s="7">
        <f>IF(OR(E98&gt;0, ISBLANK('Raw Data'!O93)=TRUE), 0, 1)</f>
        <v>0</v>
      </c>
      <c r="Q98">
        <f>IF('Raw Data'!O93='Raw Data'!P93, 0, IF('Raw Data'!O93&gt;'Raw Data'!P93, 'Raw Data'!J93, 0))</f>
        <v>0</v>
      </c>
      <c r="R98" s="7">
        <f>IF(OR(E98&gt;0, ISBLANK('Raw Data'!O93)=TRUE), 0, 1)</f>
        <v>0</v>
      </c>
      <c r="S98">
        <f>IF('Raw Data'!O93='Raw Data'!P93, 0, IF('Raw Data'!O93&lt;'Raw Data'!P93, 'Raw Data'!K93, 0))</f>
        <v>0</v>
      </c>
      <c r="T98" s="7">
        <f t="shared" si="23"/>
        <v>0</v>
      </c>
      <c r="U98">
        <f>IF(AND(ISNUMBER('Raw Data'!O93), OR('Raw Data'!O93&gt;'Raw Data'!P93, 'Raw Data'!O93='Raw Data'!P93)), 'Raw Data'!L93, 0)</f>
        <v>0</v>
      </c>
      <c r="V98" s="7">
        <f t="shared" si="24"/>
        <v>0</v>
      </c>
      <c r="W98">
        <f>IF(AND(ISNUMBER('Raw Data'!O93), OR('Raw Data'!O93&lt;'Raw Data'!P93, 'Raw Data'!O93='Raw Data'!P93)), 'Raw Data'!M93, 0)</f>
        <v>0</v>
      </c>
      <c r="X98" s="7">
        <f t="shared" si="25"/>
        <v>0</v>
      </c>
      <c r="Y98">
        <f>IF(AND(ISNUMBER('Raw Data'!O93), OR('Raw Data'!O93&gt;'Raw Data'!P93, 'Raw Data'!O93&lt;'Raw Data'!P93)), 'Raw Data'!N93, 0)</f>
        <v>0</v>
      </c>
      <c r="Z98">
        <f>IF('Raw Data'!C93&lt;'Raw Data'!E93, 1, 0)</f>
        <v>0</v>
      </c>
      <c r="AA98">
        <f>IF(AND('Raw Data'!C93&lt;'Raw Data'!E93, 'Raw Data'!O93&gt;'Raw Data'!P93), 'Raw Data'!C93, 0)</f>
        <v>0</v>
      </c>
      <c r="AB98" t="b">
        <f>'Raw Data'!C93&lt;'Raw Data'!E93</f>
        <v>0</v>
      </c>
      <c r="AC98">
        <f>IF('Raw Data'!C94&gt;'Raw Data'!E94, 1, 0)</f>
        <v>0</v>
      </c>
      <c r="AD98">
        <f>IF(AND('Raw Data'!C93&gt;'Raw Data'!E93, 'Raw Data'!O93&gt;'Raw Data'!P93), 'Raw Data'!C93, 0)</f>
        <v>0</v>
      </c>
      <c r="AE98">
        <f>IF('Raw Data'!E93&lt;'Raw Data'!C93, 1, 0)</f>
        <v>0</v>
      </c>
      <c r="AF98">
        <f>IF(AND('Raw Data'!C93&gt;'Raw Data'!E93, 'Raw Data'!O93&lt;'Raw Data'!P93), 'Raw Data'!E93, 0)</f>
        <v>0</v>
      </c>
      <c r="AG98">
        <f>IF('Raw Data'!E93&gt;'Raw Data'!C93, 1, 0)</f>
        <v>0</v>
      </c>
      <c r="AH98">
        <f>IF(AND('Raw Data'!C93&lt;'Raw Data'!E93, 'Raw Data'!O93&lt;'Raw Data'!P93), 'Raw Data'!E93, 0)</f>
        <v>0</v>
      </c>
      <c r="AI98" s="7">
        <f t="shared" si="26"/>
        <v>0</v>
      </c>
      <c r="AJ98">
        <f>IF(ISNUMBER('Raw Data'!C93), IF(_xlfn.XLOOKUP(SMALL('Raw Data'!C93:E93, 1), C98:G98, C98:G98, 0)&gt;0, SMALL('Raw Data'!C93:E93, 1), 0), 0)</f>
        <v>0</v>
      </c>
      <c r="AK98" s="7">
        <f t="shared" si="27"/>
        <v>0</v>
      </c>
      <c r="AL98">
        <f>IF(ISNUMBER('Raw Data'!C93), IF(_xlfn.XLOOKUP(SMALL('Raw Data'!C93:E93, 2), C98:G98, C98:G98, 0)&gt;0, SMALL('Raw Data'!C93:E93, 2), 0), 0)</f>
        <v>0</v>
      </c>
      <c r="AM98" s="7">
        <f t="shared" si="28"/>
        <v>0</v>
      </c>
      <c r="AN98">
        <f>IF(ISNUMBER('Raw Data'!C93), IF(_xlfn.XLOOKUP(SMALL('Raw Data'!C93:E93, 3), C98:G98, C98:G98, 0)&gt;0, SMALL('Raw Data'!C93:E93, 3), 0), 0)</f>
        <v>0</v>
      </c>
      <c r="AO98" s="7">
        <f t="shared" si="29"/>
        <v>0</v>
      </c>
      <c r="AP98">
        <f>IF(AND('Raw Data'!C93&lt;'Raw Data'!E93,'Raw Data'!O93&gt;'Raw Data'!P93),'Raw Data'!C93,IF(AND('Raw Data'!E93&lt;'Raw Data'!C93,'Raw Data'!P93&gt;'Raw Data'!O93),'Raw Data'!E93,0))</f>
        <v>0</v>
      </c>
      <c r="AQ98" s="7">
        <f t="shared" si="30"/>
        <v>0</v>
      </c>
      <c r="AR98">
        <f>IF(AND('Raw Data'!C93&gt;'Raw Data'!E93,'Raw Data'!O93&gt;'Raw Data'!P93),'Raw Data'!C93,IF(AND('Raw Data'!E93&gt;'Raw Data'!C93,'Raw Data'!P93&gt;'Raw Data'!O93),'Raw Data'!E93,0))</f>
        <v>0</v>
      </c>
      <c r="AS98">
        <f>IF('Raw Data'!D93&gt;0, IF('Raw Data'!D93&gt;4, Analysis!P98, 1), 0)</f>
        <v>0</v>
      </c>
      <c r="AT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AU98">
        <f t="shared" si="31"/>
        <v>0</v>
      </c>
      <c r="AV98">
        <f>IF(AND('Raw Data'!D93&gt;4,'Raw Data'!O93&lt;'Raw Data'!P93),'Raw Data'!K93,IF(AND('Raw Data'!D93&gt;4,'Raw Data'!O93='Raw Data'!P93),0,IF('Raw Data'!O93='Raw Data'!P93,'Raw Data'!D93,0)))</f>
        <v>0</v>
      </c>
      <c r="AW98">
        <f>IF(AND('Raw Data'!D93&lt;4, NOT(ISBLANK('Raw Data'!D93))), 1, 0)</f>
        <v>0</v>
      </c>
      <c r="AX98">
        <f>IF(AND('Raw Data'!D93&lt;4, 'Raw Data'!O93='Raw Data'!P93), 'Raw Data'!D93, 0)</f>
        <v>0</v>
      </c>
    </row>
    <row r="99" spans="1:50" x14ac:dyDescent="0.3">
      <c r="A99">
        <f>'Raw Data'!Q94</f>
        <v>0</v>
      </c>
      <c r="B99" s="7">
        <f t="shared" si="16"/>
        <v>0</v>
      </c>
      <c r="C99">
        <f>IF('Raw Data'!O94&gt;'Raw Data'!P94, 'Raw Data'!C94, 0)</f>
        <v>0</v>
      </c>
      <c r="D99" s="7">
        <f t="shared" si="17"/>
        <v>0</v>
      </c>
      <c r="E99">
        <f>IF(AND(ISNUMBER('Raw Data'!O94), 'Raw Data'!O94='Raw Data'!P94), 'Raw Data'!D94, 0)</f>
        <v>0</v>
      </c>
      <c r="F99" s="7">
        <f t="shared" si="18"/>
        <v>0</v>
      </c>
      <c r="G99">
        <f>IF('Raw Data'!O94&lt;'Raw Data'!P94, 'Raw Data'!E94, 0)</f>
        <v>0</v>
      </c>
      <c r="H99" s="7">
        <f t="shared" si="19"/>
        <v>0</v>
      </c>
      <c r="I99">
        <f>IF(SUM('Raw Data'!O94:P94)&gt;2, 'Raw Data'!F94, 0)</f>
        <v>0</v>
      </c>
      <c r="J99" s="7">
        <f t="shared" si="20"/>
        <v>0</v>
      </c>
      <c r="K99">
        <f>IF(AND(ISNUMBER('Raw Data'!O94),SUM('Raw Data'!O94:P94)&lt;3),'Raw Data'!F94,)</f>
        <v>0</v>
      </c>
      <c r="L99" s="7">
        <f t="shared" si="21"/>
        <v>0</v>
      </c>
      <c r="M99">
        <f>IF(AND('Raw Data'!O94&gt;0, 'Raw Data'!P94&gt;0), 'Raw Data'!H94, 0)</f>
        <v>0</v>
      </c>
      <c r="N99" s="7">
        <f t="shared" si="22"/>
        <v>0</v>
      </c>
      <c r="O99">
        <f>IF(AND(ISNUMBER('Raw Data'!O94), OR('Raw Data'!O94=0, 'Raw Data'!P94=0)), 'Raw Data'!I94, 0)</f>
        <v>0</v>
      </c>
      <c r="P99" s="7">
        <f>IF(OR(E99&gt;0, ISBLANK('Raw Data'!O94)=TRUE), 0, 1)</f>
        <v>0</v>
      </c>
      <c r="Q99">
        <f>IF('Raw Data'!O94='Raw Data'!P94, 0, IF('Raw Data'!O94&gt;'Raw Data'!P94, 'Raw Data'!J94, 0))</f>
        <v>0</v>
      </c>
      <c r="R99" s="7">
        <f>IF(OR(E99&gt;0, ISBLANK('Raw Data'!O94)=TRUE), 0, 1)</f>
        <v>0</v>
      </c>
      <c r="S99">
        <f>IF('Raw Data'!O94='Raw Data'!P94, 0, IF('Raw Data'!O94&lt;'Raw Data'!P94, 'Raw Data'!K94, 0))</f>
        <v>0</v>
      </c>
      <c r="T99" s="7">
        <f t="shared" si="23"/>
        <v>0</v>
      </c>
      <c r="U99">
        <f>IF(AND(ISNUMBER('Raw Data'!O94), OR('Raw Data'!O94&gt;'Raw Data'!P94, 'Raw Data'!O94='Raw Data'!P94)), 'Raw Data'!L94, 0)</f>
        <v>0</v>
      </c>
      <c r="V99" s="7">
        <f t="shared" si="24"/>
        <v>0</v>
      </c>
      <c r="W99">
        <f>IF(AND(ISNUMBER('Raw Data'!O94), OR('Raw Data'!O94&lt;'Raw Data'!P94, 'Raw Data'!O94='Raw Data'!P94)), 'Raw Data'!M94, 0)</f>
        <v>0</v>
      </c>
      <c r="X99" s="7">
        <f t="shared" si="25"/>
        <v>0</v>
      </c>
      <c r="Y99">
        <f>IF(AND(ISNUMBER('Raw Data'!O94), OR('Raw Data'!O94&gt;'Raw Data'!P94, 'Raw Data'!O94&lt;'Raw Data'!P94)), 'Raw Data'!N94, 0)</f>
        <v>0</v>
      </c>
      <c r="Z99">
        <f>IF('Raw Data'!C94&lt;'Raw Data'!E94, 1, 0)</f>
        <v>0</v>
      </c>
      <c r="AA99">
        <f>IF(AND('Raw Data'!C94&lt;'Raw Data'!E94, 'Raw Data'!O94&gt;'Raw Data'!P94), 'Raw Data'!C94, 0)</f>
        <v>0</v>
      </c>
      <c r="AB99" t="b">
        <f>'Raw Data'!C94&lt;'Raw Data'!E94</f>
        <v>0</v>
      </c>
      <c r="AC99">
        <f>IF('Raw Data'!C95&gt;'Raw Data'!E95, 1, 0)</f>
        <v>0</v>
      </c>
      <c r="AD99">
        <f>IF(AND('Raw Data'!C94&gt;'Raw Data'!E94, 'Raw Data'!O94&gt;'Raw Data'!P94), 'Raw Data'!C94, 0)</f>
        <v>0</v>
      </c>
      <c r="AE99">
        <f>IF('Raw Data'!E94&lt;'Raw Data'!C94, 1, 0)</f>
        <v>0</v>
      </c>
      <c r="AF99">
        <f>IF(AND('Raw Data'!C94&gt;'Raw Data'!E94, 'Raw Data'!O94&lt;'Raw Data'!P94), 'Raw Data'!E94, 0)</f>
        <v>0</v>
      </c>
      <c r="AG99">
        <f>IF('Raw Data'!E94&gt;'Raw Data'!C94, 1, 0)</f>
        <v>0</v>
      </c>
      <c r="AH99">
        <f>IF(AND('Raw Data'!C94&lt;'Raw Data'!E94, 'Raw Data'!O94&lt;'Raw Data'!P94), 'Raw Data'!E94, 0)</f>
        <v>0</v>
      </c>
      <c r="AI99" s="7">
        <f t="shared" si="26"/>
        <v>0</v>
      </c>
      <c r="AJ99">
        <f>IF(ISNUMBER('Raw Data'!C94), IF(_xlfn.XLOOKUP(SMALL('Raw Data'!C94:E94, 1), C99:G99, C99:G99, 0)&gt;0, SMALL('Raw Data'!C94:E94, 1), 0), 0)</f>
        <v>0</v>
      </c>
      <c r="AK99" s="7">
        <f t="shared" si="27"/>
        <v>0</v>
      </c>
      <c r="AL99">
        <f>IF(ISNUMBER('Raw Data'!C94), IF(_xlfn.XLOOKUP(SMALL('Raw Data'!C94:E94, 2), C99:G99, C99:G99, 0)&gt;0, SMALL('Raw Data'!C94:E94, 2), 0), 0)</f>
        <v>0</v>
      </c>
      <c r="AM99" s="7">
        <f t="shared" si="28"/>
        <v>0</v>
      </c>
      <c r="AN99">
        <f>IF(ISNUMBER('Raw Data'!C94), IF(_xlfn.XLOOKUP(SMALL('Raw Data'!C94:E94, 3), C99:G99, C99:G99, 0)&gt;0, SMALL('Raw Data'!C94:E94, 3), 0), 0)</f>
        <v>0</v>
      </c>
      <c r="AO99" s="7">
        <f t="shared" si="29"/>
        <v>0</v>
      </c>
      <c r="AP99">
        <f>IF(AND('Raw Data'!C94&lt;'Raw Data'!E94,'Raw Data'!O94&gt;'Raw Data'!P94),'Raw Data'!C94,IF(AND('Raw Data'!E94&lt;'Raw Data'!C94,'Raw Data'!P94&gt;'Raw Data'!O94),'Raw Data'!E94,0))</f>
        <v>0</v>
      </c>
      <c r="AQ99" s="7">
        <f t="shared" si="30"/>
        <v>0</v>
      </c>
      <c r="AR99">
        <f>IF(AND('Raw Data'!C94&gt;'Raw Data'!E94,'Raw Data'!O94&gt;'Raw Data'!P94),'Raw Data'!C94,IF(AND('Raw Data'!E94&gt;'Raw Data'!C94,'Raw Data'!P94&gt;'Raw Data'!O94),'Raw Data'!E94,0))</f>
        <v>0</v>
      </c>
      <c r="AS99">
        <f>IF('Raw Data'!D94&gt;0, IF('Raw Data'!D94&gt;4, Analysis!P99, 1), 0)</f>
        <v>0</v>
      </c>
      <c r="AT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AU99">
        <f t="shared" si="31"/>
        <v>0</v>
      </c>
      <c r="AV99">
        <f>IF(AND('Raw Data'!D94&gt;4,'Raw Data'!O94&lt;'Raw Data'!P94),'Raw Data'!K94,IF(AND('Raw Data'!D94&gt;4,'Raw Data'!O94='Raw Data'!P94),0,IF('Raw Data'!O94='Raw Data'!P94,'Raw Data'!D94,0)))</f>
        <v>0</v>
      </c>
      <c r="AW99">
        <f>IF(AND('Raw Data'!D94&lt;4, NOT(ISBLANK('Raw Data'!D94))), 1, 0)</f>
        <v>0</v>
      </c>
      <c r="AX99">
        <f>IF(AND('Raw Data'!D94&lt;4, 'Raw Data'!O94='Raw Data'!P94), 'Raw Data'!D94, 0)</f>
        <v>0</v>
      </c>
    </row>
    <row r="100" spans="1:50" x14ac:dyDescent="0.3">
      <c r="A100">
        <f>'Raw Data'!Q95</f>
        <v>0</v>
      </c>
      <c r="B100" s="7">
        <f t="shared" si="16"/>
        <v>0</v>
      </c>
      <c r="C100">
        <f>IF('Raw Data'!O95&gt;'Raw Data'!P95, 'Raw Data'!C95, 0)</f>
        <v>0</v>
      </c>
      <c r="D100" s="7">
        <f t="shared" si="17"/>
        <v>0</v>
      </c>
      <c r="E100">
        <f>IF(AND(ISNUMBER('Raw Data'!O95), 'Raw Data'!O95='Raw Data'!P95), 'Raw Data'!D95, 0)</f>
        <v>0</v>
      </c>
      <c r="F100" s="7">
        <f t="shared" si="18"/>
        <v>0</v>
      </c>
      <c r="G100">
        <f>IF('Raw Data'!O95&lt;'Raw Data'!P95, 'Raw Data'!E95, 0)</f>
        <v>0</v>
      </c>
      <c r="H100" s="7">
        <f t="shared" si="19"/>
        <v>0</v>
      </c>
      <c r="I100">
        <f>IF(SUM('Raw Data'!O95:P95)&gt;2, 'Raw Data'!F95, 0)</f>
        <v>0</v>
      </c>
      <c r="J100" s="7">
        <f t="shared" si="20"/>
        <v>0</v>
      </c>
      <c r="K100">
        <f>IF(AND(ISNUMBER('Raw Data'!O95),SUM('Raw Data'!O95:P95)&lt;3),'Raw Data'!F95,)</f>
        <v>0</v>
      </c>
      <c r="L100" s="7">
        <f t="shared" si="21"/>
        <v>0</v>
      </c>
      <c r="M100">
        <f>IF(AND('Raw Data'!O95&gt;0, 'Raw Data'!P95&gt;0), 'Raw Data'!H95, 0)</f>
        <v>0</v>
      </c>
      <c r="N100" s="7">
        <f t="shared" si="22"/>
        <v>0</v>
      </c>
      <c r="O100">
        <f>IF(AND(ISNUMBER('Raw Data'!O95), OR('Raw Data'!O95=0, 'Raw Data'!P95=0)), 'Raw Data'!I95, 0)</f>
        <v>0</v>
      </c>
      <c r="P100" s="7">
        <f>IF(OR(E100&gt;0, ISBLANK('Raw Data'!O95)=TRUE), 0, 1)</f>
        <v>0</v>
      </c>
      <c r="Q100">
        <f>IF('Raw Data'!O95='Raw Data'!P95, 0, IF('Raw Data'!O95&gt;'Raw Data'!P95, 'Raw Data'!J95, 0))</f>
        <v>0</v>
      </c>
      <c r="R100" s="7">
        <f>IF(OR(E100&gt;0, ISBLANK('Raw Data'!O95)=TRUE), 0, 1)</f>
        <v>0</v>
      </c>
      <c r="S100">
        <f>IF('Raw Data'!O95='Raw Data'!P95, 0, IF('Raw Data'!O95&lt;'Raw Data'!P95, 'Raw Data'!K95, 0))</f>
        <v>0</v>
      </c>
      <c r="T100" s="7">
        <f t="shared" si="23"/>
        <v>0</v>
      </c>
      <c r="U100">
        <f>IF(AND(ISNUMBER('Raw Data'!O95), OR('Raw Data'!O95&gt;'Raw Data'!P95, 'Raw Data'!O95='Raw Data'!P95)), 'Raw Data'!L95, 0)</f>
        <v>0</v>
      </c>
      <c r="V100" s="7">
        <f t="shared" si="24"/>
        <v>0</v>
      </c>
      <c r="W100">
        <f>IF(AND(ISNUMBER('Raw Data'!O95), OR('Raw Data'!O95&lt;'Raw Data'!P95, 'Raw Data'!O95='Raw Data'!P95)), 'Raw Data'!M95, 0)</f>
        <v>0</v>
      </c>
      <c r="X100" s="7">
        <f t="shared" si="25"/>
        <v>0</v>
      </c>
      <c r="Y100">
        <f>IF(AND(ISNUMBER('Raw Data'!O95), OR('Raw Data'!O95&gt;'Raw Data'!P95, 'Raw Data'!O95&lt;'Raw Data'!P95)), 'Raw Data'!N95, 0)</f>
        <v>0</v>
      </c>
      <c r="Z100">
        <f>IF('Raw Data'!C95&lt;'Raw Data'!E95, 1, 0)</f>
        <v>0</v>
      </c>
      <c r="AA100">
        <f>IF(AND('Raw Data'!C95&lt;'Raw Data'!E95, 'Raw Data'!O95&gt;'Raw Data'!P95), 'Raw Data'!C95, 0)</f>
        <v>0</v>
      </c>
      <c r="AB100" t="b">
        <f>'Raw Data'!C95&lt;'Raw Data'!E95</f>
        <v>0</v>
      </c>
      <c r="AC100">
        <f>IF('Raw Data'!C96&gt;'Raw Data'!E96, 1, 0)</f>
        <v>0</v>
      </c>
      <c r="AD100">
        <f>IF(AND('Raw Data'!C95&gt;'Raw Data'!E95, 'Raw Data'!O95&gt;'Raw Data'!P95), 'Raw Data'!C95, 0)</f>
        <v>0</v>
      </c>
      <c r="AE100">
        <f>IF('Raw Data'!E95&lt;'Raw Data'!C95, 1, 0)</f>
        <v>0</v>
      </c>
      <c r="AF100">
        <f>IF(AND('Raw Data'!C95&gt;'Raw Data'!E95, 'Raw Data'!O95&lt;'Raw Data'!P95), 'Raw Data'!E95, 0)</f>
        <v>0</v>
      </c>
      <c r="AG100">
        <f>IF('Raw Data'!E95&gt;'Raw Data'!C95, 1, 0)</f>
        <v>0</v>
      </c>
      <c r="AH100">
        <f>IF(AND('Raw Data'!C95&lt;'Raw Data'!E95, 'Raw Data'!O95&lt;'Raw Data'!P95), 'Raw Data'!E95, 0)</f>
        <v>0</v>
      </c>
      <c r="AI100" s="7">
        <f t="shared" si="26"/>
        <v>0</v>
      </c>
      <c r="AJ100">
        <f>IF(ISNUMBER('Raw Data'!C95), IF(_xlfn.XLOOKUP(SMALL('Raw Data'!C95:E95, 1), C100:G100, C100:G100, 0)&gt;0, SMALL('Raw Data'!C95:E95, 1), 0), 0)</f>
        <v>0</v>
      </c>
      <c r="AK100" s="7">
        <f t="shared" si="27"/>
        <v>0</v>
      </c>
      <c r="AL100">
        <f>IF(ISNUMBER('Raw Data'!C95), IF(_xlfn.XLOOKUP(SMALL('Raw Data'!C95:E95, 2), C100:G100, C100:G100, 0)&gt;0, SMALL('Raw Data'!C95:E95, 2), 0), 0)</f>
        <v>0</v>
      </c>
      <c r="AM100" s="7">
        <f t="shared" si="28"/>
        <v>0</v>
      </c>
      <c r="AN100">
        <f>IF(ISNUMBER('Raw Data'!C95), IF(_xlfn.XLOOKUP(SMALL('Raw Data'!C95:E95, 3), C100:G100, C100:G100, 0)&gt;0, SMALL('Raw Data'!C95:E95, 3), 0), 0)</f>
        <v>0</v>
      </c>
      <c r="AO100" s="7">
        <f t="shared" si="29"/>
        <v>0</v>
      </c>
      <c r="AP100">
        <f>IF(AND('Raw Data'!C95&lt;'Raw Data'!E95,'Raw Data'!O95&gt;'Raw Data'!P95),'Raw Data'!C95,IF(AND('Raw Data'!E95&lt;'Raw Data'!C95,'Raw Data'!P95&gt;'Raw Data'!O95),'Raw Data'!E95,0))</f>
        <v>0</v>
      </c>
      <c r="AQ100" s="7">
        <f t="shared" si="30"/>
        <v>0</v>
      </c>
      <c r="AR100">
        <f>IF(AND('Raw Data'!C95&gt;'Raw Data'!E95,'Raw Data'!O95&gt;'Raw Data'!P95),'Raw Data'!C95,IF(AND('Raw Data'!E95&gt;'Raw Data'!C95,'Raw Data'!P95&gt;'Raw Data'!O95),'Raw Data'!E95,0))</f>
        <v>0</v>
      </c>
      <c r="AS100">
        <f>IF('Raw Data'!D95&gt;0, IF('Raw Data'!D95&gt;4, Analysis!P100, 1), 0)</f>
        <v>0</v>
      </c>
      <c r="AT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AU100">
        <f t="shared" si="31"/>
        <v>0</v>
      </c>
      <c r="AV100">
        <f>IF(AND('Raw Data'!D95&gt;4,'Raw Data'!O95&lt;'Raw Data'!P95),'Raw Data'!K95,IF(AND('Raw Data'!D95&gt;4,'Raw Data'!O95='Raw Data'!P95),0,IF('Raw Data'!O95='Raw Data'!P95,'Raw Data'!D95,0)))</f>
        <v>0</v>
      </c>
      <c r="AW100">
        <f>IF(AND('Raw Data'!D95&lt;4, NOT(ISBLANK('Raw Data'!D95))), 1, 0)</f>
        <v>0</v>
      </c>
      <c r="AX100">
        <f>IF(AND('Raw Data'!D95&lt;4, 'Raw Data'!O95='Raw Data'!P95), 'Raw Data'!D95, 0)</f>
        <v>0</v>
      </c>
    </row>
    <row r="101" spans="1:50" x14ac:dyDescent="0.3">
      <c r="A101">
        <f>'Raw Data'!Q96</f>
        <v>0</v>
      </c>
      <c r="B101" s="7">
        <f t="shared" si="16"/>
        <v>0</v>
      </c>
      <c r="C101">
        <f>IF('Raw Data'!O96&gt;'Raw Data'!P96, 'Raw Data'!C96, 0)</f>
        <v>0</v>
      </c>
      <c r="D101" s="7">
        <f t="shared" si="17"/>
        <v>0</v>
      </c>
      <c r="E101">
        <f>IF(AND(ISNUMBER('Raw Data'!O96), 'Raw Data'!O96='Raw Data'!P96), 'Raw Data'!D96, 0)</f>
        <v>0</v>
      </c>
      <c r="F101" s="7">
        <f t="shared" si="18"/>
        <v>0</v>
      </c>
      <c r="G101">
        <f>IF('Raw Data'!O96&lt;'Raw Data'!P96, 'Raw Data'!E96, 0)</f>
        <v>0</v>
      </c>
      <c r="H101" s="7">
        <f t="shared" si="19"/>
        <v>0</v>
      </c>
      <c r="I101">
        <f>IF(SUM('Raw Data'!O96:P96)&gt;2, 'Raw Data'!F96, 0)</f>
        <v>0</v>
      </c>
      <c r="J101" s="7">
        <f t="shared" si="20"/>
        <v>0</v>
      </c>
      <c r="K101">
        <f>IF(AND(ISNUMBER('Raw Data'!O96),SUM('Raw Data'!O96:P96)&lt;3),'Raw Data'!F96,)</f>
        <v>0</v>
      </c>
      <c r="L101" s="7">
        <f t="shared" si="21"/>
        <v>0</v>
      </c>
      <c r="M101">
        <f>IF(AND('Raw Data'!O96&gt;0, 'Raw Data'!P96&gt;0), 'Raw Data'!H96, 0)</f>
        <v>0</v>
      </c>
      <c r="N101" s="7">
        <f t="shared" si="22"/>
        <v>0</v>
      </c>
      <c r="O101">
        <f>IF(AND(ISNUMBER('Raw Data'!O96), OR('Raw Data'!O96=0, 'Raw Data'!P96=0)), 'Raw Data'!I96, 0)</f>
        <v>0</v>
      </c>
      <c r="P101" s="7">
        <f>IF(OR(E101&gt;0, ISBLANK('Raw Data'!O96)=TRUE), 0, 1)</f>
        <v>0</v>
      </c>
      <c r="Q101">
        <f>IF('Raw Data'!O96='Raw Data'!P96, 0, IF('Raw Data'!O96&gt;'Raw Data'!P96, 'Raw Data'!J96, 0))</f>
        <v>0</v>
      </c>
      <c r="R101" s="7">
        <f>IF(OR(E101&gt;0, ISBLANK('Raw Data'!O96)=TRUE), 0, 1)</f>
        <v>0</v>
      </c>
      <c r="S101">
        <f>IF('Raw Data'!O96='Raw Data'!P96, 0, IF('Raw Data'!O96&lt;'Raw Data'!P96, 'Raw Data'!K96, 0))</f>
        <v>0</v>
      </c>
      <c r="T101" s="7">
        <f t="shared" si="23"/>
        <v>0</v>
      </c>
      <c r="U101">
        <f>IF(AND(ISNUMBER('Raw Data'!O96), OR('Raw Data'!O96&gt;'Raw Data'!P96, 'Raw Data'!O96='Raw Data'!P96)), 'Raw Data'!L96, 0)</f>
        <v>0</v>
      </c>
      <c r="V101" s="7">
        <f t="shared" si="24"/>
        <v>0</v>
      </c>
      <c r="W101">
        <f>IF(AND(ISNUMBER('Raw Data'!O96), OR('Raw Data'!O96&lt;'Raw Data'!P96, 'Raw Data'!O96='Raw Data'!P96)), 'Raw Data'!M96, 0)</f>
        <v>0</v>
      </c>
      <c r="X101" s="7">
        <f t="shared" si="25"/>
        <v>0</v>
      </c>
      <c r="Y101">
        <f>IF(AND(ISNUMBER('Raw Data'!O96), OR('Raw Data'!O96&gt;'Raw Data'!P96, 'Raw Data'!O96&lt;'Raw Data'!P96)), 'Raw Data'!N96, 0)</f>
        <v>0</v>
      </c>
      <c r="Z101">
        <f>IF('Raw Data'!C96&lt;'Raw Data'!E96, 1, 0)</f>
        <v>0</v>
      </c>
      <c r="AA101">
        <f>IF(AND('Raw Data'!C96&lt;'Raw Data'!E96, 'Raw Data'!O96&gt;'Raw Data'!P96), 'Raw Data'!C96, 0)</f>
        <v>0</v>
      </c>
      <c r="AB101" t="b">
        <f>'Raw Data'!C96&lt;'Raw Data'!E96</f>
        <v>0</v>
      </c>
      <c r="AC101">
        <f>IF('Raw Data'!C97&gt;'Raw Data'!E97, 1, 0)</f>
        <v>0</v>
      </c>
      <c r="AD101">
        <f>IF(AND('Raw Data'!C96&gt;'Raw Data'!E96, 'Raw Data'!O96&gt;'Raw Data'!P96), 'Raw Data'!C96, 0)</f>
        <v>0</v>
      </c>
      <c r="AE101">
        <f>IF('Raw Data'!E96&lt;'Raw Data'!C96, 1, 0)</f>
        <v>0</v>
      </c>
      <c r="AF101">
        <f>IF(AND('Raw Data'!C96&gt;'Raw Data'!E96, 'Raw Data'!O96&lt;'Raw Data'!P96), 'Raw Data'!E96, 0)</f>
        <v>0</v>
      </c>
      <c r="AG101">
        <f>IF('Raw Data'!E96&gt;'Raw Data'!C96, 1, 0)</f>
        <v>0</v>
      </c>
      <c r="AH101">
        <f>IF(AND('Raw Data'!C96&lt;'Raw Data'!E96, 'Raw Data'!O96&lt;'Raw Data'!P96), 'Raw Data'!E96, 0)</f>
        <v>0</v>
      </c>
      <c r="AI101" s="7">
        <f t="shared" si="26"/>
        <v>0</v>
      </c>
      <c r="AJ101">
        <f>IF(ISNUMBER('Raw Data'!C96), IF(_xlfn.XLOOKUP(SMALL('Raw Data'!C96:E96, 1), C101:G101, C101:G101, 0)&gt;0, SMALL('Raw Data'!C96:E96, 1), 0), 0)</f>
        <v>0</v>
      </c>
      <c r="AK101" s="7">
        <f t="shared" si="27"/>
        <v>0</v>
      </c>
      <c r="AL101">
        <f>IF(ISNUMBER('Raw Data'!C96), IF(_xlfn.XLOOKUP(SMALL('Raw Data'!C96:E96, 2), C101:G101, C101:G101, 0)&gt;0, SMALL('Raw Data'!C96:E96, 2), 0), 0)</f>
        <v>0</v>
      </c>
      <c r="AM101" s="7">
        <f t="shared" si="28"/>
        <v>0</v>
      </c>
      <c r="AN101">
        <f>IF(ISNUMBER('Raw Data'!C96), IF(_xlfn.XLOOKUP(SMALL('Raw Data'!C96:E96, 3), C101:G101, C101:G101, 0)&gt;0, SMALL('Raw Data'!C96:E96, 3), 0), 0)</f>
        <v>0</v>
      </c>
      <c r="AO101" s="7">
        <f t="shared" si="29"/>
        <v>0</v>
      </c>
      <c r="AP101">
        <f>IF(AND('Raw Data'!C96&lt;'Raw Data'!E96,'Raw Data'!O96&gt;'Raw Data'!P96),'Raw Data'!C96,IF(AND('Raw Data'!E96&lt;'Raw Data'!C96,'Raw Data'!P96&gt;'Raw Data'!O96),'Raw Data'!E96,0))</f>
        <v>0</v>
      </c>
      <c r="AQ101" s="7">
        <f t="shared" si="30"/>
        <v>0</v>
      </c>
      <c r="AR101">
        <f>IF(AND('Raw Data'!C96&gt;'Raw Data'!E96,'Raw Data'!O96&gt;'Raw Data'!P96),'Raw Data'!C96,IF(AND('Raw Data'!E96&gt;'Raw Data'!C96,'Raw Data'!P96&gt;'Raw Data'!O96),'Raw Data'!E96,0))</f>
        <v>0</v>
      </c>
      <c r="AS101">
        <f>IF('Raw Data'!D96&gt;0, IF('Raw Data'!D96&gt;4, Analysis!P101, 1), 0)</f>
        <v>0</v>
      </c>
      <c r="AT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AU101">
        <f t="shared" si="31"/>
        <v>0</v>
      </c>
      <c r="AV101">
        <f>IF(AND('Raw Data'!D96&gt;4,'Raw Data'!O96&lt;'Raw Data'!P96),'Raw Data'!K96,IF(AND('Raw Data'!D96&gt;4,'Raw Data'!O96='Raw Data'!P96),0,IF('Raw Data'!O96='Raw Data'!P96,'Raw Data'!D96,0)))</f>
        <v>0</v>
      </c>
      <c r="AW101">
        <f>IF(AND('Raw Data'!D96&lt;4, NOT(ISBLANK('Raw Data'!D96))), 1, 0)</f>
        <v>0</v>
      </c>
      <c r="AX101">
        <f>IF(AND('Raw Data'!D96&lt;4, 'Raw Data'!O96='Raw Data'!P96), 'Raw Data'!D96, 0)</f>
        <v>0</v>
      </c>
    </row>
    <row r="102" spans="1:50" x14ac:dyDescent="0.3">
      <c r="A102">
        <f>'Raw Data'!Q97</f>
        <v>0</v>
      </c>
      <c r="B102" s="7">
        <f t="shared" si="16"/>
        <v>0</v>
      </c>
      <c r="C102">
        <f>IF('Raw Data'!O97&gt;'Raw Data'!P97, 'Raw Data'!C97, 0)</f>
        <v>0</v>
      </c>
      <c r="D102" s="7">
        <f t="shared" si="17"/>
        <v>0</v>
      </c>
      <c r="E102">
        <f>IF(AND(ISNUMBER('Raw Data'!O97), 'Raw Data'!O97='Raw Data'!P97), 'Raw Data'!D97, 0)</f>
        <v>0</v>
      </c>
      <c r="F102" s="7">
        <f t="shared" si="18"/>
        <v>0</v>
      </c>
      <c r="G102">
        <f>IF('Raw Data'!O97&lt;'Raw Data'!P97, 'Raw Data'!E97, 0)</f>
        <v>0</v>
      </c>
      <c r="H102" s="7">
        <f t="shared" si="19"/>
        <v>0</v>
      </c>
      <c r="I102">
        <f>IF(SUM('Raw Data'!O97:P97)&gt;2, 'Raw Data'!F97, 0)</f>
        <v>0</v>
      </c>
      <c r="J102" s="7">
        <f t="shared" si="20"/>
        <v>0</v>
      </c>
      <c r="K102">
        <f>IF(AND(ISNUMBER('Raw Data'!O97),SUM('Raw Data'!O97:P97)&lt;3),'Raw Data'!F97,)</f>
        <v>0</v>
      </c>
      <c r="L102" s="7">
        <f t="shared" si="21"/>
        <v>0</v>
      </c>
      <c r="M102">
        <f>IF(AND('Raw Data'!O97&gt;0, 'Raw Data'!P97&gt;0), 'Raw Data'!H97, 0)</f>
        <v>0</v>
      </c>
      <c r="N102" s="7">
        <f t="shared" si="22"/>
        <v>0</v>
      </c>
      <c r="O102">
        <f>IF(AND(ISNUMBER('Raw Data'!O97), OR('Raw Data'!O97=0, 'Raw Data'!P97=0)), 'Raw Data'!I97, 0)</f>
        <v>0</v>
      </c>
      <c r="P102" s="7">
        <f>IF(OR(E102&gt;0, ISBLANK('Raw Data'!O97)=TRUE), 0, 1)</f>
        <v>0</v>
      </c>
      <c r="Q102">
        <f>IF('Raw Data'!O97='Raw Data'!P97, 0, IF('Raw Data'!O97&gt;'Raw Data'!P97, 'Raw Data'!J97, 0))</f>
        <v>0</v>
      </c>
      <c r="R102" s="7">
        <f>IF(OR(E102&gt;0, ISBLANK('Raw Data'!O97)=TRUE), 0, 1)</f>
        <v>0</v>
      </c>
      <c r="S102">
        <f>IF('Raw Data'!O97='Raw Data'!P97, 0, IF('Raw Data'!O97&lt;'Raw Data'!P97, 'Raw Data'!K97, 0))</f>
        <v>0</v>
      </c>
      <c r="T102" s="7">
        <f t="shared" si="23"/>
        <v>0</v>
      </c>
      <c r="U102">
        <f>IF(AND(ISNUMBER('Raw Data'!O97), OR('Raw Data'!O97&gt;'Raw Data'!P97, 'Raw Data'!O97='Raw Data'!P97)), 'Raw Data'!L97, 0)</f>
        <v>0</v>
      </c>
      <c r="V102" s="7">
        <f t="shared" si="24"/>
        <v>0</v>
      </c>
      <c r="W102">
        <f>IF(AND(ISNUMBER('Raw Data'!O97), OR('Raw Data'!O97&lt;'Raw Data'!P97, 'Raw Data'!O97='Raw Data'!P97)), 'Raw Data'!M97, 0)</f>
        <v>0</v>
      </c>
      <c r="X102" s="7">
        <f t="shared" si="25"/>
        <v>0</v>
      </c>
      <c r="Y102">
        <f>IF(AND(ISNUMBER('Raw Data'!O97), OR('Raw Data'!O97&gt;'Raw Data'!P97, 'Raw Data'!O97&lt;'Raw Data'!P97)), 'Raw Data'!N97, 0)</f>
        <v>0</v>
      </c>
      <c r="Z102">
        <f>IF('Raw Data'!C97&lt;'Raw Data'!E97, 1, 0)</f>
        <v>0</v>
      </c>
      <c r="AA102">
        <f>IF(AND('Raw Data'!C97&lt;'Raw Data'!E97, 'Raw Data'!O97&gt;'Raw Data'!P97), 'Raw Data'!C97, 0)</f>
        <v>0</v>
      </c>
      <c r="AB102" t="b">
        <f>'Raw Data'!C97&lt;'Raw Data'!E97</f>
        <v>0</v>
      </c>
      <c r="AC102">
        <f>IF('Raw Data'!C98&gt;'Raw Data'!E98, 1, 0)</f>
        <v>0</v>
      </c>
      <c r="AD102">
        <f>IF(AND('Raw Data'!C97&gt;'Raw Data'!E97, 'Raw Data'!O97&gt;'Raw Data'!P97), 'Raw Data'!C97, 0)</f>
        <v>0</v>
      </c>
      <c r="AE102">
        <f>IF('Raw Data'!E97&lt;'Raw Data'!C97, 1, 0)</f>
        <v>0</v>
      </c>
      <c r="AF102">
        <f>IF(AND('Raw Data'!C97&gt;'Raw Data'!E97, 'Raw Data'!O97&lt;'Raw Data'!P97), 'Raw Data'!E97, 0)</f>
        <v>0</v>
      </c>
      <c r="AG102">
        <f>IF('Raw Data'!E97&gt;'Raw Data'!C97, 1, 0)</f>
        <v>0</v>
      </c>
      <c r="AH102">
        <f>IF(AND('Raw Data'!C97&lt;'Raw Data'!E97, 'Raw Data'!O97&lt;'Raw Data'!P97), 'Raw Data'!E97, 0)</f>
        <v>0</v>
      </c>
      <c r="AI102" s="7">
        <f t="shared" si="26"/>
        <v>0</v>
      </c>
      <c r="AJ102">
        <f>IF(ISNUMBER('Raw Data'!C97), IF(_xlfn.XLOOKUP(SMALL('Raw Data'!C97:E97, 1), C102:G102, C102:G102, 0)&gt;0, SMALL('Raw Data'!C97:E97, 1), 0), 0)</f>
        <v>0</v>
      </c>
      <c r="AK102" s="7">
        <f t="shared" si="27"/>
        <v>0</v>
      </c>
      <c r="AL102">
        <f>IF(ISNUMBER('Raw Data'!C97), IF(_xlfn.XLOOKUP(SMALL('Raw Data'!C97:E97, 2), C102:G102, C102:G102, 0)&gt;0, SMALL('Raw Data'!C97:E97, 2), 0), 0)</f>
        <v>0</v>
      </c>
      <c r="AM102" s="7">
        <f t="shared" si="28"/>
        <v>0</v>
      </c>
      <c r="AN102">
        <f>IF(ISNUMBER('Raw Data'!C97), IF(_xlfn.XLOOKUP(SMALL('Raw Data'!C97:E97, 3), C102:G102, C102:G102, 0)&gt;0, SMALL('Raw Data'!C97:E97, 3), 0), 0)</f>
        <v>0</v>
      </c>
      <c r="AO102" s="7">
        <f t="shared" si="29"/>
        <v>0</v>
      </c>
      <c r="AP102">
        <f>IF(AND('Raw Data'!C97&lt;'Raw Data'!E97,'Raw Data'!O97&gt;'Raw Data'!P97),'Raw Data'!C97,IF(AND('Raw Data'!E97&lt;'Raw Data'!C97,'Raw Data'!P97&gt;'Raw Data'!O97),'Raw Data'!E97,0))</f>
        <v>0</v>
      </c>
      <c r="AQ102" s="7">
        <f t="shared" si="30"/>
        <v>0</v>
      </c>
      <c r="AR102">
        <f>IF(AND('Raw Data'!C97&gt;'Raw Data'!E97,'Raw Data'!O97&gt;'Raw Data'!P97),'Raw Data'!C97,IF(AND('Raw Data'!E97&gt;'Raw Data'!C97,'Raw Data'!P97&gt;'Raw Data'!O97),'Raw Data'!E97,0))</f>
        <v>0</v>
      </c>
      <c r="AS102">
        <f>IF('Raw Data'!D97&gt;0, IF('Raw Data'!D97&gt;4, Analysis!P102, 1), 0)</f>
        <v>0</v>
      </c>
      <c r="AT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AU102">
        <f t="shared" si="31"/>
        <v>0</v>
      </c>
      <c r="AV102">
        <f>IF(AND('Raw Data'!D97&gt;4,'Raw Data'!O97&lt;'Raw Data'!P97),'Raw Data'!K97,IF(AND('Raw Data'!D97&gt;4,'Raw Data'!O97='Raw Data'!P97),0,IF('Raw Data'!O97='Raw Data'!P97,'Raw Data'!D97,0)))</f>
        <v>0</v>
      </c>
      <c r="AW102">
        <f>IF(AND('Raw Data'!D97&lt;4, NOT(ISBLANK('Raw Data'!D97))), 1, 0)</f>
        <v>0</v>
      </c>
      <c r="AX102">
        <f>IF(AND('Raw Data'!D97&lt;4, 'Raw Data'!O97='Raw Data'!P97), 'Raw Data'!D97, 0)</f>
        <v>0</v>
      </c>
    </row>
    <row r="103" spans="1:50" x14ac:dyDescent="0.3">
      <c r="A103">
        <f>'Raw Data'!Q98</f>
        <v>0</v>
      </c>
      <c r="B103" s="7">
        <f t="shared" si="16"/>
        <v>0</v>
      </c>
      <c r="C103">
        <f>IF('Raw Data'!O98&gt;'Raw Data'!P98, 'Raw Data'!C98, 0)</f>
        <v>0</v>
      </c>
      <c r="D103" s="7">
        <f t="shared" si="17"/>
        <v>0</v>
      </c>
      <c r="E103">
        <f>IF(AND(ISNUMBER('Raw Data'!O98), 'Raw Data'!O98='Raw Data'!P98), 'Raw Data'!D98, 0)</f>
        <v>0</v>
      </c>
      <c r="F103" s="7">
        <f t="shared" si="18"/>
        <v>0</v>
      </c>
      <c r="G103">
        <f>IF('Raw Data'!O98&lt;'Raw Data'!P98, 'Raw Data'!E98, 0)</f>
        <v>0</v>
      </c>
      <c r="H103" s="7">
        <f t="shared" si="19"/>
        <v>0</v>
      </c>
      <c r="I103">
        <f>IF(SUM('Raw Data'!O98:P98)&gt;2, 'Raw Data'!F98, 0)</f>
        <v>0</v>
      </c>
      <c r="J103" s="7">
        <f t="shared" si="20"/>
        <v>0</v>
      </c>
      <c r="K103">
        <f>IF(AND(ISNUMBER('Raw Data'!O98),SUM('Raw Data'!O98:P98)&lt;3),'Raw Data'!F98,)</f>
        <v>0</v>
      </c>
      <c r="L103" s="7">
        <f t="shared" si="21"/>
        <v>0</v>
      </c>
      <c r="M103">
        <f>IF(AND('Raw Data'!O98&gt;0, 'Raw Data'!P98&gt;0), 'Raw Data'!H98, 0)</f>
        <v>0</v>
      </c>
      <c r="N103" s="7">
        <f t="shared" si="22"/>
        <v>0</v>
      </c>
      <c r="O103">
        <f>IF(AND(ISNUMBER('Raw Data'!O98), OR('Raw Data'!O98=0, 'Raw Data'!P98=0)), 'Raw Data'!I98, 0)</f>
        <v>0</v>
      </c>
      <c r="P103" s="7">
        <f>IF(OR(E103&gt;0, ISBLANK('Raw Data'!O98)=TRUE), 0, 1)</f>
        <v>0</v>
      </c>
      <c r="Q103">
        <f>IF('Raw Data'!O98='Raw Data'!P98, 0, IF('Raw Data'!O98&gt;'Raw Data'!P98, 'Raw Data'!J98, 0))</f>
        <v>0</v>
      </c>
      <c r="R103" s="7">
        <f>IF(OR(E103&gt;0, ISBLANK('Raw Data'!O98)=TRUE), 0, 1)</f>
        <v>0</v>
      </c>
      <c r="S103">
        <f>IF('Raw Data'!O98='Raw Data'!P98, 0, IF('Raw Data'!O98&lt;'Raw Data'!P98, 'Raw Data'!K98, 0))</f>
        <v>0</v>
      </c>
      <c r="T103" s="7">
        <f t="shared" si="23"/>
        <v>0</v>
      </c>
      <c r="U103">
        <f>IF(AND(ISNUMBER('Raw Data'!O98), OR('Raw Data'!O98&gt;'Raw Data'!P98, 'Raw Data'!O98='Raw Data'!P98)), 'Raw Data'!L98, 0)</f>
        <v>0</v>
      </c>
      <c r="V103" s="7">
        <f t="shared" si="24"/>
        <v>0</v>
      </c>
      <c r="W103">
        <f>IF(AND(ISNUMBER('Raw Data'!O98), OR('Raw Data'!O98&lt;'Raw Data'!P98, 'Raw Data'!O98='Raw Data'!P98)), 'Raw Data'!M98, 0)</f>
        <v>0</v>
      </c>
      <c r="X103" s="7">
        <f t="shared" si="25"/>
        <v>0</v>
      </c>
      <c r="Y103">
        <f>IF(AND(ISNUMBER('Raw Data'!O98), OR('Raw Data'!O98&gt;'Raw Data'!P98, 'Raw Data'!O98&lt;'Raw Data'!P98)), 'Raw Data'!N98, 0)</f>
        <v>0</v>
      </c>
      <c r="Z103">
        <f>IF('Raw Data'!C98&lt;'Raw Data'!E98, 1, 0)</f>
        <v>0</v>
      </c>
      <c r="AA103">
        <f>IF(AND('Raw Data'!C98&lt;'Raw Data'!E98, 'Raw Data'!O98&gt;'Raw Data'!P98), 'Raw Data'!C98, 0)</f>
        <v>0</v>
      </c>
      <c r="AB103" t="b">
        <f>'Raw Data'!C98&lt;'Raw Data'!E98</f>
        <v>0</v>
      </c>
      <c r="AC103">
        <f>IF('Raw Data'!C99&gt;'Raw Data'!E99, 1, 0)</f>
        <v>0</v>
      </c>
      <c r="AD103">
        <f>IF(AND('Raw Data'!C98&gt;'Raw Data'!E98, 'Raw Data'!O98&gt;'Raw Data'!P98), 'Raw Data'!C98, 0)</f>
        <v>0</v>
      </c>
      <c r="AE103">
        <f>IF('Raw Data'!E98&lt;'Raw Data'!C98, 1, 0)</f>
        <v>0</v>
      </c>
      <c r="AF103">
        <f>IF(AND('Raw Data'!C98&gt;'Raw Data'!E98, 'Raw Data'!O98&lt;'Raw Data'!P98), 'Raw Data'!E98, 0)</f>
        <v>0</v>
      </c>
      <c r="AG103">
        <f>IF('Raw Data'!E98&gt;'Raw Data'!C98, 1, 0)</f>
        <v>0</v>
      </c>
      <c r="AH103">
        <f>IF(AND('Raw Data'!C98&lt;'Raw Data'!E98, 'Raw Data'!O98&lt;'Raw Data'!P98), 'Raw Data'!E98, 0)</f>
        <v>0</v>
      </c>
      <c r="AI103" s="7">
        <f t="shared" si="26"/>
        <v>0</v>
      </c>
      <c r="AJ103">
        <f>IF(ISNUMBER('Raw Data'!C98), IF(_xlfn.XLOOKUP(SMALL('Raw Data'!C98:E98, 1), C103:G103, C103:G103, 0)&gt;0, SMALL('Raw Data'!C98:E98, 1), 0), 0)</f>
        <v>0</v>
      </c>
      <c r="AK103" s="7">
        <f t="shared" si="27"/>
        <v>0</v>
      </c>
      <c r="AL103">
        <f>IF(ISNUMBER('Raw Data'!C98), IF(_xlfn.XLOOKUP(SMALL('Raw Data'!C98:E98, 2), C103:G103, C103:G103, 0)&gt;0, SMALL('Raw Data'!C98:E98, 2), 0), 0)</f>
        <v>0</v>
      </c>
      <c r="AM103" s="7">
        <f t="shared" si="28"/>
        <v>0</v>
      </c>
      <c r="AN103">
        <f>IF(ISNUMBER('Raw Data'!C98), IF(_xlfn.XLOOKUP(SMALL('Raw Data'!C98:E98, 3), C103:G103, C103:G103, 0)&gt;0, SMALL('Raw Data'!C98:E98, 3), 0), 0)</f>
        <v>0</v>
      </c>
      <c r="AO103" s="7">
        <f t="shared" si="29"/>
        <v>0</v>
      </c>
      <c r="AP103">
        <f>IF(AND('Raw Data'!C98&lt;'Raw Data'!E98,'Raw Data'!O98&gt;'Raw Data'!P98),'Raw Data'!C98,IF(AND('Raw Data'!E98&lt;'Raw Data'!C98,'Raw Data'!P98&gt;'Raw Data'!O98),'Raw Data'!E98,0))</f>
        <v>0</v>
      </c>
      <c r="AQ103" s="7">
        <f t="shared" si="30"/>
        <v>0</v>
      </c>
      <c r="AR103">
        <f>IF(AND('Raw Data'!C98&gt;'Raw Data'!E98,'Raw Data'!O98&gt;'Raw Data'!P98),'Raw Data'!C98,IF(AND('Raw Data'!E98&gt;'Raw Data'!C98,'Raw Data'!P98&gt;'Raw Data'!O98),'Raw Data'!E98,0))</f>
        <v>0</v>
      </c>
      <c r="AS103">
        <f>IF('Raw Data'!D98&gt;0, IF('Raw Data'!D98&gt;4, Analysis!P103, 1), 0)</f>
        <v>0</v>
      </c>
      <c r="AT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AU103">
        <f t="shared" si="31"/>
        <v>0</v>
      </c>
      <c r="AV103">
        <f>IF(AND('Raw Data'!D98&gt;4,'Raw Data'!O98&lt;'Raw Data'!P98),'Raw Data'!K98,IF(AND('Raw Data'!D98&gt;4,'Raw Data'!O98='Raw Data'!P98),0,IF('Raw Data'!O98='Raw Data'!P98,'Raw Data'!D98,0)))</f>
        <v>0</v>
      </c>
      <c r="AW103">
        <f>IF(AND('Raw Data'!D98&lt;4, NOT(ISBLANK('Raw Data'!D98))), 1, 0)</f>
        <v>0</v>
      </c>
      <c r="AX103">
        <f>IF(AND('Raw Data'!D98&lt;4, 'Raw Data'!O98='Raw Data'!P98), 'Raw Data'!D98, 0)</f>
        <v>0</v>
      </c>
    </row>
    <row r="104" spans="1:50" x14ac:dyDescent="0.3">
      <c r="A104">
        <f>'Raw Data'!Q99</f>
        <v>0</v>
      </c>
      <c r="B104" s="7">
        <f t="shared" si="16"/>
        <v>0</v>
      </c>
      <c r="C104">
        <f>IF('Raw Data'!O99&gt;'Raw Data'!P99, 'Raw Data'!C99, 0)</f>
        <v>0</v>
      </c>
      <c r="D104" s="7">
        <f t="shared" si="17"/>
        <v>0</v>
      </c>
      <c r="E104">
        <f>IF(AND(ISNUMBER('Raw Data'!O99), 'Raw Data'!O99='Raw Data'!P99), 'Raw Data'!D99, 0)</f>
        <v>0</v>
      </c>
      <c r="F104" s="7">
        <f t="shared" si="18"/>
        <v>0</v>
      </c>
      <c r="G104">
        <f>IF('Raw Data'!O99&lt;'Raw Data'!P99, 'Raw Data'!E99, 0)</f>
        <v>0</v>
      </c>
      <c r="H104" s="7">
        <f t="shared" si="19"/>
        <v>0</v>
      </c>
      <c r="I104">
        <f>IF(SUM('Raw Data'!O99:P99)&gt;2, 'Raw Data'!F99, 0)</f>
        <v>0</v>
      </c>
      <c r="J104" s="7">
        <f t="shared" si="20"/>
        <v>0</v>
      </c>
      <c r="K104">
        <f>IF(AND(ISNUMBER('Raw Data'!O99),SUM('Raw Data'!O99:P99)&lt;3),'Raw Data'!F99,)</f>
        <v>0</v>
      </c>
      <c r="L104" s="7">
        <f t="shared" si="21"/>
        <v>0</v>
      </c>
      <c r="M104">
        <f>IF(AND('Raw Data'!O99&gt;0, 'Raw Data'!P99&gt;0), 'Raw Data'!H99, 0)</f>
        <v>0</v>
      </c>
      <c r="N104" s="7">
        <f t="shared" si="22"/>
        <v>0</v>
      </c>
      <c r="O104">
        <f>IF(AND(ISNUMBER('Raw Data'!O99), OR('Raw Data'!O99=0, 'Raw Data'!P99=0)), 'Raw Data'!I99, 0)</f>
        <v>0</v>
      </c>
      <c r="P104" s="7">
        <f>IF(OR(E104&gt;0, ISBLANK('Raw Data'!O99)=TRUE), 0, 1)</f>
        <v>0</v>
      </c>
      <c r="Q104">
        <f>IF('Raw Data'!O99='Raw Data'!P99, 0, IF('Raw Data'!O99&gt;'Raw Data'!P99, 'Raw Data'!J99, 0))</f>
        <v>0</v>
      </c>
      <c r="R104" s="7">
        <f>IF(OR(E104&gt;0, ISBLANK('Raw Data'!O99)=TRUE), 0, 1)</f>
        <v>0</v>
      </c>
      <c r="S104">
        <f>IF('Raw Data'!O99='Raw Data'!P99, 0, IF('Raw Data'!O99&lt;'Raw Data'!P99, 'Raw Data'!K99, 0))</f>
        <v>0</v>
      </c>
      <c r="T104" s="7">
        <f t="shared" si="23"/>
        <v>0</v>
      </c>
      <c r="U104">
        <f>IF(AND(ISNUMBER('Raw Data'!O99), OR('Raw Data'!O99&gt;'Raw Data'!P99, 'Raw Data'!O99='Raw Data'!P99)), 'Raw Data'!L99, 0)</f>
        <v>0</v>
      </c>
      <c r="V104" s="7">
        <f t="shared" si="24"/>
        <v>0</v>
      </c>
      <c r="W104">
        <f>IF(AND(ISNUMBER('Raw Data'!O99), OR('Raw Data'!O99&lt;'Raw Data'!P99, 'Raw Data'!O99='Raw Data'!P99)), 'Raw Data'!M99, 0)</f>
        <v>0</v>
      </c>
      <c r="X104" s="7">
        <f t="shared" si="25"/>
        <v>0</v>
      </c>
      <c r="Y104">
        <f>IF(AND(ISNUMBER('Raw Data'!O99), OR('Raw Data'!O99&gt;'Raw Data'!P99, 'Raw Data'!O99&lt;'Raw Data'!P99)), 'Raw Data'!N99, 0)</f>
        <v>0</v>
      </c>
      <c r="Z104">
        <f>IF('Raw Data'!C99&lt;'Raw Data'!E99, 1, 0)</f>
        <v>0</v>
      </c>
      <c r="AA104">
        <f>IF(AND('Raw Data'!C99&lt;'Raw Data'!E99, 'Raw Data'!O99&gt;'Raw Data'!P99), 'Raw Data'!C99, 0)</f>
        <v>0</v>
      </c>
      <c r="AB104" t="b">
        <f>'Raw Data'!C99&lt;'Raw Data'!E99</f>
        <v>0</v>
      </c>
      <c r="AC104">
        <f>IF('Raw Data'!C100&gt;'Raw Data'!E100, 1, 0)</f>
        <v>0</v>
      </c>
      <c r="AD104">
        <f>IF(AND('Raw Data'!C99&gt;'Raw Data'!E99, 'Raw Data'!O99&gt;'Raw Data'!P99), 'Raw Data'!C99, 0)</f>
        <v>0</v>
      </c>
      <c r="AE104">
        <f>IF('Raw Data'!E99&lt;'Raw Data'!C99, 1, 0)</f>
        <v>0</v>
      </c>
      <c r="AF104">
        <f>IF(AND('Raw Data'!C99&gt;'Raw Data'!E99, 'Raw Data'!O99&lt;'Raw Data'!P99), 'Raw Data'!E99, 0)</f>
        <v>0</v>
      </c>
      <c r="AG104">
        <f>IF('Raw Data'!E99&gt;'Raw Data'!C99, 1, 0)</f>
        <v>0</v>
      </c>
      <c r="AH104">
        <f>IF(AND('Raw Data'!C99&lt;'Raw Data'!E99, 'Raw Data'!O99&lt;'Raw Data'!P99), 'Raw Data'!E99, 0)</f>
        <v>0</v>
      </c>
      <c r="AI104" s="7">
        <f t="shared" si="26"/>
        <v>0</v>
      </c>
      <c r="AJ104">
        <f>IF(ISNUMBER('Raw Data'!C99), IF(_xlfn.XLOOKUP(SMALL('Raw Data'!C99:E99, 1), C104:G104, C104:G104, 0)&gt;0, SMALL('Raw Data'!C99:E99, 1), 0), 0)</f>
        <v>0</v>
      </c>
      <c r="AK104" s="7">
        <f t="shared" si="27"/>
        <v>0</v>
      </c>
      <c r="AL104">
        <f>IF(ISNUMBER('Raw Data'!C99), IF(_xlfn.XLOOKUP(SMALL('Raw Data'!C99:E99, 2), C104:G104, C104:G104, 0)&gt;0, SMALL('Raw Data'!C99:E99, 2), 0), 0)</f>
        <v>0</v>
      </c>
      <c r="AM104" s="7">
        <f t="shared" si="28"/>
        <v>0</v>
      </c>
      <c r="AN104">
        <f>IF(ISNUMBER('Raw Data'!C99), IF(_xlfn.XLOOKUP(SMALL('Raw Data'!C99:E99, 3), C104:G104, C104:G104, 0)&gt;0, SMALL('Raw Data'!C99:E99, 3), 0), 0)</f>
        <v>0</v>
      </c>
      <c r="AO104" s="7">
        <f t="shared" si="29"/>
        <v>0</v>
      </c>
      <c r="AP104">
        <f>IF(AND('Raw Data'!C99&lt;'Raw Data'!E99,'Raw Data'!O99&gt;'Raw Data'!P99),'Raw Data'!C99,IF(AND('Raw Data'!E99&lt;'Raw Data'!C99,'Raw Data'!P99&gt;'Raw Data'!O99),'Raw Data'!E99,0))</f>
        <v>0</v>
      </c>
      <c r="AQ104" s="7">
        <f t="shared" si="30"/>
        <v>0</v>
      </c>
      <c r="AR104">
        <f>IF(AND('Raw Data'!C99&gt;'Raw Data'!E99,'Raw Data'!O99&gt;'Raw Data'!P99),'Raw Data'!C99,IF(AND('Raw Data'!E99&gt;'Raw Data'!C99,'Raw Data'!P99&gt;'Raw Data'!O99),'Raw Data'!E99,0))</f>
        <v>0</v>
      </c>
      <c r="AS104">
        <f>IF('Raw Data'!D99&gt;0, IF('Raw Data'!D99&gt;4, Analysis!P104, 1), 0)</f>
        <v>0</v>
      </c>
      <c r="AT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AU104">
        <f t="shared" si="31"/>
        <v>0</v>
      </c>
      <c r="AV104">
        <f>IF(AND('Raw Data'!D99&gt;4,'Raw Data'!O99&lt;'Raw Data'!P99),'Raw Data'!K99,IF(AND('Raw Data'!D99&gt;4,'Raw Data'!O99='Raw Data'!P99),0,IF('Raw Data'!O99='Raw Data'!P99,'Raw Data'!D99,0)))</f>
        <v>0</v>
      </c>
      <c r="AW104">
        <f>IF(AND('Raw Data'!D99&lt;4, NOT(ISBLANK('Raw Data'!D99))), 1, 0)</f>
        <v>0</v>
      </c>
      <c r="AX104">
        <f>IF(AND('Raw Data'!D99&lt;4, 'Raw Data'!O99='Raw Data'!P99), 'Raw Data'!D99, 0)</f>
        <v>0</v>
      </c>
    </row>
    <row r="105" spans="1:50" x14ac:dyDescent="0.3">
      <c r="A105">
        <f>'Raw Data'!Q100</f>
        <v>0</v>
      </c>
      <c r="B105" s="7">
        <f t="shared" si="16"/>
        <v>0</v>
      </c>
      <c r="C105">
        <f>IF('Raw Data'!O100&gt;'Raw Data'!P100, 'Raw Data'!C100, 0)</f>
        <v>0</v>
      </c>
      <c r="D105" s="7">
        <f t="shared" si="17"/>
        <v>0</v>
      </c>
      <c r="E105">
        <f>IF(AND(ISNUMBER('Raw Data'!O100), 'Raw Data'!O100='Raw Data'!P100), 'Raw Data'!D100, 0)</f>
        <v>0</v>
      </c>
      <c r="F105" s="7">
        <f t="shared" si="18"/>
        <v>0</v>
      </c>
      <c r="G105">
        <f>IF('Raw Data'!O100&lt;'Raw Data'!P100, 'Raw Data'!E100, 0)</f>
        <v>0</v>
      </c>
      <c r="H105" s="7">
        <f t="shared" si="19"/>
        <v>0</v>
      </c>
      <c r="I105">
        <f>IF(SUM('Raw Data'!O100:P100)&gt;2, 'Raw Data'!F100, 0)</f>
        <v>0</v>
      </c>
      <c r="J105" s="7">
        <f t="shared" si="20"/>
        <v>0</v>
      </c>
      <c r="K105">
        <f>IF(AND(ISNUMBER('Raw Data'!O100),SUM('Raw Data'!O100:P100)&lt;3),'Raw Data'!F100,)</f>
        <v>0</v>
      </c>
      <c r="L105" s="7">
        <f t="shared" si="21"/>
        <v>0</v>
      </c>
      <c r="M105">
        <f>IF(AND('Raw Data'!O100&gt;0, 'Raw Data'!P100&gt;0), 'Raw Data'!H100, 0)</f>
        <v>0</v>
      </c>
      <c r="N105" s="7">
        <f t="shared" si="22"/>
        <v>0</v>
      </c>
      <c r="O105">
        <f>IF(AND(ISNUMBER('Raw Data'!O100), OR('Raw Data'!O100=0, 'Raw Data'!P100=0)), 'Raw Data'!I100, 0)</f>
        <v>0</v>
      </c>
      <c r="P105" s="7">
        <f>IF(OR(E105&gt;0, ISBLANK('Raw Data'!O100)=TRUE), 0, 1)</f>
        <v>0</v>
      </c>
      <c r="Q105">
        <f>IF('Raw Data'!O100='Raw Data'!P100, 0, IF('Raw Data'!O100&gt;'Raw Data'!P100, 'Raw Data'!J100, 0))</f>
        <v>0</v>
      </c>
      <c r="R105" s="7">
        <f>IF(OR(E105&gt;0, ISBLANK('Raw Data'!O100)=TRUE), 0, 1)</f>
        <v>0</v>
      </c>
      <c r="S105">
        <f>IF('Raw Data'!O100='Raw Data'!P100, 0, IF('Raw Data'!O100&lt;'Raw Data'!P100, 'Raw Data'!K100, 0))</f>
        <v>0</v>
      </c>
      <c r="T105" s="7">
        <f t="shared" si="23"/>
        <v>0</v>
      </c>
      <c r="U105">
        <f>IF(AND(ISNUMBER('Raw Data'!O100), OR('Raw Data'!O100&gt;'Raw Data'!P100, 'Raw Data'!O100='Raw Data'!P100)), 'Raw Data'!L100, 0)</f>
        <v>0</v>
      </c>
      <c r="V105" s="7">
        <f t="shared" si="24"/>
        <v>0</v>
      </c>
      <c r="W105">
        <f>IF(AND(ISNUMBER('Raw Data'!O100), OR('Raw Data'!O100&lt;'Raw Data'!P100, 'Raw Data'!O100='Raw Data'!P100)), 'Raw Data'!M100, 0)</f>
        <v>0</v>
      </c>
      <c r="X105" s="7">
        <f t="shared" si="25"/>
        <v>0</v>
      </c>
      <c r="Y105">
        <f>IF(AND(ISNUMBER('Raw Data'!O100), OR('Raw Data'!O100&gt;'Raw Data'!P100, 'Raw Data'!O100&lt;'Raw Data'!P100)), 'Raw Data'!N100, 0)</f>
        <v>0</v>
      </c>
      <c r="Z105">
        <f>IF('Raw Data'!C100&lt;'Raw Data'!E100, 1, 0)</f>
        <v>0</v>
      </c>
      <c r="AA105">
        <f>IF(AND('Raw Data'!C100&lt;'Raw Data'!E100, 'Raw Data'!O100&gt;'Raw Data'!P100), 'Raw Data'!C100, 0)</f>
        <v>0</v>
      </c>
      <c r="AB105" t="b">
        <f>'Raw Data'!C100&lt;'Raw Data'!E100</f>
        <v>0</v>
      </c>
      <c r="AC105">
        <f>IF('Raw Data'!C101&gt;'Raw Data'!E101, 1, 0)</f>
        <v>0</v>
      </c>
      <c r="AD105">
        <f>IF(AND('Raw Data'!C100&gt;'Raw Data'!E100, 'Raw Data'!O100&gt;'Raw Data'!P100), 'Raw Data'!C100, 0)</f>
        <v>0</v>
      </c>
      <c r="AE105">
        <f>IF('Raw Data'!E100&lt;'Raw Data'!C100, 1, 0)</f>
        <v>0</v>
      </c>
      <c r="AF105">
        <f>IF(AND('Raw Data'!C100&gt;'Raw Data'!E100, 'Raw Data'!O100&lt;'Raw Data'!P100), 'Raw Data'!E100, 0)</f>
        <v>0</v>
      </c>
      <c r="AG105">
        <f>IF('Raw Data'!E100&gt;'Raw Data'!C100, 1, 0)</f>
        <v>0</v>
      </c>
      <c r="AH105">
        <f>IF(AND('Raw Data'!C100&lt;'Raw Data'!E100, 'Raw Data'!O100&lt;'Raw Data'!P100), 'Raw Data'!E100, 0)</f>
        <v>0</v>
      </c>
      <c r="AI105" s="7">
        <f t="shared" si="26"/>
        <v>0</v>
      </c>
      <c r="AJ105">
        <f>IF(ISNUMBER('Raw Data'!C100), IF(_xlfn.XLOOKUP(SMALL('Raw Data'!C100:E100, 1), C105:G105, C105:G105, 0)&gt;0, SMALL('Raw Data'!C100:E100, 1), 0), 0)</f>
        <v>0</v>
      </c>
      <c r="AK105" s="7">
        <f t="shared" si="27"/>
        <v>0</v>
      </c>
      <c r="AL105">
        <f>IF(ISNUMBER('Raw Data'!C100), IF(_xlfn.XLOOKUP(SMALL('Raw Data'!C100:E100, 2), C105:G105, C105:G105, 0)&gt;0, SMALL('Raw Data'!C100:E100, 2), 0), 0)</f>
        <v>0</v>
      </c>
      <c r="AM105" s="7">
        <f t="shared" si="28"/>
        <v>0</v>
      </c>
      <c r="AN105">
        <f>IF(ISNUMBER('Raw Data'!C100), IF(_xlfn.XLOOKUP(SMALL('Raw Data'!C100:E100, 3), C105:G105, C105:G105, 0)&gt;0, SMALL('Raw Data'!C100:E100, 3), 0), 0)</f>
        <v>0</v>
      </c>
      <c r="AO105" s="7">
        <f t="shared" si="29"/>
        <v>0</v>
      </c>
      <c r="AP105">
        <f>IF(AND('Raw Data'!C100&lt;'Raw Data'!E100,'Raw Data'!O100&gt;'Raw Data'!P100),'Raw Data'!C100,IF(AND('Raw Data'!E100&lt;'Raw Data'!C100,'Raw Data'!P100&gt;'Raw Data'!O100),'Raw Data'!E100,0))</f>
        <v>0</v>
      </c>
      <c r="AQ105" s="7">
        <f t="shared" si="30"/>
        <v>0</v>
      </c>
      <c r="AR105">
        <f>IF(AND('Raw Data'!C100&gt;'Raw Data'!E100,'Raw Data'!O100&gt;'Raw Data'!P100),'Raw Data'!C100,IF(AND('Raw Data'!E100&gt;'Raw Data'!C100,'Raw Data'!P100&gt;'Raw Data'!O100),'Raw Data'!E100,0))</f>
        <v>0</v>
      </c>
      <c r="AS105">
        <f>IF('Raw Data'!D100&gt;0, IF('Raw Data'!D100&gt;4, Analysis!P105, 1), 0)</f>
        <v>0</v>
      </c>
      <c r="AT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AU105">
        <f t="shared" si="31"/>
        <v>0</v>
      </c>
      <c r="AV105">
        <f>IF(AND('Raw Data'!D100&gt;4,'Raw Data'!O100&lt;'Raw Data'!P100),'Raw Data'!K100,IF(AND('Raw Data'!D100&gt;4,'Raw Data'!O100='Raw Data'!P100),0,IF('Raw Data'!O100='Raw Data'!P100,'Raw Data'!D100,0)))</f>
        <v>0</v>
      </c>
      <c r="AW105">
        <f>IF(AND('Raw Data'!D100&lt;4, NOT(ISBLANK('Raw Data'!D100))), 1, 0)</f>
        <v>0</v>
      </c>
      <c r="AX105">
        <f>IF(AND('Raw Data'!D100&lt;4, 'Raw Data'!O100='Raw Data'!P100), 'Raw Data'!D100, 0)</f>
        <v>0</v>
      </c>
    </row>
    <row r="106" spans="1:50" x14ac:dyDescent="0.3">
      <c r="A106">
        <f>'Raw Data'!Q101</f>
        <v>0</v>
      </c>
      <c r="B106" s="7">
        <f t="shared" si="16"/>
        <v>0</v>
      </c>
      <c r="C106">
        <f>IF('Raw Data'!O101&gt;'Raw Data'!P101, 'Raw Data'!C101, 0)</f>
        <v>0</v>
      </c>
      <c r="D106" s="7">
        <f t="shared" si="17"/>
        <v>0</v>
      </c>
      <c r="E106">
        <f>IF(AND(ISNUMBER('Raw Data'!O101), 'Raw Data'!O101='Raw Data'!P101), 'Raw Data'!D101, 0)</f>
        <v>0</v>
      </c>
      <c r="F106" s="7">
        <f t="shared" si="18"/>
        <v>0</v>
      </c>
      <c r="G106">
        <f>IF('Raw Data'!O101&lt;'Raw Data'!P101, 'Raw Data'!E101, 0)</f>
        <v>0</v>
      </c>
      <c r="H106" s="7">
        <f t="shared" si="19"/>
        <v>0</v>
      </c>
      <c r="I106">
        <f>IF(SUM('Raw Data'!O101:P101)&gt;2, 'Raw Data'!F101, 0)</f>
        <v>0</v>
      </c>
      <c r="J106" s="7">
        <f t="shared" si="20"/>
        <v>0</v>
      </c>
      <c r="K106">
        <f>IF(AND(ISNUMBER('Raw Data'!O101),SUM('Raw Data'!O101:P101)&lt;3),'Raw Data'!F101,)</f>
        <v>0</v>
      </c>
      <c r="L106" s="7">
        <f t="shared" si="21"/>
        <v>0</v>
      </c>
      <c r="M106">
        <f>IF(AND('Raw Data'!O101&gt;0, 'Raw Data'!P101&gt;0), 'Raw Data'!H101, 0)</f>
        <v>0</v>
      </c>
      <c r="N106" s="7">
        <f t="shared" si="22"/>
        <v>0</v>
      </c>
      <c r="O106">
        <f>IF(AND(ISNUMBER('Raw Data'!O101), OR('Raw Data'!O101=0, 'Raw Data'!P101=0)), 'Raw Data'!I101, 0)</f>
        <v>0</v>
      </c>
      <c r="P106" s="7">
        <f>IF(OR(E106&gt;0, ISBLANK('Raw Data'!O101)=TRUE), 0, 1)</f>
        <v>0</v>
      </c>
      <c r="Q106">
        <f>IF('Raw Data'!O101='Raw Data'!P101, 0, IF('Raw Data'!O101&gt;'Raw Data'!P101, 'Raw Data'!J101, 0))</f>
        <v>0</v>
      </c>
      <c r="R106" s="7">
        <f>IF(OR(E106&gt;0, ISBLANK('Raw Data'!O101)=TRUE), 0, 1)</f>
        <v>0</v>
      </c>
      <c r="S106">
        <f>IF('Raw Data'!O101='Raw Data'!P101, 0, IF('Raw Data'!O101&lt;'Raw Data'!P101, 'Raw Data'!K101, 0))</f>
        <v>0</v>
      </c>
      <c r="T106" s="7">
        <f t="shared" si="23"/>
        <v>0</v>
      </c>
      <c r="U106">
        <f>IF(AND(ISNUMBER('Raw Data'!O101), OR('Raw Data'!O101&gt;'Raw Data'!P101, 'Raw Data'!O101='Raw Data'!P101)), 'Raw Data'!L101, 0)</f>
        <v>0</v>
      </c>
      <c r="V106" s="7">
        <f t="shared" si="24"/>
        <v>0</v>
      </c>
      <c r="W106">
        <f>IF(AND(ISNUMBER('Raw Data'!O101), OR('Raw Data'!O101&lt;'Raw Data'!P101, 'Raw Data'!O101='Raw Data'!P101)), 'Raw Data'!M101, 0)</f>
        <v>0</v>
      </c>
      <c r="X106" s="7">
        <f t="shared" si="25"/>
        <v>0</v>
      </c>
      <c r="Y106">
        <f>IF(AND(ISNUMBER('Raw Data'!O101), OR('Raw Data'!O101&gt;'Raw Data'!P101, 'Raw Data'!O101&lt;'Raw Data'!P101)), 'Raw Data'!N101, 0)</f>
        <v>0</v>
      </c>
      <c r="Z106">
        <f>IF('Raw Data'!C101&lt;'Raw Data'!E101, 1, 0)</f>
        <v>0</v>
      </c>
      <c r="AA106">
        <f>IF(AND('Raw Data'!C101&lt;'Raw Data'!E101, 'Raw Data'!O101&gt;'Raw Data'!P101), 'Raw Data'!C101, 0)</f>
        <v>0</v>
      </c>
      <c r="AB106" t="b">
        <f>'Raw Data'!C101&lt;'Raw Data'!E101</f>
        <v>0</v>
      </c>
      <c r="AC106">
        <f>IF('Raw Data'!C102&gt;'Raw Data'!E102, 1, 0)</f>
        <v>0</v>
      </c>
      <c r="AD106">
        <f>IF(AND('Raw Data'!C101&gt;'Raw Data'!E101, 'Raw Data'!O101&gt;'Raw Data'!P101), 'Raw Data'!C101, 0)</f>
        <v>0</v>
      </c>
      <c r="AE106">
        <f>IF('Raw Data'!E101&lt;'Raw Data'!C101, 1, 0)</f>
        <v>0</v>
      </c>
      <c r="AF106">
        <f>IF(AND('Raw Data'!C101&gt;'Raw Data'!E101, 'Raw Data'!O101&lt;'Raw Data'!P101), 'Raw Data'!E101, 0)</f>
        <v>0</v>
      </c>
      <c r="AG106">
        <f>IF('Raw Data'!E101&gt;'Raw Data'!C101, 1, 0)</f>
        <v>0</v>
      </c>
      <c r="AH106">
        <f>IF(AND('Raw Data'!C101&lt;'Raw Data'!E101, 'Raw Data'!O101&lt;'Raw Data'!P101), 'Raw Data'!E101, 0)</f>
        <v>0</v>
      </c>
      <c r="AI106" s="7">
        <f t="shared" si="26"/>
        <v>0</v>
      </c>
      <c r="AJ106">
        <f>IF(ISNUMBER('Raw Data'!C101), IF(_xlfn.XLOOKUP(SMALL('Raw Data'!C101:E101, 1), C106:G106, C106:G106, 0)&gt;0, SMALL('Raw Data'!C101:E101, 1), 0), 0)</f>
        <v>0</v>
      </c>
      <c r="AK106" s="7">
        <f t="shared" si="27"/>
        <v>0</v>
      </c>
      <c r="AL106">
        <f>IF(ISNUMBER('Raw Data'!C101), IF(_xlfn.XLOOKUP(SMALL('Raw Data'!C101:E101, 2), C106:G106, C106:G106, 0)&gt;0, SMALL('Raw Data'!C101:E101, 2), 0), 0)</f>
        <v>0</v>
      </c>
      <c r="AM106" s="7">
        <f t="shared" si="28"/>
        <v>0</v>
      </c>
      <c r="AN106">
        <f>IF(ISNUMBER('Raw Data'!C101), IF(_xlfn.XLOOKUP(SMALL('Raw Data'!C101:E101, 3), C106:G106, C106:G106, 0)&gt;0, SMALL('Raw Data'!C101:E101, 3), 0), 0)</f>
        <v>0</v>
      </c>
      <c r="AO106" s="7">
        <f t="shared" si="29"/>
        <v>0</v>
      </c>
      <c r="AP106">
        <f>IF(AND('Raw Data'!C101&lt;'Raw Data'!E101,'Raw Data'!O101&gt;'Raw Data'!P101),'Raw Data'!C101,IF(AND('Raw Data'!E101&lt;'Raw Data'!C101,'Raw Data'!P101&gt;'Raw Data'!O101),'Raw Data'!E101,0))</f>
        <v>0</v>
      </c>
      <c r="AQ106" s="7">
        <f t="shared" si="30"/>
        <v>0</v>
      </c>
      <c r="AR106">
        <f>IF(AND('Raw Data'!C101&gt;'Raw Data'!E101,'Raw Data'!O101&gt;'Raw Data'!P101),'Raw Data'!C101,IF(AND('Raw Data'!E101&gt;'Raw Data'!C101,'Raw Data'!P101&gt;'Raw Data'!O101),'Raw Data'!E101,0))</f>
        <v>0</v>
      </c>
      <c r="AS106">
        <f>IF('Raw Data'!D101&gt;0, IF('Raw Data'!D101&gt;4, Analysis!P106, 1), 0)</f>
        <v>0</v>
      </c>
      <c r="AT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AU106">
        <f t="shared" si="31"/>
        <v>0</v>
      </c>
      <c r="AV106">
        <f>IF(AND('Raw Data'!D101&gt;4,'Raw Data'!O101&lt;'Raw Data'!P101),'Raw Data'!K101,IF(AND('Raw Data'!D101&gt;4,'Raw Data'!O101='Raw Data'!P101),0,IF('Raw Data'!O101='Raw Data'!P101,'Raw Data'!D101,0)))</f>
        <v>0</v>
      </c>
      <c r="AW106">
        <f>IF(AND('Raw Data'!D101&lt;4, NOT(ISBLANK('Raw Data'!D101))), 1, 0)</f>
        <v>0</v>
      </c>
      <c r="AX106">
        <f>IF(AND('Raw Data'!D101&lt;4, 'Raw Data'!O101='Raw Data'!P101), 'Raw Data'!D101, 0)</f>
        <v>0</v>
      </c>
    </row>
    <row r="107" spans="1:50" x14ac:dyDescent="0.3">
      <c r="A107">
        <f>'Raw Data'!Q102</f>
        <v>0</v>
      </c>
      <c r="B107" s="7">
        <f t="shared" si="16"/>
        <v>0</v>
      </c>
      <c r="C107">
        <f>IF('Raw Data'!O102&gt;'Raw Data'!P102, 'Raw Data'!C102, 0)</f>
        <v>0</v>
      </c>
      <c r="D107" s="7">
        <f t="shared" si="17"/>
        <v>0</v>
      </c>
      <c r="E107">
        <f>IF(AND(ISNUMBER('Raw Data'!O102), 'Raw Data'!O102='Raw Data'!P102), 'Raw Data'!D102, 0)</f>
        <v>0</v>
      </c>
      <c r="F107" s="7">
        <f t="shared" si="18"/>
        <v>0</v>
      </c>
      <c r="G107">
        <f>IF('Raw Data'!O102&lt;'Raw Data'!P102, 'Raw Data'!E102, 0)</f>
        <v>0</v>
      </c>
      <c r="H107" s="7">
        <f t="shared" si="19"/>
        <v>0</v>
      </c>
      <c r="I107">
        <f>IF(SUM('Raw Data'!O102:P102)&gt;2, 'Raw Data'!F102, 0)</f>
        <v>0</v>
      </c>
      <c r="J107" s="7">
        <f t="shared" si="20"/>
        <v>0</v>
      </c>
      <c r="K107">
        <f>IF(AND(ISNUMBER('Raw Data'!O102),SUM('Raw Data'!O102:P102)&lt;3),'Raw Data'!F102,)</f>
        <v>0</v>
      </c>
      <c r="L107" s="7">
        <f t="shared" si="21"/>
        <v>0</v>
      </c>
      <c r="M107">
        <f>IF(AND('Raw Data'!O102&gt;0, 'Raw Data'!P102&gt;0), 'Raw Data'!H102, 0)</f>
        <v>0</v>
      </c>
      <c r="N107" s="7">
        <f t="shared" si="22"/>
        <v>0</v>
      </c>
      <c r="O107">
        <f>IF(AND(ISNUMBER('Raw Data'!O102), OR('Raw Data'!O102=0, 'Raw Data'!P102=0)), 'Raw Data'!I102, 0)</f>
        <v>0</v>
      </c>
      <c r="P107" s="7">
        <f>IF(OR(E107&gt;0, ISBLANK('Raw Data'!O102)=TRUE), 0, 1)</f>
        <v>0</v>
      </c>
      <c r="Q107">
        <f>IF('Raw Data'!O102='Raw Data'!P102, 0, IF('Raw Data'!O102&gt;'Raw Data'!P102, 'Raw Data'!J102, 0))</f>
        <v>0</v>
      </c>
      <c r="R107" s="7">
        <f>IF(OR(E107&gt;0, ISBLANK('Raw Data'!O102)=TRUE), 0, 1)</f>
        <v>0</v>
      </c>
      <c r="S107">
        <f>IF('Raw Data'!O102='Raw Data'!P102, 0, IF('Raw Data'!O102&lt;'Raw Data'!P102, 'Raw Data'!K102, 0))</f>
        <v>0</v>
      </c>
      <c r="T107" s="7">
        <f t="shared" si="23"/>
        <v>0</v>
      </c>
      <c r="U107">
        <f>IF(AND(ISNUMBER('Raw Data'!O102), OR('Raw Data'!O102&gt;'Raw Data'!P102, 'Raw Data'!O102='Raw Data'!P102)), 'Raw Data'!L102, 0)</f>
        <v>0</v>
      </c>
      <c r="V107" s="7">
        <f t="shared" si="24"/>
        <v>0</v>
      </c>
      <c r="W107">
        <f>IF(AND(ISNUMBER('Raw Data'!O102), OR('Raw Data'!O102&lt;'Raw Data'!P102, 'Raw Data'!O102='Raw Data'!P102)), 'Raw Data'!M102, 0)</f>
        <v>0</v>
      </c>
      <c r="X107" s="7">
        <f t="shared" si="25"/>
        <v>0</v>
      </c>
      <c r="Y107">
        <f>IF(AND(ISNUMBER('Raw Data'!O102), OR('Raw Data'!O102&gt;'Raw Data'!P102, 'Raw Data'!O102&lt;'Raw Data'!P102)), 'Raw Data'!N102, 0)</f>
        <v>0</v>
      </c>
      <c r="Z107">
        <f>IF('Raw Data'!C102&lt;'Raw Data'!E102, 1, 0)</f>
        <v>0</v>
      </c>
      <c r="AA107">
        <f>IF(AND('Raw Data'!C102&lt;'Raw Data'!E102, 'Raw Data'!O102&gt;'Raw Data'!P102), 'Raw Data'!C102, 0)</f>
        <v>0</v>
      </c>
      <c r="AB107" t="b">
        <f>'Raw Data'!C102&lt;'Raw Data'!E102</f>
        <v>0</v>
      </c>
      <c r="AC107">
        <f>IF('Raw Data'!C103&gt;'Raw Data'!E103, 1, 0)</f>
        <v>0</v>
      </c>
      <c r="AD107">
        <f>IF(AND('Raw Data'!C102&gt;'Raw Data'!E102, 'Raw Data'!O102&gt;'Raw Data'!P102), 'Raw Data'!C102, 0)</f>
        <v>0</v>
      </c>
      <c r="AE107">
        <f>IF('Raw Data'!E102&lt;'Raw Data'!C102, 1, 0)</f>
        <v>0</v>
      </c>
      <c r="AF107">
        <f>IF(AND('Raw Data'!C102&gt;'Raw Data'!E102, 'Raw Data'!O102&lt;'Raw Data'!P102), 'Raw Data'!E102, 0)</f>
        <v>0</v>
      </c>
      <c r="AG107">
        <f>IF('Raw Data'!E102&gt;'Raw Data'!C102, 1, 0)</f>
        <v>0</v>
      </c>
      <c r="AH107">
        <f>IF(AND('Raw Data'!C102&lt;'Raw Data'!E102, 'Raw Data'!O102&lt;'Raw Data'!P102), 'Raw Data'!E102, 0)</f>
        <v>0</v>
      </c>
      <c r="AI107" s="7">
        <f t="shared" si="26"/>
        <v>0</v>
      </c>
      <c r="AJ107">
        <f>IF(ISNUMBER('Raw Data'!C102), IF(_xlfn.XLOOKUP(SMALL('Raw Data'!C102:E102, 1), C107:G107, C107:G107, 0)&gt;0, SMALL('Raw Data'!C102:E102, 1), 0), 0)</f>
        <v>0</v>
      </c>
      <c r="AK107" s="7">
        <f t="shared" si="27"/>
        <v>0</v>
      </c>
      <c r="AL107">
        <f>IF(ISNUMBER('Raw Data'!C102), IF(_xlfn.XLOOKUP(SMALL('Raw Data'!C102:E102, 2), C107:G107, C107:G107, 0)&gt;0, SMALL('Raw Data'!C102:E102, 2), 0), 0)</f>
        <v>0</v>
      </c>
      <c r="AM107" s="7">
        <f t="shared" si="28"/>
        <v>0</v>
      </c>
      <c r="AN107">
        <f>IF(ISNUMBER('Raw Data'!C102), IF(_xlfn.XLOOKUP(SMALL('Raw Data'!C102:E102, 3), C107:G107, C107:G107, 0)&gt;0, SMALL('Raw Data'!C102:E102, 3), 0), 0)</f>
        <v>0</v>
      </c>
      <c r="AO107" s="7">
        <f t="shared" si="29"/>
        <v>0</v>
      </c>
      <c r="AP107">
        <f>IF(AND('Raw Data'!C102&lt;'Raw Data'!E102,'Raw Data'!O102&gt;'Raw Data'!P102),'Raw Data'!C102,IF(AND('Raw Data'!E102&lt;'Raw Data'!C102,'Raw Data'!P102&gt;'Raw Data'!O102),'Raw Data'!E102,0))</f>
        <v>0</v>
      </c>
      <c r="AQ107" s="7">
        <f t="shared" si="30"/>
        <v>0</v>
      </c>
      <c r="AR107">
        <f>IF(AND('Raw Data'!C102&gt;'Raw Data'!E102,'Raw Data'!O102&gt;'Raw Data'!P102),'Raw Data'!C102,IF(AND('Raw Data'!E102&gt;'Raw Data'!C102,'Raw Data'!P102&gt;'Raw Data'!O102),'Raw Data'!E102,0))</f>
        <v>0</v>
      </c>
      <c r="AS107">
        <f>IF('Raw Data'!D102&gt;0, IF('Raw Data'!D102&gt;4, Analysis!P107, 1), 0)</f>
        <v>0</v>
      </c>
      <c r="AT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AU107">
        <f t="shared" si="31"/>
        <v>0</v>
      </c>
      <c r="AV107">
        <f>IF(AND('Raw Data'!D102&gt;4,'Raw Data'!O102&lt;'Raw Data'!P102),'Raw Data'!K102,IF(AND('Raw Data'!D102&gt;4,'Raw Data'!O102='Raw Data'!P102),0,IF('Raw Data'!O102='Raw Data'!P102,'Raw Data'!D102,0)))</f>
        <v>0</v>
      </c>
      <c r="AW107">
        <f>IF(AND('Raw Data'!D102&lt;4, NOT(ISBLANK('Raw Data'!D102))), 1, 0)</f>
        <v>0</v>
      </c>
      <c r="AX107">
        <f>IF(AND('Raw Data'!D102&lt;4, 'Raw Data'!O102='Raw Data'!P102), 'Raw Data'!D102, 0)</f>
        <v>0</v>
      </c>
    </row>
    <row r="108" spans="1:50" x14ac:dyDescent="0.3">
      <c r="A108">
        <f>'Raw Data'!Q103</f>
        <v>0</v>
      </c>
      <c r="B108" s="7">
        <f t="shared" si="16"/>
        <v>0</v>
      </c>
      <c r="C108">
        <f>IF('Raw Data'!O103&gt;'Raw Data'!P103, 'Raw Data'!C103, 0)</f>
        <v>0</v>
      </c>
      <c r="D108" s="7">
        <f t="shared" si="17"/>
        <v>0</v>
      </c>
      <c r="E108">
        <f>IF(AND(ISNUMBER('Raw Data'!O103), 'Raw Data'!O103='Raw Data'!P103), 'Raw Data'!D103, 0)</f>
        <v>0</v>
      </c>
      <c r="F108" s="7">
        <f t="shared" si="18"/>
        <v>0</v>
      </c>
      <c r="G108">
        <f>IF('Raw Data'!O103&lt;'Raw Data'!P103, 'Raw Data'!E103, 0)</f>
        <v>0</v>
      </c>
      <c r="H108" s="7">
        <f t="shared" si="19"/>
        <v>0</v>
      </c>
      <c r="I108">
        <f>IF(SUM('Raw Data'!O103:P103)&gt;2, 'Raw Data'!F103, 0)</f>
        <v>0</v>
      </c>
      <c r="J108" s="7">
        <f t="shared" si="20"/>
        <v>0</v>
      </c>
      <c r="K108">
        <f>IF(AND(ISNUMBER('Raw Data'!O103),SUM('Raw Data'!O103:P103)&lt;3),'Raw Data'!F103,)</f>
        <v>0</v>
      </c>
      <c r="L108" s="7">
        <f t="shared" si="21"/>
        <v>0</v>
      </c>
      <c r="M108">
        <f>IF(AND('Raw Data'!O103&gt;0, 'Raw Data'!P103&gt;0), 'Raw Data'!H103, 0)</f>
        <v>0</v>
      </c>
      <c r="N108" s="7">
        <f t="shared" si="22"/>
        <v>0</v>
      </c>
      <c r="O108">
        <f>IF(AND(ISNUMBER('Raw Data'!O103), OR('Raw Data'!O103=0, 'Raw Data'!P103=0)), 'Raw Data'!I103, 0)</f>
        <v>0</v>
      </c>
      <c r="P108" s="7">
        <f>IF(OR(E108&gt;0, ISBLANK('Raw Data'!O103)=TRUE), 0, 1)</f>
        <v>0</v>
      </c>
      <c r="Q108">
        <f>IF('Raw Data'!O103='Raw Data'!P103, 0, IF('Raw Data'!O103&gt;'Raw Data'!P103, 'Raw Data'!J103, 0))</f>
        <v>0</v>
      </c>
      <c r="R108" s="7">
        <f>IF(OR(E108&gt;0, ISBLANK('Raw Data'!O103)=TRUE), 0, 1)</f>
        <v>0</v>
      </c>
      <c r="S108">
        <f>IF('Raw Data'!O103='Raw Data'!P103, 0, IF('Raw Data'!O103&lt;'Raw Data'!P103, 'Raw Data'!K103, 0))</f>
        <v>0</v>
      </c>
      <c r="T108" s="7">
        <f t="shared" si="23"/>
        <v>0</v>
      </c>
      <c r="U108">
        <f>IF(AND(ISNUMBER('Raw Data'!O103), OR('Raw Data'!O103&gt;'Raw Data'!P103, 'Raw Data'!O103='Raw Data'!P103)), 'Raw Data'!L103, 0)</f>
        <v>0</v>
      </c>
      <c r="V108" s="7">
        <f t="shared" si="24"/>
        <v>0</v>
      </c>
      <c r="W108">
        <f>IF(AND(ISNUMBER('Raw Data'!O103), OR('Raw Data'!O103&lt;'Raw Data'!P103, 'Raw Data'!O103='Raw Data'!P103)), 'Raw Data'!M103, 0)</f>
        <v>0</v>
      </c>
      <c r="X108" s="7">
        <f t="shared" si="25"/>
        <v>0</v>
      </c>
      <c r="Y108">
        <f>IF(AND(ISNUMBER('Raw Data'!O103), OR('Raw Data'!O103&gt;'Raw Data'!P103, 'Raw Data'!O103&lt;'Raw Data'!P103)), 'Raw Data'!N103, 0)</f>
        <v>0</v>
      </c>
      <c r="Z108">
        <f>IF('Raw Data'!C103&lt;'Raw Data'!E103, 1, 0)</f>
        <v>0</v>
      </c>
      <c r="AA108">
        <f>IF(AND('Raw Data'!C103&lt;'Raw Data'!E103, 'Raw Data'!O103&gt;'Raw Data'!P103), 'Raw Data'!C103, 0)</f>
        <v>0</v>
      </c>
      <c r="AB108" t="b">
        <f>'Raw Data'!C103&lt;'Raw Data'!E103</f>
        <v>0</v>
      </c>
      <c r="AC108">
        <f>IF('Raw Data'!C104&gt;'Raw Data'!E104, 1, 0)</f>
        <v>0</v>
      </c>
      <c r="AD108">
        <f>IF(AND('Raw Data'!C103&gt;'Raw Data'!E103, 'Raw Data'!O103&gt;'Raw Data'!P103), 'Raw Data'!C103, 0)</f>
        <v>0</v>
      </c>
      <c r="AE108">
        <f>IF('Raw Data'!E103&lt;'Raw Data'!C103, 1, 0)</f>
        <v>0</v>
      </c>
      <c r="AF108">
        <f>IF(AND('Raw Data'!C103&gt;'Raw Data'!E103, 'Raw Data'!O103&lt;'Raw Data'!P103), 'Raw Data'!E103, 0)</f>
        <v>0</v>
      </c>
      <c r="AG108">
        <f>IF('Raw Data'!E103&gt;'Raw Data'!C103, 1, 0)</f>
        <v>0</v>
      </c>
      <c r="AH108">
        <f>IF(AND('Raw Data'!C103&lt;'Raw Data'!E103, 'Raw Data'!O103&lt;'Raw Data'!P103), 'Raw Data'!E103, 0)</f>
        <v>0</v>
      </c>
      <c r="AI108" s="7">
        <f t="shared" si="26"/>
        <v>0</v>
      </c>
      <c r="AJ108">
        <f>IF(ISNUMBER('Raw Data'!C103), IF(_xlfn.XLOOKUP(SMALL('Raw Data'!C103:E103, 1), C108:G108, C108:G108, 0)&gt;0, SMALL('Raw Data'!C103:E103, 1), 0), 0)</f>
        <v>0</v>
      </c>
      <c r="AK108" s="7">
        <f t="shared" si="27"/>
        <v>0</v>
      </c>
      <c r="AL108">
        <f>IF(ISNUMBER('Raw Data'!C103), IF(_xlfn.XLOOKUP(SMALL('Raw Data'!C103:E103, 2), C108:G108, C108:G108, 0)&gt;0, SMALL('Raw Data'!C103:E103, 2), 0), 0)</f>
        <v>0</v>
      </c>
      <c r="AM108" s="7">
        <f t="shared" si="28"/>
        <v>0</v>
      </c>
      <c r="AN108">
        <f>IF(ISNUMBER('Raw Data'!C103), IF(_xlfn.XLOOKUP(SMALL('Raw Data'!C103:E103, 3), C108:G108, C108:G108, 0)&gt;0, SMALL('Raw Data'!C103:E103, 3), 0), 0)</f>
        <v>0</v>
      </c>
      <c r="AO108" s="7">
        <f t="shared" si="29"/>
        <v>0</v>
      </c>
      <c r="AP108">
        <f>IF(AND('Raw Data'!C103&lt;'Raw Data'!E103,'Raw Data'!O103&gt;'Raw Data'!P103),'Raw Data'!C103,IF(AND('Raw Data'!E103&lt;'Raw Data'!C103,'Raw Data'!P103&gt;'Raw Data'!O103),'Raw Data'!E103,0))</f>
        <v>0</v>
      </c>
      <c r="AQ108" s="7">
        <f t="shared" si="30"/>
        <v>0</v>
      </c>
      <c r="AR108">
        <f>IF(AND('Raw Data'!C103&gt;'Raw Data'!E103,'Raw Data'!O103&gt;'Raw Data'!P103),'Raw Data'!C103,IF(AND('Raw Data'!E103&gt;'Raw Data'!C103,'Raw Data'!P103&gt;'Raw Data'!O103),'Raw Data'!E103,0))</f>
        <v>0</v>
      </c>
      <c r="AS108">
        <f>IF('Raw Data'!D103&gt;0, IF('Raw Data'!D103&gt;4, Analysis!P108, 1), 0)</f>
        <v>0</v>
      </c>
      <c r="AT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AU108">
        <f t="shared" si="31"/>
        <v>0</v>
      </c>
      <c r="AV108">
        <f>IF(AND('Raw Data'!D103&gt;4,'Raw Data'!O103&lt;'Raw Data'!P103),'Raw Data'!K103,IF(AND('Raw Data'!D103&gt;4,'Raw Data'!O103='Raw Data'!P103),0,IF('Raw Data'!O103='Raw Data'!P103,'Raw Data'!D103,0)))</f>
        <v>0</v>
      </c>
      <c r="AW108">
        <f>IF(AND('Raw Data'!D103&lt;4, NOT(ISBLANK('Raw Data'!D103))), 1, 0)</f>
        <v>0</v>
      </c>
      <c r="AX108">
        <f>IF(AND('Raw Data'!D103&lt;4, 'Raw Data'!O103='Raw Data'!P103), 'Raw Data'!D103, 0)</f>
        <v>0</v>
      </c>
    </row>
    <row r="109" spans="1:50" x14ac:dyDescent="0.3">
      <c r="A109">
        <f>'Raw Data'!Q104</f>
        <v>0</v>
      </c>
      <c r="B109" s="7">
        <f t="shared" si="16"/>
        <v>0</v>
      </c>
      <c r="C109">
        <f>IF('Raw Data'!O104&gt;'Raw Data'!P104, 'Raw Data'!C104, 0)</f>
        <v>0</v>
      </c>
      <c r="D109" s="7">
        <f t="shared" si="17"/>
        <v>0</v>
      </c>
      <c r="E109">
        <f>IF(AND(ISNUMBER('Raw Data'!O104), 'Raw Data'!O104='Raw Data'!P104), 'Raw Data'!D104, 0)</f>
        <v>0</v>
      </c>
      <c r="F109" s="7">
        <f t="shared" si="18"/>
        <v>0</v>
      </c>
      <c r="G109">
        <f>IF('Raw Data'!O104&lt;'Raw Data'!P104, 'Raw Data'!E104, 0)</f>
        <v>0</v>
      </c>
      <c r="H109" s="7">
        <f t="shared" si="19"/>
        <v>0</v>
      </c>
      <c r="I109">
        <f>IF(SUM('Raw Data'!O104:P104)&gt;2, 'Raw Data'!F104, 0)</f>
        <v>0</v>
      </c>
      <c r="J109" s="7">
        <f t="shared" si="20"/>
        <v>0</v>
      </c>
      <c r="K109">
        <f>IF(AND(ISNUMBER('Raw Data'!O104),SUM('Raw Data'!O104:P104)&lt;3),'Raw Data'!F104,)</f>
        <v>0</v>
      </c>
      <c r="L109" s="7">
        <f t="shared" si="21"/>
        <v>0</v>
      </c>
      <c r="M109">
        <f>IF(AND('Raw Data'!O104&gt;0, 'Raw Data'!P104&gt;0), 'Raw Data'!H104, 0)</f>
        <v>0</v>
      </c>
      <c r="N109" s="7">
        <f t="shared" si="22"/>
        <v>0</v>
      </c>
      <c r="O109">
        <f>IF(AND(ISNUMBER('Raw Data'!O104), OR('Raw Data'!O104=0, 'Raw Data'!P104=0)), 'Raw Data'!I104, 0)</f>
        <v>0</v>
      </c>
      <c r="P109" s="7">
        <f>IF(OR(E109&gt;0, ISBLANK('Raw Data'!O104)=TRUE), 0, 1)</f>
        <v>0</v>
      </c>
      <c r="Q109">
        <f>IF('Raw Data'!O104='Raw Data'!P104, 0, IF('Raw Data'!O104&gt;'Raw Data'!P104, 'Raw Data'!J104, 0))</f>
        <v>0</v>
      </c>
      <c r="R109" s="7">
        <f>IF(OR(E109&gt;0, ISBLANK('Raw Data'!O104)=TRUE), 0, 1)</f>
        <v>0</v>
      </c>
      <c r="S109">
        <f>IF('Raw Data'!O104='Raw Data'!P104, 0, IF('Raw Data'!O104&lt;'Raw Data'!P104, 'Raw Data'!K104, 0))</f>
        <v>0</v>
      </c>
      <c r="T109" s="7">
        <f t="shared" si="23"/>
        <v>0</v>
      </c>
      <c r="U109">
        <f>IF(AND(ISNUMBER('Raw Data'!O104), OR('Raw Data'!O104&gt;'Raw Data'!P104, 'Raw Data'!O104='Raw Data'!P104)), 'Raw Data'!L104, 0)</f>
        <v>0</v>
      </c>
      <c r="V109" s="7">
        <f t="shared" si="24"/>
        <v>0</v>
      </c>
      <c r="W109">
        <f>IF(AND(ISNUMBER('Raw Data'!O104), OR('Raw Data'!O104&lt;'Raw Data'!P104, 'Raw Data'!O104='Raw Data'!P104)), 'Raw Data'!M104, 0)</f>
        <v>0</v>
      </c>
      <c r="X109" s="7">
        <f t="shared" si="25"/>
        <v>0</v>
      </c>
      <c r="Y109">
        <f>IF(AND(ISNUMBER('Raw Data'!O104), OR('Raw Data'!O104&gt;'Raw Data'!P104, 'Raw Data'!O104&lt;'Raw Data'!P104)), 'Raw Data'!N104, 0)</f>
        <v>0</v>
      </c>
      <c r="Z109">
        <f>IF('Raw Data'!C104&lt;'Raw Data'!E104, 1, 0)</f>
        <v>0</v>
      </c>
      <c r="AA109">
        <f>IF(AND('Raw Data'!C104&lt;'Raw Data'!E104, 'Raw Data'!O104&gt;'Raw Data'!P104), 'Raw Data'!C104, 0)</f>
        <v>0</v>
      </c>
      <c r="AB109" t="b">
        <f>'Raw Data'!C104&lt;'Raw Data'!E104</f>
        <v>0</v>
      </c>
      <c r="AC109">
        <f>IF('Raw Data'!C105&gt;'Raw Data'!E105, 1, 0)</f>
        <v>0</v>
      </c>
      <c r="AD109">
        <f>IF(AND('Raw Data'!C104&gt;'Raw Data'!E104, 'Raw Data'!O104&gt;'Raw Data'!P104), 'Raw Data'!C104, 0)</f>
        <v>0</v>
      </c>
      <c r="AE109">
        <f>IF('Raw Data'!E104&lt;'Raw Data'!C104, 1, 0)</f>
        <v>0</v>
      </c>
      <c r="AF109">
        <f>IF(AND('Raw Data'!C104&gt;'Raw Data'!E104, 'Raw Data'!O104&lt;'Raw Data'!P104), 'Raw Data'!E104, 0)</f>
        <v>0</v>
      </c>
      <c r="AG109">
        <f>IF('Raw Data'!E104&gt;'Raw Data'!C104, 1, 0)</f>
        <v>0</v>
      </c>
      <c r="AH109">
        <f>IF(AND('Raw Data'!C104&lt;'Raw Data'!E104, 'Raw Data'!O104&lt;'Raw Data'!P104), 'Raw Data'!E104, 0)</f>
        <v>0</v>
      </c>
      <c r="AI109" s="7">
        <f t="shared" si="26"/>
        <v>0</v>
      </c>
      <c r="AJ109">
        <f>IF(ISNUMBER('Raw Data'!C104), IF(_xlfn.XLOOKUP(SMALL('Raw Data'!C104:E104, 1), C109:G109, C109:G109, 0)&gt;0, SMALL('Raw Data'!C104:E104, 1), 0), 0)</f>
        <v>0</v>
      </c>
      <c r="AK109" s="7">
        <f t="shared" si="27"/>
        <v>0</v>
      </c>
      <c r="AL109">
        <f>IF(ISNUMBER('Raw Data'!C104), IF(_xlfn.XLOOKUP(SMALL('Raw Data'!C104:E104, 2), C109:G109, C109:G109, 0)&gt;0, SMALL('Raw Data'!C104:E104, 2), 0), 0)</f>
        <v>0</v>
      </c>
      <c r="AM109" s="7">
        <f t="shared" si="28"/>
        <v>0</v>
      </c>
      <c r="AN109">
        <f>IF(ISNUMBER('Raw Data'!C104), IF(_xlfn.XLOOKUP(SMALL('Raw Data'!C104:E104, 3), C109:G109, C109:G109, 0)&gt;0, SMALL('Raw Data'!C104:E104, 3), 0), 0)</f>
        <v>0</v>
      </c>
      <c r="AO109" s="7">
        <f t="shared" si="29"/>
        <v>0</v>
      </c>
      <c r="AP109">
        <f>IF(AND('Raw Data'!C104&lt;'Raw Data'!E104,'Raw Data'!O104&gt;'Raw Data'!P104),'Raw Data'!C104,IF(AND('Raw Data'!E104&lt;'Raw Data'!C104,'Raw Data'!P104&gt;'Raw Data'!O104),'Raw Data'!E104,0))</f>
        <v>0</v>
      </c>
      <c r="AQ109" s="7">
        <f t="shared" si="30"/>
        <v>0</v>
      </c>
      <c r="AR109">
        <f>IF(AND('Raw Data'!C104&gt;'Raw Data'!E104,'Raw Data'!O104&gt;'Raw Data'!P104),'Raw Data'!C104,IF(AND('Raw Data'!E104&gt;'Raw Data'!C104,'Raw Data'!P104&gt;'Raw Data'!O104),'Raw Data'!E104,0))</f>
        <v>0</v>
      </c>
      <c r="AS109">
        <f>IF('Raw Data'!D104&gt;0, IF('Raw Data'!D104&gt;4, Analysis!P109, 1), 0)</f>
        <v>0</v>
      </c>
      <c r="AT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AU109">
        <f t="shared" si="31"/>
        <v>0</v>
      </c>
      <c r="AV109">
        <f>IF(AND('Raw Data'!D104&gt;4,'Raw Data'!O104&lt;'Raw Data'!P104),'Raw Data'!K104,IF(AND('Raw Data'!D104&gt;4,'Raw Data'!O104='Raw Data'!P104),0,IF('Raw Data'!O104='Raw Data'!P104,'Raw Data'!D104,0)))</f>
        <v>0</v>
      </c>
      <c r="AW109">
        <f>IF(AND('Raw Data'!D104&lt;4, NOT(ISBLANK('Raw Data'!D104))), 1, 0)</f>
        <v>0</v>
      </c>
      <c r="AX109">
        <f>IF(AND('Raw Data'!D104&lt;4, 'Raw Data'!O104='Raw Data'!P104), 'Raw Data'!D104, 0)</f>
        <v>0</v>
      </c>
    </row>
    <row r="110" spans="1:50" x14ac:dyDescent="0.3">
      <c r="A110">
        <f>'Raw Data'!Q105</f>
        <v>0</v>
      </c>
      <c r="B110" s="7">
        <f t="shared" si="16"/>
        <v>0</v>
      </c>
      <c r="C110">
        <f>IF('Raw Data'!O105&gt;'Raw Data'!P105, 'Raw Data'!C105, 0)</f>
        <v>0</v>
      </c>
      <c r="D110" s="7">
        <f t="shared" si="17"/>
        <v>0</v>
      </c>
      <c r="E110">
        <f>IF(AND(ISNUMBER('Raw Data'!O105), 'Raw Data'!O105='Raw Data'!P105), 'Raw Data'!D105, 0)</f>
        <v>0</v>
      </c>
      <c r="F110" s="7">
        <f t="shared" si="18"/>
        <v>0</v>
      </c>
      <c r="G110">
        <f>IF('Raw Data'!O105&lt;'Raw Data'!P105, 'Raw Data'!E105, 0)</f>
        <v>0</v>
      </c>
      <c r="H110" s="7">
        <f t="shared" si="19"/>
        <v>0</v>
      </c>
      <c r="I110">
        <f>IF(SUM('Raw Data'!O105:P105)&gt;2, 'Raw Data'!F105, 0)</f>
        <v>0</v>
      </c>
      <c r="J110" s="7">
        <f t="shared" si="20"/>
        <v>0</v>
      </c>
      <c r="K110">
        <f>IF(AND(ISNUMBER('Raw Data'!O105),SUM('Raw Data'!O105:P105)&lt;3),'Raw Data'!F105,)</f>
        <v>0</v>
      </c>
      <c r="L110" s="7">
        <f t="shared" si="21"/>
        <v>0</v>
      </c>
      <c r="M110">
        <f>IF(AND('Raw Data'!O105&gt;0, 'Raw Data'!P105&gt;0), 'Raw Data'!H105, 0)</f>
        <v>0</v>
      </c>
      <c r="N110" s="7">
        <f t="shared" si="22"/>
        <v>0</v>
      </c>
      <c r="O110">
        <f>IF(AND(ISNUMBER('Raw Data'!O105), OR('Raw Data'!O105=0, 'Raw Data'!P105=0)), 'Raw Data'!I105, 0)</f>
        <v>0</v>
      </c>
      <c r="P110" s="7">
        <f>IF(OR(E110&gt;0, ISBLANK('Raw Data'!O105)=TRUE), 0, 1)</f>
        <v>0</v>
      </c>
      <c r="Q110">
        <f>IF('Raw Data'!O105='Raw Data'!P105, 0, IF('Raw Data'!O105&gt;'Raw Data'!P105, 'Raw Data'!J105, 0))</f>
        <v>0</v>
      </c>
      <c r="R110" s="7">
        <f>IF(OR(E110&gt;0, ISBLANK('Raw Data'!O105)=TRUE), 0, 1)</f>
        <v>0</v>
      </c>
      <c r="S110">
        <f>IF('Raw Data'!O105='Raw Data'!P105, 0, IF('Raw Data'!O105&lt;'Raw Data'!P105, 'Raw Data'!K105, 0))</f>
        <v>0</v>
      </c>
      <c r="T110" s="7">
        <f t="shared" si="23"/>
        <v>0</v>
      </c>
      <c r="U110">
        <f>IF(AND(ISNUMBER('Raw Data'!O105), OR('Raw Data'!O105&gt;'Raw Data'!P105, 'Raw Data'!O105='Raw Data'!P105)), 'Raw Data'!L105, 0)</f>
        <v>0</v>
      </c>
      <c r="V110" s="7">
        <f t="shared" si="24"/>
        <v>0</v>
      </c>
      <c r="W110">
        <f>IF(AND(ISNUMBER('Raw Data'!O105), OR('Raw Data'!O105&lt;'Raw Data'!P105, 'Raw Data'!O105='Raw Data'!P105)), 'Raw Data'!M105, 0)</f>
        <v>0</v>
      </c>
      <c r="X110" s="7">
        <f t="shared" si="25"/>
        <v>0</v>
      </c>
      <c r="Y110">
        <f>IF(AND(ISNUMBER('Raw Data'!O105), OR('Raw Data'!O105&gt;'Raw Data'!P105, 'Raw Data'!O105&lt;'Raw Data'!P105)), 'Raw Data'!N105, 0)</f>
        <v>0</v>
      </c>
      <c r="Z110">
        <f>IF('Raw Data'!C105&lt;'Raw Data'!E105, 1, 0)</f>
        <v>0</v>
      </c>
      <c r="AA110">
        <f>IF(AND('Raw Data'!C105&lt;'Raw Data'!E105, 'Raw Data'!O105&gt;'Raw Data'!P105), 'Raw Data'!C105, 0)</f>
        <v>0</v>
      </c>
      <c r="AB110" t="b">
        <f>'Raw Data'!C105&lt;'Raw Data'!E105</f>
        <v>0</v>
      </c>
      <c r="AC110">
        <f>IF('Raw Data'!C106&gt;'Raw Data'!E106, 1, 0)</f>
        <v>0</v>
      </c>
      <c r="AD110">
        <f>IF(AND('Raw Data'!C105&gt;'Raw Data'!E105, 'Raw Data'!O105&gt;'Raw Data'!P105), 'Raw Data'!C105, 0)</f>
        <v>0</v>
      </c>
      <c r="AE110">
        <f>IF('Raw Data'!E105&lt;'Raw Data'!C105, 1, 0)</f>
        <v>0</v>
      </c>
      <c r="AF110">
        <f>IF(AND('Raw Data'!C105&gt;'Raw Data'!E105, 'Raw Data'!O105&lt;'Raw Data'!P105), 'Raw Data'!E105, 0)</f>
        <v>0</v>
      </c>
      <c r="AG110">
        <f>IF('Raw Data'!E105&gt;'Raw Data'!C105, 1, 0)</f>
        <v>0</v>
      </c>
      <c r="AH110">
        <f>IF(AND('Raw Data'!C105&lt;'Raw Data'!E105, 'Raw Data'!O105&lt;'Raw Data'!P105), 'Raw Data'!E105, 0)</f>
        <v>0</v>
      </c>
      <c r="AI110" s="7">
        <f t="shared" si="26"/>
        <v>0</v>
      </c>
      <c r="AJ110">
        <f>IF(ISNUMBER('Raw Data'!C105), IF(_xlfn.XLOOKUP(SMALL('Raw Data'!C105:E105, 1), C110:G110, C110:G110, 0)&gt;0, SMALL('Raw Data'!C105:E105, 1), 0), 0)</f>
        <v>0</v>
      </c>
      <c r="AK110" s="7">
        <f t="shared" si="27"/>
        <v>0</v>
      </c>
      <c r="AL110">
        <f>IF(ISNUMBER('Raw Data'!C105), IF(_xlfn.XLOOKUP(SMALL('Raw Data'!C105:E105, 2), C110:G110, C110:G110, 0)&gt;0, SMALL('Raw Data'!C105:E105, 2), 0), 0)</f>
        <v>0</v>
      </c>
      <c r="AM110" s="7">
        <f t="shared" si="28"/>
        <v>0</v>
      </c>
      <c r="AN110">
        <f>IF(ISNUMBER('Raw Data'!C105), IF(_xlfn.XLOOKUP(SMALL('Raw Data'!C105:E105, 3), C110:G110, C110:G110, 0)&gt;0, SMALL('Raw Data'!C105:E105, 3), 0), 0)</f>
        <v>0</v>
      </c>
      <c r="AO110" s="7">
        <f t="shared" si="29"/>
        <v>0</v>
      </c>
      <c r="AP110">
        <f>IF(AND('Raw Data'!C105&lt;'Raw Data'!E105,'Raw Data'!O105&gt;'Raw Data'!P105),'Raw Data'!C105,IF(AND('Raw Data'!E105&lt;'Raw Data'!C105,'Raw Data'!P105&gt;'Raw Data'!O105),'Raw Data'!E105,0))</f>
        <v>0</v>
      </c>
      <c r="AQ110" s="7">
        <f t="shared" si="30"/>
        <v>0</v>
      </c>
      <c r="AR110">
        <f>IF(AND('Raw Data'!C105&gt;'Raw Data'!E105,'Raw Data'!O105&gt;'Raw Data'!P105),'Raw Data'!C105,IF(AND('Raw Data'!E105&gt;'Raw Data'!C105,'Raw Data'!P105&gt;'Raw Data'!O105),'Raw Data'!E105,0))</f>
        <v>0</v>
      </c>
      <c r="AS110">
        <f>IF('Raw Data'!D105&gt;0, IF('Raw Data'!D105&gt;4, Analysis!P110, 1), 0)</f>
        <v>0</v>
      </c>
      <c r="AT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AU110">
        <f t="shared" si="31"/>
        <v>0</v>
      </c>
      <c r="AV110">
        <f>IF(AND('Raw Data'!D105&gt;4,'Raw Data'!O105&lt;'Raw Data'!P105),'Raw Data'!K105,IF(AND('Raw Data'!D105&gt;4,'Raw Data'!O105='Raw Data'!P105),0,IF('Raw Data'!O105='Raw Data'!P105,'Raw Data'!D105,0)))</f>
        <v>0</v>
      </c>
      <c r="AW110">
        <f>IF(AND('Raw Data'!D105&lt;4, NOT(ISBLANK('Raw Data'!D105))), 1, 0)</f>
        <v>0</v>
      </c>
      <c r="AX110">
        <f>IF(AND('Raw Data'!D105&lt;4, 'Raw Data'!O105='Raw Data'!P105), 'Raw Data'!D105, 0)</f>
        <v>0</v>
      </c>
    </row>
    <row r="111" spans="1:50" x14ac:dyDescent="0.3">
      <c r="A111">
        <f>'Raw Data'!Q106</f>
        <v>0</v>
      </c>
      <c r="B111" s="7">
        <f t="shared" si="16"/>
        <v>0</v>
      </c>
      <c r="C111">
        <f>IF('Raw Data'!O106&gt;'Raw Data'!P106, 'Raw Data'!C106, 0)</f>
        <v>0</v>
      </c>
      <c r="D111" s="7">
        <f t="shared" si="17"/>
        <v>0</v>
      </c>
      <c r="E111">
        <f>IF(AND(ISNUMBER('Raw Data'!O106), 'Raw Data'!O106='Raw Data'!P106), 'Raw Data'!D106, 0)</f>
        <v>0</v>
      </c>
      <c r="F111" s="7">
        <f t="shared" si="18"/>
        <v>0</v>
      </c>
      <c r="G111">
        <f>IF('Raw Data'!O106&lt;'Raw Data'!P106, 'Raw Data'!E106, 0)</f>
        <v>0</v>
      </c>
      <c r="H111" s="7">
        <f t="shared" si="19"/>
        <v>0</v>
      </c>
      <c r="I111">
        <f>IF(SUM('Raw Data'!O106:P106)&gt;2, 'Raw Data'!F106, 0)</f>
        <v>0</v>
      </c>
      <c r="J111" s="7">
        <f t="shared" si="20"/>
        <v>0</v>
      </c>
      <c r="K111">
        <f>IF(AND(ISNUMBER('Raw Data'!O106),SUM('Raw Data'!O106:P106)&lt;3),'Raw Data'!F106,)</f>
        <v>0</v>
      </c>
      <c r="L111" s="7">
        <f t="shared" si="21"/>
        <v>0</v>
      </c>
      <c r="M111">
        <f>IF(AND('Raw Data'!O106&gt;0, 'Raw Data'!P106&gt;0), 'Raw Data'!H106, 0)</f>
        <v>0</v>
      </c>
      <c r="N111" s="7">
        <f t="shared" si="22"/>
        <v>0</v>
      </c>
      <c r="O111">
        <f>IF(AND(ISNUMBER('Raw Data'!O106), OR('Raw Data'!O106=0, 'Raw Data'!P106=0)), 'Raw Data'!I106, 0)</f>
        <v>0</v>
      </c>
      <c r="P111" s="7">
        <f>IF(OR(E111&gt;0, ISBLANK('Raw Data'!O106)=TRUE), 0, 1)</f>
        <v>0</v>
      </c>
      <c r="Q111">
        <f>IF('Raw Data'!O106='Raw Data'!P106, 0, IF('Raw Data'!O106&gt;'Raw Data'!P106, 'Raw Data'!J106, 0))</f>
        <v>0</v>
      </c>
      <c r="R111" s="7">
        <f>IF(OR(E111&gt;0, ISBLANK('Raw Data'!O106)=TRUE), 0, 1)</f>
        <v>0</v>
      </c>
      <c r="S111">
        <f>IF('Raw Data'!O106='Raw Data'!P106, 0, IF('Raw Data'!O106&lt;'Raw Data'!P106, 'Raw Data'!K106, 0))</f>
        <v>0</v>
      </c>
      <c r="T111" s="7">
        <f t="shared" si="23"/>
        <v>0</v>
      </c>
      <c r="U111">
        <f>IF(AND(ISNUMBER('Raw Data'!O106), OR('Raw Data'!O106&gt;'Raw Data'!P106, 'Raw Data'!O106='Raw Data'!P106)), 'Raw Data'!L106, 0)</f>
        <v>0</v>
      </c>
      <c r="V111" s="7">
        <f t="shared" si="24"/>
        <v>0</v>
      </c>
      <c r="W111">
        <f>IF(AND(ISNUMBER('Raw Data'!O106), OR('Raw Data'!O106&lt;'Raw Data'!P106, 'Raw Data'!O106='Raw Data'!P106)), 'Raw Data'!M106, 0)</f>
        <v>0</v>
      </c>
      <c r="X111" s="7">
        <f t="shared" si="25"/>
        <v>0</v>
      </c>
      <c r="Y111">
        <f>IF(AND(ISNUMBER('Raw Data'!O106), OR('Raw Data'!O106&gt;'Raw Data'!P106, 'Raw Data'!O106&lt;'Raw Data'!P106)), 'Raw Data'!N106, 0)</f>
        <v>0</v>
      </c>
      <c r="Z111">
        <f>IF('Raw Data'!C106&lt;'Raw Data'!E106, 1, 0)</f>
        <v>0</v>
      </c>
      <c r="AA111">
        <f>IF(AND('Raw Data'!C106&lt;'Raw Data'!E106, 'Raw Data'!O106&gt;'Raw Data'!P106), 'Raw Data'!C106, 0)</f>
        <v>0</v>
      </c>
      <c r="AB111" t="b">
        <f>'Raw Data'!C106&lt;'Raw Data'!E106</f>
        <v>0</v>
      </c>
      <c r="AC111">
        <f>IF('Raw Data'!C107&gt;'Raw Data'!E107, 1, 0)</f>
        <v>0</v>
      </c>
      <c r="AD111">
        <f>IF(AND('Raw Data'!C106&gt;'Raw Data'!E106, 'Raw Data'!O106&gt;'Raw Data'!P106), 'Raw Data'!C106, 0)</f>
        <v>0</v>
      </c>
      <c r="AE111">
        <f>IF('Raw Data'!E106&lt;'Raw Data'!C106, 1, 0)</f>
        <v>0</v>
      </c>
      <c r="AF111">
        <f>IF(AND('Raw Data'!C106&gt;'Raw Data'!E106, 'Raw Data'!O106&lt;'Raw Data'!P106), 'Raw Data'!E106, 0)</f>
        <v>0</v>
      </c>
      <c r="AG111">
        <f>IF('Raw Data'!E106&gt;'Raw Data'!C106, 1, 0)</f>
        <v>0</v>
      </c>
      <c r="AH111">
        <f>IF(AND('Raw Data'!C106&lt;'Raw Data'!E106, 'Raw Data'!O106&lt;'Raw Data'!P106), 'Raw Data'!E106, 0)</f>
        <v>0</v>
      </c>
      <c r="AI111" s="7">
        <f t="shared" si="26"/>
        <v>0</v>
      </c>
      <c r="AJ111">
        <f>IF(ISNUMBER('Raw Data'!C106), IF(_xlfn.XLOOKUP(SMALL('Raw Data'!C106:E106, 1), C111:G111, C111:G111, 0)&gt;0, SMALL('Raw Data'!C106:E106, 1), 0), 0)</f>
        <v>0</v>
      </c>
      <c r="AK111" s="7">
        <f t="shared" si="27"/>
        <v>0</v>
      </c>
      <c r="AL111">
        <f>IF(ISNUMBER('Raw Data'!C106), IF(_xlfn.XLOOKUP(SMALL('Raw Data'!C106:E106, 2), C111:G111, C111:G111, 0)&gt;0, SMALL('Raw Data'!C106:E106, 2), 0), 0)</f>
        <v>0</v>
      </c>
      <c r="AM111" s="7">
        <f t="shared" si="28"/>
        <v>0</v>
      </c>
      <c r="AN111">
        <f>IF(ISNUMBER('Raw Data'!C106), IF(_xlfn.XLOOKUP(SMALL('Raw Data'!C106:E106, 3), C111:G111, C111:G111, 0)&gt;0, SMALL('Raw Data'!C106:E106, 3), 0), 0)</f>
        <v>0</v>
      </c>
      <c r="AO111" s="7">
        <f t="shared" si="29"/>
        <v>0</v>
      </c>
      <c r="AP111">
        <f>IF(AND('Raw Data'!C106&lt;'Raw Data'!E106,'Raw Data'!O106&gt;'Raw Data'!P106),'Raw Data'!C106,IF(AND('Raw Data'!E106&lt;'Raw Data'!C106,'Raw Data'!P106&gt;'Raw Data'!O106),'Raw Data'!E106,0))</f>
        <v>0</v>
      </c>
      <c r="AQ111" s="7">
        <f t="shared" si="30"/>
        <v>0</v>
      </c>
      <c r="AR111">
        <f>IF(AND('Raw Data'!C106&gt;'Raw Data'!E106,'Raw Data'!O106&gt;'Raw Data'!P106),'Raw Data'!C106,IF(AND('Raw Data'!E106&gt;'Raw Data'!C106,'Raw Data'!P106&gt;'Raw Data'!O106),'Raw Data'!E106,0))</f>
        <v>0</v>
      </c>
      <c r="AS111">
        <f>IF('Raw Data'!D106&gt;0, IF('Raw Data'!D106&gt;4, Analysis!P111, 1), 0)</f>
        <v>0</v>
      </c>
      <c r="AT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AU111">
        <f t="shared" si="31"/>
        <v>0</v>
      </c>
      <c r="AV111">
        <f>IF(AND('Raw Data'!D106&gt;4,'Raw Data'!O106&lt;'Raw Data'!P106),'Raw Data'!K106,IF(AND('Raw Data'!D106&gt;4,'Raw Data'!O106='Raw Data'!P106),0,IF('Raw Data'!O106='Raw Data'!P106,'Raw Data'!D106,0)))</f>
        <v>0</v>
      </c>
      <c r="AW111">
        <f>IF(AND('Raw Data'!D106&lt;4, NOT(ISBLANK('Raw Data'!D106))), 1, 0)</f>
        <v>0</v>
      </c>
      <c r="AX111">
        <f>IF(AND('Raw Data'!D106&lt;4, 'Raw Data'!O106='Raw Data'!P106), 'Raw Data'!D106, 0)</f>
        <v>0</v>
      </c>
    </row>
    <row r="112" spans="1:50" x14ac:dyDescent="0.3">
      <c r="A112">
        <f>'Raw Data'!Q107</f>
        <v>0</v>
      </c>
      <c r="B112" s="7">
        <f t="shared" si="16"/>
        <v>0</v>
      </c>
      <c r="C112">
        <f>IF('Raw Data'!O107&gt;'Raw Data'!P107, 'Raw Data'!C107, 0)</f>
        <v>0</v>
      </c>
      <c r="D112" s="7">
        <f t="shared" si="17"/>
        <v>0</v>
      </c>
      <c r="E112">
        <f>IF(AND(ISNUMBER('Raw Data'!O107), 'Raw Data'!O107='Raw Data'!P107), 'Raw Data'!D107, 0)</f>
        <v>0</v>
      </c>
      <c r="F112" s="7">
        <f t="shared" si="18"/>
        <v>0</v>
      </c>
      <c r="G112">
        <f>IF('Raw Data'!O107&lt;'Raw Data'!P107, 'Raw Data'!E107, 0)</f>
        <v>0</v>
      </c>
      <c r="H112" s="7">
        <f t="shared" si="19"/>
        <v>0</v>
      </c>
      <c r="I112">
        <f>IF(SUM('Raw Data'!O107:P107)&gt;2, 'Raw Data'!F107, 0)</f>
        <v>0</v>
      </c>
      <c r="J112" s="7">
        <f t="shared" si="20"/>
        <v>0</v>
      </c>
      <c r="K112">
        <f>IF(AND(ISNUMBER('Raw Data'!O107),SUM('Raw Data'!O107:P107)&lt;3),'Raw Data'!F107,)</f>
        <v>0</v>
      </c>
      <c r="L112" s="7">
        <f t="shared" si="21"/>
        <v>0</v>
      </c>
      <c r="M112">
        <f>IF(AND('Raw Data'!O107&gt;0, 'Raw Data'!P107&gt;0), 'Raw Data'!H107, 0)</f>
        <v>0</v>
      </c>
      <c r="N112" s="7">
        <f t="shared" si="22"/>
        <v>0</v>
      </c>
      <c r="O112">
        <f>IF(AND(ISNUMBER('Raw Data'!O107), OR('Raw Data'!O107=0, 'Raw Data'!P107=0)), 'Raw Data'!I107, 0)</f>
        <v>0</v>
      </c>
      <c r="P112" s="7">
        <f>IF(OR(E112&gt;0, ISBLANK('Raw Data'!O107)=TRUE), 0, 1)</f>
        <v>0</v>
      </c>
      <c r="Q112">
        <f>IF('Raw Data'!O107='Raw Data'!P107, 0, IF('Raw Data'!O107&gt;'Raw Data'!P107, 'Raw Data'!J107, 0))</f>
        <v>0</v>
      </c>
      <c r="R112" s="7">
        <f>IF(OR(E112&gt;0, ISBLANK('Raw Data'!O107)=TRUE), 0, 1)</f>
        <v>0</v>
      </c>
      <c r="S112">
        <f>IF('Raw Data'!O107='Raw Data'!P107, 0, IF('Raw Data'!O107&lt;'Raw Data'!P107, 'Raw Data'!K107, 0))</f>
        <v>0</v>
      </c>
      <c r="T112" s="7">
        <f t="shared" si="23"/>
        <v>0</v>
      </c>
      <c r="U112">
        <f>IF(AND(ISNUMBER('Raw Data'!O107), OR('Raw Data'!O107&gt;'Raw Data'!P107, 'Raw Data'!O107='Raw Data'!P107)), 'Raw Data'!L107, 0)</f>
        <v>0</v>
      </c>
      <c r="V112" s="7">
        <f t="shared" si="24"/>
        <v>0</v>
      </c>
      <c r="W112">
        <f>IF(AND(ISNUMBER('Raw Data'!O107), OR('Raw Data'!O107&lt;'Raw Data'!P107, 'Raw Data'!O107='Raw Data'!P107)), 'Raw Data'!M107, 0)</f>
        <v>0</v>
      </c>
      <c r="X112" s="7">
        <f t="shared" si="25"/>
        <v>0</v>
      </c>
      <c r="Y112">
        <f>IF(AND(ISNUMBER('Raw Data'!O107), OR('Raw Data'!O107&gt;'Raw Data'!P107, 'Raw Data'!O107&lt;'Raw Data'!P107)), 'Raw Data'!N107, 0)</f>
        <v>0</v>
      </c>
      <c r="Z112">
        <f>IF('Raw Data'!C107&lt;'Raw Data'!E107, 1, 0)</f>
        <v>0</v>
      </c>
      <c r="AA112">
        <f>IF(AND('Raw Data'!C107&lt;'Raw Data'!E107, 'Raw Data'!O107&gt;'Raw Data'!P107), 'Raw Data'!C107, 0)</f>
        <v>0</v>
      </c>
      <c r="AB112" t="b">
        <f>'Raw Data'!C107&lt;'Raw Data'!E107</f>
        <v>0</v>
      </c>
      <c r="AC112">
        <f>IF('Raw Data'!C108&gt;'Raw Data'!E108, 1, 0)</f>
        <v>0</v>
      </c>
      <c r="AD112">
        <f>IF(AND('Raw Data'!C107&gt;'Raw Data'!E107, 'Raw Data'!O107&gt;'Raw Data'!P107), 'Raw Data'!C107, 0)</f>
        <v>0</v>
      </c>
      <c r="AE112">
        <f>IF('Raw Data'!E107&lt;'Raw Data'!C107, 1, 0)</f>
        <v>0</v>
      </c>
      <c r="AF112">
        <f>IF(AND('Raw Data'!C107&gt;'Raw Data'!E107, 'Raw Data'!O107&lt;'Raw Data'!P107), 'Raw Data'!E107, 0)</f>
        <v>0</v>
      </c>
      <c r="AG112">
        <f>IF('Raw Data'!E107&gt;'Raw Data'!C107, 1, 0)</f>
        <v>0</v>
      </c>
      <c r="AH112">
        <f>IF(AND('Raw Data'!C107&lt;'Raw Data'!E107, 'Raw Data'!O107&lt;'Raw Data'!P107), 'Raw Data'!E107, 0)</f>
        <v>0</v>
      </c>
      <c r="AI112" s="7">
        <f t="shared" si="26"/>
        <v>0</v>
      </c>
      <c r="AJ112">
        <f>IF(ISNUMBER('Raw Data'!C107), IF(_xlfn.XLOOKUP(SMALL('Raw Data'!C107:E107, 1), C112:G112, C112:G112, 0)&gt;0, SMALL('Raw Data'!C107:E107, 1), 0), 0)</f>
        <v>0</v>
      </c>
      <c r="AK112" s="7">
        <f t="shared" si="27"/>
        <v>0</v>
      </c>
      <c r="AL112">
        <f>IF(ISNUMBER('Raw Data'!C107), IF(_xlfn.XLOOKUP(SMALL('Raw Data'!C107:E107, 2), C112:G112, C112:G112, 0)&gt;0, SMALL('Raw Data'!C107:E107, 2), 0), 0)</f>
        <v>0</v>
      </c>
      <c r="AM112" s="7">
        <f t="shared" si="28"/>
        <v>0</v>
      </c>
      <c r="AN112">
        <f>IF(ISNUMBER('Raw Data'!C107), IF(_xlfn.XLOOKUP(SMALL('Raw Data'!C107:E107, 3), C112:G112, C112:G112, 0)&gt;0, SMALL('Raw Data'!C107:E107, 3), 0), 0)</f>
        <v>0</v>
      </c>
      <c r="AO112" s="7">
        <f t="shared" si="29"/>
        <v>0</v>
      </c>
      <c r="AP112">
        <f>IF(AND('Raw Data'!C107&lt;'Raw Data'!E107,'Raw Data'!O107&gt;'Raw Data'!P107),'Raw Data'!C107,IF(AND('Raw Data'!E107&lt;'Raw Data'!C107,'Raw Data'!P107&gt;'Raw Data'!O107),'Raw Data'!E107,0))</f>
        <v>0</v>
      </c>
      <c r="AQ112" s="7">
        <f t="shared" si="30"/>
        <v>0</v>
      </c>
      <c r="AR112">
        <f>IF(AND('Raw Data'!C107&gt;'Raw Data'!E107,'Raw Data'!O107&gt;'Raw Data'!P107),'Raw Data'!C107,IF(AND('Raw Data'!E107&gt;'Raw Data'!C107,'Raw Data'!P107&gt;'Raw Data'!O107),'Raw Data'!E107,0))</f>
        <v>0</v>
      </c>
      <c r="AS112">
        <f>IF('Raw Data'!D107&gt;0, IF('Raw Data'!D107&gt;4, Analysis!P112, 1), 0)</f>
        <v>0</v>
      </c>
      <c r="AT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AU112">
        <f t="shared" si="31"/>
        <v>0</v>
      </c>
      <c r="AV112">
        <f>IF(AND('Raw Data'!D107&gt;4,'Raw Data'!O107&lt;'Raw Data'!P107),'Raw Data'!K107,IF(AND('Raw Data'!D107&gt;4,'Raw Data'!O107='Raw Data'!P107),0,IF('Raw Data'!O107='Raw Data'!P107,'Raw Data'!D107,0)))</f>
        <v>0</v>
      </c>
      <c r="AW112">
        <f>IF(AND('Raw Data'!D107&lt;4, NOT(ISBLANK('Raw Data'!D107))), 1, 0)</f>
        <v>0</v>
      </c>
      <c r="AX112">
        <f>IF(AND('Raw Data'!D107&lt;4, 'Raw Data'!O107='Raw Data'!P107), 'Raw Data'!D107, 0)</f>
        <v>0</v>
      </c>
    </row>
    <row r="113" spans="1:50" x14ac:dyDescent="0.3">
      <c r="A113">
        <f>'Raw Data'!Q108</f>
        <v>0</v>
      </c>
      <c r="B113" s="7">
        <f t="shared" si="16"/>
        <v>0</v>
      </c>
      <c r="C113">
        <f>IF('Raw Data'!O108&gt;'Raw Data'!P108, 'Raw Data'!C108, 0)</f>
        <v>0</v>
      </c>
      <c r="D113" s="7">
        <f t="shared" si="17"/>
        <v>0</v>
      </c>
      <c r="E113">
        <f>IF(AND(ISNUMBER('Raw Data'!O108), 'Raw Data'!O108='Raw Data'!P108), 'Raw Data'!D108, 0)</f>
        <v>0</v>
      </c>
      <c r="F113" s="7">
        <f t="shared" si="18"/>
        <v>0</v>
      </c>
      <c r="G113">
        <f>IF('Raw Data'!O108&lt;'Raw Data'!P108, 'Raw Data'!E108, 0)</f>
        <v>0</v>
      </c>
      <c r="H113" s="7">
        <f t="shared" si="19"/>
        <v>0</v>
      </c>
      <c r="I113">
        <f>IF(SUM('Raw Data'!O108:P108)&gt;2, 'Raw Data'!F108, 0)</f>
        <v>0</v>
      </c>
      <c r="J113" s="7">
        <f t="shared" si="20"/>
        <v>0</v>
      </c>
      <c r="K113">
        <f>IF(AND(ISNUMBER('Raw Data'!O108),SUM('Raw Data'!O108:P108)&lt;3),'Raw Data'!F108,)</f>
        <v>0</v>
      </c>
      <c r="L113" s="7">
        <f t="shared" si="21"/>
        <v>0</v>
      </c>
      <c r="M113">
        <f>IF(AND('Raw Data'!O108&gt;0, 'Raw Data'!P108&gt;0), 'Raw Data'!H108, 0)</f>
        <v>0</v>
      </c>
      <c r="N113" s="7">
        <f t="shared" si="22"/>
        <v>0</v>
      </c>
      <c r="O113">
        <f>IF(AND(ISNUMBER('Raw Data'!O108), OR('Raw Data'!O108=0, 'Raw Data'!P108=0)), 'Raw Data'!I108, 0)</f>
        <v>0</v>
      </c>
      <c r="P113" s="7">
        <f>IF(OR(E113&gt;0, ISBLANK('Raw Data'!O108)=TRUE), 0, 1)</f>
        <v>0</v>
      </c>
      <c r="Q113">
        <f>IF('Raw Data'!O108='Raw Data'!P108, 0, IF('Raw Data'!O108&gt;'Raw Data'!P108, 'Raw Data'!J108, 0))</f>
        <v>0</v>
      </c>
      <c r="R113" s="7">
        <f>IF(OR(E113&gt;0, ISBLANK('Raw Data'!O108)=TRUE), 0, 1)</f>
        <v>0</v>
      </c>
      <c r="S113">
        <f>IF('Raw Data'!O108='Raw Data'!P108, 0, IF('Raw Data'!O108&lt;'Raw Data'!P108, 'Raw Data'!K108, 0))</f>
        <v>0</v>
      </c>
      <c r="T113" s="7">
        <f t="shared" si="23"/>
        <v>0</v>
      </c>
      <c r="U113">
        <f>IF(AND(ISNUMBER('Raw Data'!O108), OR('Raw Data'!O108&gt;'Raw Data'!P108, 'Raw Data'!O108='Raw Data'!P108)), 'Raw Data'!L108, 0)</f>
        <v>0</v>
      </c>
      <c r="V113" s="7">
        <f t="shared" si="24"/>
        <v>0</v>
      </c>
      <c r="W113">
        <f>IF(AND(ISNUMBER('Raw Data'!O108), OR('Raw Data'!O108&lt;'Raw Data'!P108, 'Raw Data'!O108='Raw Data'!P108)), 'Raw Data'!M108, 0)</f>
        <v>0</v>
      </c>
      <c r="X113" s="7">
        <f t="shared" si="25"/>
        <v>0</v>
      </c>
      <c r="Y113">
        <f>IF(AND(ISNUMBER('Raw Data'!O108), OR('Raw Data'!O108&gt;'Raw Data'!P108, 'Raw Data'!O108&lt;'Raw Data'!P108)), 'Raw Data'!N108, 0)</f>
        <v>0</v>
      </c>
      <c r="Z113">
        <f>IF('Raw Data'!C108&lt;'Raw Data'!E108, 1, 0)</f>
        <v>0</v>
      </c>
      <c r="AA113">
        <f>IF(AND('Raw Data'!C108&lt;'Raw Data'!E108, 'Raw Data'!O108&gt;'Raw Data'!P108), 'Raw Data'!C108, 0)</f>
        <v>0</v>
      </c>
      <c r="AB113" t="b">
        <f>'Raw Data'!C108&lt;'Raw Data'!E108</f>
        <v>0</v>
      </c>
      <c r="AC113">
        <f>IF('Raw Data'!C109&gt;'Raw Data'!E109, 1, 0)</f>
        <v>0</v>
      </c>
      <c r="AD113">
        <f>IF(AND('Raw Data'!C108&gt;'Raw Data'!E108, 'Raw Data'!O108&gt;'Raw Data'!P108), 'Raw Data'!C108, 0)</f>
        <v>0</v>
      </c>
      <c r="AE113">
        <f>IF('Raw Data'!E108&lt;'Raw Data'!C108, 1, 0)</f>
        <v>0</v>
      </c>
      <c r="AF113">
        <f>IF(AND('Raw Data'!C108&gt;'Raw Data'!E108, 'Raw Data'!O108&lt;'Raw Data'!P108), 'Raw Data'!E108, 0)</f>
        <v>0</v>
      </c>
      <c r="AG113">
        <f>IF('Raw Data'!E108&gt;'Raw Data'!C108, 1, 0)</f>
        <v>0</v>
      </c>
      <c r="AH113">
        <f>IF(AND('Raw Data'!C108&lt;'Raw Data'!E108, 'Raw Data'!O108&lt;'Raw Data'!P108), 'Raw Data'!E108, 0)</f>
        <v>0</v>
      </c>
      <c r="AI113" s="7">
        <f t="shared" si="26"/>
        <v>0</v>
      </c>
      <c r="AJ113">
        <f>IF(ISNUMBER('Raw Data'!C108), IF(_xlfn.XLOOKUP(SMALL('Raw Data'!C108:E108, 1), C113:G113, C113:G113, 0)&gt;0, SMALL('Raw Data'!C108:E108, 1), 0), 0)</f>
        <v>0</v>
      </c>
      <c r="AK113" s="7">
        <f t="shared" si="27"/>
        <v>0</v>
      </c>
      <c r="AL113">
        <f>IF(ISNUMBER('Raw Data'!C108), IF(_xlfn.XLOOKUP(SMALL('Raw Data'!C108:E108, 2), C113:G113, C113:G113, 0)&gt;0, SMALL('Raw Data'!C108:E108, 2), 0), 0)</f>
        <v>0</v>
      </c>
      <c r="AM113" s="7">
        <f t="shared" si="28"/>
        <v>0</v>
      </c>
      <c r="AN113">
        <f>IF(ISNUMBER('Raw Data'!C108), IF(_xlfn.XLOOKUP(SMALL('Raw Data'!C108:E108, 3), C113:G113, C113:G113, 0)&gt;0, SMALL('Raw Data'!C108:E108, 3), 0), 0)</f>
        <v>0</v>
      </c>
      <c r="AO113" s="7">
        <f t="shared" si="29"/>
        <v>0</v>
      </c>
      <c r="AP113">
        <f>IF(AND('Raw Data'!C108&lt;'Raw Data'!E108,'Raw Data'!O108&gt;'Raw Data'!P108),'Raw Data'!C108,IF(AND('Raw Data'!E108&lt;'Raw Data'!C108,'Raw Data'!P108&gt;'Raw Data'!O108),'Raw Data'!E108,0))</f>
        <v>0</v>
      </c>
      <c r="AQ113" s="7">
        <f t="shared" si="30"/>
        <v>0</v>
      </c>
      <c r="AR113">
        <f>IF(AND('Raw Data'!C108&gt;'Raw Data'!E108,'Raw Data'!O108&gt;'Raw Data'!P108),'Raw Data'!C108,IF(AND('Raw Data'!E108&gt;'Raw Data'!C108,'Raw Data'!P108&gt;'Raw Data'!O108),'Raw Data'!E108,0))</f>
        <v>0</v>
      </c>
      <c r="AS113">
        <f>IF('Raw Data'!D108&gt;0, IF('Raw Data'!D108&gt;4, Analysis!P113, 1), 0)</f>
        <v>0</v>
      </c>
      <c r="AT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AU113">
        <f t="shared" si="31"/>
        <v>0</v>
      </c>
      <c r="AV113">
        <f>IF(AND('Raw Data'!D108&gt;4,'Raw Data'!O108&lt;'Raw Data'!P108),'Raw Data'!K108,IF(AND('Raw Data'!D108&gt;4,'Raw Data'!O108='Raw Data'!P108),0,IF('Raw Data'!O108='Raw Data'!P108,'Raw Data'!D108,0)))</f>
        <v>0</v>
      </c>
      <c r="AW113">
        <f>IF(AND('Raw Data'!D108&lt;4, NOT(ISBLANK('Raw Data'!D108))), 1, 0)</f>
        <v>0</v>
      </c>
      <c r="AX113">
        <f>IF(AND('Raw Data'!D108&lt;4, 'Raw Data'!O108='Raw Data'!P108), 'Raw Data'!D108, 0)</f>
        <v>0</v>
      </c>
    </row>
    <row r="114" spans="1:50" x14ac:dyDescent="0.3">
      <c r="A114">
        <f>'Raw Data'!Q109</f>
        <v>0</v>
      </c>
      <c r="B114" s="7">
        <f t="shared" si="16"/>
        <v>0</v>
      </c>
      <c r="C114">
        <f>IF('Raw Data'!O109&gt;'Raw Data'!P109, 'Raw Data'!C109, 0)</f>
        <v>0</v>
      </c>
      <c r="D114" s="7">
        <f t="shared" si="17"/>
        <v>0</v>
      </c>
      <c r="E114">
        <f>IF(AND(ISNUMBER('Raw Data'!O109), 'Raw Data'!O109='Raw Data'!P109), 'Raw Data'!D109, 0)</f>
        <v>0</v>
      </c>
      <c r="F114" s="7">
        <f t="shared" si="18"/>
        <v>0</v>
      </c>
      <c r="G114">
        <f>IF('Raw Data'!O109&lt;'Raw Data'!P109, 'Raw Data'!E109, 0)</f>
        <v>0</v>
      </c>
      <c r="H114" s="7">
        <f t="shared" si="19"/>
        <v>0</v>
      </c>
      <c r="I114">
        <f>IF(SUM('Raw Data'!O109:P109)&gt;2, 'Raw Data'!F109, 0)</f>
        <v>0</v>
      </c>
      <c r="J114" s="7">
        <f t="shared" si="20"/>
        <v>0</v>
      </c>
      <c r="K114">
        <f>IF(AND(ISNUMBER('Raw Data'!O109),SUM('Raw Data'!O109:P109)&lt;3),'Raw Data'!F109,)</f>
        <v>0</v>
      </c>
      <c r="L114" s="7">
        <f t="shared" si="21"/>
        <v>0</v>
      </c>
      <c r="M114">
        <f>IF(AND('Raw Data'!O109&gt;0, 'Raw Data'!P109&gt;0), 'Raw Data'!H109, 0)</f>
        <v>0</v>
      </c>
      <c r="N114" s="7">
        <f t="shared" si="22"/>
        <v>0</v>
      </c>
      <c r="O114">
        <f>IF(AND(ISNUMBER('Raw Data'!O109), OR('Raw Data'!O109=0, 'Raw Data'!P109=0)), 'Raw Data'!I109, 0)</f>
        <v>0</v>
      </c>
      <c r="P114" s="7">
        <f>IF(OR(E114&gt;0, ISBLANK('Raw Data'!O109)=TRUE), 0, 1)</f>
        <v>0</v>
      </c>
      <c r="Q114">
        <f>IF('Raw Data'!O109='Raw Data'!P109, 0, IF('Raw Data'!O109&gt;'Raw Data'!P109, 'Raw Data'!J109, 0))</f>
        <v>0</v>
      </c>
      <c r="R114" s="7">
        <f>IF(OR(E114&gt;0, ISBLANK('Raw Data'!O109)=TRUE), 0, 1)</f>
        <v>0</v>
      </c>
      <c r="S114">
        <f>IF('Raw Data'!O109='Raw Data'!P109, 0, IF('Raw Data'!O109&lt;'Raw Data'!P109, 'Raw Data'!K109, 0))</f>
        <v>0</v>
      </c>
      <c r="T114" s="7">
        <f t="shared" si="23"/>
        <v>0</v>
      </c>
      <c r="U114">
        <f>IF(AND(ISNUMBER('Raw Data'!O109), OR('Raw Data'!O109&gt;'Raw Data'!P109, 'Raw Data'!O109='Raw Data'!P109)), 'Raw Data'!L109, 0)</f>
        <v>0</v>
      </c>
      <c r="V114" s="7">
        <f t="shared" si="24"/>
        <v>0</v>
      </c>
      <c r="W114">
        <f>IF(AND(ISNUMBER('Raw Data'!O109), OR('Raw Data'!O109&lt;'Raw Data'!P109, 'Raw Data'!O109='Raw Data'!P109)), 'Raw Data'!M109, 0)</f>
        <v>0</v>
      </c>
      <c r="X114" s="7">
        <f t="shared" si="25"/>
        <v>0</v>
      </c>
      <c r="Y114">
        <f>IF(AND(ISNUMBER('Raw Data'!O109), OR('Raw Data'!O109&gt;'Raw Data'!P109, 'Raw Data'!O109&lt;'Raw Data'!P109)), 'Raw Data'!N109, 0)</f>
        <v>0</v>
      </c>
      <c r="Z114">
        <f>IF('Raw Data'!C109&lt;'Raw Data'!E109, 1, 0)</f>
        <v>0</v>
      </c>
      <c r="AA114">
        <f>IF(AND('Raw Data'!C109&lt;'Raw Data'!E109, 'Raw Data'!O109&gt;'Raw Data'!P109), 'Raw Data'!C109, 0)</f>
        <v>0</v>
      </c>
      <c r="AB114" t="b">
        <f>'Raw Data'!C109&lt;'Raw Data'!E109</f>
        <v>0</v>
      </c>
      <c r="AC114">
        <f>IF('Raw Data'!C110&gt;'Raw Data'!E110, 1, 0)</f>
        <v>0</v>
      </c>
      <c r="AD114">
        <f>IF(AND('Raw Data'!C109&gt;'Raw Data'!E109, 'Raw Data'!O109&gt;'Raw Data'!P109), 'Raw Data'!C109, 0)</f>
        <v>0</v>
      </c>
      <c r="AE114">
        <f>IF('Raw Data'!E109&lt;'Raw Data'!C109, 1, 0)</f>
        <v>0</v>
      </c>
      <c r="AF114">
        <f>IF(AND('Raw Data'!C109&gt;'Raw Data'!E109, 'Raw Data'!O109&lt;'Raw Data'!P109), 'Raw Data'!E109, 0)</f>
        <v>0</v>
      </c>
      <c r="AG114">
        <f>IF('Raw Data'!E109&gt;'Raw Data'!C109, 1, 0)</f>
        <v>0</v>
      </c>
      <c r="AH114">
        <f>IF(AND('Raw Data'!C109&lt;'Raw Data'!E109, 'Raw Data'!O109&lt;'Raw Data'!P109), 'Raw Data'!E109, 0)</f>
        <v>0</v>
      </c>
      <c r="AI114" s="7">
        <f t="shared" si="26"/>
        <v>0</v>
      </c>
      <c r="AJ114">
        <f>IF(ISNUMBER('Raw Data'!C109), IF(_xlfn.XLOOKUP(SMALL('Raw Data'!C109:E109, 1), C114:G114, C114:G114, 0)&gt;0, SMALL('Raw Data'!C109:E109, 1), 0), 0)</f>
        <v>0</v>
      </c>
      <c r="AK114" s="7">
        <f t="shared" si="27"/>
        <v>0</v>
      </c>
      <c r="AL114">
        <f>IF(ISNUMBER('Raw Data'!C109), IF(_xlfn.XLOOKUP(SMALL('Raw Data'!C109:E109, 2), C114:G114, C114:G114, 0)&gt;0, SMALL('Raw Data'!C109:E109, 2), 0), 0)</f>
        <v>0</v>
      </c>
      <c r="AM114" s="7">
        <f t="shared" si="28"/>
        <v>0</v>
      </c>
      <c r="AN114">
        <f>IF(ISNUMBER('Raw Data'!C109), IF(_xlfn.XLOOKUP(SMALL('Raw Data'!C109:E109, 3), C114:G114, C114:G114, 0)&gt;0, SMALL('Raw Data'!C109:E109, 3), 0), 0)</f>
        <v>0</v>
      </c>
      <c r="AO114" s="7">
        <f t="shared" si="29"/>
        <v>0</v>
      </c>
      <c r="AP114">
        <f>IF(AND('Raw Data'!C109&lt;'Raw Data'!E109,'Raw Data'!O109&gt;'Raw Data'!P109),'Raw Data'!C109,IF(AND('Raw Data'!E109&lt;'Raw Data'!C109,'Raw Data'!P109&gt;'Raw Data'!O109),'Raw Data'!E109,0))</f>
        <v>0</v>
      </c>
      <c r="AQ114" s="7">
        <f t="shared" si="30"/>
        <v>0</v>
      </c>
      <c r="AR114">
        <f>IF(AND('Raw Data'!C109&gt;'Raw Data'!E109,'Raw Data'!O109&gt;'Raw Data'!P109),'Raw Data'!C109,IF(AND('Raw Data'!E109&gt;'Raw Data'!C109,'Raw Data'!P109&gt;'Raw Data'!O109),'Raw Data'!E109,0))</f>
        <v>0</v>
      </c>
      <c r="AS114">
        <f>IF('Raw Data'!D109&gt;0, IF('Raw Data'!D109&gt;4, Analysis!P114, 1), 0)</f>
        <v>0</v>
      </c>
      <c r="AT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AU114">
        <f t="shared" si="31"/>
        <v>0</v>
      </c>
      <c r="AV114">
        <f>IF(AND('Raw Data'!D109&gt;4,'Raw Data'!O109&lt;'Raw Data'!P109),'Raw Data'!K109,IF(AND('Raw Data'!D109&gt;4,'Raw Data'!O109='Raw Data'!P109),0,IF('Raw Data'!O109='Raw Data'!P109,'Raw Data'!D109,0)))</f>
        <v>0</v>
      </c>
      <c r="AW114">
        <f>IF(AND('Raw Data'!D109&lt;4, NOT(ISBLANK('Raw Data'!D109))), 1, 0)</f>
        <v>0</v>
      </c>
      <c r="AX114">
        <f>IF(AND('Raw Data'!D109&lt;4, 'Raw Data'!O109='Raw Data'!P109), 'Raw Data'!D109, 0)</f>
        <v>0</v>
      </c>
    </row>
    <row r="115" spans="1:50" x14ac:dyDescent="0.3">
      <c r="A115">
        <f>'Raw Data'!Q110</f>
        <v>0</v>
      </c>
      <c r="B115" s="7">
        <f t="shared" si="16"/>
        <v>0</v>
      </c>
      <c r="C115">
        <f>IF('Raw Data'!O110&gt;'Raw Data'!P110, 'Raw Data'!C110, 0)</f>
        <v>0</v>
      </c>
      <c r="D115" s="7">
        <f t="shared" si="17"/>
        <v>0</v>
      </c>
      <c r="E115">
        <f>IF(AND(ISNUMBER('Raw Data'!O110), 'Raw Data'!O110='Raw Data'!P110), 'Raw Data'!D110, 0)</f>
        <v>0</v>
      </c>
      <c r="F115" s="7">
        <f t="shared" si="18"/>
        <v>0</v>
      </c>
      <c r="G115">
        <f>IF('Raw Data'!O110&lt;'Raw Data'!P110, 'Raw Data'!E110, 0)</f>
        <v>0</v>
      </c>
      <c r="H115" s="7">
        <f t="shared" si="19"/>
        <v>0</v>
      </c>
      <c r="I115">
        <f>IF(SUM('Raw Data'!O110:P110)&gt;2, 'Raw Data'!F110, 0)</f>
        <v>0</v>
      </c>
      <c r="J115" s="7">
        <f t="shared" si="20"/>
        <v>0</v>
      </c>
      <c r="K115">
        <f>IF(AND(ISNUMBER('Raw Data'!O110),SUM('Raw Data'!O110:P110)&lt;3),'Raw Data'!F110,)</f>
        <v>0</v>
      </c>
      <c r="L115" s="7">
        <f t="shared" si="21"/>
        <v>0</v>
      </c>
      <c r="M115">
        <f>IF(AND('Raw Data'!O110&gt;0, 'Raw Data'!P110&gt;0), 'Raw Data'!H110, 0)</f>
        <v>0</v>
      </c>
      <c r="N115" s="7">
        <f t="shared" si="22"/>
        <v>0</v>
      </c>
      <c r="O115">
        <f>IF(AND(ISNUMBER('Raw Data'!O110), OR('Raw Data'!O110=0, 'Raw Data'!P110=0)), 'Raw Data'!I110, 0)</f>
        <v>0</v>
      </c>
      <c r="P115" s="7">
        <f>IF(OR(E115&gt;0, ISBLANK('Raw Data'!O110)=TRUE), 0, 1)</f>
        <v>0</v>
      </c>
      <c r="Q115">
        <f>IF('Raw Data'!O110='Raw Data'!P110, 0, IF('Raw Data'!O110&gt;'Raw Data'!P110, 'Raw Data'!J110, 0))</f>
        <v>0</v>
      </c>
      <c r="R115" s="7">
        <f>IF(OR(E115&gt;0, ISBLANK('Raw Data'!O110)=TRUE), 0, 1)</f>
        <v>0</v>
      </c>
      <c r="S115">
        <f>IF('Raw Data'!O110='Raw Data'!P110, 0, IF('Raw Data'!O110&lt;'Raw Data'!P110, 'Raw Data'!K110, 0))</f>
        <v>0</v>
      </c>
      <c r="T115" s="7">
        <f t="shared" si="23"/>
        <v>0</v>
      </c>
      <c r="U115">
        <f>IF(AND(ISNUMBER('Raw Data'!O110), OR('Raw Data'!O110&gt;'Raw Data'!P110, 'Raw Data'!O110='Raw Data'!P110)), 'Raw Data'!L110, 0)</f>
        <v>0</v>
      </c>
      <c r="V115" s="7">
        <f t="shared" si="24"/>
        <v>0</v>
      </c>
      <c r="W115">
        <f>IF(AND(ISNUMBER('Raw Data'!O110), OR('Raw Data'!O110&lt;'Raw Data'!P110, 'Raw Data'!O110='Raw Data'!P110)), 'Raw Data'!M110, 0)</f>
        <v>0</v>
      </c>
      <c r="X115" s="7">
        <f t="shared" si="25"/>
        <v>0</v>
      </c>
      <c r="Y115">
        <f>IF(AND(ISNUMBER('Raw Data'!O110), OR('Raw Data'!O110&gt;'Raw Data'!P110, 'Raw Data'!O110&lt;'Raw Data'!P110)), 'Raw Data'!N110, 0)</f>
        <v>0</v>
      </c>
      <c r="Z115">
        <f>IF('Raw Data'!C110&lt;'Raw Data'!E110, 1, 0)</f>
        <v>0</v>
      </c>
      <c r="AA115">
        <f>IF(AND('Raw Data'!C110&lt;'Raw Data'!E110, 'Raw Data'!O110&gt;'Raw Data'!P110), 'Raw Data'!C110, 0)</f>
        <v>0</v>
      </c>
      <c r="AB115" t="b">
        <f>'Raw Data'!C110&lt;'Raw Data'!E110</f>
        <v>0</v>
      </c>
      <c r="AC115">
        <f>IF('Raw Data'!C111&gt;'Raw Data'!E111, 1, 0)</f>
        <v>0</v>
      </c>
      <c r="AD115">
        <f>IF(AND('Raw Data'!C110&gt;'Raw Data'!E110, 'Raw Data'!O110&gt;'Raw Data'!P110), 'Raw Data'!C110, 0)</f>
        <v>0</v>
      </c>
      <c r="AE115">
        <f>IF('Raw Data'!E110&lt;'Raw Data'!C110, 1, 0)</f>
        <v>0</v>
      </c>
      <c r="AF115">
        <f>IF(AND('Raw Data'!C110&gt;'Raw Data'!E110, 'Raw Data'!O110&lt;'Raw Data'!P110), 'Raw Data'!E110, 0)</f>
        <v>0</v>
      </c>
      <c r="AG115">
        <f>IF('Raw Data'!E110&gt;'Raw Data'!C110, 1, 0)</f>
        <v>0</v>
      </c>
      <c r="AH115">
        <f>IF(AND('Raw Data'!C110&lt;'Raw Data'!E110, 'Raw Data'!O110&lt;'Raw Data'!P110), 'Raw Data'!E110, 0)</f>
        <v>0</v>
      </c>
      <c r="AI115" s="7">
        <f t="shared" si="26"/>
        <v>0</v>
      </c>
      <c r="AJ115">
        <f>IF(ISNUMBER('Raw Data'!C110), IF(_xlfn.XLOOKUP(SMALL('Raw Data'!C110:E110, 1), C115:G115, C115:G115, 0)&gt;0, SMALL('Raw Data'!C110:E110, 1), 0), 0)</f>
        <v>0</v>
      </c>
      <c r="AK115" s="7">
        <f t="shared" si="27"/>
        <v>0</v>
      </c>
      <c r="AL115">
        <f>IF(ISNUMBER('Raw Data'!C110), IF(_xlfn.XLOOKUP(SMALL('Raw Data'!C110:E110, 2), C115:G115, C115:G115, 0)&gt;0, SMALL('Raw Data'!C110:E110, 2), 0), 0)</f>
        <v>0</v>
      </c>
      <c r="AM115" s="7">
        <f t="shared" si="28"/>
        <v>0</v>
      </c>
      <c r="AN115">
        <f>IF(ISNUMBER('Raw Data'!C110), IF(_xlfn.XLOOKUP(SMALL('Raw Data'!C110:E110, 3), C115:G115, C115:G115, 0)&gt;0, SMALL('Raw Data'!C110:E110, 3), 0), 0)</f>
        <v>0</v>
      </c>
      <c r="AO115" s="7">
        <f t="shared" si="29"/>
        <v>0</v>
      </c>
      <c r="AP115">
        <f>IF(AND('Raw Data'!C110&lt;'Raw Data'!E110,'Raw Data'!O110&gt;'Raw Data'!P110),'Raw Data'!C110,IF(AND('Raw Data'!E110&lt;'Raw Data'!C110,'Raw Data'!P110&gt;'Raw Data'!O110),'Raw Data'!E110,0))</f>
        <v>0</v>
      </c>
      <c r="AQ115" s="7">
        <f t="shared" si="30"/>
        <v>0</v>
      </c>
      <c r="AR115">
        <f>IF(AND('Raw Data'!C110&gt;'Raw Data'!E110,'Raw Data'!O110&gt;'Raw Data'!P110),'Raw Data'!C110,IF(AND('Raw Data'!E110&gt;'Raw Data'!C110,'Raw Data'!P110&gt;'Raw Data'!O110),'Raw Data'!E110,0))</f>
        <v>0</v>
      </c>
      <c r="AS115">
        <f>IF('Raw Data'!D110&gt;0, IF('Raw Data'!D110&gt;4, Analysis!P115, 1), 0)</f>
        <v>0</v>
      </c>
      <c r="AT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AU115">
        <f t="shared" si="31"/>
        <v>0</v>
      </c>
      <c r="AV115">
        <f>IF(AND('Raw Data'!D110&gt;4,'Raw Data'!O110&lt;'Raw Data'!P110),'Raw Data'!K110,IF(AND('Raw Data'!D110&gt;4,'Raw Data'!O110='Raw Data'!P110),0,IF('Raw Data'!O110='Raw Data'!P110,'Raw Data'!D110,0)))</f>
        <v>0</v>
      </c>
      <c r="AW115">
        <f>IF(AND('Raw Data'!D110&lt;4, NOT(ISBLANK('Raw Data'!D110))), 1, 0)</f>
        <v>0</v>
      </c>
      <c r="AX115">
        <f>IF(AND('Raw Data'!D110&lt;4, 'Raw Data'!O110='Raw Data'!P110), 'Raw Data'!D110, 0)</f>
        <v>0</v>
      </c>
    </row>
    <row r="116" spans="1:50" x14ac:dyDescent="0.3">
      <c r="A116">
        <f>'Raw Data'!Q111</f>
        <v>0</v>
      </c>
      <c r="B116" s="7">
        <f t="shared" si="16"/>
        <v>0</v>
      </c>
      <c r="C116">
        <f>IF('Raw Data'!O111&gt;'Raw Data'!P111, 'Raw Data'!C111, 0)</f>
        <v>0</v>
      </c>
      <c r="D116" s="7">
        <f t="shared" si="17"/>
        <v>0</v>
      </c>
      <c r="E116">
        <f>IF(AND(ISNUMBER('Raw Data'!O111), 'Raw Data'!O111='Raw Data'!P111), 'Raw Data'!D111, 0)</f>
        <v>0</v>
      </c>
      <c r="F116" s="7">
        <f t="shared" si="18"/>
        <v>0</v>
      </c>
      <c r="G116">
        <f>IF('Raw Data'!O111&lt;'Raw Data'!P111, 'Raw Data'!E111, 0)</f>
        <v>0</v>
      </c>
      <c r="H116" s="7">
        <f t="shared" si="19"/>
        <v>0</v>
      </c>
      <c r="I116">
        <f>IF(SUM('Raw Data'!O111:P111)&gt;2, 'Raw Data'!F111, 0)</f>
        <v>0</v>
      </c>
      <c r="J116" s="7">
        <f t="shared" si="20"/>
        <v>0</v>
      </c>
      <c r="K116">
        <f>IF(AND(ISNUMBER('Raw Data'!O111),SUM('Raw Data'!O111:P111)&lt;3),'Raw Data'!F111,)</f>
        <v>0</v>
      </c>
      <c r="L116" s="7">
        <f t="shared" si="21"/>
        <v>0</v>
      </c>
      <c r="M116">
        <f>IF(AND('Raw Data'!O111&gt;0, 'Raw Data'!P111&gt;0), 'Raw Data'!H111, 0)</f>
        <v>0</v>
      </c>
      <c r="N116" s="7">
        <f t="shared" si="22"/>
        <v>0</v>
      </c>
      <c r="O116">
        <f>IF(AND(ISNUMBER('Raw Data'!O111), OR('Raw Data'!O111=0, 'Raw Data'!P111=0)), 'Raw Data'!I111, 0)</f>
        <v>0</v>
      </c>
      <c r="P116" s="7">
        <f>IF(OR(E116&gt;0, ISBLANK('Raw Data'!O111)=TRUE), 0, 1)</f>
        <v>0</v>
      </c>
      <c r="Q116">
        <f>IF('Raw Data'!O111='Raw Data'!P111, 0, IF('Raw Data'!O111&gt;'Raw Data'!P111, 'Raw Data'!J111, 0))</f>
        <v>0</v>
      </c>
      <c r="R116" s="7">
        <f>IF(OR(E116&gt;0, ISBLANK('Raw Data'!O111)=TRUE), 0, 1)</f>
        <v>0</v>
      </c>
      <c r="S116">
        <f>IF('Raw Data'!O111='Raw Data'!P111, 0, IF('Raw Data'!O111&lt;'Raw Data'!P111, 'Raw Data'!K111, 0))</f>
        <v>0</v>
      </c>
      <c r="T116" s="7">
        <f t="shared" si="23"/>
        <v>0</v>
      </c>
      <c r="U116">
        <f>IF(AND(ISNUMBER('Raw Data'!O111), OR('Raw Data'!O111&gt;'Raw Data'!P111, 'Raw Data'!O111='Raw Data'!P111)), 'Raw Data'!L111, 0)</f>
        <v>0</v>
      </c>
      <c r="V116" s="7">
        <f t="shared" si="24"/>
        <v>0</v>
      </c>
      <c r="W116">
        <f>IF(AND(ISNUMBER('Raw Data'!O111), OR('Raw Data'!O111&lt;'Raw Data'!P111, 'Raw Data'!O111='Raw Data'!P111)), 'Raw Data'!M111, 0)</f>
        <v>0</v>
      </c>
      <c r="X116" s="7">
        <f t="shared" si="25"/>
        <v>0</v>
      </c>
      <c r="Y116">
        <f>IF(AND(ISNUMBER('Raw Data'!O111), OR('Raw Data'!O111&gt;'Raw Data'!P111, 'Raw Data'!O111&lt;'Raw Data'!P111)), 'Raw Data'!N111, 0)</f>
        <v>0</v>
      </c>
      <c r="Z116">
        <f>IF('Raw Data'!C111&lt;'Raw Data'!E111, 1, 0)</f>
        <v>0</v>
      </c>
      <c r="AA116">
        <f>IF(AND('Raw Data'!C111&lt;'Raw Data'!E111, 'Raw Data'!O111&gt;'Raw Data'!P111), 'Raw Data'!C111, 0)</f>
        <v>0</v>
      </c>
      <c r="AB116" t="b">
        <f>'Raw Data'!C111&lt;'Raw Data'!E111</f>
        <v>0</v>
      </c>
      <c r="AC116">
        <f>IF('Raw Data'!C112&gt;'Raw Data'!E112, 1, 0)</f>
        <v>0</v>
      </c>
      <c r="AD116">
        <f>IF(AND('Raw Data'!C111&gt;'Raw Data'!E111, 'Raw Data'!O111&gt;'Raw Data'!P111), 'Raw Data'!C111, 0)</f>
        <v>0</v>
      </c>
      <c r="AE116">
        <f>IF('Raw Data'!E111&lt;'Raw Data'!C111, 1, 0)</f>
        <v>0</v>
      </c>
      <c r="AF116">
        <f>IF(AND('Raw Data'!C111&gt;'Raw Data'!E111, 'Raw Data'!O111&lt;'Raw Data'!P111), 'Raw Data'!E111, 0)</f>
        <v>0</v>
      </c>
      <c r="AG116">
        <f>IF('Raw Data'!E111&gt;'Raw Data'!C111, 1, 0)</f>
        <v>0</v>
      </c>
      <c r="AH116">
        <f>IF(AND('Raw Data'!C111&lt;'Raw Data'!E111, 'Raw Data'!O111&lt;'Raw Data'!P111), 'Raw Data'!E111, 0)</f>
        <v>0</v>
      </c>
      <c r="AI116" s="7">
        <f t="shared" si="26"/>
        <v>0</v>
      </c>
      <c r="AJ116">
        <f>IF(ISNUMBER('Raw Data'!C111), IF(_xlfn.XLOOKUP(SMALL('Raw Data'!C111:E111, 1), C116:G116, C116:G116, 0)&gt;0, SMALL('Raw Data'!C111:E111, 1), 0), 0)</f>
        <v>0</v>
      </c>
      <c r="AK116" s="7">
        <f t="shared" si="27"/>
        <v>0</v>
      </c>
      <c r="AL116">
        <f>IF(ISNUMBER('Raw Data'!C111), IF(_xlfn.XLOOKUP(SMALL('Raw Data'!C111:E111, 2), C116:G116, C116:G116, 0)&gt;0, SMALL('Raw Data'!C111:E111, 2), 0), 0)</f>
        <v>0</v>
      </c>
      <c r="AM116" s="7">
        <f t="shared" si="28"/>
        <v>0</v>
      </c>
      <c r="AN116">
        <f>IF(ISNUMBER('Raw Data'!C111), IF(_xlfn.XLOOKUP(SMALL('Raw Data'!C111:E111, 3), C116:G116, C116:G116, 0)&gt;0, SMALL('Raw Data'!C111:E111, 3), 0), 0)</f>
        <v>0</v>
      </c>
      <c r="AO116" s="7">
        <f t="shared" si="29"/>
        <v>0</v>
      </c>
      <c r="AP116">
        <f>IF(AND('Raw Data'!C111&lt;'Raw Data'!E111,'Raw Data'!O111&gt;'Raw Data'!P111),'Raw Data'!C111,IF(AND('Raw Data'!E111&lt;'Raw Data'!C111,'Raw Data'!P111&gt;'Raw Data'!O111),'Raw Data'!E111,0))</f>
        <v>0</v>
      </c>
      <c r="AQ116" s="7">
        <f t="shared" si="30"/>
        <v>0</v>
      </c>
      <c r="AR116">
        <f>IF(AND('Raw Data'!C111&gt;'Raw Data'!E111,'Raw Data'!O111&gt;'Raw Data'!P111),'Raw Data'!C111,IF(AND('Raw Data'!E111&gt;'Raw Data'!C111,'Raw Data'!P111&gt;'Raw Data'!O111),'Raw Data'!E111,0))</f>
        <v>0</v>
      </c>
      <c r="AS116">
        <f>IF('Raw Data'!D111&gt;0, IF('Raw Data'!D111&gt;4, Analysis!P116, 1), 0)</f>
        <v>0</v>
      </c>
      <c r="AT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AU116">
        <f t="shared" si="31"/>
        <v>0</v>
      </c>
      <c r="AV116">
        <f>IF(AND('Raw Data'!D111&gt;4,'Raw Data'!O111&lt;'Raw Data'!P111),'Raw Data'!K111,IF(AND('Raw Data'!D111&gt;4,'Raw Data'!O111='Raw Data'!P111),0,IF('Raw Data'!O111='Raw Data'!P111,'Raw Data'!D111,0)))</f>
        <v>0</v>
      </c>
      <c r="AW116">
        <f>IF(AND('Raw Data'!D111&lt;4, NOT(ISBLANK('Raw Data'!D111))), 1, 0)</f>
        <v>0</v>
      </c>
      <c r="AX116">
        <f>IF(AND('Raw Data'!D111&lt;4, 'Raw Data'!O111='Raw Data'!P111), 'Raw Data'!D111, 0)</f>
        <v>0</v>
      </c>
    </row>
    <row r="117" spans="1:50" x14ac:dyDescent="0.3">
      <c r="A117">
        <f>'Raw Data'!Q112</f>
        <v>0</v>
      </c>
      <c r="B117" s="7">
        <f t="shared" si="16"/>
        <v>0</v>
      </c>
      <c r="C117">
        <f>IF('Raw Data'!O112&gt;'Raw Data'!P112, 'Raw Data'!C112, 0)</f>
        <v>0</v>
      </c>
      <c r="D117" s="7">
        <f t="shared" si="17"/>
        <v>0</v>
      </c>
      <c r="E117">
        <f>IF(AND(ISNUMBER('Raw Data'!O112), 'Raw Data'!O112='Raw Data'!P112), 'Raw Data'!D112, 0)</f>
        <v>0</v>
      </c>
      <c r="F117" s="7">
        <f t="shared" si="18"/>
        <v>0</v>
      </c>
      <c r="G117">
        <f>IF('Raw Data'!O112&lt;'Raw Data'!P112, 'Raw Data'!E112, 0)</f>
        <v>0</v>
      </c>
      <c r="H117" s="7">
        <f t="shared" si="19"/>
        <v>0</v>
      </c>
      <c r="I117">
        <f>IF(SUM('Raw Data'!O112:P112)&gt;2, 'Raw Data'!F112, 0)</f>
        <v>0</v>
      </c>
      <c r="J117" s="7">
        <f t="shared" si="20"/>
        <v>0</v>
      </c>
      <c r="K117">
        <f>IF(AND(ISNUMBER('Raw Data'!O112),SUM('Raw Data'!O112:P112)&lt;3),'Raw Data'!F112,)</f>
        <v>0</v>
      </c>
      <c r="L117" s="7">
        <f t="shared" si="21"/>
        <v>0</v>
      </c>
      <c r="M117">
        <f>IF(AND('Raw Data'!O112&gt;0, 'Raw Data'!P112&gt;0), 'Raw Data'!H112, 0)</f>
        <v>0</v>
      </c>
      <c r="N117" s="7">
        <f t="shared" si="22"/>
        <v>0</v>
      </c>
      <c r="O117">
        <f>IF(AND(ISNUMBER('Raw Data'!O112), OR('Raw Data'!O112=0, 'Raw Data'!P112=0)), 'Raw Data'!I112, 0)</f>
        <v>0</v>
      </c>
      <c r="P117" s="7">
        <f>IF(OR(E117&gt;0, ISBLANK('Raw Data'!O112)=TRUE), 0, 1)</f>
        <v>0</v>
      </c>
      <c r="Q117">
        <f>IF('Raw Data'!O112='Raw Data'!P112, 0, IF('Raw Data'!O112&gt;'Raw Data'!P112, 'Raw Data'!J112, 0))</f>
        <v>0</v>
      </c>
      <c r="R117" s="7">
        <f>IF(OR(E117&gt;0, ISBLANK('Raw Data'!O112)=TRUE), 0, 1)</f>
        <v>0</v>
      </c>
      <c r="S117">
        <f>IF('Raw Data'!O112='Raw Data'!P112, 0, IF('Raw Data'!O112&lt;'Raw Data'!P112, 'Raw Data'!K112, 0))</f>
        <v>0</v>
      </c>
      <c r="T117" s="7">
        <f t="shared" si="23"/>
        <v>0</v>
      </c>
      <c r="U117">
        <f>IF(AND(ISNUMBER('Raw Data'!O112), OR('Raw Data'!O112&gt;'Raw Data'!P112, 'Raw Data'!O112='Raw Data'!P112)), 'Raw Data'!L112, 0)</f>
        <v>0</v>
      </c>
      <c r="V117" s="7">
        <f t="shared" si="24"/>
        <v>0</v>
      </c>
      <c r="W117">
        <f>IF(AND(ISNUMBER('Raw Data'!O112), OR('Raw Data'!O112&lt;'Raw Data'!P112, 'Raw Data'!O112='Raw Data'!P112)), 'Raw Data'!M112, 0)</f>
        <v>0</v>
      </c>
      <c r="X117" s="7">
        <f t="shared" si="25"/>
        <v>0</v>
      </c>
      <c r="Y117">
        <f>IF(AND(ISNUMBER('Raw Data'!O112), OR('Raw Data'!O112&gt;'Raw Data'!P112, 'Raw Data'!O112&lt;'Raw Data'!P112)), 'Raw Data'!N112, 0)</f>
        <v>0</v>
      </c>
      <c r="Z117">
        <f>IF('Raw Data'!C112&lt;'Raw Data'!E112, 1, 0)</f>
        <v>0</v>
      </c>
      <c r="AA117">
        <f>IF(AND('Raw Data'!C112&lt;'Raw Data'!E112, 'Raw Data'!O112&gt;'Raw Data'!P112), 'Raw Data'!C112, 0)</f>
        <v>0</v>
      </c>
      <c r="AB117" t="b">
        <f>'Raw Data'!C112&lt;'Raw Data'!E112</f>
        <v>0</v>
      </c>
      <c r="AC117">
        <f>IF('Raw Data'!C113&gt;'Raw Data'!E113, 1, 0)</f>
        <v>0</v>
      </c>
      <c r="AD117">
        <f>IF(AND('Raw Data'!C112&gt;'Raw Data'!E112, 'Raw Data'!O112&gt;'Raw Data'!P112), 'Raw Data'!C112, 0)</f>
        <v>0</v>
      </c>
      <c r="AE117">
        <f>IF('Raw Data'!E112&lt;'Raw Data'!C112, 1, 0)</f>
        <v>0</v>
      </c>
      <c r="AF117">
        <f>IF(AND('Raw Data'!C112&gt;'Raw Data'!E112, 'Raw Data'!O112&lt;'Raw Data'!P112), 'Raw Data'!E112, 0)</f>
        <v>0</v>
      </c>
      <c r="AG117">
        <f>IF('Raw Data'!E112&gt;'Raw Data'!C112, 1, 0)</f>
        <v>0</v>
      </c>
      <c r="AH117">
        <f>IF(AND('Raw Data'!C112&lt;'Raw Data'!E112, 'Raw Data'!O112&lt;'Raw Data'!P112), 'Raw Data'!E112, 0)</f>
        <v>0</v>
      </c>
      <c r="AI117" s="7">
        <f t="shared" si="26"/>
        <v>0</v>
      </c>
      <c r="AJ117">
        <f>IF(ISNUMBER('Raw Data'!C112), IF(_xlfn.XLOOKUP(SMALL('Raw Data'!C112:E112, 1), C117:G117, C117:G117, 0)&gt;0, SMALL('Raw Data'!C112:E112, 1), 0), 0)</f>
        <v>0</v>
      </c>
      <c r="AK117" s="7">
        <f t="shared" si="27"/>
        <v>0</v>
      </c>
      <c r="AL117">
        <f>IF(ISNUMBER('Raw Data'!C112), IF(_xlfn.XLOOKUP(SMALL('Raw Data'!C112:E112, 2), C117:G117, C117:G117, 0)&gt;0, SMALL('Raw Data'!C112:E112, 2), 0), 0)</f>
        <v>0</v>
      </c>
      <c r="AM117" s="7">
        <f t="shared" si="28"/>
        <v>0</v>
      </c>
      <c r="AN117">
        <f>IF(ISNUMBER('Raw Data'!C112), IF(_xlfn.XLOOKUP(SMALL('Raw Data'!C112:E112, 3), C117:G117, C117:G117, 0)&gt;0, SMALL('Raw Data'!C112:E112, 3), 0), 0)</f>
        <v>0</v>
      </c>
      <c r="AO117" s="7">
        <f t="shared" si="29"/>
        <v>0</v>
      </c>
      <c r="AP117">
        <f>IF(AND('Raw Data'!C112&lt;'Raw Data'!E112,'Raw Data'!O112&gt;'Raw Data'!P112),'Raw Data'!C112,IF(AND('Raw Data'!E112&lt;'Raw Data'!C112,'Raw Data'!P112&gt;'Raw Data'!O112),'Raw Data'!E112,0))</f>
        <v>0</v>
      </c>
      <c r="AQ117" s="7">
        <f t="shared" si="30"/>
        <v>0</v>
      </c>
      <c r="AR117">
        <f>IF(AND('Raw Data'!C112&gt;'Raw Data'!E112,'Raw Data'!O112&gt;'Raw Data'!P112),'Raw Data'!C112,IF(AND('Raw Data'!E112&gt;'Raw Data'!C112,'Raw Data'!P112&gt;'Raw Data'!O112),'Raw Data'!E112,0))</f>
        <v>0</v>
      </c>
      <c r="AS117">
        <f>IF('Raw Data'!D112&gt;0, IF('Raw Data'!D112&gt;4, Analysis!P117, 1), 0)</f>
        <v>0</v>
      </c>
      <c r="AT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AU117">
        <f t="shared" si="31"/>
        <v>0</v>
      </c>
      <c r="AV117">
        <f>IF(AND('Raw Data'!D112&gt;4,'Raw Data'!O112&lt;'Raw Data'!P112),'Raw Data'!K112,IF(AND('Raw Data'!D112&gt;4,'Raw Data'!O112='Raw Data'!P112),0,IF('Raw Data'!O112='Raw Data'!P112,'Raw Data'!D112,0)))</f>
        <v>0</v>
      </c>
      <c r="AW117">
        <f>IF(AND('Raw Data'!D112&lt;4, NOT(ISBLANK('Raw Data'!D112))), 1, 0)</f>
        <v>0</v>
      </c>
      <c r="AX117">
        <f>IF(AND('Raw Data'!D112&lt;4, 'Raw Data'!O112='Raw Data'!P112), 'Raw Data'!D112, 0)</f>
        <v>0</v>
      </c>
    </row>
    <row r="118" spans="1:50" x14ac:dyDescent="0.3">
      <c r="A118">
        <f>'Raw Data'!Q113</f>
        <v>0</v>
      </c>
      <c r="B118" s="7">
        <f t="shared" si="16"/>
        <v>0</v>
      </c>
      <c r="C118">
        <f>IF('Raw Data'!O113&gt;'Raw Data'!P113, 'Raw Data'!C113, 0)</f>
        <v>0</v>
      </c>
      <c r="D118" s="7">
        <f t="shared" si="17"/>
        <v>0</v>
      </c>
      <c r="E118">
        <f>IF(AND(ISNUMBER('Raw Data'!O113), 'Raw Data'!O113='Raw Data'!P113), 'Raw Data'!D113, 0)</f>
        <v>0</v>
      </c>
      <c r="F118" s="7">
        <f t="shared" si="18"/>
        <v>0</v>
      </c>
      <c r="G118">
        <f>IF('Raw Data'!O113&lt;'Raw Data'!P113, 'Raw Data'!E113, 0)</f>
        <v>0</v>
      </c>
      <c r="H118" s="7">
        <f t="shared" si="19"/>
        <v>0</v>
      </c>
      <c r="I118">
        <f>IF(SUM('Raw Data'!O113:P113)&gt;2, 'Raw Data'!F113, 0)</f>
        <v>0</v>
      </c>
      <c r="J118" s="7">
        <f t="shared" si="20"/>
        <v>0</v>
      </c>
      <c r="K118">
        <f>IF(AND(ISNUMBER('Raw Data'!O113),SUM('Raw Data'!O113:P113)&lt;3),'Raw Data'!F113,)</f>
        <v>0</v>
      </c>
      <c r="L118" s="7">
        <f t="shared" si="21"/>
        <v>0</v>
      </c>
      <c r="M118">
        <f>IF(AND('Raw Data'!O113&gt;0, 'Raw Data'!P113&gt;0), 'Raw Data'!H113, 0)</f>
        <v>0</v>
      </c>
      <c r="N118" s="7">
        <f t="shared" si="22"/>
        <v>0</v>
      </c>
      <c r="O118">
        <f>IF(AND(ISNUMBER('Raw Data'!O113), OR('Raw Data'!O113=0, 'Raw Data'!P113=0)), 'Raw Data'!I113, 0)</f>
        <v>0</v>
      </c>
      <c r="P118" s="7">
        <f>IF(OR(E118&gt;0, ISBLANK('Raw Data'!O113)=TRUE), 0, 1)</f>
        <v>0</v>
      </c>
      <c r="Q118">
        <f>IF('Raw Data'!O113='Raw Data'!P113, 0, IF('Raw Data'!O113&gt;'Raw Data'!P113, 'Raw Data'!J113, 0))</f>
        <v>0</v>
      </c>
      <c r="R118" s="7">
        <f>IF(OR(E118&gt;0, ISBLANK('Raw Data'!O113)=TRUE), 0, 1)</f>
        <v>0</v>
      </c>
      <c r="S118">
        <f>IF('Raw Data'!O113='Raw Data'!P113, 0, IF('Raw Data'!O113&lt;'Raw Data'!P113, 'Raw Data'!K113, 0))</f>
        <v>0</v>
      </c>
      <c r="T118" s="7">
        <f t="shared" si="23"/>
        <v>0</v>
      </c>
      <c r="U118">
        <f>IF(AND(ISNUMBER('Raw Data'!O113), OR('Raw Data'!O113&gt;'Raw Data'!P113, 'Raw Data'!O113='Raw Data'!P113)), 'Raw Data'!L113, 0)</f>
        <v>0</v>
      </c>
      <c r="V118" s="7">
        <f t="shared" si="24"/>
        <v>0</v>
      </c>
      <c r="W118">
        <f>IF(AND(ISNUMBER('Raw Data'!O113), OR('Raw Data'!O113&lt;'Raw Data'!P113, 'Raw Data'!O113='Raw Data'!P113)), 'Raw Data'!M113, 0)</f>
        <v>0</v>
      </c>
      <c r="X118" s="7">
        <f t="shared" si="25"/>
        <v>0</v>
      </c>
      <c r="Y118">
        <f>IF(AND(ISNUMBER('Raw Data'!O113), OR('Raw Data'!O113&gt;'Raw Data'!P113, 'Raw Data'!O113&lt;'Raw Data'!P113)), 'Raw Data'!N113, 0)</f>
        <v>0</v>
      </c>
      <c r="Z118">
        <f>IF('Raw Data'!C113&lt;'Raw Data'!E113, 1, 0)</f>
        <v>0</v>
      </c>
      <c r="AA118">
        <f>IF(AND('Raw Data'!C113&lt;'Raw Data'!E113, 'Raw Data'!O113&gt;'Raw Data'!P113), 'Raw Data'!C113, 0)</f>
        <v>0</v>
      </c>
      <c r="AB118" t="b">
        <f>'Raw Data'!C113&lt;'Raw Data'!E113</f>
        <v>0</v>
      </c>
      <c r="AC118">
        <f>IF('Raw Data'!C114&gt;'Raw Data'!E114, 1, 0)</f>
        <v>0</v>
      </c>
      <c r="AD118">
        <f>IF(AND('Raw Data'!C113&gt;'Raw Data'!E113, 'Raw Data'!O113&gt;'Raw Data'!P113), 'Raw Data'!C113, 0)</f>
        <v>0</v>
      </c>
      <c r="AE118">
        <f>IF('Raw Data'!E113&lt;'Raw Data'!C113, 1, 0)</f>
        <v>0</v>
      </c>
      <c r="AF118">
        <f>IF(AND('Raw Data'!C113&gt;'Raw Data'!E113, 'Raw Data'!O113&lt;'Raw Data'!P113), 'Raw Data'!E113, 0)</f>
        <v>0</v>
      </c>
      <c r="AG118">
        <f>IF('Raw Data'!E113&gt;'Raw Data'!C113, 1, 0)</f>
        <v>0</v>
      </c>
      <c r="AH118">
        <f>IF(AND('Raw Data'!C113&lt;'Raw Data'!E113, 'Raw Data'!O113&lt;'Raw Data'!P113), 'Raw Data'!E113, 0)</f>
        <v>0</v>
      </c>
      <c r="AI118" s="7">
        <f t="shared" si="26"/>
        <v>0</v>
      </c>
      <c r="AJ118">
        <f>IF(ISNUMBER('Raw Data'!C113), IF(_xlfn.XLOOKUP(SMALL('Raw Data'!C113:E113, 1), C118:G118, C118:G118, 0)&gt;0, SMALL('Raw Data'!C113:E113, 1), 0), 0)</f>
        <v>0</v>
      </c>
      <c r="AK118" s="7">
        <f t="shared" si="27"/>
        <v>0</v>
      </c>
      <c r="AL118">
        <f>IF(ISNUMBER('Raw Data'!C113), IF(_xlfn.XLOOKUP(SMALL('Raw Data'!C113:E113, 2), C118:G118, C118:G118, 0)&gt;0, SMALL('Raw Data'!C113:E113, 2), 0), 0)</f>
        <v>0</v>
      </c>
      <c r="AM118" s="7">
        <f t="shared" si="28"/>
        <v>0</v>
      </c>
      <c r="AN118">
        <f>IF(ISNUMBER('Raw Data'!C113), IF(_xlfn.XLOOKUP(SMALL('Raw Data'!C113:E113, 3), C118:G118, C118:G118, 0)&gt;0, SMALL('Raw Data'!C113:E113, 3), 0), 0)</f>
        <v>0</v>
      </c>
      <c r="AO118" s="7">
        <f t="shared" si="29"/>
        <v>0</v>
      </c>
      <c r="AP118">
        <f>IF(AND('Raw Data'!C113&lt;'Raw Data'!E113,'Raw Data'!O113&gt;'Raw Data'!P113),'Raw Data'!C113,IF(AND('Raw Data'!E113&lt;'Raw Data'!C113,'Raw Data'!P113&gt;'Raw Data'!O113),'Raw Data'!E113,0))</f>
        <v>0</v>
      </c>
      <c r="AQ118" s="7">
        <f t="shared" si="30"/>
        <v>0</v>
      </c>
      <c r="AR118">
        <f>IF(AND('Raw Data'!C113&gt;'Raw Data'!E113,'Raw Data'!O113&gt;'Raw Data'!P113),'Raw Data'!C113,IF(AND('Raw Data'!E113&gt;'Raw Data'!C113,'Raw Data'!P113&gt;'Raw Data'!O113),'Raw Data'!E113,0))</f>
        <v>0</v>
      </c>
      <c r="AS118">
        <f>IF('Raw Data'!D113&gt;0, IF('Raw Data'!D113&gt;4, Analysis!P118, 1), 0)</f>
        <v>0</v>
      </c>
      <c r="AT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AU118">
        <f t="shared" si="31"/>
        <v>0</v>
      </c>
      <c r="AV118">
        <f>IF(AND('Raw Data'!D113&gt;4,'Raw Data'!O113&lt;'Raw Data'!P113),'Raw Data'!K113,IF(AND('Raw Data'!D113&gt;4,'Raw Data'!O113='Raw Data'!P113),0,IF('Raw Data'!O113='Raw Data'!P113,'Raw Data'!D113,0)))</f>
        <v>0</v>
      </c>
      <c r="AW118">
        <f>IF(AND('Raw Data'!D113&lt;4, NOT(ISBLANK('Raw Data'!D113))), 1, 0)</f>
        <v>0</v>
      </c>
      <c r="AX118">
        <f>IF(AND('Raw Data'!D113&lt;4, 'Raw Data'!O113='Raw Data'!P113), 'Raw Data'!D113, 0)</f>
        <v>0</v>
      </c>
    </row>
    <row r="119" spans="1:50" x14ac:dyDescent="0.3">
      <c r="A119">
        <f>'Raw Data'!Q114</f>
        <v>0</v>
      </c>
      <c r="B119" s="7">
        <f t="shared" si="16"/>
        <v>0</v>
      </c>
      <c r="C119">
        <f>IF('Raw Data'!O114&gt;'Raw Data'!P114, 'Raw Data'!C114, 0)</f>
        <v>0</v>
      </c>
      <c r="D119" s="7">
        <f t="shared" si="17"/>
        <v>0</v>
      </c>
      <c r="E119">
        <f>IF(AND(ISNUMBER('Raw Data'!O114), 'Raw Data'!O114='Raw Data'!P114), 'Raw Data'!D114, 0)</f>
        <v>0</v>
      </c>
      <c r="F119" s="7">
        <f t="shared" si="18"/>
        <v>0</v>
      </c>
      <c r="G119">
        <f>IF('Raw Data'!O114&lt;'Raw Data'!P114, 'Raw Data'!E114, 0)</f>
        <v>0</v>
      </c>
      <c r="H119" s="7">
        <f t="shared" si="19"/>
        <v>0</v>
      </c>
      <c r="I119">
        <f>IF(SUM('Raw Data'!O114:P114)&gt;2, 'Raw Data'!F114, 0)</f>
        <v>0</v>
      </c>
      <c r="J119" s="7">
        <f t="shared" si="20"/>
        <v>0</v>
      </c>
      <c r="K119">
        <f>IF(AND(ISNUMBER('Raw Data'!O114),SUM('Raw Data'!O114:P114)&lt;3),'Raw Data'!F114,)</f>
        <v>0</v>
      </c>
      <c r="L119" s="7">
        <f t="shared" si="21"/>
        <v>0</v>
      </c>
      <c r="M119">
        <f>IF(AND('Raw Data'!O114&gt;0, 'Raw Data'!P114&gt;0), 'Raw Data'!H114, 0)</f>
        <v>0</v>
      </c>
      <c r="N119" s="7">
        <f t="shared" si="22"/>
        <v>0</v>
      </c>
      <c r="O119">
        <f>IF(AND(ISNUMBER('Raw Data'!O114), OR('Raw Data'!O114=0, 'Raw Data'!P114=0)), 'Raw Data'!I114, 0)</f>
        <v>0</v>
      </c>
      <c r="P119" s="7">
        <f>IF(OR(E119&gt;0, ISBLANK('Raw Data'!O114)=TRUE), 0, 1)</f>
        <v>0</v>
      </c>
      <c r="Q119">
        <f>IF('Raw Data'!O114='Raw Data'!P114, 0, IF('Raw Data'!O114&gt;'Raw Data'!P114, 'Raw Data'!J114, 0))</f>
        <v>0</v>
      </c>
      <c r="R119" s="7">
        <f>IF(OR(E119&gt;0, ISBLANK('Raw Data'!O114)=TRUE), 0, 1)</f>
        <v>0</v>
      </c>
      <c r="S119">
        <f>IF('Raw Data'!O114='Raw Data'!P114, 0, IF('Raw Data'!O114&lt;'Raw Data'!P114, 'Raw Data'!K114, 0))</f>
        <v>0</v>
      </c>
      <c r="T119" s="7">
        <f t="shared" si="23"/>
        <v>0</v>
      </c>
      <c r="U119">
        <f>IF(AND(ISNUMBER('Raw Data'!O114), OR('Raw Data'!O114&gt;'Raw Data'!P114, 'Raw Data'!O114='Raw Data'!P114)), 'Raw Data'!L114, 0)</f>
        <v>0</v>
      </c>
      <c r="V119" s="7">
        <f t="shared" si="24"/>
        <v>0</v>
      </c>
      <c r="W119">
        <f>IF(AND(ISNUMBER('Raw Data'!O114), OR('Raw Data'!O114&lt;'Raw Data'!P114, 'Raw Data'!O114='Raw Data'!P114)), 'Raw Data'!M114, 0)</f>
        <v>0</v>
      </c>
      <c r="X119" s="7">
        <f t="shared" si="25"/>
        <v>0</v>
      </c>
      <c r="Y119">
        <f>IF(AND(ISNUMBER('Raw Data'!O114), OR('Raw Data'!O114&gt;'Raw Data'!P114, 'Raw Data'!O114&lt;'Raw Data'!P114)), 'Raw Data'!N114, 0)</f>
        <v>0</v>
      </c>
      <c r="Z119">
        <f>IF('Raw Data'!C114&lt;'Raw Data'!E114, 1, 0)</f>
        <v>0</v>
      </c>
      <c r="AA119">
        <f>IF(AND('Raw Data'!C114&lt;'Raw Data'!E114, 'Raw Data'!O114&gt;'Raw Data'!P114), 'Raw Data'!C114, 0)</f>
        <v>0</v>
      </c>
      <c r="AB119" t="b">
        <f>'Raw Data'!C114&lt;'Raw Data'!E114</f>
        <v>0</v>
      </c>
      <c r="AC119">
        <f>IF('Raw Data'!C115&gt;'Raw Data'!E115, 1, 0)</f>
        <v>0</v>
      </c>
      <c r="AD119">
        <f>IF(AND('Raw Data'!C114&gt;'Raw Data'!E114, 'Raw Data'!O114&gt;'Raw Data'!P114), 'Raw Data'!C114, 0)</f>
        <v>0</v>
      </c>
      <c r="AE119">
        <f>IF('Raw Data'!E114&lt;'Raw Data'!C114, 1, 0)</f>
        <v>0</v>
      </c>
      <c r="AF119">
        <f>IF(AND('Raw Data'!C114&gt;'Raw Data'!E114, 'Raw Data'!O114&lt;'Raw Data'!P114), 'Raw Data'!E114, 0)</f>
        <v>0</v>
      </c>
      <c r="AG119">
        <f>IF('Raw Data'!E114&gt;'Raw Data'!C114, 1, 0)</f>
        <v>0</v>
      </c>
      <c r="AH119">
        <f>IF(AND('Raw Data'!C114&lt;'Raw Data'!E114, 'Raw Data'!O114&lt;'Raw Data'!P114), 'Raw Data'!E114, 0)</f>
        <v>0</v>
      </c>
      <c r="AI119" s="7">
        <f t="shared" si="26"/>
        <v>0</v>
      </c>
      <c r="AJ119">
        <f>IF(ISNUMBER('Raw Data'!C114), IF(_xlfn.XLOOKUP(SMALL('Raw Data'!C114:E114, 1), C119:G119, C119:G119, 0)&gt;0, SMALL('Raw Data'!C114:E114, 1), 0), 0)</f>
        <v>0</v>
      </c>
      <c r="AK119" s="7">
        <f t="shared" si="27"/>
        <v>0</v>
      </c>
      <c r="AL119">
        <f>IF(ISNUMBER('Raw Data'!C114), IF(_xlfn.XLOOKUP(SMALL('Raw Data'!C114:E114, 2), C119:G119, C119:G119, 0)&gt;0, SMALL('Raw Data'!C114:E114, 2), 0), 0)</f>
        <v>0</v>
      </c>
      <c r="AM119" s="7">
        <f t="shared" si="28"/>
        <v>0</v>
      </c>
      <c r="AN119">
        <f>IF(ISNUMBER('Raw Data'!C114), IF(_xlfn.XLOOKUP(SMALL('Raw Data'!C114:E114, 3), C119:G119, C119:G119, 0)&gt;0, SMALL('Raw Data'!C114:E114, 3), 0), 0)</f>
        <v>0</v>
      </c>
      <c r="AO119" s="7">
        <f t="shared" si="29"/>
        <v>0</v>
      </c>
      <c r="AP119">
        <f>IF(AND('Raw Data'!C114&lt;'Raw Data'!E114,'Raw Data'!O114&gt;'Raw Data'!P114),'Raw Data'!C114,IF(AND('Raw Data'!E114&lt;'Raw Data'!C114,'Raw Data'!P114&gt;'Raw Data'!O114),'Raw Data'!E114,0))</f>
        <v>0</v>
      </c>
      <c r="AQ119" s="7">
        <f t="shared" si="30"/>
        <v>0</v>
      </c>
      <c r="AR119">
        <f>IF(AND('Raw Data'!C114&gt;'Raw Data'!E114,'Raw Data'!O114&gt;'Raw Data'!P114),'Raw Data'!C114,IF(AND('Raw Data'!E114&gt;'Raw Data'!C114,'Raw Data'!P114&gt;'Raw Data'!O114),'Raw Data'!E114,0))</f>
        <v>0</v>
      </c>
      <c r="AS119">
        <f>IF('Raw Data'!D114&gt;0, IF('Raw Data'!D114&gt;4, Analysis!P119, 1), 0)</f>
        <v>0</v>
      </c>
      <c r="AT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AU119">
        <f t="shared" si="31"/>
        <v>0</v>
      </c>
      <c r="AV119">
        <f>IF(AND('Raw Data'!D114&gt;4,'Raw Data'!O114&lt;'Raw Data'!P114),'Raw Data'!K114,IF(AND('Raw Data'!D114&gt;4,'Raw Data'!O114='Raw Data'!P114),0,IF('Raw Data'!O114='Raw Data'!P114,'Raw Data'!D114,0)))</f>
        <v>0</v>
      </c>
      <c r="AW119">
        <f>IF(AND('Raw Data'!D114&lt;4, NOT(ISBLANK('Raw Data'!D114))), 1, 0)</f>
        <v>0</v>
      </c>
      <c r="AX119">
        <f>IF(AND('Raw Data'!D114&lt;4, 'Raw Data'!O114='Raw Data'!P114), 'Raw Data'!D114, 0)</f>
        <v>0</v>
      </c>
    </row>
    <row r="120" spans="1:50" x14ac:dyDescent="0.3">
      <c r="A120">
        <f>'Raw Data'!Q115</f>
        <v>0</v>
      </c>
      <c r="B120" s="7">
        <f t="shared" si="16"/>
        <v>0</v>
      </c>
      <c r="C120">
        <f>IF('Raw Data'!O115&gt;'Raw Data'!P115, 'Raw Data'!C115, 0)</f>
        <v>0</v>
      </c>
      <c r="D120" s="7">
        <f t="shared" si="17"/>
        <v>0</v>
      </c>
      <c r="E120">
        <f>IF(AND(ISNUMBER('Raw Data'!O115), 'Raw Data'!O115='Raw Data'!P115), 'Raw Data'!D115, 0)</f>
        <v>0</v>
      </c>
      <c r="F120" s="7">
        <f t="shared" si="18"/>
        <v>0</v>
      </c>
      <c r="G120">
        <f>IF('Raw Data'!O115&lt;'Raw Data'!P115, 'Raw Data'!E115, 0)</f>
        <v>0</v>
      </c>
      <c r="H120" s="7">
        <f t="shared" si="19"/>
        <v>0</v>
      </c>
      <c r="I120">
        <f>IF(SUM('Raw Data'!O115:P115)&gt;2, 'Raw Data'!F115, 0)</f>
        <v>0</v>
      </c>
      <c r="J120" s="7">
        <f t="shared" si="20"/>
        <v>0</v>
      </c>
      <c r="K120">
        <f>IF(AND(ISNUMBER('Raw Data'!O115),SUM('Raw Data'!O115:P115)&lt;3),'Raw Data'!F115,)</f>
        <v>0</v>
      </c>
      <c r="L120" s="7">
        <f t="shared" si="21"/>
        <v>0</v>
      </c>
      <c r="M120">
        <f>IF(AND('Raw Data'!O115&gt;0, 'Raw Data'!P115&gt;0), 'Raw Data'!H115, 0)</f>
        <v>0</v>
      </c>
      <c r="N120" s="7">
        <f t="shared" si="22"/>
        <v>0</v>
      </c>
      <c r="O120">
        <f>IF(AND(ISNUMBER('Raw Data'!O115), OR('Raw Data'!O115=0, 'Raw Data'!P115=0)), 'Raw Data'!I115, 0)</f>
        <v>0</v>
      </c>
      <c r="P120" s="7">
        <f>IF(OR(E120&gt;0, ISBLANK('Raw Data'!O115)=TRUE), 0, 1)</f>
        <v>0</v>
      </c>
      <c r="Q120">
        <f>IF('Raw Data'!O115='Raw Data'!P115, 0, IF('Raw Data'!O115&gt;'Raw Data'!P115, 'Raw Data'!J115, 0))</f>
        <v>0</v>
      </c>
      <c r="R120" s="7">
        <f>IF(OR(E120&gt;0, ISBLANK('Raw Data'!O115)=TRUE), 0, 1)</f>
        <v>0</v>
      </c>
      <c r="S120">
        <f>IF('Raw Data'!O115='Raw Data'!P115, 0, IF('Raw Data'!O115&lt;'Raw Data'!P115, 'Raw Data'!K115, 0))</f>
        <v>0</v>
      </c>
      <c r="T120" s="7">
        <f t="shared" si="23"/>
        <v>0</v>
      </c>
      <c r="U120">
        <f>IF(AND(ISNUMBER('Raw Data'!O115), OR('Raw Data'!O115&gt;'Raw Data'!P115, 'Raw Data'!O115='Raw Data'!P115)), 'Raw Data'!L115, 0)</f>
        <v>0</v>
      </c>
      <c r="V120" s="7">
        <f t="shared" si="24"/>
        <v>0</v>
      </c>
      <c r="W120">
        <f>IF(AND(ISNUMBER('Raw Data'!O115), OR('Raw Data'!O115&lt;'Raw Data'!P115, 'Raw Data'!O115='Raw Data'!P115)), 'Raw Data'!M115, 0)</f>
        <v>0</v>
      </c>
      <c r="X120" s="7">
        <f t="shared" si="25"/>
        <v>0</v>
      </c>
      <c r="Y120">
        <f>IF(AND(ISNUMBER('Raw Data'!O115), OR('Raw Data'!O115&gt;'Raw Data'!P115, 'Raw Data'!O115&lt;'Raw Data'!P115)), 'Raw Data'!N115, 0)</f>
        <v>0</v>
      </c>
      <c r="Z120">
        <f>IF('Raw Data'!C115&lt;'Raw Data'!E115, 1, 0)</f>
        <v>0</v>
      </c>
      <c r="AA120">
        <f>IF(AND('Raw Data'!C115&lt;'Raw Data'!E115, 'Raw Data'!O115&gt;'Raw Data'!P115), 'Raw Data'!C115, 0)</f>
        <v>0</v>
      </c>
      <c r="AB120" t="b">
        <f>'Raw Data'!C115&lt;'Raw Data'!E115</f>
        <v>0</v>
      </c>
      <c r="AC120">
        <f>IF('Raw Data'!C116&gt;'Raw Data'!E116, 1, 0)</f>
        <v>0</v>
      </c>
      <c r="AD120">
        <f>IF(AND('Raw Data'!C115&gt;'Raw Data'!E115, 'Raw Data'!O115&gt;'Raw Data'!P115), 'Raw Data'!C115, 0)</f>
        <v>0</v>
      </c>
      <c r="AE120">
        <f>IF('Raw Data'!E115&lt;'Raw Data'!C115, 1, 0)</f>
        <v>0</v>
      </c>
      <c r="AF120">
        <f>IF(AND('Raw Data'!C115&gt;'Raw Data'!E115, 'Raw Data'!O115&lt;'Raw Data'!P115), 'Raw Data'!E115, 0)</f>
        <v>0</v>
      </c>
      <c r="AG120">
        <f>IF('Raw Data'!E115&gt;'Raw Data'!C115, 1, 0)</f>
        <v>0</v>
      </c>
      <c r="AH120">
        <f>IF(AND('Raw Data'!C115&lt;'Raw Data'!E115, 'Raw Data'!O115&lt;'Raw Data'!P115), 'Raw Data'!E115, 0)</f>
        <v>0</v>
      </c>
      <c r="AI120" s="7">
        <f t="shared" si="26"/>
        <v>0</v>
      </c>
      <c r="AJ120">
        <f>IF(ISNUMBER('Raw Data'!C115), IF(_xlfn.XLOOKUP(SMALL('Raw Data'!C115:E115, 1), C120:G120, C120:G120, 0)&gt;0, SMALL('Raw Data'!C115:E115, 1), 0), 0)</f>
        <v>0</v>
      </c>
      <c r="AK120" s="7">
        <f t="shared" si="27"/>
        <v>0</v>
      </c>
      <c r="AL120">
        <f>IF(ISNUMBER('Raw Data'!C115), IF(_xlfn.XLOOKUP(SMALL('Raw Data'!C115:E115, 2), C120:G120, C120:G120, 0)&gt;0, SMALL('Raw Data'!C115:E115, 2), 0), 0)</f>
        <v>0</v>
      </c>
      <c r="AM120" s="7">
        <f t="shared" si="28"/>
        <v>0</v>
      </c>
      <c r="AN120">
        <f>IF(ISNUMBER('Raw Data'!C115), IF(_xlfn.XLOOKUP(SMALL('Raw Data'!C115:E115, 3), C120:G120, C120:G120, 0)&gt;0, SMALL('Raw Data'!C115:E115, 3), 0), 0)</f>
        <v>0</v>
      </c>
      <c r="AO120" s="7">
        <f t="shared" si="29"/>
        <v>0</v>
      </c>
      <c r="AP120">
        <f>IF(AND('Raw Data'!C115&lt;'Raw Data'!E115,'Raw Data'!O115&gt;'Raw Data'!P115),'Raw Data'!C115,IF(AND('Raw Data'!E115&lt;'Raw Data'!C115,'Raw Data'!P115&gt;'Raw Data'!O115),'Raw Data'!E115,0))</f>
        <v>0</v>
      </c>
      <c r="AQ120" s="7">
        <f t="shared" si="30"/>
        <v>0</v>
      </c>
      <c r="AR120">
        <f>IF(AND('Raw Data'!C115&gt;'Raw Data'!E115,'Raw Data'!O115&gt;'Raw Data'!P115),'Raw Data'!C115,IF(AND('Raw Data'!E115&gt;'Raw Data'!C115,'Raw Data'!P115&gt;'Raw Data'!O115),'Raw Data'!E115,0))</f>
        <v>0</v>
      </c>
      <c r="AS120">
        <f>IF('Raw Data'!D115&gt;0, IF('Raw Data'!D115&gt;4, Analysis!P120, 1), 0)</f>
        <v>0</v>
      </c>
      <c r="AT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AU120">
        <f t="shared" si="31"/>
        <v>0</v>
      </c>
      <c r="AV120">
        <f>IF(AND('Raw Data'!D115&gt;4,'Raw Data'!O115&lt;'Raw Data'!P115),'Raw Data'!K115,IF(AND('Raw Data'!D115&gt;4,'Raw Data'!O115='Raw Data'!P115),0,IF('Raw Data'!O115='Raw Data'!P115,'Raw Data'!D115,0)))</f>
        <v>0</v>
      </c>
      <c r="AW120">
        <f>IF(AND('Raw Data'!D115&lt;4, NOT(ISBLANK('Raw Data'!D115))), 1, 0)</f>
        <v>0</v>
      </c>
      <c r="AX120">
        <f>IF(AND('Raw Data'!D115&lt;4, 'Raw Data'!O115='Raw Data'!P115), 'Raw Data'!D115, 0)</f>
        <v>0</v>
      </c>
    </row>
    <row r="121" spans="1:50" x14ac:dyDescent="0.3">
      <c r="A121">
        <f>'Raw Data'!Q116</f>
        <v>0</v>
      </c>
      <c r="B121" s="7">
        <f t="shared" si="16"/>
        <v>0</v>
      </c>
      <c r="C121">
        <f>IF('Raw Data'!O116&gt;'Raw Data'!P116, 'Raw Data'!C116, 0)</f>
        <v>0</v>
      </c>
      <c r="D121" s="7">
        <f t="shared" si="17"/>
        <v>0</v>
      </c>
      <c r="E121">
        <f>IF(AND(ISNUMBER('Raw Data'!O116), 'Raw Data'!O116='Raw Data'!P116), 'Raw Data'!D116, 0)</f>
        <v>0</v>
      </c>
      <c r="F121" s="7">
        <f t="shared" si="18"/>
        <v>0</v>
      </c>
      <c r="G121">
        <f>IF('Raw Data'!O116&lt;'Raw Data'!P116, 'Raw Data'!E116, 0)</f>
        <v>0</v>
      </c>
      <c r="H121" s="7">
        <f t="shared" si="19"/>
        <v>0</v>
      </c>
      <c r="I121">
        <f>IF(SUM('Raw Data'!O116:P116)&gt;2, 'Raw Data'!F116, 0)</f>
        <v>0</v>
      </c>
      <c r="J121" s="7">
        <f t="shared" si="20"/>
        <v>0</v>
      </c>
      <c r="K121">
        <f>IF(AND(ISNUMBER('Raw Data'!O116),SUM('Raw Data'!O116:P116)&lt;3),'Raw Data'!F116,)</f>
        <v>0</v>
      </c>
      <c r="L121" s="7">
        <f t="shared" si="21"/>
        <v>0</v>
      </c>
      <c r="M121">
        <f>IF(AND('Raw Data'!O116&gt;0, 'Raw Data'!P116&gt;0), 'Raw Data'!H116, 0)</f>
        <v>0</v>
      </c>
      <c r="N121" s="7">
        <f t="shared" si="22"/>
        <v>0</v>
      </c>
      <c r="O121">
        <f>IF(AND(ISNUMBER('Raw Data'!O116), OR('Raw Data'!O116=0, 'Raw Data'!P116=0)), 'Raw Data'!I116, 0)</f>
        <v>0</v>
      </c>
      <c r="P121" s="7">
        <f>IF(OR(E121&gt;0, ISBLANK('Raw Data'!O116)=TRUE), 0, 1)</f>
        <v>0</v>
      </c>
      <c r="Q121">
        <f>IF('Raw Data'!O116='Raw Data'!P116, 0, IF('Raw Data'!O116&gt;'Raw Data'!P116, 'Raw Data'!J116, 0))</f>
        <v>0</v>
      </c>
      <c r="R121" s="7">
        <f>IF(OR(E121&gt;0, ISBLANK('Raw Data'!O116)=TRUE), 0, 1)</f>
        <v>0</v>
      </c>
      <c r="S121">
        <f>IF('Raw Data'!O116='Raw Data'!P116, 0, IF('Raw Data'!O116&lt;'Raw Data'!P116, 'Raw Data'!K116, 0))</f>
        <v>0</v>
      </c>
      <c r="T121" s="7">
        <f t="shared" si="23"/>
        <v>0</v>
      </c>
      <c r="U121">
        <f>IF(AND(ISNUMBER('Raw Data'!O116), OR('Raw Data'!O116&gt;'Raw Data'!P116, 'Raw Data'!O116='Raw Data'!P116)), 'Raw Data'!L116, 0)</f>
        <v>0</v>
      </c>
      <c r="V121" s="7">
        <f t="shared" si="24"/>
        <v>0</v>
      </c>
      <c r="W121">
        <f>IF(AND(ISNUMBER('Raw Data'!O116), OR('Raw Data'!O116&lt;'Raw Data'!P116, 'Raw Data'!O116='Raw Data'!P116)), 'Raw Data'!M116, 0)</f>
        <v>0</v>
      </c>
      <c r="X121" s="7">
        <f t="shared" si="25"/>
        <v>0</v>
      </c>
      <c r="Y121">
        <f>IF(AND(ISNUMBER('Raw Data'!O116), OR('Raw Data'!O116&gt;'Raw Data'!P116, 'Raw Data'!O116&lt;'Raw Data'!P116)), 'Raw Data'!N116, 0)</f>
        <v>0</v>
      </c>
      <c r="Z121">
        <f>IF('Raw Data'!C116&lt;'Raw Data'!E116, 1, 0)</f>
        <v>0</v>
      </c>
      <c r="AA121">
        <f>IF(AND('Raw Data'!C116&lt;'Raw Data'!E116, 'Raw Data'!O116&gt;'Raw Data'!P116), 'Raw Data'!C116, 0)</f>
        <v>0</v>
      </c>
      <c r="AB121" t="b">
        <f>'Raw Data'!C116&lt;'Raw Data'!E116</f>
        <v>0</v>
      </c>
      <c r="AC121">
        <f>IF('Raw Data'!C117&gt;'Raw Data'!E117, 1, 0)</f>
        <v>0</v>
      </c>
      <c r="AD121">
        <f>IF(AND('Raw Data'!C116&gt;'Raw Data'!E116, 'Raw Data'!O116&gt;'Raw Data'!P116), 'Raw Data'!C116, 0)</f>
        <v>0</v>
      </c>
      <c r="AE121">
        <f>IF('Raw Data'!E116&lt;'Raw Data'!C116, 1, 0)</f>
        <v>0</v>
      </c>
      <c r="AF121">
        <f>IF(AND('Raw Data'!C116&gt;'Raw Data'!E116, 'Raw Data'!O116&lt;'Raw Data'!P116), 'Raw Data'!E116, 0)</f>
        <v>0</v>
      </c>
      <c r="AG121">
        <f>IF('Raw Data'!E116&gt;'Raw Data'!C116, 1, 0)</f>
        <v>0</v>
      </c>
      <c r="AH121">
        <f>IF(AND('Raw Data'!C116&lt;'Raw Data'!E116, 'Raw Data'!O116&lt;'Raw Data'!P116), 'Raw Data'!E116, 0)</f>
        <v>0</v>
      </c>
      <c r="AI121" s="7">
        <f t="shared" si="26"/>
        <v>0</v>
      </c>
      <c r="AJ121">
        <f>IF(ISNUMBER('Raw Data'!C116), IF(_xlfn.XLOOKUP(SMALL('Raw Data'!C116:E116, 1), C121:G121, C121:G121, 0)&gt;0, SMALL('Raw Data'!C116:E116, 1), 0), 0)</f>
        <v>0</v>
      </c>
      <c r="AK121" s="7">
        <f t="shared" si="27"/>
        <v>0</v>
      </c>
      <c r="AL121">
        <f>IF(ISNUMBER('Raw Data'!C116), IF(_xlfn.XLOOKUP(SMALL('Raw Data'!C116:E116, 2), C121:G121, C121:G121, 0)&gt;0, SMALL('Raw Data'!C116:E116, 2), 0), 0)</f>
        <v>0</v>
      </c>
      <c r="AM121" s="7">
        <f t="shared" si="28"/>
        <v>0</v>
      </c>
      <c r="AN121">
        <f>IF(ISNUMBER('Raw Data'!C116), IF(_xlfn.XLOOKUP(SMALL('Raw Data'!C116:E116, 3), C121:G121, C121:G121, 0)&gt;0, SMALL('Raw Data'!C116:E116, 3), 0), 0)</f>
        <v>0</v>
      </c>
      <c r="AO121" s="7">
        <f t="shared" si="29"/>
        <v>0</v>
      </c>
      <c r="AP121">
        <f>IF(AND('Raw Data'!C116&lt;'Raw Data'!E116,'Raw Data'!O116&gt;'Raw Data'!P116),'Raw Data'!C116,IF(AND('Raw Data'!E116&lt;'Raw Data'!C116,'Raw Data'!P116&gt;'Raw Data'!O116),'Raw Data'!E116,0))</f>
        <v>0</v>
      </c>
      <c r="AQ121" s="7">
        <f t="shared" si="30"/>
        <v>0</v>
      </c>
      <c r="AR121">
        <f>IF(AND('Raw Data'!C116&gt;'Raw Data'!E116,'Raw Data'!O116&gt;'Raw Data'!P116),'Raw Data'!C116,IF(AND('Raw Data'!E116&gt;'Raw Data'!C116,'Raw Data'!P116&gt;'Raw Data'!O116),'Raw Data'!E116,0))</f>
        <v>0</v>
      </c>
      <c r="AS121">
        <f>IF('Raw Data'!D116&gt;0, IF('Raw Data'!D116&gt;4, Analysis!P121, 1), 0)</f>
        <v>0</v>
      </c>
      <c r="AT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AU121">
        <f t="shared" si="31"/>
        <v>0</v>
      </c>
      <c r="AV121">
        <f>IF(AND('Raw Data'!D116&gt;4,'Raw Data'!O116&lt;'Raw Data'!P116),'Raw Data'!K116,IF(AND('Raw Data'!D116&gt;4,'Raw Data'!O116='Raw Data'!P116),0,IF('Raw Data'!O116='Raw Data'!P116,'Raw Data'!D116,0)))</f>
        <v>0</v>
      </c>
      <c r="AW121">
        <f>IF(AND('Raw Data'!D116&lt;4, NOT(ISBLANK('Raw Data'!D116))), 1, 0)</f>
        <v>0</v>
      </c>
      <c r="AX121">
        <f>IF(AND('Raw Data'!D116&lt;4, 'Raw Data'!O116='Raw Data'!P116), 'Raw Data'!D116, 0)</f>
        <v>0</v>
      </c>
    </row>
    <row r="122" spans="1:50" x14ac:dyDescent="0.3">
      <c r="A122">
        <f>'Raw Data'!Q117</f>
        <v>0</v>
      </c>
      <c r="B122" s="7">
        <f t="shared" si="16"/>
        <v>0</v>
      </c>
      <c r="C122">
        <f>IF('Raw Data'!O117&gt;'Raw Data'!P117, 'Raw Data'!C117, 0)</f>
        <v>0</v>
      </c>
      <c r="D122" s="7">
        <f t="shared" si="17"/>
        <v>0</v>
      </c>
      <c r="E122">
        <f>IF(AND(ISNUMBER('Raw Data'!O117), 'Raw Data'!O117='Raw Data'!P117), 'Raw Data'!D117, 0)</f>
        <v>0</v>
      </c>
      <c r="F122" s="7">
        <f t="shared" si="18"/>
        <v>0</v>
      </c>
      <c r="G122">
        <f>IF('Raw Data'!O117&lt;'Raw Data'!P117, 'Raw Data'!E117, 0)</f>
        <v>0</v>
      </c>
      <c r="H122" s="7">
        <f t="shared" si="19"/>
        <v>0</v>
      </c>
      <c r="I122">
        <f>IF(SUM('Raw Data'!O117:P117)&gt;2, 'Raw Data'!F117, 0)</f>
        <v>0</v>
      </c>
      <c r="J122" s="7">
        <f t="shared" si="20"/>
        <v>0</v>
      </c>
      <c r="K122">
        <f>IF(AND(ISNUMBER('Raw Data'!O117),SUM('Raw Data'!O117:P117)&lt;3),'Raw Data'!F117,)</f>
        <v>0</v>
      </c>
      <c r="L122" s="7">
        <f t="shared" si="21"/>
        <v>0</v>
      </c>
      <c r="M122">
        <f>IF(AND('Raw Data'!O117&gt;0, 'Raw Data'!P117&gt;0), 'Raw Data'!H117, 0)</f>
        <v>0</v>
      </c>
      <c r="N122" s="7">
        <f t="shared" si="22"/>
        <v>0</v>
      </c>
      <c r="O122">
        <f>IF(AND(ISNUMBER('Raw Data'!O117), OR('Raw Data'!O117=0, 'Raw Data'!P117=0)), 'Raw Data'!I117, 0)</f>
        <v>0</v>
      </c>
      <c r="P122" s="7">
        <f>IF(OR(E122&gt;0, ISBLANK('Raw Data'!O117)=TRUE), 0, 1)</f>
        <v>0</v>
      </c>
      <c r="Q122">
        <f>IF('Raw Data'!O117='Raw Data'!P117, 0, IF('Raw Data'!O117&gt;'Raw Data'!P117, 'Raw Data'!J117, 0))</f>
        <v>0</v>
      </c>
      <c r="R122" s="7">
        <f>IF(OR(E122&gt;0, ISBLANK('Raw Data'!O117)=TRUE), 0, 1)</f>
        <v>0</v>
      </c>
      <c r="S122">
        <f>IF('Raw Data'!O117='Raw Data'!P117, 0, IF('Raw Data'!O117&lt;'Raw Data'!P117, 'Raw Data'!K117, 0))</f>
        <v>0</v>
      </c>
      <c r="T122" s="7">
        <f t="shared" si="23"/>
        <v>0</v>
      </c>
      <c r="U122">
        <f>IF(AND(ISNUMBER('Raw Data'!O117), OR('Raw Data'!O117&gt;'Raw Data'!P117, 'Raw Data'!O117='Raw Data'!P117)), 'Raw Data'!L117, 0)</f>
        <v>0</v>
      </c>
      <c r="V122" s="7">
        <f t="shared" si="24"/>
        <v>0</v>
      </c>
      <c r="W122">
        <f>IF(AND(ISNUMBER('Raw Data'!O117), OR('Raw Data'!O117&lt;'Raw Data'!P117, 'Raw Data'!O117='Raw Data'!P117)), 'Raw Data'!M117, 0)</f>
        <v>0</v>
      </c>
      <c r="X122" s="7">
        <f t="shared" si="25"/>
        <v>0</v>
      </c>
      <c r="Y122">
        <f>IF(AND(ISNUMBER('Raw Data'!O117), OR('Raw Data'!O117&gt;'Raw Data'!P117, 'Raw Data'!O117&lt;'Raw Data'!P117)), 'Raw Data'!N117, 0)</f>
        <v>0</v>
      </c>
      <c r="Z122">
        <f>IF('Raw Data'!C117&lt;'Raw Data'!E117, 1, 0)</f>
        <v>0</v>
      </c>
      <c r="AA122">
        <f>IF(AND('Raw Data'!C117&lt;'Raw Data'!E117, 'Raw Data'!O117&gt;'Raw Data'!P117), 'Raw Data'!C117, 0)</f>
        <v>0</v>
      </c>
      <c r="AB122" t="b">
        <f>'Raw Data'!C117&lt;'Raw Data'!E117</f>
        <v>0</v>
      </c>
      <c r="AC122">
        <f>IF('Raw Data'!C118&gt;'Raw Data'!E118, 1, 0)</f>
        <v>0</v>
      </c>
      <c r="AD122">
        <f>IF(AND('Raw Data'!C117&gt;'Raw Data'!E117, 'Raw Data'!O117&gt;'Raw Data'!P117), 'Raw Data'!C117, 0)</f>
        <v>0</v>
      </c>
      <c r="AE122">
        <f>IF('Raw Data'!E117&lt;'Raw Data'!C117, 1, 0)</f>
        <v>0</v>
      </c>
      <c r="AF122">
        <f>IF(AND('Raw Data'!C117&gt;'Raw Data'!E117, 'Raw Data'!O117&lt;'Raw Data'!P117), 'Raw Data'!E117, 0)</f>
        <v>0</v>
      </c>
      <c r="AG122">
        <f>IF('Raw Data'!E117&gt;'Raw Data'!C117, 1, 0)</f>
        <v>0</v>
      </c>
      <c r="AH122">
        <f>IF(AND('Raw Data'!C117&lt;'Raw Data'!E117, 'Raw Data'!O117&lt;'Raw Data'!P117), 'Raw Data'!E117, 0)</f>
        <v>0</v>
      </c>
      <c r="AI122" s="7">
        <f t="shared" si="26"/>
        <v>0</v>
      </c>
      <c r="AJ122">
        <f>IF(ISNUMBER('Raw Data'!C117), IF(_xlfn.XLOOKUP(SMALL('Raw Data'!C117:E117, 1), C122:G122, C122:G122, 0)&gt;0, SMALL('Raw Data'!C117:E117, 1), 0), 0)</f>
        <v>0</v>
      </c>
      <c r="AK122" s="7">
        <f t="shared" si="27"/>
        <v>0</v>
      </c>
      <c r="AL122">
        <f>IF(ISNUMBER('Raw Data'!C117), IF(_xlfn.XLOOKUP(SMALL('Raw Data'!C117:E117, 2), C122:G122, C122:G122, 0)&gt;0, SMALL('Raw Data'!C117:E117, 2), 0), 0)</f>
        <v>0</v>
      </c>
      <c r="AM122" s="7">
        <f t="shared" si="28"/>
        <v>0</v>
      </c>
      <c r="AN122">
        <f>IF(ISNUMBER('Raw Data'!C117), IF(_xlfn.XLOOKUP(SMALL('Raw Data'!C117:E117, 3), C122:G122, C122:G122, 0)&gt;0, SMALL('Raw Data'!C117:E117, 3), 0), 0)</f>
        <v>0</v>
      </c>
      <c r="AO122" s="7">
        <f t="shared" si="29"/>
        <v>0</v>
      </c>
      <c r="AP122">
        <f>IF(AND('Raw Data'!C117&lt;'Raw Data'!E117,'Raw Data'!O117&gt;'Raw Data'!P117),'Raw Data'!C117,IF(AND('Raw Data'!E117&lt;'Raw Data'!C117,'Raw Data'!P117&gt;'Raw Data'!O117),'Raw Data'!E117,0))</f>
        <v>0</v>
      </c>
      <c r="AQ122" s="7">
        <f t="shared" si="30"/>
        <v>0</v>
      </c>
      <c r="AR122">
        <f>IF(AND('Raw Data'!C117&gt;'Raw Data'!E117,'Raw Data'!O117&gt;'Raw Data'!P117),'Raw Data'!C117,IF(AND('Raw Data'!E117&gt;'Raw Data'!C117,'Raw Data'!P117&gt;'Raw Data'!O117),'Raw Data'!E117,0))</f>
        <v>0</v>
      </c>
      <c r="AS122">
        <f>IF('Raw Data'!D117&gt;0, IF('Raw Data'!D117&gt;4, Analysis!P122, 1), 0)</f>
        <v>0</v>
      </c>
      <c r="AT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AU122">
        <f t="shared" si="31"/>
        <v>0</v>
      </c>
      <c r="AV122">
        <f>IF(AND('Raw Data'!D117&gt;4,'Raw Data'!O117&lt;'Raw Data'!P117),'Raw Data'!K117,IF(AND('Raw Data'!D117&gt;4,'Raw Data'!O117='Raw Data'!P117),0,IF('Raw Data'!O117='Raw Data'!P117,'Raw Data'!D117,0)))</f>
        <v>0</v>
      </c>
      <c r="AW122">
        <f>IF(AND('Raw Data'!D117&lt;4, NOT(ISBLANK('Raw Data'!D117))), 1, 0)</f>
        <v>0</v>
      </c>
      <c r="AX122">
        <f>IF(AND('Raw Data'!D117&lt;4, 'Raw Data'!O117='Raw Data'!P117), 'Raw Data'!D117, 0)</f>
        <v>0</v>
      </c>
    </row>
    <row r="123" spans="1:50" x14ac:dyDescent="0.3">
      <c r="A123">
        <f>'Raw Data'!Q118</f>
        <v>0</v>
      </c>
      <c r="B123" s="7">
        <f t="shared" si="16"/>
        <v>0</v>
      </c>
      <c r="C123">
        <f>IF('Raw Data'!O118&gt;'Raw Data'!P118, 'Raw Data'!C118, 0)</f>
        <v>0</v>
      </c>
      <c r="D123" s="7">
        <f t="shared" si="17"/>
        <v>0</v>
      </c>
      <c r="E123">
        <f>IF(AND(ISNUMBER('Raw Data'!O118), 'Raw Data'!O118='Raw Data'!P118), 'Raw Data'!D118, 0)</f>
        <v>0</v>
      </c>
      <c r="F123" s="7">
        <f t="shared" si="18"/>
        <v>0</v>
      </c>
      <c r="G123">
        <f>IF('Raw Data'!O118&lt;'Raw Data'!P118, 'Raw Data'!E118, 0)</f>
        <v>0</v>
      </c>
      <c r="H123" s="7">
        <f t="shared" si="19"/>
        <v>0</v>
      </c>
      <c r="I123">
        <f>IF(SUM('Raw Data'!O118:P118)&gt;2, 'Raw Data'!F118, 0)</f>
        <v>0</v>
      </c>
      <c r="J123" s="7">
        <f t="shared" si="20"/>
        <v>0</v>
      </c>
      <c r="K123">
        <f>IF(AND(ISNUMBER('Raw Data'!O118),SUM('Raw Data'!O118:P118)&lt;3),'Raw Data'!F118,)</f>
        <v>0</v>
      </c>
      <c r="L123" s="7">
        <f t="shared" si="21"/>
        <v>0</v>
      </c>
      <c r="M123">
        <f>IF(AND('Raw Data'!O118&gt;0, 'Raw Data'!P118&gt;0), 'Raw Data'!H118, 0)</f>
        <v>0</v>
      </c>
      <c r="N123" s="7">
        <f t="shared" si="22"/>
        <v>0</v>
      </c>
      <c r="O123">
        <f>IF(AND(ISNUMBER('Raw Data'!O118), OR('Raw Data'!O118=0, 'Raw Data'!P118=0)), 'Raw Data'!I118, 0)</f>
        <v>0</v>
      </c>
      <c r="P123" s="7">
        <f>IF(OR(E123&gt;0, ISBLANK('Raw Data'!O118)=TRUE), 0, 1)</f>
        <v>0</v>
      </c>
      <c r="Q123">
        <f>IF('Raw Data'!O118='Raw Data'!P118, 0, IF('Raw Data'!O118&gt;'Raw Data'!P118, 'Raw Data'!J118, 0))</f>
        <v>0</v>
      </c>
      <c r="R123" s="7">
        <f>IF(OR(E123&gt;0, ISBLANK('Raw Data'!O118)=TRUE), 0, 1)</f>
        <v>0</v>
      </c>
      <c r="S123">
        <f>IF('Raw Data'!O118='Raw Data'!P118, 0, IF('Raw Data'!O118&lt;'Raw Data'!P118, 'Raw Data'!K118, 0))</f>
        <v>0</v>
      </c>
      <c r="T123" s="7">
        <f t="shared" si="23"/>
        <v>0</v>
      </c>
      <c r="U123">
        <f>IF(AND(ISNUMBER('Raw Data'!O118), OR('Raw Data'!O118&gt;'Raw Data'!P118, 'Raw Data'!O118='Raw Data'!P118)), 'Raw Data'!L118, 0)</f>
        <v>0</v>
      </c>
      <c r="V123" s="7">
        <f t="shared" si="24"/>
        <v>0</v>
      </c>
      <c r="W123">
        <f>IF(AND(ISNUMBER('Raw Data'!O118), OR('Raw Data'!O118&lt;'Raw Data'!P118, 'Raw Data'!O118='Raw Data'!P118)), 'Raw Data'!M118, 0)</f>
        <v>0</v>
      </c>
      <c r="X123" s="7">
        <f t="shared" si="25"/>
        <v>0</v>
      </c>
      <c r="Y123">
        <f>IF(AND(ISNUMBER('Raw Data'!O118), OR('Raw Data'!O118&gt;'Raw Data'!P118, 'Raw Data'!O118&lt;'Raw Data'!P118)), 'Raw Data'!N118, 0)</f>
        <v>0</v>
      </c>
      <c r="Z123">
        <f>IF('Raw Data'!C118&lt;'Raw Data'!E118, 1, 0)</f>
        <v>0</v>
      </c>
      <c r="AA123">
        <f>IF(AND('Raw Data'!C118&lt;'Raw Data'!E118, 'Raw Data'!O118&gt;'Raw Data'!P118), 'Raw Data'!C118, 0)</f>
        <v>0</v>
      </c>
      <c r="AB123" t="b">
        <f>'Raw Data'!C118&lt;'Raw Data'!E118</f>
        <v>0</v>
      </c>
      <c r="AC123">
        <f>IF('Raw Data'!C119&gt;'Raw Data'!E119, 1, 0)</f>
        <v>0</v>
      </c>
      <c r="AD123">
        <f>IF(AND('Raw Data'!C118&gt;'Raw Data'!E118, 'Raw Data'!O118&gt;'Raw Data'!P118), 'Raw Data'!C118, 0)</f>
        <v>0</v>
      </c>
      <c r="AE123">
        <f>IF('Raw Data'!E118&lt;'Raw Data'!C118, 1, 0)</f>
        <v>0</v>
      </c>
      <c r="AF123">
        <f>IF(AND('Raw Data'!C118&gt;'Raw Data'!E118, 'Raw Data'!O118&lt;'Raw Data'!P118), 'Raw Data'!E118, 0)</f>
        <v>0</v>
      </c>
      <c r="AG123">
        <f>IF('Raw Data'!E118&gt;'Raw Data'!C118, 1, 0)</f>
        <v>0</v>
      </c>
      <c r="AH123">
        <f>IF(AND('Raw Data'!C118&lt;'Raw Data'!E118, 'Raw Data'!O118&lt;'Raw Data'!P118), 'Raw Data'!E118, 0)</f>
        <v>0</v>
      </c>
      <c r="AI123" s="7">
        <f t="shared" si="26"/>
        <v>0</v>
      </c>
      <c r="AJ123">
        <f>IF(ISNUMBER('Raw Data'!C118), IF(_xlfn.XLOOKUP(SMALL('Raw Data'!C118:E118, 1), C123:G123, C123:G123, 0)&gt;0, SMALL('Raw Data'!C118:E118, 1), 0), 0)</f>
        <v>0</v>
      </c>
      <c r="AK123" s="7">
        <f t="shared" si="27"/>
        <v>0</v>
      </c>
      <c r="AL123">
        <f>IF(ISNUMBER('Raw Data'!C118), IF(_xlfn.XLOOKUP(SMALL('Raw Data'!C118:E118, 2), C123:G123, C123:G123, 0)&gt;0, SMALL('Raw Data'!C118:E118, 2), 0), 0)</f>
        <v>0</v>
      </c>
      <c r="AM123" s="7">
        <f t="shared" si="28"/>
        <v>0</v>
      </c>
      <c r="AN123">
        <f>IF(ISNUMBER('Raw Data'!C118), IF(_xlfn.XLOOKUP(SMALL('Raw Data'!C118:E118, 3), C123:G123, C123:G123, 0)&gt;0, SMALL('Raw Data'!C118:E118, 3), 0), 0)</f>
        <v>0</v>
      </c>
      <c r="AO123" s="7">
        <f t="shared" si="29"/>
        <v>0</v>
      </c>
      <c r="AP123">
        <f>IF(AND('Raw Data'!C118&lt;'Raw Data'!E118,'Raw Data'!O118&gt;'Raw Data'!P118),'Raw Data'!C118,IF(AND('Raw Data'!E118&lt;'Raw Data'!C118,'Raw Data'!P118&gt;'Raw Data'!O118),'Raw Data'!E118,0))</f>
        <v>0</v>
      </c>
      <c r="AQ123" s="7">
        <f t="shared" si="30"/>
        <v>0</v>
      </c>
      <c r="AR123">
        <f>IF(AND('Raw Data'!C118&gt;'Raw Data'!E118,'Raw Data'!O118&gt;'Raw Data'!P118),'Raw Data'!C118,IF(AND('Raw Data'!E118&gt;'Raw Data'!C118,'Raw Data'!P118&gt;'Raw Data'!O118),'Raw Data'!E118,0))</f>
        <v>0</v>
      </c>
      <c r="AS123">
        <f>IF('Raw Data'!D118&gt;0, IF('Raw Data'!D118&gt;4, Analysis!P123, 1), 0)</f>
        <v>0</v>
      </c>
      <c r="AT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AU123">
        <f t="shared" si="31"/>
        <v>0</v>
      </c>
      <c r="AV123">
        <f>IF(AND('Raw Data'!D118&gt;4,'Raw Data'!O118&lt;'Raw Data'!P118),'Raw Data'!K118,IF(AND('Raw Data'!D118&gt;4,'Raw Data'!O118='Raw Data'!P118),0,IF('Raw Data'!O118='Raw Data'!P118,'Raw Data'!D118,0)))</f>
        <v>0</v>
      </c>
      <c r="AW123">
        <f>IF(AND('Raw Data'!D118&lt;4, NOT(ISBLANK('Raw Data'!D118))), 1, 0)</f>
        <v>0</v>
      </c>
      <c r="AX123">
        <f>IF(AND('Raw Data'!D118&lt;4, 'Raw Data'!O118='Raw Data'!P118), 'Raw Data'!D118, 0)</f>
        <v>0</v>
      </c>
    </row>
    <row r="124" spans="1:50" x14ac:dyDescent="0.3">
      <c r="A124">
        <f>'Raw Data'!Q119</f>
        <v>0</v>
      </c>
      <c r="B124" s="7">
        <f t="shared" si="16"/>
        <v>0</v>
      </c>
      <c r="C124">
        <f>IF('Raw Data'!O119&gt;'Raw Data'!P119, 'Raw Data'!C119, 0)</f>
        <v>0</v>
      </c>
      <c r="D124" s="7">
        <f t="shared" si="17"/>
        <v>0</v>
      </c>
      <c r="E124">
        <f>IF(AND(ISNUMBER('Raw Data'!O119), 'Raw Data'!O119='Raw Data'!P119), 'Raw Data'!D119, 0)</f>
        <v>0</v>
      </c>
      <c r="F124" s="7">
        <f t="shared" si="18"/>
        <v>0</v>
      </c>
      <c r="G124">
        <f>IF('Raw Data'!O119&lt;'Raw Data'!P119, 'Raw Data'!E119, 0)</f>
        <v>0</v>
      </c>
      <c r="H124" s="7">
        <f t="shared" si="19"/>
        <v>0</v>
      </c>
      <c r="I124">
        <f>IF(SUM('Raw Data'!O119:P119)&gt;2, 'Raw Data'!F119, 0)</f>
        <v>0</v>
      </c>
      <c r="J124" s="7">
        <f t="shared" si="20"/>
        <v>0</v>
      </c>
      <c r="K124">
        <f>IF(AND(ISNUMBER('Raw Data'!O119),SUM('Raw Data'!O119:P119)&lt;3),'Raw Data'!F119,)</f>
        <v>0</v>
      </c>
      <c r="L124" s="7">
        <f t="shared" si="21"/>
        <v>0</v>
      </c>
      <c r="M124">
        <f>IF(AND('Raw Data'!O119&gt;0, 'Raw Data'!P119&gt;0), 'Raw Data'!H119, 0)</f>
        <v>0</v>
      </c>
      <c r="N124" s="7">
        <f t="shared" si="22"/>
        <v>0</v>
      </c>
      <c r="O124">
        <f>IF(AND(ISNUMBER('Raw Data'!O119), OR('Raw Data'!O119=0, 'Raw Data'!P119=0)), 'Raw Data'!I119, 0)</f>
        <v>0</v>
      </c>
      <c r="P124" s="7">
        <f>IF(OR(E124&gt;0, ISBLANK('Raw Data'!O119)=TRUE), 0, 1)</f>
        <v>0</v>
      </c>
      <c r="Q124">
        <f>IF('Raw Data'!O119='Raw Data'!P119, 0, IF('Raw Data'!O119&gt;'Raw Data'!P119, 'Raw Data'!J119, 0))</f>
        <v>0</v>
      </c>
      <c r="R124" s="7">
        <f>IF(OR(E124&gt;0, ISBLANK('Raw Data'!O119)=TRUE), 0, 1)</f>
        <v>0</v>
      </c>
      <c r="S124">
        <f>IF('Raw Data'!O119='Raw Data'!P119, 0, IF('Raw Data'!O119&lt;'Raw Data'!P119, 'Raw Data'!K119, 0))</f>
        <v>0</v>
      </c>
      <c r="T124" s="7">
        <f t="shared" si="23"/>
        <v>0</v>
      </c>
      <c r="U124">
        <f>IF(AND(ISNUMBER('Raw Data'!O119), OR('Raw Data'!O119&gt;'Raw Data'!P119, 'Raw Data'!O119='Raw Data'!P119)), 'Raw Data'!L119, 0)</f>
        <v>0</v>
      </c>
      <c r="V124" s="7">
        <f t="shared" si="24"/>
        <v>0</v>
      </c>
      <c r="W124">
        <f>IF(AND(ISNUMBER('Raw Data'!O119), OR('Raw Data'!O119&lt;'Raw Data'!P119, 'Raw Data'!O119='Raw Data'!P119)), 'Raw Data'!M119, 0)</f>
        <v>0</v>
      </c>
      <c r="X124" s="7">
        <f t="shared" si="25"/>
        <v>0</v>
      </c>
      <c r="Y124">
        <f>IF(AND(ISNUMBER('Raw Data'!O119), OR('Raw Data'!O119&gt;'Raw Data'!P119, 'Raw Data'!O119&lt;'Raw Data'!P119)), 'Raw Data'!N119, 0)</f>
        <v>0</v>
      </c>
      <c r="Z124">
        <f>IF('Raw Data'!C119&lt;'Raw Data'!E119, 1, 0)</f>
        <v>0</v>
      </c>
      <c r="AA124">
        <f>IF(AND('Raw Data'!C119&lt;'Raw Data'!E119, 'Raw Data'!O119&gt;'Raw Data'!P119), 'Raw Data'!C119, 0)</f>
        <v>0</v>
      </c>
      <c r="AB124" t="b">
        <f>'Raw Data'!C119&lt;'Raw Data'!E119</f>
        <v>0</v>
      </c>
      <c r="AC124">
        <f>IF('Raw Data'!C120&gt;'Raw Data'!E120, 1, 0)</f>
        <v>0</v>
      </c>
      <c r="AD124">
        <f>IF(AND('Raw Data'!C119&gt;'Raw Data'!E119, 'Raw Data'!O119&gt;'Raw Data'!P119), 'Raw Data'!C119, 0)</f>
        <v>0</v>
      </c>
      <c r="AE124">
        <f>IF('Raw Data'!E119&lt;'Raw Data'!C119, 1, 0)</f>
        <v>0</v>
      </c>
      <c r="AF124">
        <f>IF(AND('Raw Data'!C119&gt;'Raw Data'!E119, 'Raw Data'!O119&lt;'Raw Data'!P119), 'Raw Data'!E119, 0)</f>
        <v>0</v>
      </c>
      <c r="AG124">
        <f>IF('Raw Data'!E119&gt;'Raw Data'!C119, 1, 0)</f>
        <v>0</v>
      </c>
      <c r="AH124">
        <f>IF(AND('Raw Data'!C119&lt;'Raw Data'!E119, 'Raw Data'!O119&lt;'Raw Data'!P119), 'Raw Data'!E119, 0)</f>
        <v>0</v>
      </c>
      <c r="AI124" s="7">
        <f t="shared" si="26"/>
        <v>0</v>
      </c>
      <c r="AJ124">
        <f>IF(ISNUMBER('Raw Data'!C119), IF(_xlfn.XLOOKUP(SMALL('Raw Data'!C119:E119, 1), C124:G124, C124:G124, 0)&gt;0, SMALL('Raw Data'!C119:E119, 1), 0), 0)</f>
        <v>0</v>
      </c>
      <c r="AK124" s="7">
        <f t="shared" si="27"/>
        <v>0</v>
      </c>
      <c r="AL124">
        <f>IF(ISNUMBER('Raw Data'!C119), IF(_xlfn.XLOOKUP(SMALL('Raw Data'!C119:E119, 2), C124:G124, C124:G124, 0)&gt;0, SMALL('Raw Data'!C119:E119, 2), 0), 0)</f>
        <v>0</v>
      </c>
      <c r="AM124" s="7">
        <f t="shared" si="28"/>
        <v>0</v>
      </c>
      <c r="AN124">
        <f>IF(ISNUMBER('Raw Data'!C119), IF(_xlfn.XLOOKUP(SMALL('Raw Data'!C119:E119, 3), C124:G124, C124:G124, 0)&gt;0, SMALL('Raw Data'!C119:E119, 3), 0), 0)</f>
        <v>0</v>
      </c>
      <c r="AO124" s="7">
        <f t="shared" si="29"/>
        <v>0</v>
      </c>
      <c r="AP124">
        <f>IF(AND('Raw Data'!C119&lt;'Raw Data'!E119,'Raw Data'!O119&gt;'Raw Data'!P119),'Raw Data'!C119,IF(AND('Raw Data'!E119&lt;'Raw Data'!C119,'Raw Data'!P119&gt;'Raw Data'!O119),'Raw Data'!E119,0))</f>
        <v>0</v>
      </c>
      <c r="AQ124" s="7">
        <f t="shared" si="30"/>
        <v>0</v>
      </c>
      <c r="AR124">
        <f>IF(AND('Raw Data'!C119&gt;'Raw Data'!E119,'Raw Data'!O119&gt;'Raw Data'!P119),'Raw Data'!C119,IF(AND('Raw Data'!E119&gt;'Raw Data'!C119,'Raw Data'!P119&gt;'Raw Data'!O119),'Raw Data'!E119,0))</f>
        <v>0</v>
      </c>
      <c r="AS124">
        <f>IF('Raw Data'!D119&gt;0, IF('Raw Data'!D119&gt;4, Analysis!P124, 1), 0)</f>
        <v>0</v>
      </c>
      <c r="AT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AU124">
        <f t="shared" si="31"/>
        <v>0</v>
      </c>
      <c r="AV124">
        <f>IF(AND('Raw Data'!D119&gt;4,'Raw Data'!O119&lt;'Raw Data'!P119),'Raw Data'!K119,IF(AND('Raw Data'!D119&gt;4,'Raw Data'!O119='Raw Data'!P119),0,IF('Raw Data'!O119='Raw Data'!P119,'Raw Data'!D119,0)))</f>
        <v>0</v>
      </c>
      <c r="AW124">
        <f>IF(AND('Raw Data'!D119&lt;4, NOT(ISBLANK('Raw Data'!D119))), 1, 0)</f>
        <v>0</v>
      </c>
      <c r="AX124">
        <f>IF(AND('Raw Data'!D119&lt;4, 'Raw Data'!O119='Raw Data'!P119), 'Raw Data'!D119, 0)</f>
        <v>0</v>
      </c>
    </row>
    <row r="125" spans="1:50" x14ac:dyDescent="0.3">
      <c r="A125">
        <f>'Raw Data'!Q120</f>
        <v>0</v>
      </c>
      <c r="B125" s="7">
        <f t="shared" si="16"/>
        <v>0</v>
      </c>
      <c r="C125">
        <f>IF('Raw Data'!O120&gt;'Raw Data'!P120, 'Raw Data'!C120, 0)</f>
        <v>0</v>
      </c>
      <c r="D125" s="7">
        <f t="shared" si="17"/>
        <v>0</v>
      </c>
      <c r="E125">
        <f>IF(AND(ISNUMBER('Raw Data'!O120), 'Raw Data'!O120='Raw Data'!P120), 'Raw Data'!D120, 0)</f>
        <v>0</v>
      </c>
      <c r="F125" s="7">
        <f t="shared" si="18"/>
        <v>0</v>
      </c>
      <c r="G125">
        <f>IF('Raw Data'!O120&lt;'Raw Data'!P120, 'Raw Data'!E120, 0)</f>
        <v>0</v>
      </c>
      <c r="H125" s="7">
        <f t="shared" si="19"/>
        <v>0</v>
      </c>
      <c r="I125">
        <f>IF(SUM('Raw Data'!O120:P120)&gt;2, 'Raw Data'!F120, 0)</f>
        <v>0</v>
      </c>
      <c r="J125" s="7">
        <f t="shared" si="20"/>
        <v>0</v>
      </c>
      <c r="K125">
        <f>IF(AND(ISNUMBER('Raw Data'!O120),SUM('Raw Data'!O120:P120)&lt;3),'Raw Data'!F120,)</f>
        <v>0</v>
      </c>
      <c r="L125" s="7">
        <f t="shared" si="21"/>
        <v>0</v>
      </c>
      <c r="M125">
        <f>IF(AND('Raw Data'!O120&gt;0, 'Raw Data'!P120&gt;0), 'Raw Data'!H120, 0)</f>
        <v>0</v>
      </c>
      <c r="N125" s="7">
        <f t="shared" si="22"/>
        <v>0</v>
      </c>
      <c r="O125">
        <f>IF(AND(ISNUMBER('Raw Data'!O120), OR('Raw Data'!O120=0, 'Raw Data'!P120=0)), 'Raw Data'!I120, 0)</f>
        <v>0</v>
      </c>
      <c r="P125" s="7">
        <f>IF(OR(E125&gt;0, ISBLANK('Raw Data'!O120)=TRUE), 0, 1)</f>
        <v>0</v>
      </c>
      <c r="Q125">
        <f>IF('Raw Data'!O120='Raw Data'!P120, 0, IF('Raw Data'!O120&gt;'Raw Data'!P120, 'Raw Data'!J120, 0))</f>
        <v>0</v>
      </c>
      <c r="R125" s="7">
        <f>IF(OR(E125&gt;0, ISBLANK('Raw Data'!O120)=TRUE), 0, 1)</f>
        <v>0</v>
      </c>
      <c r="S125">
        <f>IF('Raw Data'!O120='Raw Data'!P120, 0, IF('Raw Data'!O120&lt;'Raw Data'!P120, 'Raw Data'!K120, 0))</f>
        <v>0</v>
      </c>
      <c r="T125" s="7">
        <f t="shared" si="23"/>
        <v>0</v>
      </c>
      <c r="U125">
        <f>IF(AND(ISNUMBER('Raw Data'!O120), OR('Raw Data'!O120&gt;'Raw Data'!P120, 'Raw Data'!O120='Raw Data'!P120)), 'Raw Data'!L120, 0)</f>
        <v>0</v>
      </c>
      <c r="V125" s="7">
        <f t="shared" si="24"/>
        <v>0</v>
      </c>
      <c r="W125">
        <f>IF(AND(ISNUMBER('Raw Data'!O120), OR('Raw Data'!O120&lt;'Raw Data'!P120, 'Raw Data'!O120='Raw Data'!P120)), 'Raw Data'!M120, 0)</f>
        <v>0</v>
      </c>
      <c r="X125" s="7">
        <f t="shared" si="25"/>
        <v>0</v>
      </c>
      <c r="Y125">
        <f>IF(AND(ISNUMBER('Raw Data'!O120), OR('Raw Data'!O120&gt;'Raw Data'!P120, 'Raw Data'!O120&lt;'Raw Data'!P120)), 'Raw Data'!N120, 0)</f>
        <v>0</v>
      </c>
      <c r="Z125">
        <f>IF('Raw Data'!C120&lt;'Raw Data'!E120, 1, 0)</f>
        <v>0</v>
      </c>
      <c r="AA125">
        <f>IF(AND('Raw Data'!C120&lt;'Raw Data'!E120, 'Raw Data'!O120&gt;'Raw Data'!P120), 'Raw Data'!C120, 0)</f>
        <v>0</v>
      </c>
      <c r="AB125" t="b">
        <f>'Raw Data'!C120&lt;'Raw Data'!E120</f>
        <v>0</v>
      </c>
      <c r="AC125">
        <f>IF('Raw Data'!C121&gt;'Raw Data'!E121, 1, 0)</f>
        <v>0</v>
      </c>
      <c r="AD125">
        <f>IF(AND('Raw Data'!C120&gt;'Raw Data'!E120, 'Raw Data'!O120&gt;'Raw Data'!P120), 'Raw Data'!C120, 0)</f>
        <v>0</v>
      </c>
      <c r="AE125">
        <f>IF('Raw Data'!E120&lt;'Raw Data'!C120, 1, 0)</f>
        <v>0</v>
      </c>
      <c r="AF125">
        <f>IF(AND('Raw Data'!C120&gt;'Raw Data'!E120, 'Raw Data'!O120&lt;'Raw Data'!P120), 'Raw Data'!E120, 0)</f>
        <v>0</v>
      </c>
      <c r="AG125">
        <f>IF('Raw Data'!E120&gt;'Raw Data'!C120, 1, 0)</f>
        <v>0</v>
      </c>
      <c r="AH125">
        <f>IF(AND('Raw Data'!C120&lt;'Raw Data'!E120, 'Raw Data'!O120&lt;'Raw Data'!P120), 'Raw Data'!E120, 0)</f>
        <v>0</v>
      </c>
      <c r="AI125" s="7">
        <f t="shared" si="26"/>
        <v>0</v>
      </c>
      <c r="AJ125">
        <f>IF(ISNUMBER('Raw Data'!C120), IF(_xlfn.XLOOKUP(SMALL('Raw Data'!C120:E120, 1), C125:G125, C125:G125, 0)&gt;0, SMALL('Raw Data'!C120:E120, 1), 0), 0)</f>
        <v>0</v>
      </c>
      <c r="AK125" s="7">
        <f t="shared" si="27"/>
        <v>0</v>
      </c>
      <c r="AL125">
        <f>IF(ISNUMBER('Raw Data'!C120), IF(_xlfn.XLOOKUP(SMALL('Raw Data'!C120:E120, 2), C125:G125, C125:G125, 0)&gt;0, SMALL('Raw Data'!C120:E120, 2), 0), 0)</f>
        <v>0</v>
      </c>
      <c r="AM125" s="7">
        <f t="shared" si="28"/>
        <v>0</v>
      </c>
      <c r="AN125">
        <f>IF(ISNUMBER('Raw Data'!C120), IF(_xlfn.XLOOKUP(SMALL('Raw Data'!C120:E120, 3), C125:G125, C125:G125, 0)&gt;0, SMALL('Raw Data'!C120:E120, 3), 0), 0)</f>
        <v>0</v>
      </c>
      <c r="AO125" s="7">
        <f t="shared" si="29"/>
        <v>0</v>
      </c>
      <c r="AP125">
        <f>IF(AND('Raw Data'!C120&lt;'Raw Data'!E120,'Raw Data'!O120&gt;'Raw Data'!P120),'Raw Data'!C120,IF(AND('Raw Data'!E120&lt;'Raw Data'!C120,'Raw Data'!P120&gt;'Raw Data'!O120),'Raw Data'!E120,0))</f>
        <v>0</v>
      </c>
      <c r="AQ125" s="7">
        <f t="shared" si="30"/>
        <v>0</v>
      </c>
      <c r="AR125">
        <f>IF(AND('Raw Data'!C120&gt;'Raw Data'!E120,'Raw Data'!O120&gt;'Raw Data'!P120),'Raw Data'!C120,IF(AND('Raw Data'!E120&gt;'Raw Data'!C120,'Raw Data'!P120&gt;'Raw Data'!O120),'Raw Data'!E120,0))</f>
        <v>0</v>
      </c>
      <c r="AS125">
        <f>IF('Raw Data'!D120&gt;0, IF('Raw Data'!D120&gt;4, Analysis!P125, 1), 0)</f>
        <v>0</v>
      </c>
      <c r="AT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AU125">
        <f t="shared" si="31"/>
        <v>0</v>
      </c>
      <c r="AV125">
        <f>IF(AND('Raw Data'!D120&gt;4,'Raw Data'!O120&lt;'Raw Data'!P120),'Raw Data'!K120,IF(AND('Raw Data'!D120&gt;4,'Raw Data'!O120='Raw Data'!P120),0,IF('Raw Data'!O120='Raw Data'!P120,'Raw Data'!D120,0)))</f>
        <v>0</v>
      </c>
      <c r="AW125">
        <f>IF(AND('Raw Data'!D120&lt;4, NOT(ISBLANK('Raw Data'!D120))), 1, 0)</f>
        <v>0</v>
      </c>
      <c r="AX125">
        <f>IF(AND('Raw Data'!D120&lt;4, 'Raw Data'!O120='Raw Data'!P120), 'Raw Data'!D120, 0)</f>
        <v>0</v>
      </c>
    </row>
    <row r="126" spans="1:50" x14ac:dyDescent="0.3">
      <c r="A126">
        <f>'Raw Data'!Q121</f>
        <v>0</v>
      </c>
      <c r="B126" s="7">
        <f t="shared" si="16"/>
        <v>0</v>
      </c>
      <c r="C126">
        <f>IF('Raw Data'!O121&gt;'Raw Data'!P121, 'Raw Data'!C121, 0)</f>
        <v>0</v>
      </c>
      <c r="D126" s="7">
        <f t="shared" si="17"/>
        <v>0</v>
      </c>
      <c r="E126">
        <f>IF(AND(ISNUMBER('Raw Data'!O121), 'Raw Data'!O121='Raw Data'!P121), 'Raw Data'!D121, 0)</f>
        <v>0</v>
      </c>
      <c r="F126" s="7">
        <f t="shared" si="18"/>
        <v>0</v>
      </c>
      <c r="G126">
        <f>IF('Raw Data'!O121&lt;'Raw Data'!P121, 'Raw Data'!E121, 0)</f>
        <v>0</v>
      </c>
      <c r="H126" s="7">
        <f t="shared" si="19"/>
        <v>0</v>
      </c>
      <c r="I126">
        <f>IF(SUM('Raw Data'!O121:P121)&gt;2, 'Raw Data'!F121, 0)</f>
        <v>0</v>
      </c>
      <c r="J126" s="7">
        <f t="shared" si="20"/>
        <v>0</v>
      </c>
      <c r="K126">
        <f>IF(AND(ISNUMBER('Raw Data'!O121),SUM('Raw Data'!O121:P121)&lt;3),'Raw Data'!F121,)</f>
        <v>0</v>
      </c>
      <c r="L126" s="7">
        <f t="shared" si="21"/>
        <v>0</v>
      </c>
      <c r="M126">
        <f>IF(AND('Raw Data'!O121&gt;0, 'Raw Data'!P121&gt;0), 'Raw Data'!H121, 0)</f>
        <v>0</v>
      </c>
      <c r="N126" s="7">
        <f t="shared" si="22"/>
        <v>0</v>
      </c>
      <c r="O126">
        <f>IF(AND(ISNUMBER('Raw Data'!O121), OR('Raw Data'!O121=0, 'Raw Data'!P121=0)), 'Raw Data'!I121, 0)</f>
        <v>0</v>
      </c>
      <c r="P126" s="7">
        <f>IF(OR(E126&gt;0, ISBLANK('Raw Data'!O121)=TRUE), 0, 1)</f>
        <v>0</v>
      </c>
      <c r="Q126">
        <f>IF('Raw Data'!O121='Raw Data'!P121, 0, IF('Raw Data'!O121&gt;'Raw Data'!P121, 'Raw Data'!J121, 0))</f>
        <v>0</v>
      </c>
      <c r="R126" s="7">
        <f>IF(OR(E126&gt;0, ISBLANK('Raw Data'!O121)=TRUE), 0, 1)</f>
        <v>0</v>
      </c>
      <c r="S126">
        <f>IF('Raw Data'!O121='Raw Data'!P121, 0, IF('Raw Data'!O121&lt;'Raw Data'!P121, 'Raw Data'!K121, 0))</f>
        <v>0</v>
      </c>
      <c r="T126" s="7">
        <f t="shared" si="23"/>
        <v>0</v>
      </c>
      <c r="U126">
        <f>IF(AND(ISNUMBER('Raw Data'!O121), OR('Raw Data'!O121&gt;'Raw Data'!P121, 'Raw Data'!O121='Raw Data'!P121)), 'Raw Data'!L121, 0)</f>
        <v>0</v>
      </c>
      <c r="V126" s="7">
        <f t="shared" si="24"/>
        <v>0</v>
      </c>
      <c r="W126">
        <f>IF(AND(ISNUMBER('Raw Data'!O121), OR('Raw Data'!O121&lt;'Raw Data'!P121, 'Raw Data'!O121='Raw Data'!P121)), 'Raw Data'!M121, 0)</f>
        <v>0</v>
      </c>
      <c r="X126" s="7">
        <f t="shared" si="25"/>
        <v>0</v>
      </c>
      <c r="Y126">
        <f>IF(AND(ISNUMBER('Raw Data'!O121), OR('Raw Data'!O121&gt;'Raw Data'!P121, 'Raw Data'!O121&lt;'Raw Data'!P121)), 'Raw Data'!N121, 0)</f>
        <v>0</v>
      </c>
      <c r="Z126">
        <f>IF('Raw Data'!C121&lt;'Raw Data'!E121, 1, 0)</f>
        <v>0</v>
      </c>
      <c r="AA126">
        <f>IF(AND('Raw Data'!C121&lt;'Raw Data'!E121, 'Raw Data'!O121&gt;'Raw Data'!P121), 'Raw Data'!C121, 0)</f>
        <v>0</v>
      </c>
      <c r="AB126" t="b">
        <f>'Raw Data'!C121&lt;'Raw Data'!E121</f>
        <v>0</v>
      </c>
      <c r="AC126">
        <f>IF('Raw Data'!C122&gt;'Raw Data'!E122, 1, 0)</f>
        <v>0</v>
      </c>
      <c r="AD126">
        <f>IF(AND('Raw Data'!C121&gt;'Raw Data'!E121, 'Raw Data'!O121&gt;'Raw Data'!P121), 'Raw Data'!C121, 0)</f>
        <v>0</v>
      </c>
      <c r="AE126">
        <f>IF('Raw Data'!E121&lt;'Raw Data'!C121, 1, 0)</f>
        <v>0</v>
      </c>
      <c r="AF126">
        <f>IF(AND('Raw Data'!C121&gt;'Raw Data'!E121, 'Raw Data'!O121&lt;'Raw Data'!P121), 'Raw Data'!E121, 0)</f>
        <v>0</v>
      </c>
      <c r="AG126">
        <f>IF('Raw Data'!E121&gt;'Raw Data'!C121, 1, 0)</f>
        <v>0</v>
      </c>
      <c r="AH126">
        <f>IF(AND('Raw Data'!C121&lt;'Raw Data'!E121, 'Raw Data'!O121&lt;'Raw Data'!P121), 'Raw Data'!E121, 0)</f>
        <v>0</v>
      </c>
      <c r="AI126" s="7">
        <f t="shared" si="26"/>
        <v>0</v>
      </c>
      <c r="AJ126">
        <f>IF(ISNUMBER('Raw Data'!C121), IF(_xlfn.XLOOKUP(SMALL('Raw Data'!C121:E121, 1), C126:G126, C126:G126, 0)&gt;0, SMALL('Raw Data'!C121:E121, 1), 0), 0)</f>
        <v>0</v>
      </c>
      <c r="AK126" s="7">
        <f t="shared" si="27"/>
        <v>0</v>
      </c>
      <c r="AL126">
        <f>IF(ISNUMBER('Raw Data'!C121), IF(_xlfn.XLOOKUP(SMALL('Raw Data'!C121:E121, 2), C126:G126, C126:G126, 0)&gt;0, SMALL('Raw Data'!C121:E121, 2), 0), 0)</f>
        <v>0</v>
      </c>
      <c r="AM126" s="7">
        <f t="shared" si="28"/>
        <v>0</v>
      </c>
      <c r="AN126">
        <f>IF(ISNUMBER('Raw Data'!C121), IF(_xlfn.XLOOKUP(SMALL('Raw Data'!C121:E121, 3), C126:G126, C126:G126, 0)&gt;0, SMALL('Raw Data'!C121:E121, 3), 0), 0)</f>
        <v>0</v>
      </c>
      <c r="AO126" s="7">
        <f t="shared" si="29"/>
        <v>0</v>
      </c>
      <c r="AP126">
        <f>IF(AND('Raw Data'!C121&lt;'Raw Data'!E121,'Raw Data'!O121&gt;'Raw Data'!P121),'Raw Data'!C121,IF(AND('Raw Data'!E121&lt;'Raw Data'!C121,'Raw Data'!P121&gt;'Raw Data'!O121),'Raw Data'!E121,0))</f>
        <v>0</v>
      </c>
      <c r="AQ126" s="7">
        <f t="shared" si="30"/>
        <v>0</v>
      </c>
      <c r="AR126">
        <f>IF(AND('Raw Data'!C121&gt;'Raw Data'!E121,'Raw Data'!O121&gt;'Raw Data'!P121),'Raw Data'!C121,IF(AND('Raw Data'!E121&gt;'Raw Data'!C121,'Raw Data'!P121&gt;'Raw Data'!O121),'Raw Data'!E121,0))</f>
        <v>0</v>
      </c>
      <c r="AS126">
        <f>IF('Raw Data'!D121&gt;0, IF('Raw Data'!D121&gt;4, Analysis!P126, 1), 0)</f>
        <v>0</v>
      </c>
      <c r="AT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AU126">
        <f t="shared" si="31"/>
        <v>0</v>
      </c>
      <c r="AV126">
        <f>IF(AND('Raw Data'!D121&gt;4,'Raw Data'!O121&lt;'Raw Data'!P121),'Raw Data'!K121,IF(AND('Raw Data'!D121&gt;4,'Raw Data'!O121='Raw Data'!P121),0,IF('Raw Data'!O121='Raw Data'!P121,'Raw Data'!D121,0)))</f>
        <v>0</v>
      </c>
      <c r="AW126">
        <f>IF(AND('Raw Data'!D121&lt;4, NOT(ISBLANK('Raw Data'!D121))), 1, 0)</f>
        <v>0</v>
      </c>
      <c r="AX126">
        <f>IF(AND('Raw Data'!D121&lt;4, 'Raw Data'!O121='Raw Data'!P121), 'Raw Data'!D121, 0)</f>
        <v>0</v>
      </c>
    </row>
    <row r="127" spans="1:50" x14ac:dyDescent="0.3">
      <c r="A127">
        <f>'Raw Data'!Q122</f>
        <v>0</v>
      </c>
      <c r="B127" s="7">
        <f t="shared" si="16"/>
        <v>0</v>
      </c>
      <c r="C127">
        <f>IF('Raw Data'!O122&gt;'Raw Data'!P122, 'Raw Data'!C122, 0)</f>
        <v>0</v>
      </c>
      <c r="D127" s="7">
        <f t="shared" si="17"/>
        <v>0</v>
      </c>
      <c r="E127">
        <f>IF(AND(ISNUMBER('Raw Data'!O122), 'Raw Data'!O122='Raw Data'!P122), 'Raw Data'!D122, 0)</f>
        <v>0</v>
      </c>
      <c r="F127" s="7">
        <f t="shared" si="18"/>
        <v>0</v>
      </c>
      <c r="G127">
        <f>IF('Raw Data'!O122&lt;'Raw Data'!P122, 'Raw Data'!E122, 0)</f>
        <v>0</v>
      </c>
      <c r="H127" s="7">
        <f t="shared" si="19"/>
        <v>0</v>
      </c>
      <c r="I127">
        <f>IF(SUM('Raw Data'!O122:P122)&gt;2, 'Raw Data'!F122, 0)</f>
        <v>0</v>
      </c>
      <c r="J127" s="7">
        <f t="shared" si="20"/>
        <v>0</v>
      </c>
      <c r="K127">
        <f>IF(AND(ISNUMBER('Raw Data'!O122),SUM('Raw Data'!O122:P122)&lt;3),'Raw Data'!F122,)</f>
        <v>0</v>
      </c>
      <c r="L127" s="7">
        <f t="shared" si="21"/>
        <v>0</v>
      </c>
      <c r="M127">
        <f>IF(AND('Raw Data'!O122&gt;0, 'Raw Data'!P122&gt;0), 'Raw Data'!H122, 0)</f>
        <v>0</v>
      </c>
      <c r="N127" s="7">
        <f t="shared" si="22"/>
        <v>0</v>
      </c>
      <c r="O127">
        <f>IF(AND(ISNUMBER('Raw Data'!O122), OR('Raw Data'!O122=0, 'Raw Data'!P122=0)), 'Raw Data'!I122, 0)</f>
        <v>0</v>
      </c>
      <c r="P127" s="7">
        <f>IF(OR(E127&gt;0, ISBLANK('Raw Data'!O122)=TRUE), 0, 1)</f>
        <v>0</v>
      </c>
      <c r="Q127">
        <f>IF('Raw Data'!O122='Raw Data'!P122, 0, IF('Raw Data'!O122&gt;'Raw Data'!P122, 'Raw Data'!J122, 0))</f>
        <v>0</v>
      </c>
      <c r="R127" s="7">
        <f>IF(OR(E127&gt;0, ISBLANK('Raw Data'!O122)=TRUE), 0, 1)</f>
        <v>0</v>
      </c>
      <c r="S127">
        <f>IF('Raw Data'!O122='Raw Data'!P122, 0, IF('Raw Data'!O122&lt;'Raw Data'!P122, 'Raw Data'!K122, 0))</f>
        <v>0</v>
      </c>
      <c r="T127" s="7">
        <f t="shared" si="23"/>
        <v>0</v>
      </c>
      <c r="U127">
        <f>IF(AND(ISNUMBER('Raw Data'!O122), OR('Raw Data'!O122&gt;'Raw Data'!P122, 'Raw Data'!O122='Raw Data'!P122)), 'Raw Data'!L122, 0)</f>
        <v>0</v>
      </c>
      <c r="V127" s="7">
        <f t="shared" si="24"/>
        <v>0</v>
      </c>
      <c r="W127">
        <f>IF(AND(ISNUMBER('Raw Data'!O122), OR('Raw Data'!O122&lt;'Raw Data'!P122, 'Raw Data'!O122='Raw Data'!P122)), 'Raw Data'!M122, 0)</f>
        <v>0</v>
      </c>
      <c r="X127" s="7">
        <f t="shared" si="25"/>
        <v>0</v>
      </c>
      <c r="Y127">
        <f>IF(AND(ISNUMBER('Raw Data'!O122), OR('Raw Data'!O122&gt;'Raw Data'!P122, 'Raw Data'!O122&lt;'Raw Data'!P122)), 'Raw Data'!N122, 0)</f>
        <v>0</v>
      </c>
      <c r="Z127">
        <f>IF('Raw Data'!C122&lt;'Raw Data'!E122, 1, 0)</f>
        <v>0</v>
      </c>
      <c r="AA127">
        <f>IF(AND('Raw Data'!C122&lt;'Raw Data'!E122, 'Raw Data'!O122&gt;'Raw Data'!P122), 'Raw Data'!C122, 0)</f>
        <v>0</v>
      </c>
      <c r="AB127" t="b">
        <f>'Raw Data'!C122&lt;'Raw Data'!E122</f>
        <v>0</v>
      </c>
      <c r="AC127">
        <f>IF('Raw Data'!C123&gt;'Raw Data'!E123, 1, 0)</f>
        <v>0</v>
      </c>
      <c r="AD127">
        <f>IF(AND('Raw Data'!C122&gt;'Raw Data'!E122, 'Raw Data'!O122&gt;'Raw Data'!P122), 'Raw Data'!C122, 0)</f>
        <v>0</v>
      </c>
      <c r="AE127">
        <f>IF('Raw Data'!E122&lt;'Raw Data'!C122, 1, 0)</f>
        <v>0</v>
      </c>
      <c r="AF127">
        <f>IF(AND('Raw Data'!C122&gt;'Raw Data'!E122, 'Raw Data'!O122&lt;'Raw Data'!P122), 'Raw Data'!E122, 0)</f>
        <v>0</v>
      </c>
      <c r="AG127">
        <f>IF('Raw Data'!E122&gt;'Raw Data'!C122, 1, 0)</f>
        <v>0</v>
      </c>
      <c r="AH127">
        <f>IF(AND('Raw Data'!C122&lt;'Raw Data'!E122, 'Raw Data'!O122&lt;'Raw Data'!P122), 'Raw Data'!E122, 0)</f>
        <v>0</v>
      </c>
      <c r="AI127" s="7">
        <f t="shared" si="26"/>
        <v>0</v>
      </c>
      <c r="AJ127">
        <f>IF(ISNUMBER('Raw Data'!C122), IF(_xlfn.XLOOKUP(SMALL('Raw Data'!C122:E122, 1), C127:G127, C127:G127, 0)&gt;0, SMALL('Raw Data'!C122:E122, 1), 0), 0)</f>
        <v>0</v>
      </c>
      <c r="AK127" s="7">
        <f t="shared" si="27"/>
        <v>0</v>
      </c>
      <c r="AL127">
        <f>IF(ISNUMBER('Raw Data'!C122), IF(_xlfn.XLOOKUP(SMALL('Raw Data'!C122:E122, 2), C127:G127, C127:G127, 0)&gt;0, SMALL('Raw Data'!C122:E122, 2), 0), 0)</f>
        <v>0</v>
      </c>
      <c r="AM127" s="7">
        <f t="shared" si="28"/>
        <v>0</v>
      </c>
      <c r="AN127">
        <f>IF(ISNUMBER('Raw Data'!C122), IF(_xlfn.XLOOKUP(SMALL('Raw Data'!C122:E122, 3), C127:G127, C127:G127, 0)&gt;0, SMALL('Raw Data'!C122:E122, 3), 0), 0)</f>
        <v>0</v>
      </c>
      <c r="AO127" s="7">
        <f t="shared" si="29"/>
        <v>0</v>
      </c>
      <c r="AP127">
        <f>IF(AND('Raw Data'!C122&lt;'Raw Data'!E122,'Raw Data'!O122&gt;'Raw Data'!P122),'Raw Data'!C122,IF(AND('Raw Data'!E122&lt;'Raw Data'!C122,'Raw Data'!P122&gt;'Raw Data'!O122),'Raw Data'!E122,0))</f>
        <v>0</v>
      </c>
      <c r="AQ127" s="7">
        <f t="shared" si="30"/>
        <v>0</v>
      </c>
      <c r="AR127">
        <f>IF(AND('Raw Data'!C122&gt;'Raw Data'!E122,'Raw Data'!O122&gt;'Raw Data'!P122),'Raw Data'!C122,IF(AND('Raw Data'!E122&gt;'Raw Data'!C122,'Raw Data'!P122&gt;'Raw Data'!O122),'Raw Data'!E122,0))</f>
        <v>0</v>
      </c>
      <c r="AS127">
        <f>IF('Raw Data'!D122&gt;0, IF('Raw Data'!D122&gt;4, Analysis!P127, 1), 0)</f>
        <v>0</v>
      </c>
      <c r="AT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AU127">
        <f t="shared" si="31"/>
        <v>0</v>
      </c>
      <c r="AV127">
        <f>IF(AND('Raw Data'!D122&gt;4,'Raw Data'!O122&lt;'Raw Data'!P122),'Raw Data'!K122,IF(AND('Raw Data'!D122&gt;4,'Raw Data'!O122='Raw Data'!P122),0,IF('Raw Data'!O122='Raw Data'!P122,'Raw Data'!D122,0)))</f>
        <v>0</v>
      </c>
      <c r="AW127">
        <f>IF(AND('Raw Data'!D122&lt;4, NOT(ISBLANK('Raw Data'!D122))), 1, 0)</f>
        <v>0</v>
      </c>
      <c r="AX127">
        <f>IF(AND('Raw Data'!D122&lt;4, 'Raw Data'!O122='Raw Data'!P122), 'Raw Data'!D122, 0)</f>
        <v>0</v>
      </c>
    </row>
    <row r="128" spans="1:50" x14ac:dyDescent="0.3">
      <c r="A128">
        <f>'Raw Data'!Q123</f>
        <v>0</v>
      </c>
      <c r="B128" s="7">
        <f t="shared" si="16"/>
        <v>0</v>
      </c>
      <c r="C128">
        <f>IF('Raw Data'!O123&gt;'Raw Data'!P123, 'Raw Data'!C123, 0)</f>
        <v>0</v>
      </c>
      <c r="D128" s="7">
        <f t="shared" si="17"/>
        <v>0</v>
      </c>
      <c r="E128">
        <f>IF(AND(ISNUMBER('Raw Data'!O123), 'Raw Data'!O123='Raw Data'!P123), 'Raw Data'!D123, 0)</f>
        <v>0</v>
      </c>
      <c r="F128" s="7">
        <f t="shared" si="18"/>
        <v>0</v>
      </c>
      <c r="G128">
        <f>IF('Raw Data'!O123&lt;'Raw Data'!P123, 'Raw Data'!E123, 0)</f>
        <v>0</v>
      </c>
      <c r="H128" s="7">
        <f t="shared" si="19"/>
        <v>0</v>
      </c>
      <c r="I128">
        <f>IF(SUM('Raw Data'!O123:P123)&gt;2, 'Raw Data'!F123, 0)</f>
        <v>0</v>
      </c>
      <c r="J128" s="7">
        <f t="shared" si="20"/>
        <v>0</v>
      </c>
      <c r="K128">
        <f>IF(AND(ISNUMBER('Raw Data'!O123),SUM('Raw Data'!O123:P123)&lt;3),'Raw Data'!F123,)</f>
        <v>0</v>
      </c>
      <c r="L128" s="7">
        <f t="shared" si="21"/>
        <v>0</v>
      </c>
      <c r="M128">
        <f>IF(AND('Raw Data'!O123&gt;0, 'Raw Data'!P123&gt;0), 'Raw Data'!H123, 0)</f>
        <v>0</v>
      </c>
      <c r="N128" s="7">
        <f t="shared" si="22"/>
        <v>0</v>
      </c>
      <c r="O128">
        <f>IF(AND(ISNUMBER('Raw Data'!O123), OR('Raw Data'!O123=0, 'Raw Data'!P123=0)), 'Raw Data'!I123, 0)</f>
        <v>0</v>
      </c>
      <c r="P128" s="7">
        <f>IF(OR(E128&gt;0, ISBLANK('Raw Data'!O123)=TRUE), 0, 1)</f>
        <v>0</v>
      </c>
      <c r="Q128">
        <f>IF('Raw Data'!O123='Raw Data'!P123, 0, IF('Raw Data'!O123&gt;'Raw Data'!P123, 'Raw Data'!J123, 0))</f>
        <v>0</v>
      </c>
      <c r="R128" s="7">
        <f>IF(OR(E128&gt;0, ISBLANK('Raw Data'!O123)=TRUE), 0, 1)</f>
        <v>0</v>
      </c>
      <c r="S128">
        <f>IF('Raw Data'!O123='Raw Data'!P123, 0, IF('Raw Data'!O123&lt;'Raw Data'!P123, 'Raw Data'!K123, 0))</f>
        <v>0</v>
      </c>
      <c r="T128" s="7">
        <f t="shared" si="23"/>
        <v>0</v>
      </c>
      <c r="U128">
        <f>IF(AND(ISNUMBER('Raw Data'!O123), OR('Raw Data'!O123&gt;'Raw Data'!P123, 'Raw Data'!O123='Raw Data'!P123)), 'Raw Data'!L123, 0)</f>
        <v>0</v>
      </c>
      <c r="V128" s="7">
        <f t="shared" si="24"/>
        <v>0</v>
      </c>
      <c r="W128">
        <f>IF(AND(ISNUMBER('Raw Data'!O123), OR('Raw Data'!O123&lt;'Raw Data'!P123, 'Raw Data'!O123='Raw Data'!P123)), 'Raw Data'!M123, 0)</f>
        <v>0</v>
      </c>
      <c r="X128" s="7">
        <f t="shared" si="25"/>
        <v>0</v>
      </c>
      <c r="Y128">
        <f>IF(AND(ISNUMBER('Raw Data'!O123), OR('Raw Data'!O123&gt;'Raw Data'!P123, 'Raw Data'!O123&lt;'Raw Data'!P123)), 'Raw Data'!N123, 0)</f>
        <v>0</v>
      </c>
      <c r="Z128">
        <f>IF('Raw Data'!C123&lt;'Raw Data'!E123, 1, 0)</f>
        <v>0</v>
      </c>
      <c r="AA128">
        <f>IF(AND('Raw Data'!C123&lt;'Raw Data'!E123, 'Raw Data'!O123&gt;'Raw Data'!P123), 'Raw Data'!C123, 0)</f>
        <v>0</v>
      </c>
      <c r="AB128" t="b">
        <f>'Raw Data'!C123&lt;'Raw Data'!E123</f>
        <v>0</v>
      </c>
      <c r="AC128">
        <f>IF('Raw Data'!C124&gt;'Raw Data'!E124, 1, 0)</f>
        <v>0</v>
      </c>
      <c r="AD128">
        <f>IF(AND('Raw Data'!C123&gt;'Raw Data'!E123, 'Raw Data'!O123&gt;'Raw Data'!P123), 'Raw Data'!C123, 0)</f>
        <v>0</v>
      </c>
      <c r="AE128">
        <f>IF('Raw Data'!E123&lt;'Raw Data'!C123, 1, 0)</f>
        <v>0</v>
      </c>
      <c r="AF128">
        <f>IF(AND('Raw Data'!C123&gt;'Raw Data'!E123, 'Raw Data'!O123&lt;'Raw Data'!P123), 'Raw Data'!E123, 0)</f>
        <v>0</v>
      </c>
      <c r="AG128">
        <f>IF('Raw Data'!E123&gt;'Raw Data'!C123, 1, 0)</f>
        <v>0</v>
      </c>
      <c r="AH128">
        <f>IF(AND('Raw Data'!C123&lt;'Raw Data'!E123, 'Raw Data'!O123&lt;'Raw Data'!P123), 'Raw Data'!E123, 0)</f>
        <v>0</v>
      </c>
      <c r="AI128" s="7">
        <f t="shared" si="26"/>
        <v>0</v>
      </c>
      <c r="AJ128">
        <f>IF(ISNUMBER('Raw Data'!C123), IF(_xlfn.XLOOKUP(SMALL('Raw Data'!C123:E123, 1), C128:G128, C128:G128, 0)&gt;0, SMALL('Raw Data'!C123:E123, 1), 0), 0)</f>
        <v>0</v>
      </c>
      <c r="AK128" s="7">
        <f t="shared" si="27"/>
        <v>0</v>
      </c>
      <c r="AL128">
        <f>IF(ISNUMBER('Raw Data'!C123), IF(_xlfn.XLOOKUP(SMALL('Raw Data'!C123:E123, 2), C128:G128, C128:G128, 0)&gt;0, SMALL('Raw Data'!C123:E123, 2), 0), 0)</f>
        <v>0</v>
      </c>
      <c r="AM128" s="7">
        <f t="shared" si="28"/>
        <v>0</v>
      </c>
      <c r="AN128">
        <f>IF(ISNUMBER('Raw Data'!C123), IF(_xlfn.XLOOKUP(SMALL('Raw Data'!C123:E123, 3), C128:G128, C128:G128, 0)&gt;0, SMALL('Raw Data'!C123:E123, 3), 0), 0)</f>
        <v>0</v>
      </c>
      <c r="AO128" s="7">
        <f t="shared" si="29"/>
        <v>0</v>
      </c>
      <c r="AP128">
        <f>IF(AND('Raw Data'!C123&lt;'Raw Data'!E123,'Raw Data'!O123&gt;'Raw Data'!P123),'Raw Data'!C123,IF(AND('Raw Data'!E123&lt;'Raw Data'!C123,'Raw Data'!P123&gt;'Raw Data'!O123),'Raw Data'!E123,0))</f>
        <v>0</v>
      </c>
      <c r="AQ128" s="7">
        <f t="shared" si="30"/>
        <v>0</v>
      </c>
      <c r="AR128">
        <f>IF(AND('Raw Data'!C123&gt;'Raw Data'!E123,'Raw Data'!O123&gt;'Raw Data'!P123),'Raw Data'!C123,IF(AND('Raw Data'!E123&gt;'Raw Data'!C123,'Raw Data'!P123&gt;'Raw Data'!O123),'Raw Data'!E123,0))</f>
        <v>0</v>
      </c>
      <c r="AS128">
        <f>IF('Raw Data'!D123&gt;0, IF('Raw Data'!D123&gt;4, Analysis!P128, 1), 0)</f>
        <v>0</v>
      </c>
      <c r="AT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AU128">
        <f t="shared" si="31"/>
        <v>0</v>
      </c>
      <c r="AV128">
        <f>IF(AND('Raw Data'!D123&gt;4,'Raw Data'!O123&lt;'Raw Data'!P123),'Raw Data'!K123,IF(AND('Raw Data'!D123&gt;4,'Raw Data'!O123='Raw Data'!P123),0,IF('Raw Data'!O123='Raw Data'!P123,'Raw Data'!D123,0)))</f>
        <v>0</v>
      </c>
      <c r="AW128">
        <f>IF(AND('Raw Data'!D123&lt;4, NOT(ISBLANK('Raw Data'!D123))), 1, 0)</f>
        <v>0</v>
      </c>
      <c r="AX128">
        <f>IF(AND('Raw Data'!D123&lt;4, 'Raw Data'!O123='Raw Data'!P123), 'Raw Data'!D123, 0)</f>
        <v>0</v>
      </c>
    </row>
    <row r="129" spans="1:50" x14ac:dyDescent="0.3">
      <c r="A129">
        <f>'Raw Data'!Q124</f>
        <v>0</v>
      </c>
      <c r="B129" s="7">
        <f t="shared" si="16"/>
        <v>0</v>
      </c>
      <c r="C129">
        <f>IF('Raw Data'!O124&gt;'Raw Data'!P124, 'Raw Data'!C124, 0)</f>
        <v>0</v>
      </c>
      <c r="D129" s="7">
        <f t="shared" si="17"/>
        <v>0</v>
      </c>
      <c r="E129">
        <f>IF(AND(ISNUMBER('Raw Data'!O124), 'Raw Data'!O124='Raw Data'!P124), 'Raw Data'!D124, 0)</f>
        <v>0</v>
      </c>
      <c r="F129" s="7">
        <f t="shared" si="18"/>
        <v>0</v>
      </c>
      <c r="G129">
        <f>IF('Raw Data'!O124&lt;'Raw Data'!P124, 'Raw Data'!E124, 0)</f>
        <v>0</v>
      </c>
      <c r="H129" s="7">
        <f t="shared" si="19"/>
        <v>0</v>
      </c>
      <c r="I129">
        <f>IF(SUM('Raw Data'!O124:P124)&gt;2, 'Raw Data'!F124, 0)</f>
        <v>0</v>
      </c>
      <c r="J129" s="7">
        <f t="shared" si="20"/>
        <v>0</v>
      </c>
      <c r="K129">
        <f>IF(AND(ISNUMBER('Raw Data'!O124),SUM('Raw Data'!O124:P124)&lt;3),'Raw Data'!F124,)</f>
        <v>0</v>
      </c>
      <c r="L129" s="7">
        <f t="shared" si="21"/>
        <v>0</v>
      </c>
      <c r="M129">
        <f>IF(AND('Raw Data'!O124&gt;0, 'Raw Data'!P124&gt;0), 'Raw Data'!H124, 0)</f>
        <v>0</v>
      </c>
      <c r="N129" s="7">
        <f t="shared" si="22"/>
        <v>0</v>
      </c>
      <c r="O129">
        <f>IF(AND(ISNUMBER('Raw Data'!O124), OR('Raw Data'!O124=0, 'Raw Data'!P124=0)), 'Raw Data'!I124, 0)</f>
        <v>0</v>
      </c>
      <c r="P129" s="7">
        <f>IF(OR(E129&gt;0, ISBLANK('Raw Data'!O124)=TRUE), 0, 1)</f>
        <v>0</v>
      </c>
      <c r="Q129">
        <f>IF('Raw Data'!O124='Raw Data'!P124, 0, IF('Raw Data'!O124&gt;'Raw Data'!P124, 'Raw Data'!J124, 0))</f>
        <v>0</v>
      </c>
      <c r="R129" s="7">
        <f>IF(OR(E129&gt;0, ISBLANK('Raw Data'!O124)=TRUE), 0, 1)</f>
        <v>0</v>
      </c>
      <c r="S129">
        <f>IF('Raw Data'!O124='Raw Data'!P124, 0, IF('Raw Data'!O124&lt;'Raw Data'!P124, 'Raw Data'!K124, 0))</f>
        <v>0</v>
      </c>
      <c r="T129" s="7">
        <f t="shared" si="23"/>
        <v>0</v>
      </c>
      <c r="U129">
        <f>IF(AND(ISNUMBER('Raw Data'!O124), OR('Raw Data'!O124&gt;'Raw Data'!P124, 'Raw Data'!O124='Raw Data'!P124)), 'Raw Data'!L124, 0)</f>
        <v>0</v>
      </c>
      <c r="V129" s="7">
        <f t="shared" si="24"/>
        <v>0</v>
      </c>
      <c r="W129">
        <f>IF(AND(ISNUMBER('Raw Data'!O124), OR('Raw Data'!O124&lt;'Raw Data'!P124, 'Raw Data'!O124='Raw Data'!P124)), 'Raw Data'!M124, 0)</f>
        <v>0</v>
      </c>
      <c r="X129" s="7">
        <f t="shared" si="25"/>
        <v>0</v>
      </c>
      <c r="Y129">
        <f>IF(AND(ISNUMBER('Raw Data'!O124), OR('Raw Data'!O124&gt;'Raw Data'!P124, 'Raw Data'!O124&lt;'Raw Data'!P124)), 'Raw Data'!N124, 0)</f>
        <v>0</v>
      </c>
      <c r="Z129">
        <f>IF('Raw Data'!C124&lt;'Raw Data'!E124, 1, 0)</f>
        <v>0</v>
      </c>
      <c r="AA129">
        <f>IF(AND('Raw Data'!C124&lt;'Raw Data'!E124, 'Raw Data'!O124&gt;'Raw Data'!P124), 'Raw Data'!C124, 0)</f>
        <v>0</v>
      </c>
      <c r="AB129" t="b">
        <f>'Raw Data'!C124&lt;'Raw Data'!E124</f>
        <v>0</v>
      </c>
      <c r="AC129">
        <f>IF('Raw Data'!C125&gt;'Raw Data'!E125, 1, 0)</f>
        <v>0</v>
      </c>
      <c r="AD129">
        <f>IF(AND('Raw Data'!C124&gt;'Raw Data'!E124, 'Raw Data'!O124&gt;'Raw Data'!P124), 'Raw Data'!C124, 0)</f>
        <v>0</v>
      </c>
      <c r="AE129">
        <f>IF('Raw Data'!E124&lt;'Raw Data'!C124, 1, 0)</f>
        <v>0</v>
      </c>
      <c r="AF129">
        <f>IF(AND('Raw Data'!C124&gt;'Raw Data'!E124, 'Raw Data'!O124&lt;'Raw Data'!P124), 'Raw Data'!E124, 0)</f>
        <v>0</v>
      </c>
      <c r="AG129">
        <f>IF('Raw Data'!E124&gt;'Raw Data'!C124, 1, 0)</f>
        <v>0</v>
      </c>
      <c r="AH129">
        <f>IF(AND('Raw Data'!C124&lt;'Raw Data'!E124, 'Raw Data'!O124&lt;'Raw Data'!P124), 'Raw Data'!E124, 0)</f>
        <v>0</v>
      </c>
      <c r="AI129" s="7">
        <f t="shared" si="26"/>
        <v>0</v>
      </c>
      <c r="AJ129">
        <f>IF(ISNUMBER('Raw Data'!C124), IF(_xlfn.XLOOKUP(SMALL('Raw Data'!C124:E124, 1), C129:G129, C129:G129, 0)&gt;0, SMALL('Raw Data'!C124:E124, 1), 0), 0)</f>
        <v>0</v>
      </c>
      <c r="AK129" s="7">
        <f t="shared" si="27"/>
        <v>0</v>
      </c>
      <c r="AL129">
        <f>IF(ISNUMBER('Raw Data'!C124), IF(_xlfn.XLOOKUP(SMALL('Raw Data'!C124:E124, 2), C129:G129, C129:G129, 0)&gt;0, SMALL('Raw Data'!C124:E124, 2), 0), 0)</f>
        <v>0</v>
      </c>
      <c r="AM129" s="7">
        <f t="shared" si="28"/>
        <v>0</v>
      </c>
      <c r="AN129">
        <f>IF(ISNUMBER('Raw Data'!C124), IF(_xlfn.XLOOKUP(SMALL('Raw Data'!C124:E124, 3), C129:G129, C129:G129, 0)&gt;0, SMALL('Raw Data'!C124:E124, 3), 0), 0)</f>
        <v>0</v>
      </c>
      <c r="AO129" s="7">
        <f t="shared" si="29"/>
        <v>0</v>
      </c>
      <c r="AP129">
        <f>IF(AND('Raw Data'!C124&lt;'Raw Data'!E124,'Raw Data'!O124&gt;'Raw Data'!P124),'Raw Data'!C124,IF(AND('Raw Data'!E124&lt;'Raw Data'!C124,'Raw Data'!P124&gt;'Raw Data'!O124),'Raw Data'!E124,0))</f>
        <v>0</v>
      </c>
      <c r="AQ129" s="7">
        <f t="shared" si="30"/>
        <v>0</v>
      </c>
      <c r="AR129">
        <f>IF(AND('Raw Data'!C124&gt;'Raw Data'!E124,'Raw Data'!O124&gt;'Raw Data'!P124),'Raw Data'!C124,IF(AND('Raw Data'!E124&gt;'Raw Data'!C124,'Raw Data'!P124&gt;'Raw Data'!O124),'Raw Data'!E124,0))</f>
        <v>0</v>
      </c>
      <c r="AS129">
        <f>IF('Raw Data'!D124&gt;0, IF('Raw Data'!D124&gt;4, Analysis!P129, 1), 0)</f>
        <v>0</v>
      </c>
      <c r="AT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AU129">
        <f t="shared" si="31"/>
        <v>0</v>
      </c>
      <c r="AV129">
        <f>IF(AND('Raw Data'!D124&gt;4,'Raw Data'!O124&lt;'Raw Data'!P124),'Raw Data'!K124,IF(AND('Raw Data'!D124&gt;4,'Raw Data'!O124='Raw Data'!P124),0,IF('Raw Data'!O124='Raw Data'!P124,'Raw Data'!D124,0)))</f>
        <v>0</v>
      </c>
      <c r="AW129">
        <f>IF(AND('Raw Data'!D124&lt;4, NOT(ISBLANK('Raw Data'!D124))), 1, 0)</f>
        <v>0</v>
      </c>
      <c r="AX129">
        <f>IF(AND('Raw Data'!D124&lt;4, 'Raw Data'!O124='Raw Data'!P124), 'Raw Data'!D124, 0)</f>
        <v>0</v>
      </c>
    </row>
    <row r="130" spans="1:50" x14ac:dyDescent="0.3">
      <c r="A130">
        <f>'Raw Data'!Q125</f>
        <v>0</v>
      </c>
      <c r="B130" s="7">
        <f t="shared" si="16"/>
        <v>0</v>
      </c>
      <c r="C130">
        <f>IF('Raw Data'!O125&gt;'Raw Data'!P125, 'Raw Data'!C125, 0)</f>
        <v>0</v>
      </c>
      <c r="D130" s="7">
        <f t="shared" si="17"/>
        <v>0</v>
      </c>
      <c r="E130">
        <f>IF(AND(ISNUMBER('Raw Data'!O125), 'Raw Data'!O125='Raw Data'!P125), 'Raw Data'!D125, 0)</f>
        <v>0</v>
      </c>
      <c r="F130" s="7">
        <f t="shared" si="18"/>
        <v>0</v>
      </c>
      <c r="G130">
        <f>IF('Raw Data'!O125&lt;'Raw Data'!P125, 'Raw Data'!E125, 0)</f>
        <v>0</v>
      </c>
      <c r="H130" s="7">
        <f t="shared" si="19"/>
        <v>0</v>
      </c>
      <c r="I130">
        <f>IF(SUM('Raw Data'!O125:P125)&gt;2, 'Raw Data'!F125, 0)</f>
        <v>0</v>
      </c>
      <c r="J130" s="7">
        <f t="shared" si="20"/>
        <v>0</v>
      </c>
      <c r="K130">
        <f>IF(AND(ISNUMBER('Raw Data'!O125),SUM('Raw Data'!O125:P125)&lt;3),'Raw Data'!F125,)</f>
        <v>0</v>
      </c>
      <c r="L130" s="7">
        <f t="shared" si="21"/>
        <v>0</v>
      </c>
      <c r="M130">
        <f>IF(AND('Raw Data'!O125&gt;0, 'Raw Data'!P125&gt;0), 'Raw Data'!H125, 0)</f>
        <v>0</v>
      </c>
      <c r="N130" s="7">
        <f t="shared" si="22"/>
        <v>0</v>
      </c>
      <c r="O130">
        <f>IF(AND(ISNUMBER('Raw Data'!O125), OR('Raw Data'!O125=0, 'Raw Data'!P125=0)), 'Raw Data'!I125, 0)</f>
        <v>0</v>
      </c>
      <c r="P130" s="7">
        <f>IF(OR(E130&gt;0, ISBLANK('Raw Data'!O125)=TRUE), 0, 1)</f>
        <v>0</v>
      </c>
      <c r="Q130">
        <f>IF('Raw Data'!O125='Raw Data'!P125, 0, IF('Raw Data'!O125&gt;'Raw Data'!P125, 'Raw Data'!J125, 0))</f>
        <v>0</v>
      </c>
      <c r="R130" s="7">
        <f>IF(OR(E130&gt;0, ISBLANK('Raw Data'!O125)=TRUE), 0, 1)</f>
        <v>0</v>
      </c>
      <c r="S130">
        <f>IF('Raw Data'!O125='Raw Data'!P125, 0, IF('Raw Data'!O125&lt;'Raw Data'!P125, 'Raw Data'!K125, 0))</f>
        <v>0</v>
      </c>
      <c r="T130" s="7">
        <f t="shared" si="23"/>
        <v>0</v>
      </c>
      <c r="U130">
        <f>IF(AND(ISNUMBER('Raw Data'!O125), OR('Raw Data'!O125&gt;'Raw Data'!P125, 'Raw Data'!O125='Raw Data'!P125)), 'Raw Data'!L125, 0)</f>
        <v>0</v>
      </c>
      <c r="V130" s="7">
        <f t="shared" si="24"/>
        <v>0</v>
      </c>
      <c r="W130">
        <f>IF(AND(ISNUMBER('Raw Data'!O125), OR('Raw Data'!O125&lt;'Raw Data'!P125, 'Raw Data'!O125='Raw Data'!P125)), 'Raw Data'!M125, 0)</f>
        <v>0</v>
      </c>
      <c r="X130" s="7">
        <f t="shared" si="25"/>
        <v>0</v>
      </c>
      <c r="Y130">
        <f>IF(AND(ISNUMBER('Raw Data'!O125), OR('Raw Data'!O125&gt;'Raw Data'!P125, 'Raw Data'!O125&lt;'Raw Data'!P125)), 'Raw Data'!N125, 0)</f>
        <v>0</v>
      </c>
      <c r="Z130">
        <f>IF('Raw Data'!C125&lt;'Raw Data'!E125, 1, 0)</f>
        <v>0</v>
      </c>
      <c r="AA130">
        <f>IF(AND('Raw Data'!C125&lt;'Raw Data'!E125, 'Raw Data'!O125&gt;'Raw Data'!P125), 'Raw Data'!C125, 0)</f>
        <v>0</v>
      </c>
      <c r="AB130" t="b">
        <f>'Raw Data'!C125&lt;'Raw Data'!E125</f>
        <v>0</v>
      </c>
      <c r="AC130">
        <f>IF('Raw Data'!C126&gt;'Raw Data'!E126, 1, 0)</f>
        <v>0</v>
      </c>
      <c r="AD130">
        <f>IF(AND('Raw Data'!C125&gt;'Raw Data'!E125, 'Raw Data'!O125&gt;'Raw Data'!P125), 'Raw Data'!C125, 0)</f>
        <v>0</v>
      </c>
      <c r="AE130">
        <f>IF('Raw Data'!E125&lt;'Raw Data'!C125, 1, 0)</f>
        <v>0</v>
      </c>
      <c r="AF130">
        <f>IF(AND('Raw Data'!C125&gt;'Raw Data'!E125, 'Raw Data'!O125&lt;'Raw Data'!P125), 'Raw Data'!E125, 0)</f>
        <v>0</v>
      </c>
      <c r="AG130">
        <f>IF('Raw Data'!E125&gt;'Raw Data'!C125, 1, 0)</f>
        <v>0</v>
      </c>
      <c r="AH130">
        <f>IF(AND('Raw Data'!C125&lt;'Raw Data'!E125, 'Raw Data'!O125&lt;'Raw Data'!P125), 'Raw Data'!E125, 0)</f>
        <v>0</v>
      </c>
      <c r="AI130" s="7">
        <f t="shared" si="26"/>
        <v>0</v>
      </c>
      <c r="AJ130">
        <f>IF(ISNUMBER('Raw Data'!C125), IF(_xlfn.XLOOKUP(SMALL('Raw Data'!C125:E125, 1), C130:G130, C130:G130, 0)&gt;0, SMALL('Raw Data'!C125:E125, 1), 0), 0)</f>
        <v>0</v>
      </c>
      <c r="AK130" s="7">
        <f t="shared" si="27"/>
        <v>0</v>
      </c>
      <c r="AL130">
        <f>IF(ISNUMBER('Raw Data'!C125), IF(_xlfn.XLOOKUP(SMALL('Raw Data'!C125:E125, 2), C130:G130, C130:G130, 0)&gt;0, SMALL('Raw Data'!C125:E125, 2), 0), 0)</f>
        <v>0</v>
      </c>
      <c r="AM130" s="7">
        <f t="shared" si="28"/>
        <v>0</v>
      </c>
      <c r="AN130">
        <f>IF(ISNUMBER('Raw Data'!C125), IF(_xlfn.XLOOKUP(SMALL('Raw Data'!C125:E125, 3), C130:G130, C130:G130, 0)&gt;0, SMALL('Raw Data'!C125:E125, 3), 0), 0)</f>
        <v>0</v>
      </c>
      <c r="AO130" s="7">
        <f t="shared" si="29"/>
        <v>0</v>
      </c>
      <c r="AP130">
        <f>IF(AND('Raw Data'!C125&lt;'Raw Data'!E125,'Raw Data'!O125&gt;'Raw Data'!P125),'Raw Data'!C125,IF(AND('Raw Data'!E125&lt;'Raw Data'!C125,'Raw Data'!P125&gt;'Raw Data'!O125),'Raw Data'!E125,0))</f>
        <v>0</v>
      </c>
      <c r="AQ130" s="7">
        <f t="shared" si="30"/>
        <v>0</v>
      </c>
      <c r="AR130">
        <f>IF(AND('Raw Data'!C125&gt;'Raw Data'!E125,'Raw Data'!O125&gt;'Raw Data'!P125),'Raw Data'!C125,IF(AND('Raw Data'!E125&gt;'Raw Data'!C125,'Raw Data'!P125&gt;'Raw Data'!O125),'Raw Data'!E125,0))</f>
        <v>0</v>
      </c>
      <c r="AS130">
        <f>IF('Raw Data'!D125&gt;0, IF('Raw Data'!D125&gt;4, Analysis!P130, 1), 0)</f>
        <v>0</v>
      </c>
      <c r="AT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AU130">
        <f t="shared" si="31"/>
        <v>0</v>
      </c>
      <c r="AV130">
        <f>IF(AND('Raw Data'!D125&gt;4,'Raw Data'!O125&lt;'Raw Data'!P125),'Raw Data'!K125,IF(AND('Raw Data'!D125&gt;4,'Raw Data'!O125='Raw Data'!P125),0,IF('Raw Data'!O125='Raw Data'!P125,'Raw Data'!D125,0)))</f>
        <v>0</v>
      </c>
      <c r="AW130">
        <f>IF(AND('Raw Data'!D125&lt;4, NOT(ISBLANK('Raw Data'!D125))), 1, 0)</f>
        <v>0</v>
      </c>
      <c r="AX130">
        <f>IF(AND('Raw Data'!D125&lt;4, 'Raw Data'!O125='Raw Data'!P125), 'Raw Data'!D125, 0)</f>
        <v>0</v>
      </c>
    </row>
    <row r="131" spans="1:50" x14ac:dyDescent="0.3">
      <c r="A131">
        <f>'Raw Data'!Q126</f>
        <v>0</v>
      </c>
      <c r="B131" s="7">
        <f t="shared" si="16"/>
        <v>0</v>
      </c>
      <c r="C131">
        <f>IF('Raw Data'!O126&gt;'Raw Data'!P126, 'Raw Data'!C126, 0)</f>
        <v>0</v>
      </c>
      <c r="D131" s="7">
        <f t="shared" si="17"/>
        <v>0</v>
      </c>
      <c r="E131">
        <f>IF(AND(ISNUMBER('Raw Data'!O126), 'Raw Data'!O126='Raw Data'!P126), 'Raw Data'!D126, 0)</f>
        <v>0</v>
      </c>
      <c r="F131" s="7">
        <f t="shared" si="18"/>
        <v>0</v>
      </c>
      <c r="G131">
        <f>IF('Raw Data'!O126&lt;'Raw Data'!P126, 'Raw Data'!E126, 0)</f>
        <v>0</v>
      </c>
      <c r="H131" s="7">
        <f t="shared" si="19"/>
        <v>0</v>
      </c>
      <c r="I131">
        <f>IF(SUM('Raw Data'!O126:P126)&gt;2, 'Raw Data'!F126, 0)</f>
        <v>0</v>
      </c>
      <c r="J131" s="7">
        <f t="shared" si="20"/>
        <v>0</v>
      </c>
      <c r="K131">
        <f>IF(AND(ISNUMBER('Raw Data'!O126),SUM('Raw Data'!O126:P126)&lt;3),'Raw Data'!F126,)</f>
        <v>0</v>
      </c>
      <c r="L131" s="7">
        <f t="shared" si="21"/>
        <v>0</v>
      </c>
      <c r="M131">
        <f>IF(AND('Raw Data'!O126&gt;0, 'Raw Data'!P126&gt;0), 'Raw Data'!H126, 0)</f>
        <v>0</v>
      </c>
      <c r="N131" s="7">
        <f t="shared" si="22"/>
        <v>0</v>
      </c>
      <c r="O131">
        <f>IF(AND(ISNUMBER('Raw Data'!O126), OR('Raw Data'!O126=0, 'Raw Data'!P126=0)), 'Raw Data'!I126, 0)</f>
        <v>0</v>
      </c>
      <c r="P131" s="7">
        <f>IF(OR(E131&gt;0, ISBLANK('Raw Data'!O126)=TRUE), 0, 1)</f>
        <v>0</v>
      </c>
      <c r="Q131">
        <f>IF('Raw Data'!O126='Raw Data'!P126, 0, IF('Raw Data'!O126&gt;'Raw Data'!P126, 'Raw Data'!J126, 0))</f>
        <v>0</v>
      </c>
      <c r="R131" s="7">
        <f>IF(OR(E131&gt;0, ISBLANK('Raw Data'!O126)=TRUE), 0, 1)</f>
        <v>0</v>
      </c>
      <c r="S131">
        <f>IF('Raw Data'!O126='Raw Data'!P126, 0, IF('Raw Data'!O126&lt;'Raw Data'!P126, 'Raw Data'!K126, 0))</f>
        <v>0</v>
      </c>
      <c r="T131" s="7">
        <f t="shared" si="23"/>
        <v>0</v>
      </c>
      <c r="U131">
        <f>IF(AND(ISNUMBER('Raw Data'!O126), OR('Raw Data'!O126&gt;'Raw Data'!P126, 'Raw Data'!O126='Raw Data'!P126)), 'Raw Data'!L126, 0)</f>
        <v>0</v>
      </c>
      <c r="V131" s="7">
        <f t="shared" si="24"/>
        <v>0</v>
      </c>
      <c r="W131">
        <f>IF(AND(ISNUMBER('Raw Data'!O126), OR('Raw Data'!O126&lt;'Raw Data'!P126, 'Raw Data'!O126='Raw Data'!P126)), 'Raw Data'!M126, 0)</f>
        <v>0</v>
      </c>
      <c r="X131" s="7">
        <f t="shared" si="25"/>
        <v>0</v>
      </c>
      <c r="Y131">
        <f>IF(AND(ISNUMBER('Raw Data'!O126), OR('Raw Data'!O126&gt;'Raw Data'!P126, 'Raw Data'!O126&lt;'Raw Data'!P126)), 'Raw Data'!N126, 0)</f>
        <v>0</v>
      </c>
      <c r="Z131">
        <f>IF('Raw Data'!C126&lt;'Raw Data'!E126, 1, 0)</f>
        <v>0</v>
      </c>
      <c r="AA131">
        <f>IF(AND('Raw Data'!C126&lt;'Raw Data'!E126, 'Raw Data'!O126&gt;'Raw Data'!P126), 'Raw Data'!C126, 0)</f>
        <v>0</v>
      </c>
      <c r="AB131" t="b">
        <f>'Raw Data'!C126&lt;'Raw Data'!E126</f>
        <v>0</v>
      </c>
      <c r="AC131">
        <f>IF('Raw Data'!C127&gt;'Raw Data'!E127, 1, 0)</f>
        <v>0</v>
      </c>
      <c r="AD131">
        <f>IF(AND('Raw Data'!C126&gt;'Raw Data'!E126, 'Raw Data'!O126&gt;'Raw Data'!P126), 'Raw Data'!C126, 0)</f>
        <v>0</v>
      </c>
      <c r="AE131">
        <f>IF('Raw Data'!E126&lt;'Raw Data'!C126, 1, 0)</f>
        <v>0</v>
      </c>
      <c r="AF131">
        <f>IF(AND('Raw Data'!C126&gt;'Raw Data'!E126, 'Raw Data'!O126&lt;'Raw Data'!P126), 'Raw Data'!E126, 0)</f>
        <v>0</v>
      </c>
      <c r="AG131">
        <f>IF('Raw Data'!E126&gt;'Raw Data'!C126, 1, 0)</f>
        <v>0</v>
      </c>
      <c r="AH131">
        <f>IF(AND('Raw Data'!C126&lt;'Raw Data'!E126, 'Raw Data'!O126&lt;'Raw Data'!P126), 'Raw Data'!E126, 0)</f>
        <v>0</v>
      </c>
      <c r="AI131" s="7">
        <f t="shared" si="26"/>
        <v>0</v>
      </c>
      <c r="AJ131">
        <f>IF(ISNUMBER('Raw Data'!C126), IF(_xlfn.XLOOKUP(SMALL('Raw Data'!C126:E126, 1), C131:G131, C131:G131, 0)&gt;0, SMALL('Raw Data'!C126:E126, 1), 0), 0)</f>
        <v>0</v>
      </c>
      <c r="AK131" s="7">
        <f t="shared" si="27"/>
        <v>0</v>
      </c>
      <c r="AL131">
        <f>IF(ISNUMBER('Raw Data'!C126), IF(_xlfn.XLOOKUP(SMALL('Raw Data'!C126:E126, 2), C131:G131, C131:G131, 0)&gt;0, SMALL('Raw Data'!C126:E126, 2), 0), 0)</f>
        <v>0</v>
      </c>
      <c r="AM131" s="7">
        <f t="shared" si="28"/>
        <v>0</v>
      </c>
      <c r="AN131">
        <f>IF(ISNUMBER('Raw Data'!C126), IF(_xlfn.XLOOKUP(SMALL('Raw Data'!C126:E126, 3), C131:G131, C131:G131, 0)&gt;0, SMALL('Raw Data'!C126:E126, 3), 0), 0)</f>
        <v>0</v>
      </c>
      <c r="AO131" s="7">
        <f t="shared" si="29"/>
        <v>0</v>
      </c>
      <c r="AP131">
        <f>IF(AND('Raw Data'!C126&lt;'Raw Data'!E126,'Raw Data'!O126&gt;'Raw Data'!P126),'Raw Data'!C126,IF(AND('Raw Data'!E126&lt;'Raw Data'!C126,'Raw Data'!P126&gt;'Raw Data'!O126),'Raw Data'!E126,0))</f>
        <v>0</v>
      </c>
      <c r="AQ131" s="7">
        <f t="shared" si="30"/>
        <v>0</v>
      </c>
      <c r="AR131">
        <f>IF(AND('Raw Data'!C126&gt;'Raw Data'!E126,'Raw Data'!O126&gt;'Raw Data'!P126),'Raw Data'!C126,IF(AND('Raw Data'!E126&gt;'Raw Data'!C126,'Raw Data'!P126&gt;'Raw Data'!O126),'Raw Data'!E126,0))</f>
        <v>0</v>
      </c>
      <c r="AS131">
        <f>IF('Raw Data'!D126&gt;0, IF('Raw Data'!D126&gt;4, Analysis!P131, 1), 0)</f>
        <v>0</v>
      </c>
      <c r="AT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AU131">
        <f t="shared" si="31"/>
        <v>0</v>
      </c>
      <c r="AV131">
        <f>IF(AND('Raw Data'!D126&gt;4,'Raw Data'!O126&lt;'Raw Data'!P126),'Raw Data'!K126,IF(AND('Raw Data'!D126&gt;4,'Raw Data'!O126='Raw Data'!P126),0,IF('Raw Data'!O126='Raw Data'!P126,'Raw Data'!D126,0)))</f>
        <v>0</v>
      </c>
      <c r="AW131">
        <f>IF(AND('Raw Data'!D126&lt;4, NOT(ISBLANK('Raw Data'!D126))), 1, 0)</f>
        <v>0</v>
      </c>
      <c r="AX131">
        <f>IF(AND('Raw Data'!D126&lt;4, 'Raw Data'!O126='Raw Data'!P126), 'Raw Data'!D126, 0)</f>
        <v>0</v>
      </c>
    </row>
    <row r="132" spans="1:50" x14ac:dyDescent="0.3">
      <c r="A132">
        <f>'Raw Data'!Q127</f>
        <v>0</v>
      </c>
      <c r="B132" s="7">
        <f t="shared" si="16"/>
        <v>0</v>
      </c>
      <c r="C132">
        <f>IF('Raw Data'!O127&gt;'Raw Data'!P127, 'Raw Data'!C127, 0)</f>
        <v>0</v>
      </c>
      <c r="D132" s="7">
        <f t="shared" si="17"/>
        <v>0</v>
      </c>
      <c r="E132">
        <f>IF(AND(ISNUMBER('Raw Data'!O127), 'Raw Data'!O127='Raw Data'!P127), 'Raw Data'!D127, 0)</f>
        <v>0</v>
      </c>
      <c r="F132" s="7">
        <f t="shared" si="18"/>
        <v>0</v>
      </c>
      <c r="G132">
        <f>IF('Raw Data'!O127&lt;'Raw Data'!P127, 'Raw Data'!E127, 0)</f>
        <v>0</v>
      </c>
      <c r="H132" s="7">
        <f t="shared" si="19"/>
        <v>0</v>
      </c>
      <c r="I132">
        <f>IF(SUM('Raw Data'!O127:P127)&gt;2, 'Raw Data'!F127, 0)</f>
        <v>0</v>
      </c>
      <c r="J132" s="7">
        <f t="shared" si="20"/>
        <v>0</v>
      </c>
      <c r="K132">
        <f>IF(AND(ISNUMBER('Raw Data'!O127),SUM('Raw Data'!O127:P127)&lt;3),'Raw Data'!F127,)</f>
        <v>0</v>
      </c>
      <c r="L132" s="7">
        <f t="shared" si="21"/>
        <v>0</v>
      </c>
      <c r="M132">
        <f>IF(AND('Raw Data'!O127&gt;0, 'Raw Data'!P127&gt;0), 'Raw Data'!H127, 0)</f>
        <v>0</v>
      </c>
      <c r="N132" s="7">
        <f t="shared" si="22"/>
        <v>0</v>
      </c>
      <c r="O132">
        <f>IF(AND(ISNUMBER('Raw Data'!O127), OR('Raw Data'!O127=0, 'Raw Data'!P127=0)), 'Raw Data'!I127, 0)</f>
        <v>0</v>
      </c>
      <c r="P132" s="7">
        <f>IF(OR(E132&gt;0, ISBLANK('Raw Data'!O127)=TRUE), 0, 1)</f>
        <v>0</v>
      </c>
      <c r="Q132">
        <f>IF('Raw Data'!O127='Raw Data'!P127, 0, IF('Raw Data'!O127&gt;'Raw Data'!P127, 'Raw Data'!J127, 0))</f>
        <v>0</v>
      </c>
      <c r="R132" s="7">
        <f>IF(OR(E132&gt;0, ISBLANK('Raw Data'!O127)=TRUE), 0, 1)</f>
        <v>0</v>
      </c>
      <c r="S132">
        <f>IF('Raw Data'!O127='Raw Data'!P127, 0, IF('Raw Data'!O127&lt;'Raw Data'!P127, 'Raw Data'!K127, 0))</f>
        <v>0</v>
      </c>
      <c r="T132" s="7">
        <f t="shared" si="23"/>
        <v>0</v>
      </c>
      <c r="U132">
        <f>IF(AND(ISNUMBER('Raw Data'!O127), OR('Raw Data'!O127&gt;'Raw Data'!P127, 'Raw Data'!O127='Raw Data'!P127)), 'Raw Data'!L127, 0)</f>
        <v>0</v>
      </c>
      <c r="V132" s="7">
        <f t="shared" si="24"/>
        <v>0</v>
      </c>
      <c r="W132">
        <f>IF(AND(ISNUMBER('Raw Data'!O127), OR('Raw Data'!O127&lt;'Raw Data'!P127, 'Raw Data'!O127='Raw Data'!P127)), 'Raw Data'!M127, 0)</f>
        <v>0</v>
      </c>
      <c r="X132" s="7">
        <f t="shared" si="25"/>
        <v>0</v>
      </c>
      <c r="Y132">
        <f>IF(AND(ISNUMBER('Raw Data'!O127), OR('Raw Data'!O127&gt;'Raw Data'!P127, 'Raw Data'!O127&lt;'Raw Data'!P127)), 'Raw Data'!N127, 0)</f>
        <v>0</v>
      </c>
      <c r="Z132">
        <f>IF('Raw Data'!C127&lt;'Raw Data'!E127, 1, 0)</f>
        <v>0</v>
      </c>
      <c r="AA132">
        <f>IF(AND('Raw Data'!C127&lt;'Raw Data'!E127, 'Raw Data'!O127&gt;'Raw Data'!P127), 'Raw Data'!C127, 0)</f>
        <v>0</v>
      </c>
      <c r="AB132" t="b">
        <f>'Raw Data'!C127&lt;'Raw Data'!E127</f>
        <v>0</v>
      </c>
      <c r="AC132">
        <f>IF('Raw Data'!C128&gt;'Raw Data'!E128, 1, 0)</f>
        <v>0</v>
      </c>
      <c r="AD132">
        <f>IF(AND('Raw Data'!C127&gt;'Raw Data'!E127, 'Raw Data'!O127&gt;'Raw Data'!P127), 'Raw Data'!C127, 0)</f>
        <v>0</v>
      </c>
      <c r="AE132">
        <f>IF('Raw Data'!E127&lt;'Raw Data'!C127, 1, 0)</f>
        <v>0</v>
      </c>
      <c r="AF132">
        <f>IF(AND('Raw Data'!C127&gt;'Raw Data'!E127, 'Raw Data'!O127&lt;'Raw Data'!P127), 'Raw Data'!E127, 0)</f>
        <v>0</v>
      </c>
      <c r="AG132">
        <f>IF('Raw Data'!E127&gt;'Raw Data'!C127, 1, 0)</f>
        <v>0</v>
      </c>
      <c r="AH132">
        <f>IF(AND('Raw Data'!C127&lt;'Raw Data'!E127, 'Raw Data'!O127&lt;'Raw Data'!P127), 'Raw Data'!E127, 0)</f>
        <v>0</v>
      </c>
      <c r="AI132" s="7">
        <f t="shared" si="26"/>
        <v>0</v>
      </c>
      <c r="AJ132">
        <f>IF(ISNUMBER('Raw Data'!C127), IF(_xlfn.XLOOKUP(SMALL('Raw Data'!C127:E127, 1), C132:G132, C132:G132, 0)&gt;0, SMALL('Raw Data'!C127:E127, 1), 0), 0)</f>
        <v>0</v>
      </c>
      <c r="AK132" s="7">
        <f t="shared" si="27"/>
        <v>0</v>
      </c>
      <c r="AL132">
        <f>IF(ISNUMBER('Raw Data'!C127), IF(_xlfn.XLOOKUP(SMALL('Raw Data'!C127:E127, 2), C132:G132, C132:G132, 0)&gt;0, SMALL('Raw Data'!C127:E127, 2), 0), 0)</f>
        <v>0</v>
      </c>
      <c r="AM132" s="7">
        <f t="shared" si="28"/>
        <v>0</v>
      </c>
      <c r="AN132">
        <f>IF(ISNUMBER('Raw Data'!C127), IF(_xlfn.XLOOKUP(SMALL('Raw Data'!C127:E127, 3), C132:G132, C132:G132, 0)&gt;0, SMALL('Raw Data'!C127:E127, 3), 0), 0)</f>
        <v>0</v>
      </c>
      <c r="AO132" s="7">
        <f t="shared" si="29"/>
        <v>0</v>
      </c>
      <c r="AP132">
        <f>IF(AND('Raw Data'!C127&lt;'Raw Data'!E127,'Raw Data'!O127&gt;'Raw Data'!P127),'Raw Data'!C127,IF(AND('Raw Data'!E127&lt;'Raw Data'!C127,'Raw Data'!P127&gt;'Raw Data'!O127),'Raw Data'!E127,0))</f>
        <v>0</v>
      </c>
      <c r="AQ132" s="7">
        <f t="shared" si="30"/>
        <v>0</v>
      </c>
      <c r="AR132">
        <f>IF(AND('Raw Data'!C127&gt;'Raw Data'!E127,'Raw Data'!O127&gt;'Raw Data'!P127),'Raw Data'!C127,IF(AND('Raw Data'!E127&gt;'Raw Data'!C127,'Raw Data'!P127&gt;'Raw Data'!O127),'Raw Data'!E127,0))</f>
        <v>0</v>
      </c>
      <c r="AS132">
        <f>IF('Raw Data'!D127&gt;0, IF('Raw Data'!D127&gt;4, Analysis!P132, 1), 0)</f>
        <v>0</v>
      </c>
      <c r="AT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AU132">
        <f t="shared" si="31"/>
        <v>0</v>
      </c>
      <c r="AV132">
        <f>IF(AND('Raw Data'!D127&gt;4,'Raw Data'!O127&lt;'Raw Data'!P127),'Raw Data'!K127,IF(AND('Raw Data'!D127&gt;4,'Raw Data'!O127='Raw Data'!P127),0,IF('Raw Data'!O127='Raw Data'!P127,'Raw Data'!D127,0)))</f>
        <v>0</v>
      </c>
      <c r="AW132">
        <f>IF(AND('Raw Data'!D127&lt;4, NOT(ISBLANK('Raw Data'!D127))), 1, 0)</f>
        <v>0</v>
      </c>
      <c r="AX132">
        <f>IF(AND('Raw Data'!D127&lt;4, 'Raw Data'!O127='Raw Data'!P127), 'Raw Data'!D127, 0)</f>
        <v>0</v>
      </c>
    </row>
    <row r="133" spans="1:50" x14ac:dyDescent="0.3">
      <c r="A133">
        <f>'Raw Data'!Q128</f>
        <v>0</v>
      </c>
      <c r="B133" s="7">
        <f t="shared" si="16"/>
        <v>0</v>
      </c>
      <c r="C133">
        <f>IF('Raw Data'!O128&gt;'Raw Data'!P128, 'Raw Data'!C128, 0)</f>
        <v>0</v>
      </c>
      <c r="D133" s="7">
        <f t="shared" si="17"/>
        <v>0</v>
      </c>
      <c r="E133">
        <f>IF(AND(ISNUMBER('Raw Data'!O128), 'Raw Data'!O128='Raw Data'!P128), 'Raw Data'!D128, 0)</f>
        <v>0</v>
      </c>
      <c r="F133" s="7">
        <f t="shared" si="18"/>
        <v>0</v>
      </c>
      <c r="G133">
        <f>IF('Raw Data'!O128&lt;'Raw Data'!P128, 'Raw Data'!E128, 0)</f>
        <v>0</v>
      </c>
      <c r="H133" s="7">
        <f t="shared" si="19"/>
        <v>0</v>
      </c>
      <c r="I133">
        <f>IF(SUM('Raw Data'!O128:P128)&gt;2, 'Raw Data'!F128, 0)</f>
        <v>0</v>
      </c>
      <c r="J133" s="7">
        <f t="shared" si="20"/>
        <v>0</v>
      </c>
      <c r="K133">
        <f>IF(AND(ISNUMBER('Raw Data'!O128),SUM('Raw Data'!O128:P128)&lt;3),'Raw Data'!F128,)</f>
        <v>0</v>
      </c>
      <c r="L133" s="7">
        <f t="shared" si="21"/>
        <v>0</v>
      </c>
      <c r="M133">
        <f>IF(AND('Raw Data'!O128&gt;0, 'Raw Data'!P128&gt;0), 'Raw Data'!H128, 0)</f>
        <v>0</v>
      </c>
      <c r="N133" s="7">
        <f t="shared" si="22"/>
        <v>0</v>
      </c>
      <c r="O133">
        <f>IF(AND(ISNUMBER('Raw Data'!O128), OR('Raw Data'!O128=0, 'Raw Data'!P128=0)), 'Raw Data'!I128, 0)</f>
        <v>0</v>
      </c>
      <c r="P133" s="7">
        <f>IF(OR(E133&gt;0, ISBLANK('Raw Data'!O128)=TRUE), 0, 1)</f>
        <v>0</v>
      </c>
      <c r="Q133">
        <f>IF('Raw Data'!O128='Raw Data'!P128, 0, IF('Raw Data'!O128&gt;'Raw Data'!P128, 'Raw Data'!J128, 0))</f>
        <v>0</v>
      </c>
      <c r="R133" s="7">
        <f>IF(OR(E133&gt;0, ISBLANK('Raw Data'!O128)=TRUE), 0, 1)</f>
        <v>0</v>
      </c>
      <c r="S133">
        <f>IF('Raw Data'!O128='Raw Data'!P128, 0, IF('Raw Data'!O128&lt;'Raw Data'!P128, 'Raw Data'!K128, 0))</f>
        <v>0</v>
      </c>
      <c r="T133" s="7">
        <f t="shared" si="23"/>
        <v>0</v>
      </c>
      <c r="U133">
        <f>IF(AND(ISNUMBER('Raw Data'!O128), OR('Raw Data'!O128&gt;'Raw Data'!P128, 'Raw Data'!O128='Raw Data'!P128)), 'Raw Data'!L128, 0)</f>
        <v>0</v>
      </c>
      <c r="V133" s="7">
        <f t="shared" si="24"/>
        <v>0</v>
      </c>
      <c r="W133">
        <f>IF(AND(ISNUMBER('Raw Data'!O128), OR('Raw Data'!O128&lt;'Raw Data'!P128, 'Raw Data'!O128='Raw Data'!P128)), 'Raw Data'!M128, 0)</f>
        <v>0</v>
      </c>
      <c r="X133" s="7">
        <f t="shared" si="25"/>
        <v>0</v>
      </c>
      <c r="Y133">
        <f>IF(AND(ISNUMBER('Raw Data'!O128), OR('Raw Data'!O128&gt;'Raw Data'!P128, 'Raw Data'!O128&lt;'Raw Data'!P128)), 'Raw Data'!N128, 0)</f>
        <v>0</v>
      </c>
      <c r="Z133">
        <f>IF('Raw Data'!C128&lt;'Raw Data'!E128, 1, 0)</f>
        <v>0</v>
      </c>
      <c r="AA133">
        <f>IF(AND('Raw Data'!C128&lt;'Raw Data'!E128, 'Raw Data'!O128&gt;'Raw Data'!P128), 'Raw Data'!C128, 0)</f>
        <v>0</v>
      </c>
      <c r="AB133" t="b">
        <f>'Raw Data'!C128&lt;'Raw Data'!E128</f>
        <v>0</v>
      </c>
      <c r="AC133">
        <f>IF('Raw Data'!C129&gt;'Raw Data'!E129, 1, 0)</f>
        <v>0</v>
      </c>
      <c r="AD133">
        <f>IF(AND('Raw Data'!C128&gt;'Raw Data'!E128, 'Raw Data'!O128&gt;'Raw Data'!P128), 'Raw Data'!C128, 0)</f>
        <v>0</v>
      </c>
      <c r="AE133">
        <f>IF('Raw Data'!E128&lt;'Raw Data'!C128, 1, 0)</f>
        <v>0</v>
      </c>
      <c r="AF133">
        <f>IF(AND('Raw Data'!C128&gt;'Raw Data'!E128, 'Raw Data'!O128&lt;'Raw Data'!P128), 'Raw Data'!E128, 0)</f>
        <v>0</v>
      </c>
      <c r="AG133">
        <f>IF('Raw Data'!E128&gt;'Raw Data'!C128, 1, 0)</f>
        <v>0</v>
      </c>
      <c r="AH133">
        <f>IF(AND('Raw Data'!C128&lt;'Raw Data'!E128, 'Raw Data'!O128&lt;'Raw Data'!P128), 'Raw Data'!E128, 0)</f>
        <v>0</v>
      </c>
      <c r="AI133" s="7">
        <f t="shared" si="26"/>
        <v>0</v>
      </c>
      <c r="AJ133">
        <f>IF(ISNUMBER('Raw Data'!C128), IF(_xlfn.XLOOKUP(SMALL('Raw Data'!C128:E128, 1), C133:G133, C133:G133, 0)&gt;0, SMALL('Raw Data'!C128:E128, 1), 0), 0)</f>
        <v>0</v>
      </c>
      <c r="AK133" s="7">
        <f t="shared" si="27"/>
        <v>0</v>
      </c>
      <c r="AL133">
        <f>IF(ISNUMBER('Raw Data'!C128), IF(_xlfn.XLOOKUP(SMALL('Raw Data'!C128:E128, 2), C133:G133, C133:G133, 0)&gt;0, SMALL('Raw Data'!C128:E128, 2), 0), 0)</f>
        <v>0</v>
      </c>
      <c r="AM133" s="7">
        <f t="shared" si="28"/>
        <v>0</v>
      </c>
      <c r="AN133">
        <f>IF(ISNUMBER('Raw Data'!C128), IF(_xlfn.XLOOKUP(SMALL('Raw Data'!C128:E128, 3), C133:G133, C133:G133, 0)&gt;0, SMALL('Raw Data'!C128:E128, 3), 0), 0)</f>
        <v>0</v>
      </c>
      <c r="AO133" s="7">
        <f t="shared" si="29"/>
        <v>0</v>
      </c>
      <c r="AP133">
        <f>IF(AND('Raw Data'!C128&lt;'Raw Data'!E128,'Raw Data'!O128&gt;'Raw Data'!P128),'Raw Data'!C128,IF(AND('Raw Data'!E128&lt;'Raw Data'!C128,'Raw Data'!P128&gt;'Raw Data'!O128),'Raw Data'!E128,0))</f>
        <v>0</v>
      </c>
      <c r="AQ133" s="7">
        <f t="shared" si="30"/>
        <v>0</v>
      </c>
      <c r="AR133">
        <f>IF(AND('Raw Data'!C128&gt;'Raw Data'!E128,'Raw Data'!O128&gt;'Raw Data'!P128),'Raw Data'!C128,IF(AND('Raw Data'!E128&gt;'Raw Data'!C128,'Raw Data'!P128&gt;'Raw Data'!O128),'Raw Data'!E128,0))</f>
        <v>0</v>
      </c>
      <c r="AS133">
        <f>IF('Raw Data'!D128&gt;0, IF('Raw Data'!D128&gt;4, Analysis!P133, 1), 0)</f>
        <v>0</v>
      </c>
      <c r="AT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AU133">
        <f t="shared" si="31"/>
        <v>0</v>
      </c>
      <c r="AV133">
        <f>IF(AND('Raw Data'!D128&gt;4,'Raw Data'!O128&lt;'Raw Data'!P128),'Raw Data'!K128,IF(AND('Raw Data'!D128&gt;4,'Raw Data'!O128='Raw Data'!P128),0,IF('Raw Data'!O128='Raw Data'!P128,'Raw Data'!D128,0)))</f>
        <v>0</v>
      </c>
      <c r="AW133">
        <f>IF(AND('Raw Data'!D128&lt;4, NOT(ISBLANK('Raw Data'!D128))), 1, 0)</f>
        <v>0</v>
      </c>
      <c r="AX133">
        <f>IF(AND('Raw Data'!D128&lt;4, 'Raw Data'!O128='Raw Data'!P128), 'Raw Data'!D128, 0)</f>
        <v>0</v>
      </c>
    </row>
    <row r="134" spans="1:50" x14ac:dyDescent="0.3">
      <c r="A134">
        <f>'Raw Data'!Q129</f>
        <v>0</v>
      </c>
      <c r="B134" s="7">
        <f t="shared" si="16"/>
        <v>0</v>
      </c>
      <c r="C134">
        <f>IF('Raw Data'!O129&gt;'Raw Data'!P129, 'Raw Data'!C129, 0)</f>
        <v>0</v>
      </c>
      <c r="D134" s="7">
        <f t="shared" si="17"/>
        <v>0</v>
      </c>
      <c r="E134">
        <f>IF(AND(ISNUMBER('Raw Data'!O129), 'Raw Data'!O129='Raw Data'!P129), 'Raw Data'!D129, 0)</f>
        <v>0</v>
      </c>
      <c r="F134" s="7">
        <f t="shared" si="18"/>
        <v>0</v>
      </c>
      <c r="G134">
        <f>IF('Raw Data'!O129&lt;'Raw Data'!P129, 'Raw Data'!E129, 0)</f>
        <v>0</v>
      </c>
      <c r="H134" s="7">
        <f t="shared" si="19"/>
        <v>0</v>
      </c>
      <c r="I134">
        <f>IF(SUM('Raw Data'!O129:P129)&gt;2, 'Raw Data'!F129, 0)</f>
        <v>0</v>
      </c>
      <c r="J134" s="7">
        <f t="shared" si="20"/>
        <v>0</v>
      </c>
      <c r="K134">
        <f>IF(AND(ISNUMBER('Raw Data'!O129),SUM('Raw Data'!O129:P129)&lt;3),'Raw Data'!F129,)</f>
        <v>0</v>
      </c>
      <c r="L134" s="7">
        <f t="shared" si="21"/>
        <v>0</v>
      </c>
      <c r="M134">
        <f>IF(AND('Raw Data'!O129&gt;0, 'Raw Data'!P129&gt;0), 'Raw Data'!H129, 0)</f>
        <v>0</v>
      </c>
      <c r="N134" s="7">
        <f t="shared" si="22"/>
        <v>0</v>
      </c>
      <c r="O134">
        <f>IF(AND(ISNUMBER('Raw Data'!O129), OR('Raw Data'!O129=0, 'Raw Data'!P129=0)), 'Raw Data'!I129, 0)</f>
        <v>0</v>
      </c>
      <c r="P134" s="7">
        <f>IF(OR(E134&gt;0, ISBLANK('Raw Data'!O129)=TRUE), 0, 1)</f>
        <v>0</v>
      </c>
      <c r="Q134">
        <f>IF('Raw Data'!O129='Raw Data'!P129, 0, IF('Raw Data'!O129&gt;'Raw Data'!P129, 'Raw Data'!J129, 0))</f>
        <v>0</v>
      </c>
      <c r="R134" s="7">
        <f>IF(OR(E134&gt;0, ISBLANK('Raw Data'!O129)=TRUE), 0, 1)</f>
        <v>0</v>
      </c>
      <c r="S134">
        <f>IF('Raw Data'!O129='Raw Data'!P129, 0, IF('Raw Data'!O129&lt;'Raw Data'!P129, 'Raw Data'!K129, 0))</f>
        <v>0</v>
      </c>
      <c r="T134" s="7">
        <f t="shared" si="23"/>
        <v>0</v>
      </c>
      <c r="U134">
        <f>IF(AND(ISNUMBER('Raw Data'!O129), OR('Raw Data'!O129&gt;'Raw Data'!P129, 'Raw Data'!O129='Raw Data'!P129)), 'Raw Data'!L129, 0)</f>
        <v>0</v>
      </c>
      <c r="V134" s="7">
        <f t="shared" si="24"/>
        <v>0</v>
      </c>
      <c r="W134">
        <f>IF(AND(ISNUMBER('Raw Data'!O129), OR('Raw Data'!O129&lt;'Raw Data'!P129, 'Raw Data'!O129='Raw Data'!P129)), 'Raw Data'!M129, 0)</f>
        <v>0</v>
      </c>
      <c r="X134" s="7">
        <f t="shared" si="25"/>
        <v>0</v>
      </c>
      <c r="Y134">
        <f>IF(AND(ISNUMBER('Raw Data'!O129), OR('Raw Data'!O129&gt;'Raw Data'!P129, 'Raw Data'!O129&lt;'Raw Data'!P129)), 'Raw Data'!N129, 0)</f>
        <v>0</v>
      </c>
      <c r="Z134">
        <f>IF('Raw Data'!C129&lt;'Raw Data'!E129, 1, 0)</f>
        <v>0</v>
      </c>
      <c r="AA134">
        <f>IF(AND('Raw Data'!C129&lt;'Raw Data'!E129, 'Raw Data'!O129&gt;'Raw Data'!P129), 'Raw Data'!C129, 0)</f>
        <v>0</v>
      </c>
      <c r="AB134" t="b">
        <f>'Raw Data'!C129&lt;'Raw Data'!E129</f>
        <v>0</v>
      </c>
      <c r="AC134">
        <f>IF('Raw Data'!C130&gt;'Raw Data'!E130, 1, 0)</f>
        <v>0</v>
      </c>
      <c r="AD134">
        <f>IF(AND('Raw Data'!C129&gt;'Raw Data'!E129, 'Raw Data'!O129&gt;'Raw Data'!P129), 'Raw Data'!C129, 0)</f>
        <v>0</v>
      </c>
      <c r="AE134">
        <f>IF('Raw Data'!E129&lt;'Raw Data'!C129, 1, 0)</f>
        <v>0</v>
      </c>
      <c r="AF134">
        <f>IF(AND('Raw Data'!C129&gt;'Raw Data'!E129, 'Raw Data'!O129&lt;'Raw Data'!P129), 'Raw Data'!E129, 0)</f>
        <v>0</v>
      </c>
      <c r="AG134">
        <f>IF('Raw Data'!E129&gt;'Raw Data'!C129, 1, 0)</f>
        <v>0</v>
      </c>
      <c r="AH134">
        <f>IF(AND('Raw Data'!C129&lt;'Raw Data'!E129, 'Raw Data'!O129&lt;'Raw Data'!P129), 'Raw Data'!E129, 0)</f>
        <v>0</v>
      </c>
      <c r="AI134" s="7">
        <f t="shared" si="26"/>
        <v>0</v>
      </c>
      <c r="AJ134">
        <f>IF(ISNUMBER('Raw Data'!C129), IF(_xlfn.XLOOKUP(SMALL('Raw Data'!C129:E129, 1), C134:G134, C134:G134, 0)&gt;0, SMALL('Raw Data'!C129:E129, 1), 0), 0)</f>
        <v>0</v>
      </c>
      <c r="AK134" s="7">
        <f t="shared" si="27"/>
        <v>0</v>
      </c>
      <c r="AL134">
        <f>IF(ISNUMBER('Raw Data'!C129), IF(_xlfn.XLOOKUP(SMALL('Raw Data'!C129:E129, 2), C134:G134, C134:G134, 0)&gt;0, SMALL('Raw Data'!C129:E129, 2), 0), 0)</f>
        <v>0</v>
      </c>
      <c r="AM134" s="7">
        <f t="shared" si="28"/>
        <v>0</v>
      </c>
      <c r="AN134">
        <f>IF(ISNUMBER('Raw Data'!C129), IF(_xlfn.XLOOKUP(SMALL('Raw Data'!C129:E129, 3), C134:G134, C134:G134, 0)&gt;0, SMALL('Raw Data'!C129:E129, 3), 0), 0)</f>
        <v>0</v>
      </c>
      <c r="AO134" s="7">
        <f t="shared" si="29"/>
        <v>0</v>
      </c>
      <c r="AP134">
        <f>IF(AND('Raw Data'!C129&lt;'Raw Data'!E129,'Raw Data'!O129&gt;'Raw Data'!P129),'Raw Data'!C129,IF(AND('Raw Data'!E129&lt;'Raw Data'!C129,'Raw Data'!P129&gt;'Raw Data'!O129),'Raw Data'!E129,0))</f>
        <v>0</v>
      </c>
      <c r="AQ134" s="7">
        <f t="shared" si="30"/>
        <v>0</v>
      </c>
      <c r="AR134">
        <f>IF(AND('Raw Data'!C129&gt;'Raw Data'!E129,'Raw Data'!O129&gt;'Raw Data'!P129),'Raw Data'!C129,IF(AND('Raw Data'!E129&gt;'Raw Data'!C129,'Raw Data'!P129&gt;'Raw Data'!O129),'Raw Data'!E129,0))</f>
        <v>0</v>
      </c>
      <c r="AS134">
        <f>IF('Raw Data'!D129&gt;0, IF('Raw Data'!D129&gt;4, Analysis!P134, 1), 0)</f>
        <v>0</v>
      </c>
      <c r="AT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AU134">
        <f t="shared" si="31"/>
        <v>0</v>
      </c>
      <c r="AV134">
        <f>IF(AND('Raw Data'!D129&gt;4,'Raw Data'!O129&lt;'Raw Data'!P129),'Raw Data'!K129,IF(AND('Raw Data'!D129&gt;4,'Raw Data'!O129='Raw Data'!P129),0,IF('Raw Data'!O129='Raw Data'!P129,'Raw Data'!D129,0)))</f>
        <v>0</v>
      </c>
      <c r="AW134">
        <f>IF(AND('Raw Data'!D129&lt;4, NOT(ISBLANK('Raw Data'!D129))), 1, 0)</f>
        <v>0</v>
      </c>
      <c r="AX134">
        <f>IF(AND('Raw Data'!D129&lt;4, 'Raw Data'!O129='Raw Data'!P129), 'Raw Data'!D129, 0)</f>
        <v>0</v>
      </c>
    </row>
    <row r="135" spans="1:50" x14ac:dyDescent="0.3">
      <c r="A135">
        <f>'Raw Data'!Q130</f>
        <v>0</v>
      </c>
      <c r="B135" s="7">
        <f t="shared" ref="B135:B198" si="32">IF(A135, 1, 0)</f>
        <v>0</v>
      </c>
      <c r="C135">
        <f>IF('Raw Data'!O130&gt;'Raw Data'!P130, 'Raw Data'!C130, 0)</f>
        <v>0</v>
      </c>
      <c r="D135" s="7">
        <f t="shared" ref="D135:D198" si="33">B135</f>
        <v>0</v>
      </c>
      <c r="E135">
        <f>IF(AND(ISNUMBER('Raw Data'!O130), 'Raw Data'!O130='Raw Data'!P130), 'Raw Data'!D130, 0)</f>
        <v>0</v>
      </c>
      <c r="F135" s="7">
        <f t="shared" ref="F135:F198" si="34">B135</f>
        <v>0</v>
      </c>
      <c r="G135">
        <f>IF('Raw Data'!O130&lt;'Raw Data'!P130, 'Raw Data'!E130, 0)</f>
        <v>0</v>
      </c>
      <c r="H135" s="7">
        <f t="shared" ref="H135:H198" si="35">D135</f>
        <v>0</v>
      </c>
      <c r="I135">
        <f>IF(SUM('Raw Data'!O130:P130)&gt;2, 'Raw Data'!F130, 0)</f>
        <v>0</v>
      </c>
      <c r="J135" s="7">
        <f t="shared" ref="J135:J198" si="36">H135</f>
        <v>0</v>
      </c>
      <c r="K135">
        <f>IF(AND(ISNUMBER('Raw Data'!O130),SUM('Raw Data'!O130:P130)&lt;3),'Raw Data'!F130,)</f>
        <v>0</v>
      </c>
      <c r="L135" s="7">
        <f t="shared" ref="L135:L198" si="37">J135</f>
        <v>0</v>
      </c>
      <c r="M135">
        <f>IF(AND('Raw Data'!O130&gt;0, 'Raw Data'!P130&gt;0), 'Raw Data'!H130, 0)</f>
        <v>0</v>
      </c>
      <c r="N135" s="7">
        <f t="shared" ref="N135:N198" si="38">J135</f>
        <v>0</v>
      </c>
      <c r="O135">
        <f>IF(AND(ISNUMBER('Raw Data'!O130), OR('Raw Data'!O130=0, 'Raw Data'!P130=0)), 'Raw Data'!I130, 0)</f>
        <v>0</v>
      </c>
      <c r="P135" s="7">
        <f>IF(OR(E135&gt;0, ISBLANK('Raw Data'!O130)=TRUE), 0, 1)</f>
        <v>0</v>
      </c>
      <c r="Q135">
        <f>IF('Raw Data'!O130='Raw Data'!P130, 0, IF('Raw Data'!O130&gt;'Raw Data'!P130, 'Raw Data'!J130, 0))</f>
        <v>0</v>
      </c>
      <c r="R135" s="7">
        <f>IF(OR(E135&gt;0, ISBLANK('Raw Data'!O130)=TRUE), 0, 1)</f>
        <v>0</v>
      </c>
      <c r="S135">
        <f>IF('Raw Data'!O130='Raw Data'!P130, 0, IF('Raw Data'!O130&lt;'Raw Data'!P130, 'Raw Data'!K130, 0))</f>
        <v>0</v>
      </c>
      <c r="T135" s="7">
        <f t="shared" ref="T135:T198" si="39">B135</f>
        <v>0</v>
      </c>
      <c r="U135">
        <f>IF(AND(ISNUMBER('Raw Data'!O130), OR('Raw Data'!O130&gt;'Raw Data'!P130, 'Raw Data'!O130='Raw Data'!P130)), 'Raw Data'!L130, 0)</f>
        <v>0</v>
      </c>
      <c r="V135" s="7">
        <f t="shared" ref="V135:V198" si="40">D135</f>
        <v>0</v>
      </c>
      <c r="W135">
        <f>IF(AND(ISNUMBER('Raw Data'!O130), OR('Raw Data'!O130&lt;'Raw Data'!P130, 'Raw Data'!O130='Raw Data'!P130)), 'Raw Data'!M130, 0)</f>
        <v>0</v>
      </c>
      <c r="X135" s="7">
        <f t="shared" ref="X135:X198" si="41">V135</f>
        <v>0</v>
      </c>
      <c r="Y135">
        <f>IF(AND(ISNUMBER('Raw Data'!O130), OR('Raw Data'!O130&gt;'Raw Data'!P130, 'Raw Data'!O130&lt;'Raw Data'!P130)), 'Raw Data'!N130, 0)</f>
        <v>0</v>
      </c>
      <c r="Z135">
        <f>IF('Raw Data'!C130&lt;'Raw Data'!E130, 1, 0)</f>
        <v>0</v>
      </c>
      <c r="AA135">
        <f>IF(AND('Raw Data'!C130&lt;'Raw Data'!E130, 'Raw Data'!O130&gt;'Raw Data'!P130), 'Raw Data'!C130, 0)</f>
        <v>0</v>
      </c>
      <c r="AB135" t="b">
        <f>'Raw Data'!C130&lt;'Raw Data'!E130</f>
        <v>0</v>
      </c>
      <c r="AC135">
        <f>IF('Raw Data'!C131&gt;'Raw Data'!E131, 1, 0)</f>
        <v>0</v>
      </c>
      <c r="AD135">
        <f>IF(AND('Raw Data'!C130&gt;'Raw Data'!E130, 'Raw Data'!O130&gt;'Raw Data'!P130), 'Raw Data'!C130, 0)</f>
        <v>0</v>
      </c>
      <c r="AE135">
        <f>IF('Raw Data'!E130&lt;'Raw Data'!C130, 1, 0)</f>
        <v>0</v>
      </c>
      <c r="AF135">
        <f>IF(AND('Raw Data'!C130&gt;'Raw Data'!E130, 'Raw Data'!O130&lt;'Raw Data'!P130), 'Raw Data'!E130, 0)</f>
        <v>0</v>
      </c>
      <c r="AG135">
        <f>IF('Raw Data'!E130&gt;'Raw Data'!C130, 1, 0)</f>
        <v>0</v>
      </c>
      <c r="AH135">
        <f>IF(AND('Raw Data'!C130&lt;'Raw Data'!E130, 'Raw Data'!O130&lt;'Raw Data'!P130), 'Raw Data'!E130, 0)</f>
        <v>0</v>
      </c>
      <c r="AI135" s="7">
        <f t="shared" ref="AI135:AI198" si="42">B135</f>
        <v>0</v>
      </c>
      <c r="AJ135">
        <f>IF(ISNUMBER('Raw Data'!C130), IF(_xlfn.XLOOKUP(SMALL('Raw Data'!C130:E130, 1), C135:G135, C135:G135, 0)&gt;0, SMALL('Raw Data'!C130:E130, 1), 0), 0)</f>
        <v>0</v>
      </c>
      <c r="AK135" s="7">
        <f t="shared" ref="AK135:AK198" si="43">AI135</f>
        <v>0</v>
      </c>
      <c r="AL135">
        <f>IF(ISNUMBER('Raw Data'!C130), IF(_xlfn.XLOOKUP(SMALL('Raw Data'!C130:E130, 2), C135:G135, C135:G135, 0)&gt;0, SMALL('Raw Data'!C130:E130, 2), 0), 0)</f>
        <v>0</v>
      </c>
      <c r="AM135" s="7">
        <f t="shared" ref="AM135:AM198" si="44">AK135</f>
        <v>0</v>
      </c>
      <c r="AN135">
        <f>IF(ISNUMBER('Raw Data'!C130), IF(_xlfn.XLOOKUP(SMALL('Raw Data'!C130:E130, 3), C135:G135, C135:G135, 0)&gt;0, SMALL('Raw Data'!C130:E130, 3), 0), 0)</f>
        <v>0</v>
      </c>
      <c r="AO135" s="7">
        <f t="shared" ref="AO135:AO198" si="45">AM135</f>
        <v>0</v>
      </c>
      <c r="AP135">
        <f>IF(AND('Raw Data'!C130&lt;'Raw Data'!E130,'Raw Data'!O130&gt;'Raw Data'!P130),'Raw Data'!C130,IF(AND('Raw Data'!E130&lt;'Raw Data'!C130,'Raw Data'!P130&gt;'Raw Data'!O130),'Raw Data'!E130,0))</f>
        <v>0</v>
      </c>
      <c r="AQ135" s="7">
        <f t="shared" ref="AQ135:AQ198" si="46">AO135</f>
        <v>0</v>
      </c>
      <c r="AR135">
        <f>IF(AND('Raw Data'!C130&gt;'Raw Data'!E130,'Raw Data'!O130&gt;'Raw Data'!P130),'Raw Data'!C130,IF(AND('Raw Data'!E130&gt;'Raw Data'!C130,'Raw Data'!P130&gt;'Raw Data'!O130),'Raw Data'!E130,0))</f>
        <v>0</v>
      </c>
      <c r="AS135">
        <f>IF('Raw Data'!D130&gt;0, IF('Raw Data'!D130&gt;4, Analysis!P135, 1), 0)</f>
        <v>0</v>
      </c>
      <c r="AT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AU135">
        <f t="shared" ref="AU135:AU198" si="47">AS135</f>
        <v>0</v>
      </c>
      <c r="AV135">
        <f>IF(AND('Raw Data'!D130&gt;4,'Raw Data'!O130&lt;'Raw Data'!P130),'Raw Data'!K130,IF(AND('Raw Data'!D130&gt;4,'Raw Data'!O130='Raw Data'!P130),0,IF('Raw Data'!O130='Raw Data'!P130,'Raw Data'!D130,0)))</f>
        <v>0</v>
      </c>
      <c r="AW135">
        <f>IF(AND('Raw Data'!D130&lt;4, NOT(ISBLANK('Raw Data'!D130))), 1, 0)</f>
        <v>0</v>
      </c>
      <c r="AX135">
        <f>IF(AND('Raw Data'!D130&lt;4, 'Raw Data'!O130='Raw Data'!P130), 'Raw Data'!D130, 0)</f>
        <v>0</v>
      </c>
    </row>
    <row r="136" spans="1:50" x14ac:dyDescent="0.3">
      <c r="A136">
        <f>'Raw Data'!Q131</f>
        <v>0</v>
      </c>
      <c r="B136" s="7">
        <f t="shared" si="32"/>
        <v>0</v>
      </c>
      <c r="C136">
        <f>IF('Raw Data'!O131&gt;'Raw Data'!P131, 'Raw Data'!C131, 0)</f>
        <v>0</v>
      </c>
      <c r="D136" s="7">
        <f t="shared" si="33"/>
        <v>0</v>
      </c>
      <c r="E136">
        <f>IF(AND(ISNUMBER('Raw Data'!O131), 'Raw Data'!O131='Raw Data'!P131), 'Raw Data'!D131, 0)</f>
        <v>0</v>
      </c>
      <c r="F136" s="7">
        <f t="shared" si="34"/>
        <v>0</v>
      </c>
      <c r="G136">
        <f>IF('Raw Data'!O131&lt;'Raw Data'!P131, 'Raw Data'!E131, 0)</f>
        <v>0</v>
      </c>
      <c r="H136" s="7">
        <f t="shared" si="35"/>
        <v>0</v>
      </c>
      <c r="I136">
        <f>IF(SUM('Raw Data'!O131:P131)&gt;2, 'Raw Data'!F131, 0)</f>
        <v>0</v>
      </c>
      <c r="J136" s="7">
        <f t="shared" si="36"/>
        <v>0</v>
      </c>
      <c r="K136">
        <f>IF(AND(ISNUMBER('Raw Data'!O131),SUM('Raw Data'!O131:P131)&lt;3),'Raw Data'!F131,)</f>
        <v>0</v>
      </c>
      <c r="L136" s="7">
        <f t="shared" si="37"/>
        <v>0</v>
      </c>
      <c r="M136">
        <f>IF(AND('Raw Data'!O131&gt;0, 'Raw Data'!P131&gt;0), 'Raw Data'!H131, 0)</f>
        <v>0</v>
      </c>
      <c r="N136" s="7">
        <f t="shared" si="38"/>
        <v>0</v>
      </c>
      <c r="O136">
        <f>IF(AND(ISNUMBER('Raw Data'!O131), OR('Raw Data'!O131=0, 'Raw Data'!P131=0)), 'Raw Data'!I131, 0)</f>
        <v>0</v>
      </c>
      <c r="P136" s="7">
        <f>IF(OR(E136&gt;0, ISBLANK('Raw Data'!O131)=TRUE), 0, 1)</f>
        <v>0</v>
      </c>
      <c r="Q136">
        <f>IF('Raw Data'!O131='Raw Data'!P131, 0, IF('Raw Data'!O131&gt;'Raw Data'!P131, 'Raw Data'!J131, 0))</f>
        <v>0</v>
      </c>
      <c r="R136" s="7">
        <f>IF(OR(E136&gt;0, ISBLANK('Raw Data'!O131)=TRUE), 0, 1)</f>
        <v>0</v>
      </c>
      <c r="S136">
        <f>IF('Raw Data'!O131='Raw Data'!P131, 0, IF('Raw Data'!O131&lt;'Raw Data'!P131, 'Raw Data'!K131, 0))</f>
        <v>0</v>
      </c>
      <c r="T136" s="7">
        <f t="shared" si="39"/>
        <v>0</v>
      </c>
      <c r="U136">
        <f>IF(AND(ISNUMBER('Raw Data'!O131), OR('Raw Data'!O131&gt;'Raw Data'!P131, 'Raw Data'!O131='Raw Data'!P131)), 'Raw Data'!L131, 0)</f>
        <v>0</v>
      </c>
      <c r="V136" s="7">
        <f t="shared" si="40"/>
        <v>0</v>
      </c>
      <c r="W136">
        <f>IF(AND(ISNUMBER('Raw Data'!O131), OR('Raw Data'!O131&lt;'Raw Data'!P131, 'Raw Data'!O131='Raw Data'!P131)), 'Raw Data'!M131, 0)</f>
        <v>0</v>
      </c>
      <c r="X136" s="7">
        <f t="shared" si="41"/>
        <v>0</v>
      </c>
      <c r="Y136">
        <f>IF(AND(ISNUMBER('Raw Data'!O131), OR('Raw Data'!O131&gt;'Raw Data'!P131, 'Raw Data'!O131&lt;'Raw Data'!P131)), 'Raw Data'!N131, 0)</f>
        <v>0</v>
      </c>
      <c r="Z136">
        <f>IF('Raw Data'!C131&lt;'Raw Data'!E131, 1, 0)</f>
        <v>0</v>
      </c>
      <c r="AA136">
        <f>IF(AND('Raw Data'!C131&lt;'Raw Data'!E131, 'Raw Data'!O131&gt;'Raw Data'!P131), 'Raw Data'!C131, 0)</f>
        <v>0</v>
      </c>
      <c r="AB136" t="b">
        <f>'Raw Data'!C131&lt;'Raw Data'!E131</f>
        <v>0</v>
      </c>
      <c r="AC136">
        <f>IF('Raw Data'!C132&gt;'Raw Data'!E132, 1, 0)</f>
        <v>0</v>
      </c>
      <c r="AD136">
        <f>IF(AND('Raw Data'!C131&gt;'Raw Data'!E131, 'Raw Data'!O131&gt;'Raw Data'!P131), 'Raw Data'!C131, 0)</f>
        <v>0</v>
      </c>
      <c r="AE136">
        <f>IF('Raw Data'!E131&lt;'Raw Data'!C131, 1, 0)</f>
        <v>0</v>
      </c>
      <c r="AF136">
        <f>IF(AND('Raw Data'!C131&gt;'Raw Data'!E131, 'Raw Data'!O131&lt;'Raw Data'!P131), 'Raw Data'!E131, 0)</f>
        <v>0</v>
      </c>
      <c r="AG136">
        <f>IF('Raw Data'!E131&gt;'Raw Data'!C131, 1, 0)</f>
        <v>0</v>
      </c>
      <c r="AH136">
        <f>IF(AND('Raw Data'!C131&lt;'Raw Data'!E131, 'Raw Data'!O131&lt;'Raw Data'!P131), 'Raw Data'!E131, 0)</f>
        <v>0</v>
      </c>
      <c r="AI136" s="7">
        <f t="shared" si="42"/>
        <v>0</v>
      </c>
      <c r="AJ136">
        <f>IF(ISNUMBER('Raw Data'!C131), IF(_xlfn.XLOOKUP(SMALL('Raw Data'!C131:E131, 1), C136:G136, C136:G136, 0)&gt;0, SMALL('Raw Data'!C131:E131, 1), 0), 0)</f>
        <v>0</v>
      </c>
      <c r="AK136" s="7">
        <f t="shared" si="43"/>
        <v>0</v>
      </c>
      <c r="AL136">
        <f>IF(ISNUMBER('Raw Data'!C131), IF(_xlfn.XLOOKUP(SMALL('Raw Data'!C131:E131, 2), C136:G136, C136:G136, 0)&gt;0, SMALL('Raw Data'!C131:E131, 2), 0), 0)</f>
        <v>0</v>
      </c>
      <c r="AM136" s="7">
        <f t="shared" si="44"/>
        <v>0</v>
      </c>
      <c r="AN136">
        <f>IF(ISNUMBER('Raw Data'!C131), IF(_xlfn.XLOOKUP(SMALL('Raw Data'!C131:E131, 3), C136:G136, C136:G136, 0)&gt;0, SMALL('Raw Data'!C131:E131, 3), 0), 0)</f>
        <v>0</v>
      </c>
      <c r="AO136" s="7">
        <f t="shared" si="45"/>
        <v>0</v>
      </c>
      <c r="AP136">
        <f>IF(AND('Raw Data'!C131&lt;'Raw Data'!E131,'Raw Data'!O131&gt;'Raw Data'!P131),'Raw Data'!C131,IF(AND('Raw Data'!E131&lt;'Raw Data'!C131,'Raw Data'!P131&gt;'Raw Data'!O131),'Raw Data'!E131,0))</f>
        <v>0</v>
      </c>
      <c r="AQ136" s="7">
        <f t="shared" si="46"/>
        <v>0</v>
      </c>
      <c r="AR136">
        <f>IF(AND('Raw Data'!C131&gt;'Raw Data'!E131,'Raw Data'!O131&gt;'Raw Data'!P131),'Raw Data'!C131,IF(AND('Raw Data'!E131&gt;'Raw Data'!C131,'Raw Data'!P131&gt;'Raw Data'!O131),'Raw Data'!E131,0))</f>
        <v>0</v>
      </c>
      <c r="AS136">
        <f>IF('Raw Data'!D131&gt;0, IF('Raw Data'!D131&gt;4, Analysis!P136, 1), 0)</f>
        <v>0</v>
      </c>
      <c r="AT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AU136">
        <f t="shared" si="47"/>
        <v>0</v>
      </c>
      <c r="AV136">
        <f>IF(AND('Raw Data'!D131&gt;4,'Raw Data'!O131&lt;'Raw Data'!P131),'Raw Data'!K131,IF(AND('Raw Data'!D131&gt;4,'Raw Data'!O131='Raw Data'!P131),0,IF('Raw Data'!O131='Raw Data'!P131,'Raw Data'!D131,0)))</f>
        <v>0</v>
      </c>
      <c r="AW136">
        <f>IF(AND('Raw Data'!D131&lt;4, NOT(ISBLANK('Raw Data'!D131))), 1, 0)</f>
        <v>0</v>
      </c>
      <c r="AX136">
        <f>IF(AND('Raw Data'!D131&lt;4, 'Raw Data'!O131='Raw Data'!P131), 'Raw Data'!D131, 0)</f>
        <v>0</v>
      </c>
    </row>
    <row r="137" spans="1:50" x14ac:dyDescent="0.3">
      <c r="A137">
        <f>'Raw Data'!Q132</f>
        <v>0</v>
      </c>
      <c r="B137" s="7">
        <f t="shared" si="32"/>
        <v>0</v>
      </c>
      <c r="C137">
        <f>IF('Raw Data'!O132&gt;'Raw Data'!P132, 'Raw Data'!C132, 0)</f>
        <v>0</v>
      </c>
      <c r="D137" s="7">
        <f t="shared" si="33"/>
        <v>0</v>
      </c>
      <c r="E137">
        <f>IF(AND(ISNUMBER('Raw Data'!O132), 'Raw Data'!O132='Raw Data'!P132), 'Raw Data'!D132, 0)</f>
        <v>0</v>
      </c>
      <c r="F137" s="7">
        <f t="shared" si="34"/>
        <v>0</v>
      </c>
      <c r="G137">
        <f>IF('Raw Data'!O132&lt;'Raw Data'!P132, 'Raw Data'!E132, 0)</f>
        <v>0</v>
      </c>
      <c r="H137" s="7">
        <f t="shared" si="35"/>
        <v>0</v>
      </c>
      <c r="I137">
        <f>IF(SUM('Raw Data'!O132:P132)&gt;2, 'Raw Data'!F132, 0)</f>
        <v>0</v>
      </c>
      <c r="J137" s="7">
        <f t="shared" si="36"/>
        <v>0</v>
      </c>
      <c r="K137">
        <f>IF(AND(ISNUMBER('Raw Data'!O132),SUM('Raw Data'!O132:P132)&lt;3),'Raw Data'!F132,)</f>
        <v>0</v>
      </c>
      <c r="L137" s="7">
        <f t="shared" si="37"/>
        <v>0</v>
      </c>
      <c r="M137">
        <f>IF(AND('Raw Data'!O132&gt;0, 'Raw Data'!P132&gt;0), 'Raw Data'!H132, 0)</f>
        <v>0</v>
      </c>
      <c r="N137" s="7">
        <f t="shared" si="38"/>
        <v>0</v>
      </c>
      <c r="O137">
        <f>IF(AND(ISNUMBER('Raw Data'!O132), OR('Raw Data'!O132=0, 'Raw Data'!P132=0)), 'Raw Data'!I132, 0)</f>
        <v>0</v>
      </c>
      <c r="P137" s="7">
        <f>IF(OR(E137&gt;0, ISBLANK('Raw Data'!O132)=TRUE), 0, 1)</f>
        <v>0</v>
      </c>
      <c r="Q137">
        <f>IF('Raw Data'!O132='Raw Data'!P132, 0, IF('Raw Data'!O132&gt;'Raw Data'!P132, 'Raw Data'!J132, 0))</f>
        <v>0</v>
      </c>
      <c r="R137" s="7">
        <f>IF(OR(E137&gt;0, ISBLANK('Raw Data'!O132)=TRUE), 0, 1)</f>
        <v>0</v>
      </c>
      <c r="S137">
        <f>IF('Raw Data'!O132='Raw Data'!P132, 0, IF('Raw Data'!O132&lt;'Raw Data'!P132, 'Raw Data'!K132, 0))</f>
        <v>0</v>
      </c>
      <c r="T137" s="7">
        <f t="shared" si="39"/>
        <v>0</v>
      </c>
      <c r="U137">
        <f>IF(AND(ISNUMBER('Raw Data'!O132), OR('Raw Data'!O132&gt;'Raw Data'!P132, 'Raw Data'!O132='Raw Data'!P132)), 'Raw Data'!L132, 0)</f>
        <v>0</v>
      </c>
      <c r="V137" s="7">
        <f t="shared" si="40"/>
        <v>0</v>
      </c>
      <c r="W137">
        <f>IF(AND(ISNUMBER('Raw Data'!O132), OR('Raw Data'!O132&lt;'Raw Data'!P132, 'Raw Data'!O132='Raw Data'!P132)), 'Raw Data'!M132, 0)</f>
        <v>0</v>
      </c>
      <c r="X137" s="7">
        <f t="shared" si="41"/>
        <v>0</v>
      </c>
      <c r="Y137">
        <f>IF(AND(ISNUMBER('Raw Data'!O132), OR('Raw Data'!O132&gt;'Raw Data'!P132, 'Raw Data'!O132&lt;'Raw Data'!P132)), 'Raw Data'!N132, 0)</f>
        <v>0</v>
      </c>
      <c r="Z137">
        <f>IF('Raw Data'!C132&lt;'Raw Data'!E132, 1, 0)</f>
        <v>0</v>
      </c>
      <c r="AA137">
        <f>IF(AND('Raw Data'!C132&lt;'Raw Data'!E132, 'Raw Data'!O132&gt;'Raw Data'!P132), 'Raw Data'!C132, 0)</f>
        <v>0</v>
      </c>
      <c r="AB137" t="b">
        <f>'Raw Data'!C132&lt;'Raw Data'!E132</f>
        <v>0</v>
      </c>
      <c r="AC137">
        <f>IF('Raw Data'!C133&gt;'Raw Data'!E133, 1, 0)</f>
        <v>0</v>
      </c>
      <c r="AD137">
        <f>IF(AND('Raw Data'!C132&gt;'Raw Data'!E132, 'Raw Data'!O132&gt;'Raw Data'!P132), 'Raw Data'!C132, 0)</f>
        <v>0</v>
      </c>
      <c r="AE137">
        <f>IF('Raw Data'!E132&lt;'Raw Data'!C132, 1, 0)</f>
        <v>0</v>
      </c>
      <c r="AF137">
        <f>IF(AND('Raw Data'!C132&gt;'Raw Data'!E132, 'Raw Data'!O132&lt;'Raw Data'!P132), 'Raw Data'!E132, 0)</f>
        <v>0</v>
      </c>
      <c r="AG137">
        <f>IF('Raw Data'!E132&gt;'Raw Data'!C132, 1, 0)</f>
        <v>0</v>
      </c>
      <c r="AH137">
        <f>IF(AND('Raw Data'!C132&lt;'Raw Data'!E132, 'Raw Data'!O132&lt;'Raw Data'!P132), 'Raw Data'!E132, 0)</f>
        <v>0</v>
      </c>
      <c r="AI137" s="7">
        <f t="shared" si="42"/>
        <v>0</v>
      </c>
      <c r="AJ137">
        <f>IF(ISNUMBER('Raw Data'!C132), IF(_xlfn.XLOOKUP(SMALL('Raw Data'!C132:E132, 1), C137:G137, C137:G137, 0)&gt;0, SMALL('Raw Data'!C132:E132, 1), 0), 0)</f>
        <v>0</v>
      </c>
      <c r="AK137" s="7">
        <f t="shared" si="43"/>
        <v>0</v>
      </c>
      <c r="AL137">
        <f>IF(ISNUMBER('Raw Data'!C132), IF(_xlfn.XLOOKUP(SMALL('Raw Data'!C132:E132, 2), C137:G137, C137:G137, 0)&gt;0, SMALL('Raw Data'!C132:E132, 2), 0), 0)</f>
        <v>0</v>
      </c>
      <c r="AM137" s="7">
        <f t="shared" si="44"/>
        <v>0</v>
      </c>
      <c r="AN137">
        <f>IF(ISNUMBER('Raw Data'!C132), IF(_xlfn.XLOOKUP(SMALL('Raw Data'!C132:E132, 3), C137:G137, C137:G137, 0)&gt;0, SMALL('Raw Data'!C132:E132, 3), 0), 0)</f>
        <v>0</v>
      </c>
      <c r="AO137" s="7">
        <f t="shared" si="45"/>
        <v>0</v>
      </c>
      <c r="AP137">
        <f>IF(AND('Raw Data'!C132&lt;'Raw Data'!E132,'Raw Data'!O132&gt;'Raw Data'!P132),'Raw Data'!C132,IF(AND('Raw Data'!E132&lt;'Raw Data'!C132,'Raw Data'!P132&gt;'Raw Data'!O132),'Raw Data'!E132,0))</f>
        <v>0</v>
      </c>
      <c r="AQ137" s="7">
        <f t="shared" si="46"/>
        <v>0</v>
      </c>
      <c r="AR137">
        <f>IF(AND('Raw Data'!C132&gt;'Raw Data'!E132,'Raw Data'!O132&gt;'Raw Data'!P132),'Raw Data'!C132,IF(AND('Raw Data'!E132&gt;'Raw Data'!C132,'Raw Data'!P132&gt;'Raw Data'!O132),'Raw Data'!E132,0))</f>
        <v>0</v>
      </c>
      <c r="AS137">
        <f>IF('Raw Data'!D132&gt;0, IF('Raw Data'!D132&gt;4, Analysis!P137, 1), 0)</f>
        <v>0</v>
      </c>
      <c r="AT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AU137">
        <f t="shared" si="47"/>
        <v>0</v>
      </c>
      <c r="AV137">
        <f>IF(AND('Raw Data'!D132&gt;4,'Raw Data'!O132&lt;'Raw Data'!P132),'Raw Data'!K132,IF(AND('Raw Data'!D132&gt;4,'Raw Data'!O132='Raw Data'!P132),0,IF('Raw Data'!O132='Raw Data'!P132,'Raw Data'!D132,0)))</f>
        <v>0</v>
      </c>
      <c r="AW137">
        <f>IF(AND('Raw Data'!D132&lt;4, NOT(ISBLANK('Raw Data'!D132))), 1, 0)</f>
        <v>0</v>
      </c>
      <c r="AX137">
        <f>IF(AND('Raw Data'!D132&lt;4, 'Raw Data'!O132='Raw Data'!P132), 'Raw Data'!D132, 0)</f>
        <v>0</v>
      </c>
    </row>
    <row r="138" spans="1:50" x14ac:dyDescent="0.3">
      <c r="A138">
        <f>'Raw Data'!Q133</f>
        <v>0</v>
      </c>
      <c r="B138" s="7">
        <f t="shared" si="32"/>
        <v>0</v>
      </c>
      <c r="C138">
        <f>IF('Raw Data'!O133&gt;'Raw Data'!P133, 'Raw Data'!C133, 0)</f>
        <v>0</v>
      </c>
      <c r="D138" s="7">
        <f t="shared" si="33"/>
        <v>0</v>
      </c>
      <c r="E138">
        <f>IF(AND(ISNUMBER('Raw Data'!O133), 'Raw Data'!O133='Raw Data'!P133), 'Raw Data'!D133, 0)</f>
        <v>0</v>
      </c>
      <c r="F138" s="7">
        <f t="shared" si="34"/>
        <v>0</v>
      </c>
      <c r="G138">
        <f>IF('Raw Data'!O133&lt;'Raw Data'!P133, 'Raw Data'!E133, 0)</f>
        <v>0</v>
      </c>
      <c r="H138" s="7">
        <f t="shared" si="35"/>
        <v>0</v>
      </c>
      <c r="I138">
        <f>IF(SUM('Raw Data'!O133:P133)&gt;2, 'Raw Data'!F133, 0)</f>
        <v>0</v>
      </c>
      <c r="J138" s="7">
        <f t="shared" si="36"/>
        <v>0</v>
      </c>
      <c r="K138">
        <f>IF(AND(ISNUMBER('Raw Data'!O133),SUM('Raw Data'!O133:P133)&lt;3),'Raw Data'!F133,)</f>
        <v>0</v>
      </c>
      <c r="L138" s="7">
        <f t="shared" si="37"/>
        <v>0</v>
      </c>
      <c r="M138">
        <f>IF(AND('Raw Data'!O133&gt;0, 'Raw Data'!P133&gt;0), 'Raw Data'!H133, 0)</f>
        <v>0</v>
      </c>
      <c r="N138" s="7">
        <f t="shared" si="38"/>
        <v>0</v>
      </c>
      <c r="O138">
        <f>IF(AND(ISNUMBER('Raw Data'!O133), OR('Raw Data'!O133=0, 'Raw Data'!P133=0)), 'Raw Data'!I133, 0)</f>
        <v>0</v>
      </c>
      <c r="P138" s="7">
        <f>IF(OR(E138&gt;0, ISBLANK('Raw Data'!O133)=TRUE), 0, 1)</f>
        <v>0</v>
      </c>
      <c r="Q138">
        <f>IF('Raw Data'!O133='Raw Data'!P133, 0, IF('Raw Data'!O133&gt;'Raw Data'!P133, 'Raw Data'!J133, 0))</f>
        <v>0</v>
      </c>
      <c r="R138" s="7">
        <f>IF(OR(E138&gt;0, ISBLANK('Raw Data'!O133)=TRUE), 0, 1)</f>
        <v>0</v>
      </c>
      <c r="S138">
        <f>IF('Raw Data'!O133='Raw Data'!P133, 0, IF('Raw Data'!O133&lt;'Raw Data'!P133, 'Raw Data'!K133, 0))</f>
        <v>0</v>
      </c>
      <c r="T138" s="7">
        <f t="shared" si="39"/>
        <v>0</v>
      </c>
      <c r="U138">
        <f>IF(AND(ISNUMBER('Raw Data'!O133), OR('Raw Data'!O133&gt;'Raw Data'!P133, 'Raw Data'!O133='Raw Data'!P133)), 'Raw Data'!L133, 0)</f>
        <v>0</v>
      </c>
      <c r="V138" s="7">
        <f t="shared" si="40"/>
        <v>0</v>
      </c>
      <c r="W138">
        <f>IF(AND(ISNUMBER('Raw Data'!O133), OR('Raw Data'!O133&lt;'Raw Data'!P133, 'Raw Data'!O133='Raw Data'!P133)), 'Raw Data'!M133, 0)</f>
        <v>0</v>
      </c>
      <c r="X138" s="7">
        <f t="shared" si="41"/>
        <v>0</v>
      </c>
      <c r="Y138">
        <f>IF(AND(ISNUMBER('Raw Data'!O133), OR('Raw Data'!O133&gt;'Raw Data'!P133, 'Raw Data'!O133&lt;'Raw Data'!P133)), 'Raw Data'!N133, 0)</f>
        <v>0</v>
      </c>
      <c r="Z138">
        <f>IF('Raw Data'!C133&lt;'Raw Data'!E133, 1, 0)</f>
        <v>0</v>
      </c>
      <c r="AA138">
        <f>IF(AND('Raw Data'!C133&lt;'Raw Data'!E133, 'Raw Data'!O133&gt;'Raw Data'!P133), 'Raw Data'!C133, 0)</f>
        <v>0</v>
      </c>
      <c r="AB138" t="b">
        <f>'Raw Data'!C133&lt;'Raw Data'!E133</f>
        <v>0</v>
      </c>
      <c r="AC138">
        <f>IF('Raw Data'!C134&gt;'Raw Data'!E134, 1, 0)</f>
        <v>0</v>
      </c>
      <c r="AD138">
        <f>IF(AND('Raw Data'!C133&gt;'Raw Data'!E133, 'Raw Data'!O133&gt;'Raw Data'!P133), 'Raw Data'!C133, 0)</f>
        <v>0</v>
      </c>
      <c r="AE138">
        <f>IF('Raw Data'!E133&lt;'Raw Data'!C133, 1, 0)</f>
        <v>0</v>
      </c>
      <c r="AF138">
        <f>IF(AND('Raw Data'!C133&gt;'Raw Data'!E133, 'Raw Data'!O133&lt;'Raw Data'!P133), 'Raw Data'!E133, 0)</f>
        <v>0</v>
      </c>
      <c r="AG138">
        <f>IF('Raw Data'!E133&gt;'Raw Data'!C133, 1, 0)</f>
        <v>0</v>
      </c>
      <c r="AH138">
        <f>IF(AND('Raw Data'!C133&lt;'Raw Data'!E133, 'Raw Data'!O133&lt;'Raw Data'!P133), 'Raw Data'!E133, 0)</f>
        <v>0</v>
      </c>
      <c r="AI138" s="7">
        <f t="shared" si="42"/>
        <v>0</v>
      </c>
      <c r="AJ138">
        <f>IF(ISNUMBER('Raw Data'!C133), IF(_xlfn.XLOOKUP(SMALL('Raw Data'!C133:E133, 1), C138:G138, C138:G138, 0)&gt;0, SMALL('Raw Data'!C133:E133, 1), 0), 0)</f>
        <v>0</v>
      </c>
      <c r="AK138" s="7">
        <f t="shared" si="43"/>
        <v>0</v>
      </c>
      <c r="AL138">
        <f>IF(ISNUMBER('Raw Data'!C133), IF(_xlfn.XLOOKUP(SMALL('Raw Data'!C133:E133, 2), C138:G138, C138:G138, 0)&gt;0, SMALL('Raw Data'!C133:E133, 2), 0), 0)</f>
        <v>0</v>
      </c>
      <c r="AM138" s="7">
        <f t="shared" si="44"/>
        <v>0</v>
      </c>
      <c r="AN138">
        <f>IF(ISNUMBER('Raw Data'!C133), IF(_xlfn.XLOOKUP(SMALL('Raw Data'!C133:E133, 3), C138:G138, C138:G138, 0)&gt;0, SMALL('Raw Data'!C133:E133, 3), 0), 0)</f>
        <v>0</v>
      </c>
      <c r="AO138" s="7">
        <f t="shared" si="45"/>
        <v>0</v>
      </c>
      <c r="AP138">
        <f>IF(AND('Raw Data'!C133&lt;'Raw Data'!E133,'Raw Data'!O133&gt;'Raw Data'!P133),'Raw Data'!C133,IF(AND('Raw Data'!E133&lt;'Raw Data'!C133,'Raw Data'!P133&gt;'Raw Data'!O133),'Raw Data'!E133,0))</f>
        <v>0</v>
      </c>
      <c r="AQ138" s="7">
        <f t="shared" si="46"/>
        <v>0</v>
      </c>
      <c r="AR138">
        <f>IF(AND('Raw Data'!C133&gt;'Raw Data'!E133,'Raw Data'!O133&gt;'Raw Data'!P133),'Raw Data'!C133,IF(AND('Raw Data'!E133&gt;'Raw Data'!C133,'Raw Data'!P133&gt;'Raw Data'!O133),'Raw Data'!E133,0))</f>
        <v>0</v>
      </c>
      <c r="AS138">
        <f>IF('Raw Data'!D133&gt;0, IF('Raw Data'!D133&gt;4, Analysis!P138, 1), 0)</f>
        <v>0</v>
      </c>
      <c r="AT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AU138">
        <f t="shared" si="47"/>
        <v>0</v>
      </c>
      <c r="AV138">
        <f>IF(AND('Raw Data'!D133&gt;4,'Raw Data'!O133&lt;'Raw Data'!P133),'Raw Data'!K133,IF(AND('Raw Data'!D133&gt;4,'Raw Data'!O133='Raw Data'!P133),0,IF('Raw Data'!O133='Raw Data'!P133,'Raw Data'!D133,0)))</f>
        <v>0</v>
      </c>
      <c r="AW138">
        <f>IF(AND('Raw Data'!D133&lt;4, NOT(ISBLANK('Raw Data'!D133))), 1, 0)</f>
        <v>0</v>
      </c>
      <c r="AX138">
        <f>IF(AND('Raw Data'!D133&lt;4, 'Raw Data'!O133='Raw Data'!P133), 'Raw Data'!D133, 0)</f>
        <v>0</v>
      </c>
    </row>
    <row r="139" spans="1:50" x14ac:dyDescent="0.3">
      <c r="A139">
        <f>'Raw Data'!Q134</f>
        <v>0</v>
      </c>
      <c r="B139" s="7">
        <f t="shared" si="32"/>
        <v>0</v>
      </c>
      <c r="C139">
        <f>IF('Raw Data'!O134&gt;'Raw Data'!P134, 'Raw Data'!C134, 0)</f>
        <v>0</v>
      </c>
      <c r="D139" s="7">
        <f t="shared" si="33"/>
        <v>0</v>
      </c>
      <c r="E139">
        <f>IF(AND(ISNUMBER('Raw Data'!O134), 'Raw Data'!O134='Raw Data'!P134), 'Raw Data'!D134, 0)</f>
        <v>0</v>
      </c>
      <c r="F139" s="7">
        <f t="shared" si="34"/>
        <v>0</v>
      </c>
      <c r="G139">
        <f>IF('Raw Data'!O134&lt;'Raw Data'!P134, 'Raw Data'!E134, 0)</f>
        <v>0</v>
      </c>
      <c r="H139" s="7">
        <f t="shared" si="35"/>
        <v>0</v>
      </c>
      <c r="I139">
        <f>IF(SUM('Raw Data'!O134:P134)&gt;2, 'Raw Data'!F134, 0)</f>
        <v>0</v>
      </c>
      <c r="J139" s="7">
        <f t="shared" si="36"/>
        <v>0</v>
      </c>
      <c r="K139">
        <f>IF(AND(ISNUMBER('Raw Data'!O134),SUM('Raw Data'!O134:P134)&lt;3),'Raw Data'!F134,)</f>
        <v>0</v>
      </c>
      <c r="L139" s="7">
        <f t="shared" si="37"/>
        <v>0</v>
      </c>
      <c r="M139">
        <f>IF(AND('Raw Data'!O134&gt;0, 'Raw Data'!P134&gt;0), 'Raw Data'!H134, 0)</f>
        <v>0</v>
      </c>
      <c r="N139" s="7">
        <f t="shared" si="38"/>
        <v>0</v>
      </c>
      <c r="O139">
        <f>IF(AND(ISNUMBER('Raw Data'!O134), OR('Raw Data'!O134=0, 'Raw Data'!P134=0)), 'Raw Data'!I134, 0)</f>
        <v>0</v>
      </c>
      <c r="P139" s="7">
        <f>IF(OR(E139&gt;0, ISBLANK('Raw Data'!O134)=TRUE), 0, 1)</f>
        <v>0</v>
      </c>
      <c r="Q139">
        <f>IF('Raw Data'!O134='Raw Data'!P134, 0, IF('Raw Data'!O134&gt;'Raw Data'!P134, 'Raw Data'!J134, 0))</f>
        <v>0</v>
      </c>
      <c r="R139" s="7">
        <f>IF(OR(E139&gt;0, ISBLANK('Raw Data'!O134)=TRUE), 0, 1)</f>
        <v>0</v>
      </c>
      <c r="S139">
        <f>IF('Raw Data'!O134='Raw Data'!P134, 0, IF('Raw Data'!O134&lt;'Raw Data'!P134, 'Raw Data'!K134, 0))</f>
        <v>0</v>
      </c>
      <c r="T139" s="7">
        <f t="shared" si="39"/>
        <v>0</v>
      </c>
      <c r="U139">
        <f>IF(AND(ISNUMBER('Raw Data'!O134), OR('Raw Data'!O134&gt;'Raw Data'!P134, 'Raw Data'!O134='Raw Data'!P134)), 'Raw Data'!L134, 0)</f>
        <v>0</v>
      </c>
      <c r="V139" s="7">
        <f t="shared" si="40"/>
        <v>0</v>
      </c>
      <c r="W139">
        <f>IF(AND(ISNUMBER('Raw Data'!O134), OR('Raw Data'!O134&lt;'Raw Data'!P134, 'Raw Data'!O134='Raw Data'!P134)), 'Raw Data'!M134, 0)</f>
        <v>0</v>
      </c>
      <c r="X139" s="7">
        <f t="shared" si="41"/>
        <v>0</v>
      </c>
      <c r="Y139">
        <f>IF(AND(ISNUMBER('Raw Data'!O134), OR('Raw Data'!O134&gt;'Raw Data'!P134, 'Raw Data'!O134&lt;'Raw Data'!P134)), 'Raw Data'!N134, 0)</f>
        <v>0</v>
      </c>
      <c r="Z139">
        <f>IF('Raw Data'!C134&lt;'Raw Data'!E134, 1, 0)</f>
        <v>0</v>
      </c>
      <c r="AA139">
        <f>IF(AND('Raw Data'!C134&lt;'Raw Data'!E134, 'Raw Data'!O134&gt;'Raw Data'!P134), 'Raw Data'!C134, 0)</f>
        <v>0</v>
      </c>
      <c r="AB139" t="b">
        <f>'Raw Data'!C134&lt;'Raw Data'!E134</f>
        <v>0</v>
      </c>
      <c r="AC139">
        <f>IF('Raw Data'!C135&gt;'Raw Data'!E135, 1, 0)</f>
        <v>0</v>
      </c>
      <c r="AD139">
        <f>IF(AND('Raw Data'!C134&gt;'Raw Data'!E134, 'Raw Data'!O134&gt;'Raw Data'!P134), 'Raw Data'!C134, 0)</f>
        <v>0</v>
      </c>
      <c r="AE139">
        <f>IF('Raw Data'!E134&lt;'Raw Data'!C134, 1, 0)</f>
        <v>0</v>
      </c>
      <c r="AF139">
        <f>IF(AND('Raw Data'!C134&gt;'Raw Data'!E134, 'Raw Data'!O134&lt;'Raw Data'!P134), 'Raw Data'!E134, 0)</f>
        <v>0</v>
      </c>
      <c r="AG139">
        <f>IF('Raw Data'!E134&gt;'Raw Data'!C134, 1, 0)</f>
        <v>0</v>
      </c>
      <c r="AH139">
        <f>IF(AND('Raw Data'!C134&lt;'Raw Data'!E134, 'Raw Data'!O134&lt;'Raw Data'!P134), 'Raw Data'!E134, 0)</f>
        <v>0</v>
      </c>
      <c r="AI139" s="7">
        <f t="shared" si="42"/>
        <v>0</v>
      </c>
      <c r="AJ139">
        <f>IF(ISNUMBER('Raw Data'!C134), IF(_xlfn.XLOOKUP(SMALL('Raw Data'!C134:E134, 1), C139:G139, C139:G139, 0)&gt;0, SMALL('Raw Data'!C134:E134, 1), 0), 0)</f>
        <v>0</v>
      </c>
      <c r="AK139" s="7">
        <f t="shared" si="43"/>
        <v>0</v>
      </c>
      <c r="AL139">
        <f>IF(ISNUMBER('Raw Data'!C134), IF(_xlfn.XLOOKUP(SMALL('Raw Data'!C134:E134, 2), C139:G139, C139:G139, 0)&gt;0, SMALL('Raw Data'!C134:E134, 2), 0), 0)</f>
        <v>0</v>
      </c>
      <c r="AM139" s="7">
        <f t="shared" si="44"/>
        <v>0</v>
      </c>
      <c r="AN139">
        <f>IF(ISNUMBER('Raw Data'!C134), IF(_xlfn.XLOOKUP(SMALL('Raw Data'!C134:E134, 3), C139:G139, C139:G139, 0)&gt;0, SMALL('Raw Data'!C134:E134, 3), 0), 0)</f>
        <v>0</v>
      </c>
      <c r="AO139" s="7">
        <f t="shared" si="45"/>
        <v>0</v>
      </c>
      <c r="AP139">
        <f>IF(AND('Raw Data'!C134&lt;'Raw Data'!E134,'Raw Data'!O134&gt;'Raw Data'!P134),'Raw Data'!C134,IF(AND('Raw Data'!E134&lt;'Raw Data'!C134,'Raw Data'!P134&gt;'Raw Data'!O134),'Raw Data'!E134,0))</f>
        <v>0</v>
      </c>
      <c r="AQ139" s="7">
        <f t="shared" si="46"/>
        <v>0</v>
      </c>
      <c r="AR139">
        <f>IF(AND('Raw Data'!C134&gt;'Raw Data'!E134,'Raw Data'!O134&gt;'Raw Data'!P134),'Raw Data'!C134,IF(AND('Raw Data'!E134&gt;'Raw Data'!C134,'Raw Data'!P134&gt;'Raw Data'!O134),'Raw Data'!E134,0))</f>
        <v>0</v>
      </c>
      <c r="AS139">
        <f>IF('Raw Data'!D134&gt;0, IF('Raw Data'!D134&gt;4, Analysis!P139, 1), 0)</f>
        <v>0</v>
      </c>
      <c r="AT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AU139">
        <f t="shared" si="47"/>
        <v>0</v>
      </c>
      <c r="AV139">
        <f>IF(AND('Raw Data'!D134&gt;4,'Raw Data'!O134&lt;'Raw Data'!P134),'Raw Data'!K134,IF(AND('Raw Data'!D134&gt;4,'Raw Data'!O134='Raw Data'!P134),0,IF('Raw Data'!O134='Raw Data'!P134,'Raw Data'!D134,0)))</f>
        <v>0</v>
      </c>
      <c r="AW139">
        <f>IF(AND('Raw Data'!D134&lt;4, NOT(ISBLANK('Raw Data'!D134))), 1, 0)</f>
        <v>0</v>
      </c>
      <c r="AX139">
        <f>IF(AND('Raw Data'!D134&lt;4, 'Raw Data'!O134='Raw Data'!P134), 'Raw Data'!D134, 0)</f>
        <v>0</v>
      </c>
    </row>
    <row r="140" spans="1:50" x14ac:dyDescent="0.3">
      <c r="A140">
        <f>'Raw Data'!Q135</f>
        <v>0</v>
      </c>
      <c r="B140" s="7">
        <f t="shared" si="32"/>
        <v>0</v>
      </c>
      <c r="C140">
        <f>IF('Raw Data'!O135&gt;'Raw Data'!P135, 'Raw Data'!C135, 0)</f>
        <v>0</v>
      </c>
      <c r="D140" s="7">
        <f t="shared" si="33"/>
        <v>0</v>
      </c>
      <c r="E140">
        <f>IF(AND(ISNUMBER('Raw Data'!O135), 'Raw Data'!O135='Raw Data'!P135), 'Raw Data'!D135, 0)</f>
        <v>0</v>
      </c>
      <c r="F140" s="7">
        <f t="shared" si="34"/>
        <v>0</v>
      </c>
      <c r="G140">
        <f>IF('Raw Data'!O135&lt;'Raw Data'!P135, 'Raw Data'!E135, 0)</f>
        <v>0</v>
      </c>
      <c r="H140" s="7">
        <f t="shared" si="35"/>
        <v>0</v>
      </c>
      <c r="I140">
        <f>IF(SUM('Raw Data'!O135:P135)&gt;2, 'Raw Data'!F135, 0)</f>
        <v>0</v>
      </c>
      <c r="J140" s="7">
        <f t="shared" si="36"/>
        <v>0</v>
      </c>
      <c r="K140">
        <f>IF(AND(ISNUMBER('Raw Data'!O135),SUM('Raw Data'!O135:P135)&lt;3),'Raw Data'!F135,)</f>
        <v>0</v>
      </c>
      <c r="L140" s="7">
        <f t="shared" si="37"/>
        <v>0</v>
      </c>
      <c r="M140">
        <f>IF(AND('Raw Data'!O135&gt;0, 'Raw Data'!P135&gt;0), 'Raw Data'!H135, 0)</f>
        <v>0</v>
      </c>
      <c r="N140" s="7">
        <f t="shared" si="38"/>
        <v>0</v>
      </c>
      <c r="O140">
        <f>IF(AND(ISNUMBER('Raw Data'!O135), OR('Raw Data'!O135=0, 'Raw Data'!P135=0)), 'Raw Data'!I135, 0)</f>
        <v>0</v>
      </c>
      <c r="P140" s="7">
        <f>IF(OR(E140&gt;0, ISBLANK('Raw Data'!O135)=TRUE), 0, 1)</f>
        <v>0</v>
      </c>
      <c r="Q140">
        <f>IF('Raw Data'!O135='Raw Data'!P135, 0, IF('Raw Data'!O135&gt;'Raw Data'!P135, 'Raw Data'!J135, 0))</f>
        <v>0</v>
      </c>
      <c r="R140" s="7">
        <f>IF(OR(E140&gt;0, ISBLANK('Raw Data'!O135)=TRUE), 0, 1)</f>
        <v>0</v>
      </c>
      <c r="S140">
        <f>IF('Raw Data'!O135='Raw Data'!P135, 0, IF('Raw Data'!O135&lt;'Raw Data'!P135, 'Raw Data'!K135, 0))</f>
        <v>0</v>
      </c>
      <c r="T140" s="7">
        <f t="shared" si="39"/>
        <v>0</v>
      </c>
      <c r="U140">
        <f>IF(AND(ISNUMBER('Raw Data'!O135), OR('Raw Data'!O135&gt;'Raw Data'!P135, 'Raw Data'!O135='Raw Data'!P135)), 'Raw Data'!L135, 0)</f>
        <v>0</v>
      </c>
      <c r="V140" s="7">
        <f t="shared" si="40"/>
        <v>0</v>
      </c>
      <c r="W140">
        <f>IF(AND(ISNUMBER('Raw Data'!O135), OR('Raw Data'!O135&lt;'Raw Data'!P135, 'Raw Data'!O135='Raw Data'!P135)), 'Raw Data'!M135, 0)</f>
        <v>0</v>
      </c>
      <c r="X140" s="7">
        <f t="shared" si="41"/>
        <v>0</v>
      </c>
      <c r="Y140">
        <f>IF(AND(ISNUMBER('Raw Data'!O135), OR('Raw Data'!O135&gt;'Raw Data'!P135, 'Raw Data'!O135&lt;'Raw Data'!P135)), 'Raw Data'!N135, 0)</f>
        <v>0</v>
      </c>
      <c r="Z140">
        <f>IF('Raw Data'!C135&lt;'Raw Data'!E135, 1, 0)</f>
        <v>0</v>
      </c>
      <c r="AA140">
        <f>IF(AND('Raw Data'!C135&lt;'Raw Data'!E135, 'Raw Data'!O135&gt;'Raw Data'!P135), 'Raw Data'!C135, 0)</f>
        <v>0</v>
      </c>
      <c r="AB140" t="b">
        <f>'Raw Data'!C135&lt;'Raw Data'!E135</f>
        <v>0</v>
      </c>
      <c r="AC140">
        <f>IF('Raw Data'!C136&gt;'Raw Data'!E136, 1, 0)</f>
        <v>0</v>
      </c>
      <c r="AD140">
        <f>IF(AND('Raw Data'!C135&gt;'Raw Data'!E135, 'Raw Data'!O135&gt;'Raw Data'!P135), 'Raw Data'!C135, 0)</f>
        <v>0</v>
      </c>
      <c r="AE140">
        <f>IF('Raw Data'!E135&lt;'Raw Data'!C135, 1, 0)</f>
        <v>0</v>
      </c>
      <c r="AF140">
        <f>IF(AND('Raw Data'!C135&gt;'Raw Data'!E135, 'Raw Data'!O135&lt;'Raw Data'!P135), 'Raw Data'!E135, 0)</f>
        <v>0</v>
      </c>
      <c r="AG140">
        <f>IF('Raw Data'!E135&gt;'Raw Data'!C135, 1, 0)</f>
        <v>0</v>
      </c>
      <c r="AH140">
        <f>IF(AND('Raw Data'!C135&lt;'Raw Data'!E135, 'Raw Data'!O135&lt;'Raw Data'!P135), 'Raw Data'!E135, 0)</f>
        <v>0</v>
      </c>
      <c r="AI140" s="7">
        <f t="shared" si="42"/>
        <v>0</v>
      </c>
      <c r="AJ140">
        <f>IF(ISNUMBER('Raw Data'!C135), IF(_xlfn.XLOOKUP(SMALL('Raw Data'!C135:E135, 1), C140:G140, C140:G140, 0)&gt;0, SMALL('Raw Data'!C135:E135, 1), 0), 0)</f>
        <v>0</v>
      </c>
      <c r="AK140" s="7">
        <f t="shared" si="43"/>
        <v>0</v>
      </c>
      <c r="AL140">
        <f>IF(ISNUMBER('Raw Data'!C135), IF(_xlfn.XLOOKUP(SMALL('Raw Data'!C135:E135, 2), C140:G140, C140:G140, 0)&gt;0, SMALL('Raw Data'!C135:E135, 2), 0), 0)</f>
        <v>0</v>
      </c>
      <c r="AM140" s="7">
        <f t="shared" si="44"/>
        <v>0</v>
      </c>
      <c r="AN140">
        <f>IF(ISNUMBER('Raw Data'!C135), IF(_xlfn.XLOOKUP(SMALL('Raw Data'!C135:E135, 3), C140:G140, C140:G140, 0)&gt;0, SMALL('Raw Data'!C135:E135, 3), 0), 0)</f>
        <v>0</v>
      </c>
      <c r="AO140" s="7">
        <f t="shared" si="45"/>
        <v>0</v>
      </c>
      <c r="AP140">
        <f>IF(AND('Raw Data'!C135&lt;'Raw Data'!E135,'Raw Data'!O135&gt;'Raw Data'!P135),'Raw Data'!C135,IF(AND('Raw Data'!E135&lt;'Raw Data'!C135,'Raw Data'!P135&gt;'Raw Data'!O135),'Raw Data'!E135,0))</f>
        <v>0</v>
      </c>
      <c r="AQ140" s="7">
        <f t="shared" si="46"/>
        <v>0</v>
      </c>
      <c r="AR140">
        <f>IF(AND('Raw Data'!C135&gt;'Raw Data'!E135,'Raw Data'!O135&gt;'Raw Data'!P135),'Raw Data'!C135,IF(AND('Raw Data'!E135&gt;'Raw Data'!C135,'Raw Data'!P135&gt;'Raw Data'!O135),'Raw Data'!E135,0))</f>
        <v>0</v>
      </c>
      <c r="AS140">
        <f>IF('Raw Data'!D135&gt;0, IF('Raw Data'!D135&gt;4, Analysis!P140, 1), 0)</f>
        <v>0</v>
      </c>
      <c r="AT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AU140">
        <f t="shared" si="47"/>
        <v>0</v>
      </c>
      <c r="AV140">
        <f>IF(AND('Raw Data'!D135&gt;4,'Raw Data'!O135&lt;'Raw Data'!P135),'Raw Data'!K135,IF(AND('Raw Data'!D135&gt;4,'Raw Data'!O135='Raw Data'!P135),0,IF('Raw Data'!O135='Raw Data'!P135,'Raw Data'!D135,0)))</f>
        <v>0</v>
      </c>
      <c r="AW140">
        <f>IF(AND('Raw Data'!D135&lt;4, NOT(ISBLANK('Raw Data'!D135))), 1, 0)</f>
        <v>0</v>
      </c>
      <c r="AX140">
        <f>IF(AND('Raw Data'!D135&lt;4, 'Raw Data'!O135='Raw Data'!P135), 'Raw Data'!D135, 0)</f>
        <v>0</v>
      </c>
    </row>
    <row r="141" spans="1:50" x14ac:dyDescent="0.3">
      <c r="A141">
        <f>'Raw Data'!Q136</f>
        <v>0</v>
      </c>
      <c r="B141" s="7">
        <f t="shared" si="32"/>
        <v>0</v>
      </c>
      <c r="C141">
        <f>IF('Raw Data'!O136&gt;'Raw Data'!P136, 'Raw Data'!C136, 0)</f>
        <v>0</v>
      </c>
      <c r="D141" s="7">
        <f t="shared" si="33"/>
        <v>0</v>
      </c>
      <c r="E141">
        <f>IF(AND(ISNUMBER('Raw Data'!O136), 'Raw Data'!O136='Raw Data'!P136), 'Raw Data'!D136, 0)</f>
        <v>0</v>
      </c>
      <c r="F141" s="7">
        <f t="shared" si="34"/>
        <v>0</v>
      </c>
      <c r="G141">
        <f>IF('Raw Data'!O136&lt;'Raw Data'!P136, 'Raw Data'!E136, 0)</f>
        <v>0</v>
      </c>
      <c r="H141" s="7">
        <f t="shared" si="35"/>
        <v>0</v>
      </c>
      <c r="I141">
        <f>IF(SUM('Raw Data'!O136:P136)&gt;2, 'Raw Data'!F136, 0)</f>
        <v>0</v>
      </c>
      <c r="J141" s="7">
        <f t="shared" si="36"/>
        <v>0</v>
      </c>
      <c r="K141">
        <f>IF(AND(ISNUMBER('Raw Data'!O136),SUM('Raw Data'!O136:P136)&lt;3),'Raw Data'!F136,)</f>
        <v>0</v>
      </c>
      <c r="L141" s="7">
        <f t="shared" si="37"/>
        <v>0</v>
      </c>
      <c r="M141">
        <f>IF(AND('Raw Data'!O136&gt;0, 'Raw Data'!P136&gt;0), 'Raw Data'!H136, 0)</f>
        <v>0</v>
      </c>
      <c r="N141" s="7">
        <f t="shared" si="38"/>
        <v>0</v>
      </c>
      <c r="O141">
        <f>IF(AND(ISNUMBER('Raw Data'!O136), OR('Raw Data'!O136=0, 'Raw Data'!P136=0)), 'Raw Data'!I136, 0)</f>
        <v>0</v>
      </c>
      <c r="P141" s="7">
        <f>IF(OR(E141&gt;0, ISBLANK('Raw Data'!O136)=TRUE), 0, 1)</f>
        <v>0</v>
      </c>
      <c r="Q141">
        <f>IF('Raw Data'!O136='Raw Data'!P136, 0, IF('Raw Data'!O136&gt;'Raw Data'!P136, 'Raw Data'!J136, 0))</f>
        <v>0</v>
      </c>
      <c r="R141" s="7">
        <f>IF(OR(E141&gt;0, ISBLANK('Raw Data'!O136)=TRUE), 0, 1)</f>
        <v>0</v>
      </c>
      <c r="S141">
        <f>IF('Raw Data'!O136='Raw Data'!P136, 0, IF('Raw Data'!O136&lt;'Raw Data'!P136, 'Raw Data'!K136, 0))</f>
        <v>0</v>
      </c>
      <c r="T141" s="7">
        <f t="shared" si="39"/>
        <v>0</v>
      </c>
      <c r="U141">
        <f>IF(AND(ISNUMBER('Raw Data'!O136), OR('Raw Data'!O136&gt;'Raw Data'!P136, 'Raw Data'!O136='Raw Data'!P136)), 'Raw Data'!L136, 0)</f>
        <v>0</v>
      </c>
      <c r="V141" s="7">
        <f t="shared" si="40"/>
        <v>0</v>
      </c>
      <c r="W141">
        <f>IF(AND(ISNUMBER('Raw Data'!O136), OR('Raw Data'!O136&lt;'Raw Data'!P136, 'Raw Data'!O136='Raw Data'!P136)), 'Raw Data'!M136, 0)</f>
        <v>0</v>
      </c>
      <c r="X141" s="7">
        <f t="shared" si="41"/>
        <v>0</v>
      </c>
      <c r="Y141">
        <f>IF(AND(ISNUMBER('Raw Data'!O136), OR('Raw Data'!O136&gt;'Raw Data'!P136, 'Raw Data'!O136&lt;'Raw Data'!P136)), 'Raw Data'!N136, 0)</f>
        <v>0</v>
      </c>
      <c r="Z141">
        <f>IF('Raw Data'!C136&lt;'Raw Data'!E136, 1, 0)</f>
        <v>0</v>
      </c>
      <c r="AA141">
        <f>IF(AND('Raw Data'!C136&lt;'Raw Data'!E136, 'Raw Data'!O136&gt;'Raw Data'!P136), 'Raw Data'!C136, 0)</f>
        <v>0</v>
      </c>
      <c r="AB141" t="b">
        <f>'Raw Data'!C136&lt;'Raw Data'!E136</f>
        <v>0</v>
      </c>
      <c r="AC141">
        <f>IF('Raw Data'!C137&gt;'Raw Data'!E137, 1, 0)</f>
        <v>0</v>
      </c>
      <c r="AD141">
        <f>IF(AND('Raw Data'!C136&gt;'Raw Data'!E136, 'Raw Data'!O136&gt;'Raw Data'!P136), 'Raw Data'!C136, 0)</f>
        <v>0</v>
      </c>
      <c r="AE141">
        <f>IF('Raw Data'!E136&lt;'Raw Data'!C136, 1, 0)</f>
        <v>0</v>
      </c>
      <c r="AF141">
        <f>IF(AND('Raw Data'!C136&gt;'Raw Data'!E136, 'Raw Data'!O136&lt;'Raw Data'!P136), 'Raw Data'!E136, 0)</f>
        <v>0</v>
      </c>
      <c r="AG141">
        <f>IF('Raw Data'!E136&gt;'Raw Data'!C136, 1, 0)</f>
        <v>0</v>
      </c>
      <c r="AH141">
        <f>IF(AND('Raw Data'!C136&lt;'Raw Data'!E136, 'Raw Data'!O136&lt;'Raw Data'!P136), 'Raw Data'!E136, 0)</f>
        <v>0</v>
      </c>
      <c r="AI141" s="7">
        <f t="shared" si="42"/>
        <v>0</v>
      </c>
      <c r="AJ141">
        <f>IF(ISNUMBER('Raw Data'!C136), IF(_xlfn.XLOOKUP(SMALL('Raw Data'!C136:E136, 1), C141:G141, C141:G141, 0)&gt;0, SMALL('Raw Data'!C136:E136, 1), 0), 0)</f>
        <v>0</v>
      </c>
      <c r="AK141" s="7">
        <f t="shared" si="43"/>
        <v>0</v>
      </c>
      <c r="AL141">
        <f>IF(ISNUMBER('Raw Data'!C136), IF(_xlfn.XLOOKUP(SMALL('Raw Data'!C136:E136, 2), C141:G141, C141:G141, 0)&gt;0, SMALL('Raw Data'!C136:E136, 2), 0), 0)</f>
        <v>0</v>
      </c>
      <c r="AM141" s="7">
        <f t="shared" si="44"/>
        <v>0</v>
      </c>
      <c r="AN141">
        <f>IF(ISNUMBER('Raw Data'!C136), IF(_xlfn.XLOOKUP(SMALL('Raw Data'!C136:E136, 3), C141:G141, C141:G141, 0)&gt;0, SMALL('Raw Data'!C136:E136, 3), 0), 0)</f>
        <v>0</v>
      </c>
      <c r="AO141" s="7">
        <f t="shared" si="45"/>
        <v>0</v>
      </c>
      <c r="AP141">
        <f>IF(AND('Raw Data'!C136&lt;'Raw Data'!E136,'Raw Data'!O136&gt;'Raw Data'!P136),'Raw Data'!C136,IF(AND('Raw Data'!E136&lt;'Raw Data'!C136,'Raw Data'!P136&gt;'Raw Data'!O136),'Raw Data'!E136,0))</f>
        <v>0</v>
      </c>
      <c r="AQ141" s="7">
        <f t="shared" si="46"/>
        <v>0</v>
      </c>
      <c r="AR141">
        <f>IF(AND('Raw Data'!C136&gt;'Raw Data'!E136,'Raw Data'!O136&gt;'Raw Data'!P136),'Raw Data'!C136,IF(AND('Raw Data'!E136&gt;'Raw Data'!C136,'Raw Data'!P136&gt;'Raw Data'!O136),'Raw Data'!E136,0))</f>
        <v>0</v>
      </c>
      <c r="AS141">
        <f>IF('Raw Data'!D136&gt;0, IF('Raw Data'!D136&gt;4, Analysis!P141, 1), 0)</f>
        <v>0</v>
      </c>
      <c r="AT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AU141">
        <f t="shared" si="47"/>
        <v>0</v>
      </c>
      <c r="AV141">
        <f>IF(AND('Raw Data'!D136&gt;4,'Raw Data'!O136&lt;'Raw Data'!P136),'Raw Data'!K136,IF(AND('Raw Data'!D136&gt;4,'Raw Data'!O136='Raw Data'!P136),0,IF('Raw Data'!O136='Raw Data'!P136,'Raw Data'!D136,0)))</f>
        <v>0</v>
      </c>
      <c r="AW141">
        <f>IF(AND('Raw Data'!D136&lt;4, NOT(ISBLANK('Raw Data'!D136))), 1, 0)</f>
        <v>0</v>
      </c>
      <c r="AX141">
        <f>IF(AND('Raw Data'!D136&lt;4, 'Raw Data'!O136='Raw Data'!P136), 'Raw Data'!D136, 0)</f>
        <v>0</v>
      </c>
    </row>
    <row r="142" spans="1:50" x14ac:dyDescent="0.3">
      <c r="A142">
        <f>'Raw Data'!Q137</f>
        <v>0</v>
      </c>
      <c r="B142" s="7">
        <f t="shared" si="32"/>
        <v>0</v>
      </c>
      <c r="C142">
        <f>IF('Raw Data'!O137&gt;'Raw Data'!P137, 'Raw Data'!C137, 0)</f>
        <v>0</v>
      </c>
      <c r="D142" s="7">
        <f t="shared" si="33"/>
        <v>0</v>
      </c>
      <c r="E142">
        <f>IF(AND(ISNUMBER('Raw Data'!O137), 'Raw Data'!O137='Raw Data'!P137), 'Raw Data'!D137, 0)</f>
        <v>0</v>
      </c>
      <c r="F142" s="7">
        <f t="shared" si="34"/>
        <v>0</v>
      </c>
      <c r="G142">
        <f>IF('Raw Data'!O137&lt;'Raw Data'!P137, 'Raw Data'!E137, 0)</f>
        <v>0</v>
      </c>
      <c r="H142" s="7">
        <f t="shared" si="35"/>
        <v>0</v>
      </c>
      <c r="I142">
        <f>IF(SUM('Raw Data'!O137:P137)&gt;2, 'Raw Data'!F137, 0)</f>
        <v>0</v>
      </c>
      <c r="J142" s="7">
        <f t="shared" si="36"/>
        <v>0</v>
      </c>
      <c r="K142">
        <f>IF(AND(ISNUMBER('Raw Data'!O137),SUM('Raw Data'!O137:P137)&lt;3),'Raw Data'!F137,)</f>
        <v>0</v>
      </c>
      <c r="L142" s="7">
        <f t="shared" si="37"/>
        <v>0</v>
      </c>
      <c r="M142">
        <f>IF(AND('Raw Data'!O137&gt;0, 'Raw Data'!P137&gt;0), 'Raw Data'!H137, 0)</f>
        <v>0</v>
      </c>
      <c r="N142" s="7">
        <f t="shared" si="38"/>
        <v>0</v>
      </c>
      <c r="O142">
        <f>IF(AND(ISNUMBER('Raw Data'!O137), OR('Raw Data'!O137=0, 'Raw Data'!P137=0)), 'Raw Data'!I137, 0)</f>
        <v>0</v>
      </c>
      <c r="P142" s="7">
        <f>IF(OR(E142&gt;0, ISBLANK('Raw Data'!O137)=TRUE), 0, 1)</f>
        <v>0</v>
      </c>
      <c r="Q142">
        <f>IF('Raw Data'!O137='Raw Data'!P137, 0, IF('Raw Data'!O137&gt;'Raw Data'!P137, 'Raw Data'!J137, 0))</f>
        <v>0</v>
      </c>
      <c r="R142" s="7">
        <f>IF(OR(E142&gt;0, ISBLANK('Raw Data'!O137)=TRUE), 0, 1)</f>
        <v>0</v>
      </c>
      <c r="S142">
        <f>IF('Raw Data'!O137='Raw Data'!P137, 0, IF('Raw Data'!O137&lt;'Raw Data'!P137, 'Raw Data'!K137, 0))</f>
        <v>0</v>
      </c>
      <c r="T142" s="7">
        <f t="shared" si="39"/>
        <v>0</v>
      </c>
      <c r="U142">
        <f>IF(AND(ISNUMBER('Raw Data'!O137), OR('Raw Data'!O137&gt;'Raw Data'!P137, 'Raw Data'!O137='Raw Data'!P137)), 'Raw Data'!L137, 0)</f>
        <v>0</v>
      </c>
      <c r="V142" s="7">
        <f t="shared" si="40"/>
        <v>0</v>
      </c>
      <c r="W142">
        <f>IF(AND(ISNUMBER('Raw Data'!O137), OR('Raw Data'!O137&lt;'Raw Data'!P137, 'Raw Data'!O137='Raw Data'!P137)), 'Raw Data'!M137, 0)</f>
        <v>0</v>
      </c>
      <c r="X142" s="7">
        <f t="shared" si="41"/>
        <v>0</v>
      </c>
      <c r="Y142">
        <f>IF(AND(ISNUMBER('Raw Data'!O137), OR('Raw Data'!O137&gt;'Raw Data'!P137, 'Raw Data'!O137&lt;'Raw Data'!P137)), 'Raw Data'!N137, 0)</f>
        <v>0</v>
      </c>
      <c r="Z142">
        <f>IF('Raw Data'!C137&lt;'Raw Data'!E137, 1, 0)</f>
        <v>0</v>
      </c>
      <c r="AA142">
        <f>IF(AND('Raw Data'!C137&lt;'Raw Data'!E137, 'Raw Data'!O137&gt;'Raw Data'!P137), 'Raw Data'!C137, 0)</f>
        <v>0</v>
      </c>
      <c r="AB142" t="b">
        <f>'Raw Data'!C137&lt;'Raw Data'!E137</f>
        <v>0</v>
      </c>
      <c r="AC142">
        <f>IF('Raw Data'!C138&gt;'Raw Data'!E138, 1, 0)</f>
        <v>0</v>
      </c>
      <c r="AD142">
        <f>IF(AND('Raw Data'!C137&gt;'Raw Data'!E137, 'Raw Data'!O137&gt;'Raw Data'!P137), 'Raw Data'!C137, 0)</f>
        <v>0</v>
      </c>
      <c r="AE142">
        <f>IF('Raw Data'!E137&lt;'Raw Data'!C137, 1, 0)</f>
        <v>0</v>
      </c>
      <c r="AF142">
        <f>IF(AND('Raw Data'!C137&gt;'Raw Data'!E137, 'Raw Data'!O137&lt;'Raw Data'!P137), 'Raw Data'!E137, 0)</f>
        <v>0</v>
      </c>
      <c r="AG142">
        <f>IF('Raw Data'!E137&gt;'Raw Data'!C137, 1, 0)</f>
        <v>0</v>
      </c>
      <c r="AH142">
        <f>IF(AND('Raw Data'!C137&lt;'Raw Data'!E137, 'Raw Data'!O137&lt;'Raw Data'!P137), 'Raw Data'!E137, 0)</f>
        <v>0</v>
      </c>
      <c r="AI142" s="7">
        <f t="shared" si="42"/>
        <v>0</v>
      </c>
      <c r="AJ142">
        <f>IF(ISNUMBER('Raw Data'!C137), IF(_xlfn.XLOOKUP(SMALL('Raw Data'!C137:E137, 1), C142:G142, C142:G142, 0)&gt;0, SMALL('Raw Data'!C137:E137, 1), 0), 0)</f>
        <v>0</v>
      </c>
      <c r="AK142" s="7">
        <f t="shared" si="43"/>
        <v>0</v>
      </c>
      <c r="AL142">
        <f>IF(ISNUMBER('Raw Data'!C137), IF(_xlfn.XLOOKUP(SMALL('Raw Data'!C137:E137, 2), C142:G142, C142:G142, 0)&gt;0, SMALL('Raw Data'!C137:E137, 2), 0), 0)</f>
        <v>0</v>
      </c>
      <c r="AM142" s="7">
        <f t="shared" si="44"/>
        <v>0</v>
      </c>
      <c r="AN142">
        <f>IF(ISNUMBER('Raw Data'!C137), IF(_xlfn.XLOOKUP(SMALL('Raw Data'!C137:E137, 3), C142:G142, C142:G142, 0)&gt;0, SMALL('Raw Data'!C137:E137, 3), 0), 0)</f>
        <v>0</v>
      </c>
      <c r="AO142" s="7">
        <f t="shared" si="45"/>
        <v>0</v>
      </c>
      <c r="AP142">
        <f>IF(AND('Raw Data'!C137&lt;'Raw Data'!E137,'Raw Data'!O137&gt;'Raw Data'!P137),'Raw Data'!C137,IF(AND('Raw Data'!E137&lt;'Raw Data'!C137,'Raw Data'!P137&gt;'Raw Data'!O137),'Raw Data'!E137,0))</f>
        <v>0</v>
      </c>
      <c r="AQ142" s="7">
        <f t="shared" si="46"/>
        <v>0</v>
      </c>
      <c r="AR142">
        <f>IF(AND('Raw Data'!C137&gt;'Raw Data'!E137,'Raw Data'!O137&gt;'Raw Data'!P137),'Raw Data'!C137,IF(AND('Raw Data'!E137&gt;'Raw Data'!C137,'Raw Data'!P137&gt;'Raw Data'!O137),'Raw Data'!E137,0))</f>
        <v>0</v>
      </c>
      <c r="AS142">
        <f>IF('Raw Data'!D137&gt;0, IF('Raw Data'!D137&gt;4, Analysis!P142, 1), 0)</f>
        <v>0</v>
      </c>
      <c r="AT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AU142">
        <f t="shared" si="47"/>
        <v>0</v>
      </c>
      <c r="AV142">
        <f>IF(AND('Raw Data'!D137&gt;4,'Raw Data'!O137&lt;'Raw Data'!P137),'Raw Data'!K137,IF(AND('Raw Data'!D137&gt;4,'Raw Data'!O137='Raw Data'!P137),0,IF('Raw Data'!O137='Raw Data'!P137,'Raw Data'!D137,0)))</f>
        <v>0</v>
      </c>
      <c r="AW142">
        <f>IF(AND('Raw Data'!D137&lt;4, NOT(ISBLANK('Raw Data'!D137))), 1, 0)</f>
        <v>0</v>
      </c>
      <c r="AX142">
        <f>IF(AND('Raw Data'!D137&lt;4, 'Raw Data'!O137='Raw Data'!P137), 'Raw Data'!D137, 0)</f>
        <v>0</v>
      </c>
    </row>
    <row r="143" spans="1:50" x14ac:dyDescent="0.3">
      <c r="A143">
        <f>'Raw Data'!Q138</f>
        <v>0</v>
      </c>
      <c r="B143" s="7">
        <f t="shared" si="32"/>
        <v>0</v>
      </c>
      <c r="C143">
        <f>IF('Raw Data'!O138&gt;'Raw Data'!P138, 'Raw Data'!C138, 0)</f>
        <v>0</v>
      </c>
      <c r="D143" s="7">
        <f t="shared" si="33"/>
        <v>0</v>
      </c>
      <c r="E143">
        <f>IF(AND(ISNUMBER('Raw Data'!O138), 'Raw Data'!O138='Raw Data'!P138), 'Raw Data'!D138, 0)</f>
        <v>0</v>
      </c>
      <c r="F143" s="7">
        <f t="shared" si="34"/>
        <v>0</v>
      </c>
      <c r="G143">
        <f>IF('Raw Data'!O138&lt;'Raw Data'!P138, 'Raw Data'!E138, 0)</f>
        <v>0</v>
      </c>
      <c r="H143" s="7">
        <f t="shared" si="35"/>
        <v>0</v>
      </c>
      <c r="I143">
        <f>IF(SUM('Raw Data'!O138:P138)&gt;2, 'Raw Data'!F138, 0)</f>
        <v>0</v>
      </c>
      <c r="J143" s="7">
        <f t="shared" si="36"/>
        <v>0</v>
      </c>
      <c r="K143">
        <f>IF(AND(ISNUMBER('Raw Data'!O138),SUM('Raw Data'!O138:P138)&lt;3),'Raw Data'!F138,)</f>
        <v>0</v>
      </c>
      <c r="L143" s="7">
        <f t="shared" si="37"/>
        <v>0</v>
      </c>
      <c r="M143">
        <f>IF(AND('Raw Data'!O138&gt;0, 'Raw Data'!P138&gt;0), 'Raw Data'!H138, 0)</f>
        <v>0</v>
      </c>
      <c r="N143" s="7">
        <f t="shared" si="38"/>
        <v>0</v>
      </c>
      <c r="O143">
        <f>IF(AND(ISNUMBER('Raw Data'!O138), OR('Raw Data'!O138=0, 'Raw Data'!P138=0)), 'Raw Data'!I138, 0)</f>
        <v>0</v>
      </c>
      <c r="P143" s="7">
        <f>IF(OR(E143&gt;0, ISBLANK('Raw Data'!O138)=TRUE), 0, 1)</f>
        <v>0</v>
      </c>
      <c r="Q143">
        <f>IF('Raw Data'!O138='Raw Data'!P138, 0, IF('Raw Data'!O138&gt;'Raw Data'!P138, 'Raw Data'!J138, 0))</f>
        <v>0</v>
      </c>
      <c r="R143" s="7">
        <f>IF(OR(E143&gt;0, ISBLANK('Raw Data'!O138)=TRUE), 0, 1)</f>
        <v>0</v>
      </c>
      <c r="S143">
        <f>IF('Raw Data'!O138='Raw Data'!P138, 0, IF('Raw Data'!O138&lt;'Raw Data'!P138, 'Raw Data'!K138, 0))</f>
        <v>0</v>
      </c>
      <c r="T143" s="7">
        <f t="shared" si="39"/>
        <v>0</v>
      </c>
      <c r="U143">
        <f>IF(AND(ISNUMBER('Raw Data'!O138), OR('Raw Data'!O138&gt;'Raw Data'!P138, 'Raw Data'!O138='Raw Data'!P138)), 'Raw Data'!L138, 0)</f>
        <v>0</v>
      </c>
      <c r="V143" s="7">
        <f t="shared" si="40"/>
        <v>0</v>
      </c>
      <c r="W143">
        <f>IF(AND(ISNUMBER('Raw Data'!O138), OR('Raw Data'!O138&lt;'Raw Data'!P138, 'Raw Data'!O138='Raw Data'!P138)), 'Raw Data'!M138, 0)</f>
        <v>0</v>
      </c>
      <c r="X143" s="7">
        <f t="shared" si="41"/>
        <v>0</v>
      </c>
      <c r="Y143">
        <f>IF(AND(ISNUMBER('Raw Data'!O138), OR('Raw Data'!O138&gt;'Raw Data'!P138, 'Raw Data'!O138&lt;'Raw Data'!P138)), 'Raw Data'!N138, 0)</f>
        <v>0</v>
      </c>
      <c r="Z143">
        <f>IF('Raw Data'!C138&lt;'Raw Data'!E138, 1, 0)</f>
        <v>0</v>
      </c>
      <c r="AA143">
        <f>IF(AND('Raw Data'!C138&lt;'Raw Data'!E138, 'Raw Data'!O138&gt;'Raw Data'!P138), 'Raw Data'!C138, 0)</f>
        <v>0</v>
      </c>
      <c r="AB143" t="b">
        <f>'Raw Data'!C138&lt;'Raw Data'!E138</f>
        <v>0</v>
      </c>
      <c r="AC143">
        <f>IF('Raw Data'!C139&gt;'Raw Data'!E139, 1, 0)</f>
        <v>0</v>
      </c>
      <c r="AD143">
        <f>IF(AND('Raw Data'!C138&gt;'Raw Data'!E138, 'Raw Data'!O138&gt;'Raw Data'!P138), 'Raw Data'!C138, 0)</f>
        <v>0</v>
      </c>
      <c r="AE143">
        <f>IF('Raw Data'!E138&lt;'Raw Data'!C138, 1, 0)</f>
        <v>0</v>
      </c>
      <c r="AF143">
        <f>IF(AND('Raw Data'!C138&gt;'Raw Data'!E138, 'Raw Data'!O138&lt;'Raw Data'!P138), 'Raw Data'!E138, 0)</f>
        <v>0</v>
      </c>
      <c r="AG143">
        <f>IF('Raw Data'!E138&gt;'Raw Data'!C138, 1, 0)</f>
        <v>0</v>
      </c>
      <c r="AH143">
        <f>IF(AND('Raw Data'!C138&lt;'Raw Data'!E138, 'Raw Data'!O138&lt;'Raw Data'!P138), 'Raw Data'!E138, 0)</f>
        <v>0</v>
      </c>
      <c r="AI143" s="7">
        <f t="shared" si="42"/>
        <v>0</v>
      </c>
      <c r="AJ143">
        <f>IF(ISNUMBER('Raw Data'!C138), IF(_xlfn.XLOOKUP(SMALL('Raw Data'!C138:E138, 1), C143:G143, C143:G143, 0)&gt;0, SMALL('Raw Data'!C138:E138, 1), 0), 0)</f>
        <v>0</v>
      </c>
      <c r="AK143" s="7">
        <f t="shared" si="43"/>
        <v>0</v>
      </c>
      <c r="AL143">
        <f>IF(ISNUMBER('Raw Data'!C138), IF(_xlfn.XLOOKUP(SMALL('Raw Data'!C138:E138, 2), C143:G143, C143:G143, 0)&gt;0, SMALL('Raw Data'!C138:E138, 2), 0), 0)</f>
        <v>0</v>
      </c>
      <c r="AM143" s="7">
        <f t="shared" si="44"/>
        <v>0</v>
      </c>
      <c r="AN143">
        <f>IF(ISNUMBER('Raw Data'!C138), IF(_xlfn.XLOOKUP(SMALL('Raw Data'!C138:E138, 3), C143:G143, C143:G143, 0)&gt;0, SMALL('Raw Data'!C138:E138, 3), 0), 0)</f>
        <v>0</v>
      </c>
      <c r="AO143" s="7">
        <f t="shared" si="45"/>
        <v>0</v>
      </c>
      <c r="AP143">
        <f>IF(AND('Raw Data'!C138&lt;'Raw Data'!E138,'Raw Data'!O138&gt;'Raw Data'!P138),'Raw Data'!C138,IF(AND('Raw Data'!E138&lt;'Raw Data'!C138,'Raw Data'!P138&gt;'Raw Data'!O138),'Raw Data'!E138,0))</f>
        <v>0</v>
      </c>
      <c r="AQ143" s="7">
        <f t="shared" si="46"/>
        <v>0</v>
      </c>
      <c r="AR143">
        <f>IF(AND('Raw Data'!C138&gt;'Raw Data'!E138,'Raw Data'!O138&gt;'Raw Data'!P138),'Raw Data'!C138,IF(AND('Raw Data'!E138&gt;'Raw Data'!C138,'Raw Data'!P138&gt;'Raw Data'!O138),'Raw Data'!E138,0))</f>
        <v>0</v>
      </c>
      <c r="AS143">
        <f>IF('Raw Data'!D138&gt;0, IF('Raw Data'!D138&gt;4, Analysis!P143, 1), 0)</f>
        <v>0</v>
      </c>
      <c r="AT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AU143">
        <f t="shared" si="47"/>
        <v>0</v>
      </c>
      <c r="AV143">
        <f>IF(AND('Raw Data'!D138&gt;4,'Raw Data'!O138&lt;'Raw Data'!P138),'Raw Data'!K138,IF(AND('Raw Data'!D138&gt;4,'Raw Data'!O138='Raw Data'!P138),0,IF('Raw Data'!O138='Raw Data'!P138,'Raw Data'!D138,0)))</f>
        <v>0</v>
      </c>
      <c r="AW143">
        <f>IF(AND('Raw Data'!D138&lt;4, NOT(ISBLANK('Raw Data'!D138))), 1, 0)</f>
        <v>0</v>
      </c>
      <c r="AX143">
        <f>IF(AND('Raw Data'!D138&lt;4, 'Raw Data'!O138='Raw Data'!P138), 'Raw Data'!D138, 0)</f>
        <v>0</v>
      </c>
    </row>
    <row r="144" spans="1:50" x14ac:dyDescent="0.3">
      <c r="A144">
        <f>'Raw Data'!Q139</f>
        <v>0</v>
      </c>
      <c r="B144" s="7">
        <f t="shared" si="32"/>
        <v>0</v>
      </c>
      <c r="C144">
        <f>IF('Raw Data'!O139&gt;'Raw Data'!P139, 'Raw Data'!C139, 0)</f>
        <v>0</v>
      </c>
      <c r="D144" s="7">
        <f t="shared" si="33"/>
        <v>0</v>
      </c>
      <c r="E144">
        <f>IF(AND(ISNUMBER('Raw Data'!O139), 'Raw Data'!O139='Raw Data'!P139), 'Raw Data'!D139, 0)</f>
        <v>0</v>
      </c>
      <c r="F144" s="7">
        <f t="shared" si="34"/>
        <v>0</v>
      </c>
      <c r="G144">
        <f>IF('Raw Data'!O139&lt;'Raw Data'!P139, 'Raw Data'!E139, 0)</f>
        <v>0</v>
      </c>
      <c r="H144" s="7">
        <f t="shared" si="35"/>
        <v>0</v>
      </c>
      <c r="I144">
        <f>IF(SUM('Raw Data'!O139:P139)&gt;2, 'Raw Data'!F139, 0)</f>
        <v>0</v>
      </c>
      <c r="J144" s="7">
        <f t="shared" si="36"/>
        <v>0</v>
      </c>
      <c r="K144">
        <f>IF(AND(ISNUMBER('Raw Data'!O139),SUM('Raw Data'!O139:P139)&lt;3),'Raw Data'!F139,)</f>
        <v>0</v>
      </c>
      <c r="L144" s="7">
        <f t="shared" si="37"/>
        <v>0</v>
      </c>
      <c r="M144">
        <f>IF(AND('Raw Data'!O139&gt;0, 'Raw Data'!P139&gt;0), 'Raw Data'!H139, 0)</f>
        <v>0</v>
      </c>
      <c r="N144" s="7">
        <f t="shared" si="38"/>
        <v>0</v>
      </c>
      <c r="O144">
        <f>IF(AND(ISNUMBER('Raw Data'!O139), OR('Raw Data'!O139=0, 'Raw Data'!P139=0)), 'Raw Data'!I139, 0)</f>
        <v>0</v>
      </c>
      <c r="P144" s="7">
        <f>IF(OR(E144&gt;0, ISBLANK('Raw Data'!O139)=TRUE), 0, 1)</f>
        <v>0</v>
      </c>
      <c r="Q144">
        <f>IF('Raw Data'!O139='Raw Data'!P139, 0, IF('Raw Data'!O139&gt;'Raw Data'!P139, 'Raw Data'!J139, 0))</f>
        <v>0</v>
      </c>
      <c r="R144" s="7">
        <f>IF(OR(E144&gt;0, ISBLANK('Raw Data'!O139)=TRUE), 0, 1)</f>
        <v>0</v>
      </c>
      <c r="S144">
        <f>IF('Raw Data'!O139='Raw Data'!P139, 0, IF('Raw Data'!O139&lt;'Raw Data'!P139, 'Raw Data'!K139, 0))</f>
        <v>0</v>
      </c>
      <c r="T144" s="7">
        <f t="shared" si="39"/>
        <v>0</v>
      </c>
      <c r="U144">
        <f>IF(AND(ISNUMBER('Raw Data'!O139), OR('Raw Data'!O139&gt;'Raw Data'!P139, 'Raw Data'!O139='Raw Data'!P139)), 'Raw Data'!L139, 0)</f>
        <v>0</v>
      </c>
      <c r="V144" s="7">
        <f t="shared" si="40"/>
        <v>0</v>
      </c>
      <c r="W144">
        <f>IF(AND(ISNUMBER('Raw Data'!O139), OR('Raw Data'!O139&lt;'Raw Data'!P139, 'Raw Data'!O139='Raw Data'!P139)), 'Raw Data'!M139, 0)</f>
        <v>0</v>
      </c>
      <c r="X144" s="7">
        <f t="shared" si="41"/>
        <v>0</v>
      </c>
      <c r="Y144">
        <f>IF(AND(ISNUMBER('Raw Data'!O139), OR('Raw Data'!O139&gt;'Raw Data'!P139, 'Raw Data'!O139&lt;'Raw Data'!P139)), 'Raw Data'!N139, 0)</f>
        <v>0</v>
      </c>
      <c r="Z144">
        <f>IF('Raw Data'!C139&lt;'Raw Data'!E139, 1, 0)</f>
        <v>0</v>
      </c>
      <c r="AA144">
        <f>IF(AND('Raw Data'!C139&lt;'Raw Data'!E139, 'Raw Data'!O139&gt;'Raw Data'!P139), 'Raw Data'!C139, 0)</f>
        <v>0</v>
      </c>
      <c r="AB144" t="b">
        <f>'Raw Data'!C139&lt;'Raw Data'!E139</f>
        <v>0</v>
      </c>
      <c r="AC144">
        <f>IF('Raw Data'!C140&gt;'Raw Data'!E140, 1, 0)</f>
        <v>0</v>
      </c>
      <c r="AD144">
        <f>IF(AND('Raw Data'!C139&gt;'Raw Data'!E139, 'Raw Data'!O139&gt;'Raw Data'!P139), 'Raw Data'!C139, 0)</f>
        <v>0</v>
      </c>
      <c r="AE144">
        <f>IF('Raw Data'!E139&lt;'Raw Data'!C139, 1, 0)</f>
        <v>0</v>
      </c>
      <c r="AF144">
        <f>IF(AND('Raw Data'!C139&gt;'Raw Data'!E139, 'Raw Data'!O139&lt;'Raw Data'!P139), 'Raw Data'!E139, 0)</f>
        <v>0</v>
      </c>
      <c r="AG144">
        <f>IF('Raw Data'!E139&gt;'Raw Data'!C139, 1, 0)</f>
        <v>0</v>
      </c>
      <c r="AH144">
        <f>IF(AND('Raw Data'!C139&lt;'Raw Data'!E139, 'Raw Data'!O139&lt;'Raw Data'!P139), 'Raw Data'!E139, 0)</f>
        <v>0</v>
      </c>
      <c r="AI144" s="7">
        <f t="shared" si="42"/>
        <v>0</v>
      </c>
      <c r="AJ144">
        <f>IF(ISNUMBER('Raw Data'!C139), IF(_xlfn.XLOOKUP(SMALL('Raw Data'!C139:E139, 1), C144:G144, C144:G144, 0)&gt;0, SMALL('Raw Data'!C139:E139, 1), 0), 0)</f>
        <v>0</v>
      </c>
      <c r="AK144" s="7">
        <f t="shared" si="43"/>
        <v>0</v>
      </c>
      <c r="AL144">
        <f>IF(ISNUMBER('Raw Data'!C139), IF(_xlfn.XLOOKUP(SMALL('Raw Data'!C139:E139, 2), C144:G144, C144:G144, 0)&gt;0, SMALL('Raw Data'!C139:E139, 2), 0), 0)</f>
        <v>0</v>
      </c>
      <c r="AM144" s="7">
        <f t="shared" si="44"/>
        <v>0</v>
      </c>
      <c r="AN144">
        <f>IF(ISNUMBER('Raw Data'!C139), IF(_xlfn.XLOOKUP(SMALL('Raw Data'!C139:E139, 3), C144:G144, C144:G144, 0)&gt;0, SMALL('Raw Data'!C139:E139, 3), 0), 0)</f>
        <v>0</v>
      </c>
      <c r="AO144" s="7">
        <f t="shared" si="45"/>
        <v>0</v>
      </c>
      <c r="AP144">
        <f>IF(AND('Raw Data'!C139&lt;'Raw Data'!E139,'Raw Data'!O139&gt;'Raw Data'!P139),'Raw Data'!C139,IF(AND('Raw Data'!E139&lt;'Raw Data'!C139,'Raw Data'!P139&gt;'Raw Data'!O139),'Raw Data'!E139,0))</f>
        <v>0</v>
      </c>
      <c r="AQ144" s="7">
        <f t="shared" si="46"/>
        <v>0</v>
      </c>
      <c r="AR144">
        <f>IF(AND('Raw Data'!C139&gt;'Raw Data'!E139,'Raw Data'!O139&gt;'Raw Data'!P139),'Raw Data'!C139,IF(AND('Raw Data'!E139&gt;'Raw Data'!C139,'Raw Data'!P139&gt;'Raw Data'!O139),'Raw Data'!E139,0))</f>
        <v>0</v>
      </c>
      <c r="AS144">
        <f>IF('Raw Data'!D139&gt;0, IF('Raw Data'!D139&gt;4, Analysis!P144, 1), 0)</f>
        <v>0</v>
      </c>
      <c r="AT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AU144">
        <f t="shared" si="47"/>
        <v>0</v>
      </c>
      <c r="AV144">
        <f>IF(AND('Raw Data'!D139&gt;4,'Raw Data'!O139&lt;'Raw Data'!P139),'Raw Data'!K139,IF(AND('Raw Data'!D139&gt;4,'Raw Data'!O139='Raw Data'!P139),0,IF('Raw Data'!O139='Raw Data'!P139,'Raw Data'!D139,0)))</f>
        <v>0</v>
      </c>
      <c r="AW144">
        <f>IF(AND('Raw Data'!D139&lt;4, NOT(ISBLANK('Raw Data'!D139))), 1, 0)</f>
        <v>0</v>
      </c>
      <c r="AX144">
        <f>IF(AND('Raw Data'!D139&lt;4, 'Raw Data'!O139='Raw Data'!P139), 'Raw Data'!D139, 0)</f>
        <v>0</v>
      </c>
    </row>
    <row r="145" spans="1:50" x14ac:dyDescent="0.3">
      <c r="A145">
        <f>'Raw Data'!Q140</f>
        <v>0</v>
      </c>
      <c r="B145" s="7">
        <f t="shared" si="32"/>
        <v>0</v>
      </c>
      <c r="C145">
        <f>IF('Raw Data'!O140&gt;'Raw Data'!P140, 'Raw Data'!C140, 0)</f>
        <v>0</v>
      </c>
      <c r="D145" s="7">
        <f t="shared" si="33"/>
        <v>0</v>
      </c>
      <c r="E145">
        <f>IF(AND(ISNUMBER('Raw Data'!O140), 'Raw Data'!O140='Raw Data'!P140), 'Raw Data'!D140, 0)</f>
        <v>0</v>
      </c>
      <c r="F145" s="7">
        <f t="shared" si="34"/>
        <v>0</v>
      </c>
      <c r="G145">
        <f>IF('Raw Data'!O140&lt;'Raw Data'!P140, 'Raw Data'!E140, 0)</f>
        <v>0</v>
      </c>
      <c r="H145" s="7">
        <f t="shared" si="35"/>
        <v>0</v>
      </c>
      <c r="I145">
        <f>IF(SUM('Raw Data'!O140:P140)&gt;2, 'Raw Data'!F140, 0)</f>
        <v>0</v>
      </c>
      <c r="J145" s="7">
        <f t="shared" si="36"/>
        <v>0</v>
      </c>
      <c r="K145">
        <f>IF(AND(ISNUMBER('Raw Data'!O140),SUM('Raw Data'!O140:P140)&lt;3),'Raw Data'!F140,)</f>
        <v>0</v>
      </c>
      <c r="L145" s="7">
        <f t="shared" si="37"/>
        <v>0</v>
      </c>
      <c r="M145">
        <f>IF(AND('Raw Data'!O140&gt;0, 'Raw Data'!P140&gt;0), 'Raw Data'!H140, 0)</f>
        <v>0</v>
      </c>
      <c r="N145" s="7">
        <f t="shared" si="38"/>
        <v>0</v>
      </c>
      <c r="O145">
        <f>IF(AND(ISNUMBER('Raw Data'!O140), OR('Raw Data'!O140=0, 'Raw Data'!P140=0)), 'Raw Data'!I140, 0)</f>
        <v>0</v>
      </c>
      <c r="P145" s="7">
        <f>IF(OR(E145&gt;0, ISBLANK('Raw Data'!O140)=TRUE), 0, 1)</f>
        <v>0</v>
      </c>
      <c r="Q145">
        <f>IF('Raw Data'!O140='Raw Data'!P140, 0, IF('Raw Data'!O140&gt;'Raw Data'!P140, 'Raw Data'!J140, 0))</f>
        <v>0</v>
      </c>
      <c r="R145" s="7">
        <f>IF(OR(E145&gt;0, ISBLANK('Raw Data'!O140)=TRUE), 0, 1)</f>
        <v>0</v>
      </c>
      <c r="S145">
        <f>IF('Raw Data'!O140='Raw Data'!P140, 0, IF('Raw Data'!O140&lt;'Raw Data'!P140, 'Raw Data'!K140, 0))</f>
        <v>0</v>
      </c>
      <c r="T145" s="7">
        <f t="shared" si="39"/>
        <v>0</v>
      </c>
      <c r="U145">
        <f>IF(AND(ISNUMBER('Raw Data'!O140), OR('Raw Data'!O140&gt;'Raw Data'!P140, 'Raw Data'!O140='Raw Data'!P140)), 'Raw Data'!L140, 0)</f>
        <v>0</v>
      </c>
      <c r="V145" s="7">
        <f t="shared" si="40"/>
        <v>0</v>
      </c>
      <c r="W145">
        <f>IF(AND(ISNUMBER('Raw Data'!O140), OR('Raw Data'!O140&lt;'Raw Data'!P140, 'Raw Data'!O140='Raw Data'!P140)), 'Raw Data'!M140, 0)</f>
        <v>0</v>
      </c>
      <c r="X145" s="7">
        <f t="shared" si="41"/>
        <v>0</v>
      </c>
      <c r="Y145">
        <f>IF(AND(ISNUMBER('Raw Data'!O140), OR('Raw Data'!O140&gt;'Raw Data'!P140, 'Raw Data'!O140&lt;'Raw Data'!P140)), 'Raw Data'!N140, 0)</f>
        <v>0</v>
      </c>
      <c r="Z145">
        <f>IF('Raw Data'!C140&lt;'Raw Data'!E140, 1, 0)</f>
        <v>0</v>
      </c>
      <c r="AA145">
        <f>IF(AND('Raw Data'!C140&lt;'Raw Data'!E140, 'Raw Data'!O140&gt;'Raw Data'!P140), 'Raw Data'!C140, 0)</f>
        <v>0</v>
      </c>
      <c r="AB145" t="b">
        <f>'Raw Data'!C140&lt;'Raw Data'!E140</f>
        <v>0</v>
      </c>
      <c r="AC145">
        <f>IF('Raw Data'!C141&gt;'Raw Data'!E141, 1, 0)</f>
        <v>0</v>
      </c>
      <c r="AD145">
        <f>IF(AND('Raw Data'!C140&gt;'Raw Data'!E140, 'Raw Data'!O140&gt;'Raw Data'!P140), 'Raw Data'!C140, 0)</f>
        <v>0</v>
      </c>
      <c r="AE145">
        <f>IF('Raw Data'!E140&lt;'Raw Data'!C140, 1, 0)</f>
        <v>0</v>
      </c>
      <c r="AF145">
        <f>IF(AND('Raw Data'!C140&gt;'Raw Data'!E140, 'Raw Data'!O140&lt;'Raw Data'!P140), 'Raw Data'!E140, 0)</f>
        <v>0</v>
      </c>
      <c r="AG145">
        <f>IF('Raw Data'!E140&gt;'Raw Data'!C140, 1, 0)</f>
        <v>0</v>
      </c>
      <c r="AH145">
        <f>IF(AND('Raw Data'!C140&lt;'Raw Data'!E140, 'Raw Data'!O140&lt;'Raw Data'!P140), 'Raw Data'!E140, 0)</f>
        <v>0</v>
      </c>
      <c r="AI145" s="7">
        <f t="shared" si="42"/>
        <v>0</v>
      </c>
      <c r="AJ145">
        <f>IF(ISNUMBER('Raw Data'!C140), IF(_xlfn.XLOOKUP(SMALL('Raw Data'!C140:E140, 1), C145:G145, C145:G145, 0)&gt;0, SMALL('Raw Data'!C140:E140, 1), 0), 0)</f>
        <v>0</v>
      </c>
      <c r="AK145" s="7">
        <f t="shared" si="43"/>
        <v>0</v>
      </c>
      <c r="AL145">
        <f>IF(ISNUMBER('Raw Data'!C140), IF(_xlfn.XLOOKUP(SMALL('Raw Data'!C140:E140, 2), C145:G145, C145:G145, 0)&gt;0, SMALL('Raw Data'!C140:E140, 2), 0), 0)</f>
        <v>0</v>
      </c>
      <c r="AM145" s="7">
        <f t="shared" si="44"/>
        <v>0</v>
      </c>
      <c r="AN145">
        <f>IF(ISNUMBER('Raw Data'!C140), IF(_xlfn.XLOOKUP(SMALL('Raw Data'!C140:E140, 3), C145:G145, C145:G145, 0)&gt;0, SMALL('Raw Data'!C140:E140, 3), 0), 0)</f>
        <v>0</v>
      </c>
      <c r="AO145" s="7">
        <f t="shared" si="45"/>
        <v>0</v>
      </c>
      <c r="AP145">
        <f>IF(AND('Raw Data'!C140&lt;'Raw Data'!E140,'Raw Data'!O140&gt;'Raw Data'!P140),'Raw Data'!C140,IF(AND('Raw Data'!E140&lt;'Raw Data'!C140,'Raw Data'!P140&gt;'Raw Data'!O140),'Raw Data'!E140,0))</f>
        <v>0</v>
      </c>
      <c r="AQ145" s="7">
        <f t="shared" si="46"/>
        <v>0</v>
      </c>
      <c r="AR145">
        <f>IF(AND('Raw Data'!C140&gt;'Raw Data'!E140,'Raw Data'!O140&gt;'Raw Data'!P140),'Raw Data'!C140,IF(AND('Raw Data'!E140&gt;'Raw Data'!C140,'Raw Data'!P140&gt;'Raw Data'!O140),'Raw Data'!E140,0))</f>
        <v>0</v>
      </c>
      <c r="AS145">
        <f>IF('Raw Data'!D140&gt;0, IF('Raw Data'!D140&gt;4, Analysis!P145, 1), 0)</f>
        <v>0</v>
      </c>
      <c r="AT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AU145">
        <f t="shared" si="47"/>
        <v>0</v>
      </c>
      <c r="AV145">
        <f>IF(AND('Raw Data'!D140&gt;4,'Raw Data'!O140&lt;'Raw Data'!P140),'Raw Data'!K140,IF(AND('Raw Data'!D140&gt;4,'Raw Data'!O140='Raw Data'!P140),0,IF('Raw Data'!O140='Raw Data'!P140,'Raw Data'!D140,0)))</f>
        <v>0</v>
      </c>
      <c r="AW145">
        <f>IF(AND('Raw Data'!D140&lt;4, NOT(ISBLANK('Raw Data'!D140))), 1, 0)</f>
        <v>0</v>
      </c>
      <c r="AX145">
        <f>IF(AND('Raw Data'!D140&lt;4, 'Raw Data'!O140='Raw Data'!P140), 'Raw Data'!D140, 0)</f>
        <v>0</v>
      </c>
    </row>
    <row r="146" spans="1:50" x14ac:dyDescent="0.3">
      <c r="A146">
        <f>'Raw Data'!Q141</f>
        <v>0</v>
      </c>
      <c r="B146" s="7">
        <f t="shared" si="32"/>
        <v>0</v>
      </c>
      <c r="C146">
        <f>IF('Raw Data'!O141&gt;'Raw Data'!P141, 'Raw Data'!C141, 0)</f>
        <v>0</v>
      </c>
      <c r="D146" s="7">
        <f t="shared" si="33"/>
        <v>0</v>
      </c>
      <c r="E146">
        <f>IF(AND(ISNUMBER('Raw Data'!O141), 'Raw Data'!O141='Raw Data'!P141), 'Raw Data'!D141, 0)</f>
        <v>0</v>
      </c>
      <c r="F146" s="7">
        <f t="shared" si="34"/>
        <v>0</v>
      </c>
      <c r="G146">
        <f>IF('Raw Data'!O141&lt;'Raw Data'!P141, 'Raw Data'!E141, 0)</f>
        <v>0</v>
      </c>
      <c r="H146" s="7">
        <f t="shared" si="35"/>
        <v>0</v>
      </c>
      <c r="I146">
        <f>IF(SUM('Raw Data'!O141:P141)&gt;2, 'Raw Data'!F141, 0)</f>
        <v>0</v>
      </c>
      <c r="J146" s="7">
        <f t="shared" si="36"/>
        <v>0</v>
      </c>
      <c r="K146">
        <f>IF(AND(ISNUMBER('Raw Data'!O141),SUM('Raw Data'!O141:P141)&lt;3),'Raw Data'!F141,)</f>
        <v>0</v>
      </c>
      <c r="L146" s="7">
        <f t="shared" si="37"/>
        <v>0</v>
      </c>
      <c r="M146">
        <f>IF(AND('Raw Data'!O141&gt;0, 'Raw Data'!P141&gt;0), 'Raw Data'!H141, 0)</f>
        <v>0</v>
      </c>
      <c r="N146" s="7">
        <f t="shared" si="38"/>
        <v>0</v>
      </c>
      <c r="O146">
        <f>IF(AND(ISNUMBER('Raw Data'!O141), OR('Raw Data'!O141=0, 'Raw Data'!P141=0)), 'Raw Data'!I141, 0)</f>
        <v>0</v>
      </c>
      <c r="P146" s="7">
        <f>IF(OR(E146&gt;0, ISBLANK('Raw Data'!O141)=TRUE), 0, 1)</f>
        <v>0</v>
      </c>
      <c r="Q146">
        <f>IF('Raw Data'!O141='Raw Data'!P141, 0, IF('Raw Data'!O141&gt;'Raw Data'!P141, 'Raw Data'!J141, 0))</f>
        <v>0</v>
      </c>
      <c r="R146" s="7">
        <f>IF(OR(E146&gt;0, ISBLANK('Raw Data'!O141)=TRUE), 0, 1)</f>
        <v>0</v>
      </c>
      <c r="S146">
        <f>IF('Raw Data'!O141='Raw Data'!P141, 0, IF('Raw Data'!O141&lt;'Raw Data'!P141, 'Raw Data'!K141, 0))</f>
        <v>0</v>
      </c>
      <c r="T146" s="7">
        <f t="shared" si="39"/>
        <v>0</v>
      </c>
      <c r="U146">
        <f>IF(AND(ISNUMBER('Raw Data'!O141), OR('Raw Data'!O141&gt;'Raw Data'!P141, 'Raw Data'!O141='Raw Data'!P141)), 'Raw Data'!L141, 0)</f>
        <v>0</v>
      </c>
      <c r="V146" s="7">
        <f t="shared" si="40"/>
        <v>0</v>
      </c>
      <c r="W146">
        <f>IF(AND(ISNUMBER('Raw Data'!O141), OR('Raw Data'!O141&lt;'Raw Data'!P141, 'Raw Data'!O141='Raw Data'!P141)), 'Raw Data'!M141, 0)</f>
        <v>0</v>
      </c>
      <c r="X146" s="7">
        <f t="shared" si="41"/>
        <v>0</v>
      </c>
      <c r="Y146">
        <f>IF(AND(ISNUMBER('Raw Data'!O141), OR('Raw Data'!O141&gt;'Raw Data'!P141, 'Raw Data'!O141&lt;'Raw Data'!P141)), 'Raw Data'!N141, 0)</f>
        <v>0</v>
      </c>
      <c r="Z146">
        <f>IF('Raw Data'!C141&lt;'Raw Data'!E141, 1, 0)</f>
        <v>0</v>
      </c>
      <c r="AA146">
        <f>IF(AND('Raw Data'!C141&lt;'Raw Data'!E141, 'Raw Data'!O141&gt;'Raw Data'!P141), 'Raw Data'!C141, 0)</f>
        <v>0</v>
      </c>
      <c r="AB146" t="b">
        <f>'Raw Data'!C141&lt;'Raw Data'!E141</f>
        <v>0</v>
      </c>
      <c r="AC146">
        <f>IF('Raw Data'!C142&gt;'Raw Data'!E142, 1, 0)</f>
        <v>0</v>
      </c>
      <c r="AD146">
        <f>IF(AND('Raw Data'!C141&gt;'Raw Data'!E141, 'Raw Data'!O141&gt;'Raw Data'!P141), 'Raw Data'!C141, 0)</f>
        <v>0</v>
      </c>
      <c r="AE146">
        <f>IF('Raw Data'!E141&lt;'Raw Data'!C141, 1, 0)</f>
        <v>0</v>
      </c>
      <c r="AF146">
        <f>IF(AND('Raw Data'!C141&gt;'Raw Data'!E141, 'Raw Data'!O141&lt;'Raw Data'!P141), 'Raw Data'!E141, 0)</f>
        <v>0</v>
      </c>
      <c r="AG146">
        <f>IF('Raw Data'!E141&gt;'Raw Data'!C141, 1, 0)</f>
        <v>0</v>
      </c>
      <c r="AH146">
        <f>IF(AND('Raw Data'!C141&lt;'Raw Data'!E141, 'Raw Data'!O141&lt;'Raw Data'!P141), 'Raw Data'!E141, 0)</f>
        <v>0</v>
      </c>
      <c r="AI146" s="7">
        <f t="shared" si="42"/>
        <v>0</v>
      </c>
      <c r="AJ146">
        <f>IF(ISNUMBER('Raw Data'!C141), IF(_xlfn.XLOOKUP(SMALL('Raw Data'!C141:E141, 1), C146:G146, C146:G146, 0)&gt;0, SMALL('Raw Data'!C141:E141, 1), 0), 0)</f>
        <v>0</v>
      </c>
      <c r="AK146" s="7">
        <f t="shared" si="43"/>
        <v>0</v>
      </c>
      <c r="AL146">
        <f>IF(ISNUMBER('Raw Data'!C141), IF(_xlfn.XLOOKUP(SMALL('Raw Data'!C141:E141, 2), C146:G146, C146:G146, 0)&gt;0, SMALL('Raw Data'!C141:E141, 2), 0), 0)</f>
        <v>0</v>
      </c>
      <c r="AM146" s="7">
        <f t="shared" si="44"/>
        <v>0</v>
      </c>
      <c r="AN146">
        <f>IF(ISNUMBER('Raw Data'!C141), IF(_xlfn.XLOOKUP(SMALL('Raw Data'!C141:E141, 3), C146:G146, C146:G146, 0)&gt;0, SMALL('Raw Data'!C141:E141, 3), 0), 0)</f>
        <v>0</v>
      </c>
      <c r="AO146" s="7">
        <f t="shared" si="45"/>
        <v>0</v>
      </c>
      <c r="AP146">
        <f>IF(AND('Raw Data'!C141&lt;'Raw Data'!E141,'Raw Data'!O141&gt;'Raw Data'!P141),'Raw Data'!C141,IF(AND('Raw Data'!E141&lt;'Raw Data'!C141,'Raw Data'!P141&gt;'Raw Data'!O141),'Raw Data'!E141,0))</f>
        <v>0</v>
      </c>
      <c r="AQ146" s="7">
        <f t="shared" si="46"/>
        <v>0</v>
      </c>
      <c r="AR146">
        <f>IF(AND('Raw Data'!C141&gt;'Raw Data'!E141,'Raw Data'!O141&gt;'Raw Data'!P141),'Raw Data'!C141,IF(AND('Raw Data'!E141&gt;'Raw Data'!C141,'Raw Data'!P141&gt;'Raw Data'!O141),'Raw Data'!E141,0))</f>
        <v>0</v>
      </c>
      <c r="AS146">
        <f>IF('Raw Data'!D141&gt;0, IF('Raw Data'!D141&gt;4, Analysis!P146, 1), 0)</f>
        <v>0</v>
      </c>
      <c r="AT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AU146">
        <f t="shared" si="47"/>
        <v>0</v>
      </c>
      <c r="AV146">
        <f>IF(AND('Raw Data'!D141&gt;4,'Raw Data'!O141&lt;'Raw Data'!P141),'Raw Data'!K141,IF(AND('Raw Data'!D141&gt;4,'Raw Data'!O141='Raw Data'!P141),0,IF('Raw Data'!O141='Raw Data'!P141,'Raw Data'!D141,0)))</f>
        <v>0</v>
      </c>
      <c r="AW146">
        <f>IF(AND('Raw Data'!D141&lt;4, NOT(ISBLANK('Raw Data'!D141))), 1, 0)</f>
        <v>0</v>
      </c>
      <c r="AX146">
        <f>IF(AND('Raw Data'!D141&lt;4, 'Raw Data'!O141='Raw Data'!P141), 'Raw Data'!D141, 0)</f>
        <v>0</v>
      </c>
    </row>
    <row r="147" spans="1:50" x14ac:dyDescent="0.3">
      <c r="A147">
        <f>'Raw Data'!Q142</f>
        <v>0</v>
      </c>
      <c r="B147" s="7">
        <f t="shared" si="32"/>
        <v>0</v>
      </c>
      <c r="C147">
        <f>IF('Raw Data'!O142&gt;'Raw Data'!P142, 'Raw Data'!C142, 0)</f>
        <v>0</v>
      </c>
      <c r="D147" s="7">
        <f t="shared" si="33"/>
        <v>0</v>
      </c>
      <c r="E147">
        <f>IF(AND(ISNUMBER('Raw Data'!O142), 'Raw Data'!O142='Raw Data'!P142), 'Raw Data'!D142, 0)</f>
        <v>0</v>
      </c>
      <c r="F147" s="7">
        <f t="shared" si="34"/>
        <v>0</v>
      </c>
      <c r="G147">
        <f>IF('Raw Data'!O142&lt;'Raw Data'!P142, 'Raw Data'!E142, 0)</f>
        <v>0</v>
      </c>
      <c r="H147" s="7">
        <f t="shared" si="35"/>
        <v>0</v>
      </c>
      <c r="I147">
        <f>IF(SUM('Raw Data'!O142:P142)&gt;2, 'Raw Data'!F142, 0)</f>
        <v>0</v>
      </c>
      <c r="J147" s="7">
        <f t="shared" si="36"/>
        <v>0</v>
      </c>
      <c r="K147">
        <f>IF(AND(ISNUMBER('Raw Data'!O142),SUM('Raw Data'!O142:P142)&lt;3),'Raw Data'!F142,)</f>
        <v>0</v>
      </c>
      <c r="L147" s="7">
        <f t="shared" si="37"/>
        <v>0</v>
      </c>
      <c r="M147">
        <f>IF(AND('Raw Data'!O142&gt;0, 'Raw Data'!P142&gt;0), 'Raw Data'!H142, 0)</f>
        <v>0</v>
      </c>
      <c r="N147" s="7">
        <f t="shared" si="38"/>
        <v>0</v>
      </c>
      <c r="O147">
        <f>IF(AND(ISNUMBER('Raw Data'!O142), OR('Raw Data'!O142=0, 'Raw Data'!P142=0)), 'Raw Data'!I142, 0)</f>
        <v>0</v>
      </c>
      <c r="P147" s="7">
        <f>IF(OR(E147&gt;0, ISBLANK('Raw Data'!O142)=TRUE), 0, 1)</f>
        <v>0</v>
      </c>
      <c r="Q147">
        <f>IF('Raw Data'!O142='Raw Data'!P142, 0, IF('Raw Data'!O142&gt;'Raw Data'!P142, 'Raw Data'!J142, 0))</f>
        <v>0</v>
      </c>
      <c r="R147" s="7">
        <f>IF(OR(E147&gt;0, ISBLANK('Raw Data'!O142)=TRUE), 0, 1)</f>
        <v>0</v>
      </c>
      <c r="S147">
        <f>IF('Raw Data'!O142='Raw Data'!P142, 0, IF('Raw Data'!O142&lt;'Raw Data'!P142, 'Raw Data'!K142, 0))</f>
        <v>0</v>
      </c>
      <c r="T147" s="7">
        <f t="shared" si="39"/>
        <v>0</v>
      </c>
      <c r="U147">
        <f>IF(AND(ISNUMBER('Raw Data'!O142), OR('Raw Data'!O142&gt;'Raw Data'!P142, 'Raw Data'!O142='Raw Data'!P142)), 'Raw Data'!L142, 0)</f>
        <v>0</v>
      </c>
      <c r="V147" s="7">
        <f t="shared" si="40"/>
        <v>0</v>
      </c>
      <c r="W147">
        <f>IF(AND(ISNUMBER('Raw Data'!O142), OR('Raw Data'!O142&lt;'Raw Data'!P142, 'Raw Data'!O142='Raw Data'!P142)), 'Raw Data'!M142, 0)</f>
        <v>0</v>
      </c>
      <c r="X147" s="7">
        <f t="shared" si="41"/>
        <v>0</v>
      </c>
      <c r="Y147">
        <f>IF(AND(ISNUMBER('Raw Data'!O142), OR('Raw Data'!O142&gt;'Raw Data'!P142, 'Raw Data'!O142&lt;'Raw Data'!P142)), 'Raw Data'!N142, 0)</f>
        <v>0</v>
      </c>
      <c r="Z147">
        <f>IF('Raw Data'!C142&lt;'Raw Data'!E142, 1, 0)</f>
        <v>0</v>
      </c>
      <c r="AA147">
        <f>IF(AND('Raw Data'!C142&lt;'Raw Data'!E142, 'Raw Data'!O142&gt;'Raw Data'!P142), 'Raw Data'!C142, 0)</f>
        <v>0</v>
      </c>
      <c r="AB147" t="b">
        <f>'Raw Data'!C142&lt;'Raw Data'!E142</f>
        <v>0</v>
      </c>
      <c r="AC147">
        <f>IF('Raw Data'!C143&gt;'Raw Data'!E143, 1, 0)</f>
        <v>0</v>
      </c>
      <c r="AD147">
        <f>IF(AND('Raw Data'!C142&gt;'Raw Data'!E142, 'Raw Data'!O142&gt;'Raw Data'!P142), 'Raw Data'!C142, 0)</f>
        <v>0</v>
      </c>
      <c r="AE147">
        <f>IF('Raw Data'!E142&lt;'Raw Data'!C142, 1, 0)</f>
        <v>0</v>
      </c>
      <c r="AF147">
        <f>IF(AND('Raw Data'!C142&gt;'Raw Data'!E142, 'Raw Data'!O142&lt;'Raw Data'!P142), 'Raw Data'!E142, 0)</f>
        <v>0</v>
      </c>
      <c r="AG147">
        <f>IF('Raw Data'!E142&gt;'Raw Data'!C142, 1, 0)</f>
        <v>0</v>
      </c>
      <c r="AH147">
        <f>IF(AND('Raw Data'!C142&lt;'Raw Data'!E142, 'Raw Data'!O142&lt;'Raw Data'!P142), 'Raw Data'!E142, 0)</f>
        <v>0</v>
      </c>
      <c r="AI147" s="7">
        <f t="shared" si="42"/>
        <v>0</v>
      </c>
      <c r="AJ147">
        <f>IF(ISNUMBER('Raw Data'!C142), IF(_xlfn.XLOOKUP(SMALL('Raw Data'!C142:E142, 1), C147:G147, C147:G147, 0)&gt;0, SMALL('Raw Data'!C142:E142, 1), 0), 0)</f>
        <v>0</v>
      </c>
      <c r="AK147" s="7">
        <f t="shared" si="43"/>
        <v>0</v>
      </c>
      <c r="AL147">
        <f>IF(ISNUMBER('Raw Data'!C142), IF(_xlfn.XLOOKUP(SMALL('Raw Data'!C142:E142, 2), C147:G147, C147:G147, 0)&gt;0, SMALL('Raw Data'!C142:E142, 2), 0), 0)</f>
        <v>0</v>
      </c>
      <c r="AM147" s="7">
        <f t="shared" si="44"/>
        <v>0</v>
      </c>
      <c r="AN147">
        <f>IF(ISNUMBER('Raw Data'!C142), IF(_xlfn.XLOOKUP(SMALL('Raw Data'!C142:E142, 3), C147:G147, C147:G147, 0)&gt;0, SMALL('Raw Data'!C142:E142, 3), 0), 0)</f>
        <v>0</v>
      </c>
      <c r="AO147" s="7">
        <f t="shared" si="45"/>
        <v>0</v>
      </c>
      <c r="AP147">
        <f>IF(AND('Raw Data'!C142&lt;'Raw Data'!E142,'Raw Data'!O142&gt;'Raw Data'!P142),'Raw Data'!C142,IF(AND('Raw Data'!E142&lt;'Raw Data'!C142,'Raw Data'!P142&gt;'Raw Data'!O142),'Raw Data'!E142,0))</f>
        <v>0</v>
      </c>
      <c r="AQ147" s="7">
        <f t="shared" si="46"/>
        <v>0</v>
      </c>
      <c r="AR147">
        <f>IF(AND('Raw Data'!C142&gt;'Raw Data'!E142,'Raw Data'!O142&gt;'Raw Data'!P142),'Raw Data'!C142,IF(AND('Raw Data'!E142&gt;'Raw Data'!C142,'Raw Data'!P142&gt;'Raw Data'!O142),'Raw Data'!E142,0))</f>
        <v>0</v>
      </c>
      <c r="AS147">
        <f>IF('Raw Data'!D142&gt;0, IF('Raw Data'!D142&gt;4, Analysis!P147, 1), 0)</f>
        <v>0</v>
      </c>
      <c r="AT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AU147">
        <f t="shared" si="47"/>
        <v>0</v>
      </c>
      <c r="AV147">
        <f>IF(AND('Raw Data'!D142&gt;4,'Raw Data'!O142&lt;'Raw Data'!P142),'Raw Data'!K142,IF(AND('Raw Data'!D142&gt;4,'Raw Data'!O142='Raw Data'!P142),0,IF('Raw Data'!O142='Raw Data'!P142,'Raw Data'!D142,0)))</f>
        <v>0</v>
      </c>
      <c r="AW147">
        <f>IF(AND('Raw Data'!D142&lt;4, NOT(ISBLANK('Raw Data'!D142))), 1, 0)</f>
        <v>0</v>
      </c>
      <c r="AX147">
        <f>IF(AND('Raw Data'!D142&lt;4, 'Raw Data'!O142='Raw Data'!P142), 'Raw Data'!D142, 0)</f>
        <v>0</v>
      </c>
    </row>
    <row r="148" spans="1:50" x14ac:dyDescent="0.3">
      <c r="A148">
        <f>'Raw Data'!Q143</f>
        <v>0</v>
      </c>
      <c r="B148" s="7">
        <f t="shared" si="32"/>
        <v>0</v>
      </c>
      <c r="C148">
        <f>IF('Raw Data'!O143&gt;'Raw Data'!P143, 'Raw Data'!C143, 0)</f>
        <v>0</v>
      </c>
      <c r="D148" s="7">
        <f t="shared" si="33"/>
        <v>0</v>
      </c>
      <c r="E148">
        <f>IF(AND(ISNUMBER('Raw Data'!O143), 'Raw Data'!O143='Raw Data'!P143), 'Raw Data'!D143, 0)</f>
        <v>0</v>
      </c>
      <c r="F148" s="7">
        <f t="shared" si="34"/>
        <v>0</v>
      </c>
      <c r="G148">
        <f>IF('Raw Data'!O143&lt;'Raw Data'!P143, 'Raw Data'!E143, 0)</f>
        <v>0</v>
      </c>
      <c r="H148" s="7">
        <f t="shared" si="35"/>
        <v>0</v>
      </c>
      <c r="I148">
        <f>IF(SUM('Raw Data'!O143:P143)&gt;2, 'Raw Data'!F143, 0)</f>
        <v>0</v>
      </c>
      <c r="J148" s="7">
        <f t="shared" si="36"/>
        <v>0</v>
      </c>
      <c r="K148">
        <f>IF(AND(ISNUMBER('Raw Data'!O143),SUM('Raw Data'!O143:P143)&lt;3),'Raw Data'!F143,)</f>
        <v>0</v>
      </c>
      <c r="L148" s="7">
        <f t="shared" si="37"/>
        <v>0</v>
      </c>
      <c r="M148">
        <f>IF(AND('Raw Data'!O143&gt;0, 'Raw Data'!P143&gt;0), 'Raw Data'!H143, 0)</f>
        <v>0</v>
      </c>
      <c r="N148" s="7">
        <f t="shared" si="38"/>
        <v>0</v>
      </c>
      <c r="O148">
        <f>IF(AND(ISNUMBER('Raw Data'!O143), OR('Raw Data'!O143=0, 'Raw Data'!P143=0)), 'Raw Data'!I143, 0)</f>
        <v>0</v>
      </c>
      <c r="P148" s="7">
        <f>IF(OR(E148&gt;0, ISBLANK('Raw Data'!O143)=TRUE), 0, 1)</f>
        <v>0</v>
      </c>
      <c r="Q148">
        <f>IF('Raw Data'!O143='Raw Data'!P143, 0, IF('Raw Data'!O143&gt;'Raw Data'!P143, 'Raw Data'!J143, 0))</f>
        <v>0</v>
      </c>
      <c r="R148" s="7">
        <f>IF(OR(E148&gt;0, ISBLANK('Raw Data'!O143)=TRUE), 0, 1)</f>
        <v>0</v>
      </c>
      <c r="S148">
        <f>IF('Raw Data'!O143='Raw Data'!P143, 0, IF('Raw Data'!O143&lt;'Raw Data'!P143, 'Raw Data'!K143, 0))</f>
        <v>0</v>
      </c>
      <c r="T148" s="7">
        <f t="shared" si="39"/>
        <v>0</v>
      </c>
      <c r="U148">
        <f>IF(AND(ISNUMBER('Raw Data'!O143), OR('Raw Data'!O143&gt;'Raw Data'!P143, 'Raw Data'!O143='Raw Data'!P143)), 'Raw Data'!L143, 0)</f>
        <v>0</v>
      </c>
      <c r="V148" s="7">
        <f t="shared" si="40"/>
        <v>0</v>
      </c>
      <c r="W148">
        <f>IF(AND(ISNUMBER('Raw Data'!O143), OR('Raw Data'!O143&lt;'Raw Data'!P143, 'Raw Data'!O143='Raw Data'!P143)), 'Raw Data'!M143, 0)</f>
        <v>0</v>
      </c>
      <c r="X148" s="7">
        <f t="shared" si="41"/>
        <v>0</v>
      </c>
      <c r="Y148">
        <f>IF(AND(ISNUMBER('Raw Data'!O143), OR('Raw Data'!O143&gt;'Raw Data'!P143, 'Raw Data'!O143&lt;'Raw Data'!P143)), 'Raw Data'!N143, 0)</f>
        <v>0</v>
      </c>
      <c r="Z148">
        <f>IF('Raw Data'!C143&lt;'Raw Data'!E143, 1, 0)</f>
        <v>0</v>
      </c>
      <c r="AA148">
        <f>IF(AND('Raw Data'!C143&lt;'Raw Data'!E143, 'Raw Data'!O143&gt;'Raw Data'!P143), 'Raw Data'!C143, 0)</f>
        <v>0</v>
      </c>
      <c r="AB148" t="b">
        <f>'Raw Data'!C143&lt;'Raw Data'!E143</f>
        <v>0</v>
      </c>
      <c r="AC148">
        <f>IF('Raw Data'!C144&gt;'Raw Data'!E144, 1, 0)</f>
        <v>0</v>
      </c>
      <c r="AD148">
        <f>IF(AND('Raw Data'!C143&gt;'Raw Data'!E143, 'Raw Data'!O143&gt;'Raw Data'!P143), 'Raw Data'!C143, 0)</f>
        <v>0</v>
      </c>
      <c r="AE148">
        <f>IF('Raw Data'!E143&lt;'Raw Data'!C143, 1, 0)</f>
        <v>0</v>
      </c>
      <c r="AF148">
        <f>IF(AND('Raw Data'!C143&gt;'Raw Data'!E143, 'Raw Data'!O143&lt;'Raw Data'!P143), 'Raw Data'!E143, 0)</f>
        <v>0</v>
      </c>
      <c r="AG148">
        <f>IF('Raw Data'!E143&gt;'Raw Data'!C143, 1, 0)</f>
        <v>0</v>
      </c>
      <c r="AH148">
        <f>IF(AND('Raw Data'!C143&lt;'Raw Data'!E143, 'Raw Data'!O143&lt;'Raw Data'!P143), 'Raw Data'!E143, 0)</f>
        <v>0</v>
      </c>
      <c r="AI148" s="7">
        <f t="shared" si="42"/>
        <v>0</v>
      </c>
      <c r="AJ148">
        <f>IF(ISNUMBER('Raw Data'!C143), IF(_xlfn.XLOOKUP(SMALL('Raw Data'!C143:E143, 1), C148:G148, C148:G148, 0)&gt;0, SMALL('Raw Data'!C143:E143, 1), 0), 0)</f>
        <v>0</v>
      </c>
      <c r="AK148" s="7">
        <f t="shared" si="43"/>
        <v>0</v>
      </c>
      <c r="AL148">
        <f>IF(ISNUMBER('Raw Data'!C143), IF(_xlfn.XLOOKUP(SMALL('Raw Data'!C143:E143, 2), C148:G148, C148:G148, 0)&gt;0, SMALL('Raw Data'!C143:E143, 2), 0), 0)</f>
        <v>0</v>
      </c>
      <c r="AM148" s="7">
        <f t="shared" si="44"/>
        <v>0</v>
      </c>
      <c r="AN148">
        <f>IF(ISNUMBER('Raw Data'!C143), IF(_xlfn.XLOOKUP(SMALL('Raw Data'!C143:E143, 3), C148:G148, C148:G148, 0)&gt;0, SMALL('Raw Data'!C143:E143, 3), 0), 0)</f>
        <v>0</v>
      </c>
      <c r="AO148" s="7">
        <f t="shared" si="45"/>
        <v>0</v>
      </c>
      <c r="AP148">
        <f>IF(AND('Raw Data'!C143&lt;'Raw Data'!E143,'Raw Data'!O143&gt;'Raw Data'!P143),'Raw Data'!C143,IF(AND('Raw Data'!E143&lt;'Raw Data'!C143,'Raw Data'!P143&gt;'Raw Data'!O143),'Raw Data'!E143,0))</f>
        <v>0</v>
      </c>
      <c r="AQ148" s="7">
        <f t="shared" si="46"/>
        <v>0</v>
      </c>
      <c r="AR148">
        <f>IF(AND('Raw Data'!C143&gt;'Raw Data'!E143,'Raw Data'!O143&gt;'Raw Data'!P143),'Raw Data'!C143,IF(AND('Raw Data'!E143&gt;'Raw Data'!C143,'Raw Data'!P143&gt;'Raw Data'!O143),'Raw Data'!E143,0))</f>
        <v>0</v>
      </c>
      <c r="AS148">
        <f>IF('Raw Data'!D143&gt;0, IF('Raw Data'!D143&gt;4, Analysis!P148, 1), 0)</f>
        <v>0</v>
      </c>
      <c r="AT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AU148">
        <f t="shared" si="47"/>
        <v>0</v>
      </c>
      <c r="AV148">
        <f>IF(AND('Raw Data'!D143&gt;4,'Raw Data'!O143&lt;'Raw Data'!P143),'Raw Data'!K143,IF(AND('Raw Data'!D143&gt;4,'Raw Data'!O143='Raw Data'!P143),0,IF('Raw Data'!O143='Raw Data'!P143,'Raw Data'!D143,0)))</f>
        <v>0</v>
      </c>
      <c r="AW148">
        <f>IF(AND('Raw Data'!D143&lt;4, NOT(ISBLANK('Raw Data'!D143))), 1, 0)</f>
        <v>0</v>
      </c>
      <c r="AX148">
        <f>IF(AND('Raw Data'!D143&lt;4, 'Raw Data'!O143='Raw Data'!P143), 'Raw Data'!D143, 0)</f>
        <v>0</v>
      </c>
    </row>
    <row r="149" spans="1:50" x14ac:dyDescent="0.3">
      <c r="A149">
        <f>'Raw Data'!Q144</f>
        <v>0</v>
      </c>
      <c r="B149" s="7">
        <f t="shared" si="32"/>
        <v>0</v>
      </c>
      <c r="C149">
        <f>IF('Raw Data'!O144&gt;'Raw Data'!P144, 'Raw Data'!C144, 0)</f>
        <v>0</v>
      </c>
      <c r="D149" s="7">
        <f t="shared" si="33"/>
        <v>0</v>
      </c>
      <c r="E149">
        <f>IF(AND(ISNUMBER('Raw Data'!O144), 'Raw Data'!O144='Raw Data'!P144), 'Raw Data'!D144, 0)</f>
        <v>0</v>
      </c>
      <c r="F149" s="7">
        <f t="shared" si="34"/>
        <v>0</v>
      </c>
      <c r="G149">
        <f>IF('Raw Data'!O144&lt;'Raw Data'!P144, 'Raw Data'!E144, 0)</f>
        <v>0</v>
      </c>
      <c r="H149" s="7">
        <f t="shared" si="35"/>
        <v>0</v>
      </c>
      <c r="I149">
        <f>IF(SUM('Raw Data'!O144:P144)&gt;2, 'Raw Data'!F144, 0)</f>
        <v>0</v>
      </c>
      <c r="J149" s="7">
        <f t="shared" si="36"/>
        <v>0</v>
      </c>
      <c r="K149">
        <f>IF(AND(ISNUMBER('Raw Data'!O144),SUM('Raw Data'!O144:P144)&lt;3),'Raw Data'!F144,)</f>
        <v>0</v>
      </c>
      <c r="L149" s="7">
        <f t="shared" si="37"/>
        <v>0</v>
      </c>
      <c r="M149">
        <f>IF(AND('Raw Data'!O144&gt;0, 'Raw Data'!P144&gt;0), 'Raw Data'!H144, 0)</f>
        <v>0</v>
      </c>
      <c r="N149" s="7">
        <f t="shared" si="38"/>
        <v>0</v>
      </c>
      <c r="O149">
        <f>IF(AND(ISNUMBER('Raw Data'!O144), OR('Raw Data'!O144=0, 'Raw Data'!P144=0)), 'Raw Data'!I144, 0)</f>
        <v>0</v>
      </c>
      <c r="P149" s="7">
        <f>IF(OR(E149&gt;0, ISBLANK('Raw Data'!O144)=TRUE), 0, 1)</f>
        <v>0</v>
      </c>
      <c r="Q149">
        <f>IF('Raw Data'!O144='Raw Data'!P144, 0, IF('Raw Data'!O144&gt;'Raw Data'!P144, 'Raw Data'!J144, 0))</f>
        <v>0</v>
      </c>
      <c r="R149" s="7">
        <f>IF(OR(E149&gt;0, ISBLANK('Raw Data'!O144)=TRUE), 0, 1)</f>
        <v>0</v>
      </c>
      <c r="S149">
        <f>IF('Raw Data'!O144='Raw Data'!P144, 0, IF('Raw Data'!O144&lt;'Raw Data'!P144, 'Raw Data'!K144, 0))</f>
        <v>0</v>
      </c>
      <c r="T149" s="7">
        <f t="shared" si="39"/>
        <v>0</v>
      </c>
      <c r="U149">
        <f>IF(AND(ISNUMBER('Raw Data'!O144), OR('Raw Data'!O144&gt;'Raw Data'!P144, 'Raw Data'!O144='Raw Data'!P144)), 'Raw Data'!L144, 0)</f>
        <v>0</v>
      </c>
      <c r="V149" s="7">
        <f t="shared" si="40"/>
        <v>0</v>
      </c>
      <c r="W149">
        <f>IF(AND(ISNUMBER('Raw Data'!O144), OR('Raw Data'!O144&lt;'Raw Data'!P144, 'Raw Data'!O144='Raw Data'!P144)), 'Raw Data'!M144, 0)</f>
        <v>0</v>
      </c>
      <c r="X149" s="7">
        <f t="shared" si="41"/>
        <v>0</v>
      </c>
      <c r="Y149">
        <f>IF(AND(ISNUMBER('Raw Data'!O144), OR('Raw Data'!O144&gt;'Raw Data'!P144, 'Raw Data'!O144&lt;'Raw Data'!P144)), 'Raw Data'!N144, 0)</f>
        <v>0</v>
      </c>
      <c r="Z149">
        <f>IF('Raw Data'!C144&lt;'Raw Data'!E144, 1, 0)</f>
        <v>0</v>
      </c>
      <c r="AA149">
        <f>IF(AND('Raw Data'!C144&lt;'Raw Data'!E144, 'Raw Data'!O144&gt;'Raw Data'!P144), 'Raw Data'!C144, 0)</f>
        <v>0</v>
      </c>
      <c r="AB149" t="b">
        <f>'Raw Data'!C144&lt;'Raw Data'!E144</f>
        <v>0</v>
      </c>
      <c r="AC149">
        <f>IF('Raw Data'!C145&gt;'Raw Data'!E145, 1, 0)</f>
        <v>0</v>
      </c>
      <c r="AD149">
        <f>IF(AND('Raw Data'!C144&gt;'Raw Data'!E144, 'Raw Data'!O144&gt;'Raw Data'!P144), 'Raw Data'!C144, 0)</f>
        <v>0</v>
      </c>
      <c r="AE149">
        <f>IF('Raw Data'!E144&lt;'Raw Data'!C144, 1, 0)</f>
        <v>0</v>
      </c>
      <c r="AF149">
        <f>IF(AND('Raw Data'!C144&gt;'Raw Data'!E144, 'Raw Data'!O144&lt;'Raw Data'!P144), 'Raw Data'!E144, 0)</f>
        <v>0</v>
      </c>
      <c r="AG149">
        <f>IF('Raw Data'!E144&gt;'Raw Data'!C144, 1, 0)</f>
        <v>0</v>
      </c>
      <c r="AH149">
        <f>IF(AND('Raw Data'!C144&lt;'Raw Data'!E144, 'Raw Data'!O144&lt;'Raw Data'!P144), 'Raw Data'!E144, 0)</f>
        <v>0</v>
      </c>
      <c r="AI149" s="7">
        <f t="shared" si="42"/>
        <v>0</v>
      </c>
      <c r="AJ149">
        <f>IF(ISNUMBER('Raw Data'!C144), IF(_xlfn.XLOOKUP(SMALL('Raw Data'!C144:E144, 1), C149:G149, C149:G149, 0)&gt;0, SMALL('Raw Data'!C144:E144, 1), 0), 0)</f>
        <v>0</v>
      </c>
      <c r="AK149" s="7">
        <f t="shared" si="43"/>
        <v>0</v>
      </c>
      <c r="AL149">
        <f>IF(ISNUMBER('Raw Data'!C144), IF(_xlfn.XLOOKUP(SMALL('Raw Data'!C144:E144, 2), C149:G149, C149:G149, 0)&gt;0, SMALL('Raw Data'!C144:E144, 2), 0), 0)</f>
        <v>0</v>
      </c>
      <c r="AM149" s="7">
        <f t="shared" si="44"/>
        <v>0</v>
      </c>
      <c r="AN149">
        <f>IF(ISNUMBER('Raw Data'!C144), IF(_xlfn.XLOOKUP(SMALL('Raw Data'!C144:E144, 3), C149:G149, C149:G149, 0)&gt;0, SMALL('Raw Data'!C144:E144, 3), 0), 0)</f>
        <v>0</v>
      </c>
      <c r="AO149" s="7">
        <f t="shared" si="45"/>
        <v>0</v>
      </c>
      <c r="AP149">
        <f>IF(AND('Raw Data'!C144&lt;'Raw Data'!E144,'Raw Data'!O144&gt;'Raw Data'!P144),'Raw Data'!C144,IF(AND('Raw Data'!E144&lt;'Raw Data'!C144,'Raw Data'!P144&gt;'Raw Data'!O144),'Raw Data'!E144,0))</f>
        <v>0</v>
      </c>
      <c r="AQ149" s="7">
        <f t="shared" si="46"/>
        <v>0</v>
      </c>
      <c r="AR149">
        <f>IF(AND('Raw Data'!C144&gt;'Raw Data'!E144,'Raw Data'!O144&gt;'Raw Data'!P144),'Raw Data'!C144,IF(AND('Raw Data'!E144&gt;'Raw Data'!C144,'Raw Data'!P144&gt;'Raw Data'!O144),'Raw Data'!E144,0))</f>
        <v>0</v>
      </c>
      <c r="AS149">
        <f>IF('Raw Data'!D144&gt;0, IF('Raw Data'!D144&gt;4, Analysis!P149, 1), 0)</f>
        <v>0</v>
      </c>
      <c r="AT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AU149">
        <f t="shared" si="47"/>
        <v>0</v>
      </c>
      <c r="AV149">
        <f>IF(AND('Raw Data'!D144&gt;4,'Raw Data'!O144&lt;'Raw Data'!P144),'Raw Data'!K144,IF(AND('Raw Data'!D144&gt;4,'Raw Data'!O144='Raw Data'!P144),0,IF('Raw Data'!O144='Raw Data'!P144,'Raw Data'!D144,0)))</f>
        <v>0</v>
      </c>
      <c r="AW149">
        <f>IF(AND('Raw Data'!D144&lt;4, NOT(ISBLANK('Raw Data'!D144))), 1, 0)</f>
        <v>0</v>
      </c>
      <c r="AX149">
        <f>IF(AND('Raw Data'!D144&lt;4, 'Raw Data'!O144='Raw Data'!P144), 'Raw Data'!D144, 0)</f>
        <v>0</v>
      </c>
    </row>
    <row r="150" spans="1:50" x14ac:dyDescent="0.3">
      <c r="A150">
        <f>'Raw Data'!Q145</f>
        <v>0</v>
      </c>
      <c r="B150" s="7">
        <f t="shared" si="32"/>
        <v>0</v>
      </c>
      <c r="C150">
        <f>IF('Raw Data'!O145&gt;'Raw Data'!P145, 'Raw Data'!C145, 0)</f>
        <v>0</v>
      </c>
      <c r="D150" s="7">
        <f t="shared" si="33"/>
        <v>0</v>
      </c>
      <c r="E150">
        <f>IF(AND(ISNUMBER('Raw Data'!O145), 'Raw Data'!O145='Raw Data'!P145), 'Raw Data'!D145, 0)</f>
        <v>0</v>
      </c>
      <c r="F150" s="7">
        <f t="shared" si="34"/>
        <v>0</v>
      </c>
      <c r="G150">
        <f>IF('Raw Data'!O145&lt;'Raw Data'!P145, 'Raw Data'!E145, 0)</f>
        <v>0</v>
      </c>
      <c r="H150" s="7">
        <f t="shared" si="35"/>
        <v>0</v>
      </c>
      <c r="I150">
        <f>IF(SUM('Raw Data'!O145:P145)&gt;2, 'Raw Data'!F145, 0)</f>
        <v>0</v>
      </c>
      <c r="J150" s="7">
        <f t="shared" si="36"/>
        <v>0</v>
      </c>
      <c r="K150">
        <f>IF(AND(ISNUMBER('Raw Data'!O145),SUM('Raw Data'!O145:P145)&lt;3),'Raw Data'!F145,)</f>
        <v>0</v>
      </c>
      <c r="L150" s="7">
        <f t="shared" si="37"/>
        <v>0</v>
      </c>
      <c r="M150">
        <f>IF(AND('Raw Data'!O145&gt;0, 'Raw Data'!P145&gt;0), 'Raw Data'!H145, 0)</f>
        <v>0</v>
      </c>
      <c r="N150" s="7">
        <f t="shared" si="38"/>
        <v>0</v>
      </c>
      <c r="O150">
        <f>IF(AND(ISNUMBER('Raw Data'!O145), OR('Raw Data'!O145=0, 'Raw Data'!P145=0)), 'Raw Data'!I145, 0)</f>
        <v>0</v>
      </c>
      <c r="P150" s="7">
        <f>IF(OR(E150&gt;0, ISBLANK('Raw Data'!O145)=TRUE), 0, 1)</f>
        <v>0</v>
      </c>
      <c r="Q150">
        <f>IF('Raw Data'!O145='Raw Data'!P145, 0, IF('Raw Data'!O145&gt;'Raw Data'!P145, 'Raw Data'!J145, 0))</f>
        <v>0</v>
      </c>
      <c r="R150" s="7">
        <f>IF(OR(E150&gt;0, ISBLANK('Raw Data'!O145)=TRUE), 0, 1)</f>
        <v>0</v>
      </c>
      <c r="S150">
        <f>IF('Raw Data'!O145='Raw Data'!P145, 0, IF('Raw Data'!O145&lt;'Raw Data'!P145, 'Raw Data'!K145, 0))</f>
        <v>0</v>
      </c>
      <c r="T150" s="7">
        <f t="shared" si="39"/>
        <v>0</v>
      </c>
      <c r="U150">
        <f>IF(AND(ISNUMBER('Raw Data'!O145), OR('Raw Data'!O145&gt;'Raw Data'!P145, 'Raw Data'!O145='Raw Data'!P145)), 'Raw Data'!L145, 0)</f>
        <v>0</v>
      </c>
      <c r="V150" s="7">
        <f t="shared" si="40"/>
        <v>0</v>
      </c>
      <c r="W150">
        <f>IF(AND(ISNUMBER('Raw Data'!O145), OR('Raw Data'!O145&lt;'Raw Data'!P145, 'Raw Data'!O145='Raw Data'!P145)), 'Raw Data'!M145, 0)</f>
        <v>0</v>
      </c>
      <c r="X150" s="7">
        <f t="shared" si="41"/>
        <v>0</v>
      </c>
      <c r="Y150">
        <f>IF(AND(ISNUMBER('Raw Data'!O145), OR('Raw Data'!O145&gt;'Raw Data'!P145, 'Raw Data'!O145&lt;'Raw Data'!P145)), 'Raw Data'!N145, 0)</f>
        <v>0</v>
      </c>
      <c r="Z150">
        <f>IF('Raw Data'!C145&lt;'Raw Data'!E145, 1, 0)</f>
        <v>0</v>
      </c>
      <c r="AA150">
        <f>IF(AND('Raw Data'!C145&lt;'Raw Data'!E145, 'Raw Data'!O145&gt;'Raw Data'!P145), 'Raw Data'!C145, 0)</f>
        <v>0</v>
      </c>
      <c r="AB150" t="b">
        <f>'Raw Data'!C145&lt;'Raw Data'!E145</f>
        <v>0</v>
      </c>
      <c r="AC150">
        <f>IF('Raw Data'!C146&gt;'Raw Data'!E146, 1, 0)</f>
        <v>0</v>
      </c>
      <c r="AD150">
        <f>IF(AND('Raw Data'!C145&gt;'Raw Data'!E145, 'Raw Data'!O145&gt;'Raw Data'!P145), 'Raw Data'!C145, 0)</f>
        <v>0</v>
      </c>
      <c r="AE150">
        <f>IF('Raw Data'!E145&lt;'Raw Data'!C145, 1, 0)</f>
        <v>0</v>
      </c>
      <c r="AF150">
        <f>IF(AND('Raw Data'!C145&gt;'Raw Data'!E145, 'Raw Data'!O145&lt;'Raw Data'!P145), 'Raw Data'!E145, 0)</f>
        <v>0</v>
      </c>
      <c r="AG150">
        <f>IF('Raw Data'!E145&gt;'Raw Data'!C145, 1, 0)</f>
        <v>0</v>
      </c>
      <c r="AH150">
        <f>IF(AND('Raw Data'!C145&lt;'Raw Data'!E145, 'Raw Data'!O145&lt;'Raw Data'!P145), 'Raw Data'!E145, 0)</f>
        <v>0</v>
      </c>
      <c r="AI150" s="7">
        <f t="shared" si="42"/>
        <v>0</v>
      </c>
      <c r="AJ150">
        <f>IF(ISNUMBER('Raw Data'!C145), IF(_xlfn.XLOOKUP(SMALL('Raw Data'!C145:E145, 1), C150:G150, C150:G150, 0)&gt;0, SMALL('Raw Data'!C145:E145, 1), 0), 0)</f>
        <v>0</v>
      </c>
      <c r="AK150" s="7">
        <f t="shared" si="43"/>
        <v>0</v>
      </c>
      <c r="AL150">
        <f>IF(ISNUMBER('Raw Data'!C145), IF(_xlfn.XLOOKUP(SMALL('Raw Data'!C145:E145, 2), C150:G150, C150:G150, 0)&gt;0, SMALL('Raw Data'!C145:E145, 2), 0), 0)</f>
        <v>0</v>
      </c>
      <c r="AM150" s="7">
        <f t="shared" si="44"/>
        <v>0</v>
      </c>
      <c r="AN150">
        <f>IF(ISNUMBER('Raw Data'!C145), IF(_xlfn.XLOOKUP(SMALL('Raw Data'!C145:E145, 3), C150:G150, C150:G150, 0)&gt;0, SMALL('Raw Data'!C145:E145, 3), 0), 0)</f>
        <v>0</v>
      </c>
      <c r="AO150" s="7">
        <f t="shared" si="45"/>
        <v>0</v>
      </c>
      <c r="AP150">
        <f>IF(AND('Raw Data'!C145&lt;'Raw Data'!E145,'Raw Data'!O145&gt;'Raw Data'!P145),'Raw Data'!C145,IF(AND('Raw Data'!E145&lt;'Raw Data'!C145,'Raw Data'!P145&gt;'Raw Data'!O145),'Raw Data'!E145,0))</f>
        <v>0</v>
      </c>
      <c r="AQ150" s="7">
        <f t="shared" si="46"/>
        <v>0</v>
      </c>
      <c r="AR150">
        <f>IF(AND('Raw Data'!C145&gt;'Raw Data'!E145,'Raw Data'!O145&gt;'Raw Data'!P145),'Raw Data'!C145,IF(AND('Raw Data'!E145&gt;'Raw Data'!C145,'Raw Data'!P145&gt;'Raw Data'!O145),'Raw Data'!E145,0))</f>
        <v>0</v>
      </c>
      <c r="AS150">
        <f>IF('Raw Data'!D145&gt;0, IF('Raw Data'!D145&gt;4, Analysis!P150, 1), 0)</f>
        <v>0</v>
      </c>
      <c r="AT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AU150">
        <f t="shared" si="47"/>
        <v>0</v>
      </c>
      <c r="AV150">
        <f>IF(AND('Raw Data'!D145&gt;4,'Raw Data'!O145&lt;'Raw Data'!P145),'Raw Data'!K145,IF(AND('Raw Data'!D145&gt;4,'Raw Data'!O145='Raw Data'!P145),0,IF('Raw Data'!O145='Raw Data'!P145,'Raw Data'!D145,0)))</f>
        <v>0</v>
      </c>
      <c r="AW150">
        <f>IF(AND('Raw Data'!D145&lt;4, NOT(ISBLANK('Raw Data'!D145))), 1, 0)</f>
        <v>0</v>
      </c>
      <c r="AX150">
        <f>IF(AND('Raw Data'!D145&lt;4, 'Raw Data'!O145='Raw Data'!P145), 'Raw Data'!D145, 0)</f>
        <v>0</v>
      </c>
    </row>
    <row r="151" spans="1:50" x14ac:dyDescent="0.3">
      <c r="A151">
        <f>'Raw Data'!Q146</f>
        <v>0</v>
      </c>
      <c r="B151" s="7">
        <f t="shared" si="32"/>
        <v>0</v>
      </c>
      <c r="C151">
        <f>IF('Raw Data'!O146&gt;'Raw Data'!P146, 'Raw Data'!C146, 0)</f>
        <v>0</v>
      </c>
      <c r="D151" s="7">
        <f t="shared" si="33"/>
        <v>0</v>
      </c>
      <c r="E151">
        <f>IF(AND(ISNUMBER('Raw Data'!O146), 'Raw Data'!O146='Raw Data'!P146), 'Raw Data'!D146, 0)</f>
        <v>0</v>
      </c>
      <c r="F151" s="7">
        <f t="shared" si="34"/>
        <v>0</v>
      </c>
      <c r="G151">
        <f>IF('Raw Data'!O146&lt;'Raw Data'!P146, 'Raw Data'!E146, 0)</f>
        <v>0</v>
      </c>
      <c r="H151" s="7">
        <f t="shared" si="35"/>
        <v>0</v>
      </c>
      <c r="I151">
        <f>IF(SUM('Raw Data'!O146:P146)&gt;2, 'Raw Data'!F146, 0)</f>
        <v>0</v>
      </c>
      <c r="J151" s="7">
        <f t="shared" si="36"/>
        <v>0</v>
      </c>
      <c r="K151">
        <f>IF(AND(ISNUMBER('Raw Data'!O146),SUM('Raw Data'!O146:P146)&lt;3),'Raw Data'!F146,)</f>
        <v>0</v>
      </c>
      <c r="L151" s="7">
        <f t="shared" si="37"/>
        <v>0</v>
      </c>
      <c r="M151">
        <f>IF(AND('Raw Data'!O146&gt;0, 'Raw Data'!P146&gt;0), 'Raw Data'!H146, 0)</f>
        <v>0</v>
      </c>
      <c r="N151" s="7">
        <f t="shared" si="38"/>
        <v>0</v>
      </c>
      <c r="O151">
        <f>IF(AND(ISNUMBER('Raw Data'!O146), OR('Raw Data'!O146=0, 'Raw Data'!P146=0)), 'Raw Data'!I146, 0)</f>
        <v>0</v>
      </c>
      <c r="P151" s="7">
        <f>IF(OR(E151&gt;0, ISBLANK('Raw Data'!O146)=TRUE), 0, 1)</f>
        <v>0</v>
      </c>
      <c r="Q151">
        <f>IF('Raw Data'!O146='Raw Data'!P146, 0, IF('Raw Data'!O146&gt;'Raw Data'!P146, 'Raw Data'!J146, 0))</f>
        <v>0</v>
      </c>
      <c r="R151" s="7">
        <f>IF(OR(E151&gt;0, ISBLANK('Raw Data'!O146)=TRUE), 0, 1)</f>
        <v>0</v>
      </c>
      <c r="S151">
        <f>IF('Raw Data'!O146='Raw Data'!P146, 0, IF('Raw Data'!O146&lt;'Raw Data'!P146, 'Raw Data'!K146, 0))</f>
        <v>0</v>
      </c>
      <c r="T151" s="7">
        <f t="shared" si="39"/>
        <v>0</v>
      </c>
      <c r="U151">
        <f>IF(AND(ISNUMBER('Raw Data'!O146), OR('Raw Data'!O146&gt;'Raw Data'!P146, 'Raw Data'!O146='Raw Data'!P146)), 'Raw Data'!L146, 0)</f>
        <v>0</v>
      </c>
      <c r="V151" s="7">
        <f t="shared" si="40"/>
        <v>0</v>
      </c>
      <c r="W151">
        <f>IF(AND(ISNUMBER('Raw Data'!O146), OR('Raw Data'!O146&lt;'Raw Data'!P146, 'Raw Data'!O146='Raw Data'!P146)), 'Raw Data'!M146, 0)</f>
        <v>0</v>
      </c>
      <c r="X151" s="7">
        <f t="shared" si="41"/>
        <v>0</v>
      </c>
      <c r="Y151">
        <f>IF(AND(ISNUMBER('Raw Data'!O146), OR('Raw Data'!O146&gt;'Raw Data'!P146, 'Raw Data'!O146&lt;'Raw Data'!P146)), 'Raw Data'!N146, 0)</f>
        <v>0</v>
      </c>
      <c r="Z151">
        <f>IF('Raw Data'!C146&lt;'Raw Data'!E146, 1, 0)</f>
        <v>0</v>
      </c>
      <c r="AA151">
        <f>IF(AND('Raw Data'!C146&lt;'Raw Data'!E146, 'Raw Data'!O146&gt;'Raw Data'!P146), 'Raw Data'!C146, 0)</f>
        <v>0</v>
      </c>
      <c r="AB151" t="b">
        <f>'Raw Data'!C146&lt;'Raw Data'!E146</f>
        <v>0</v>
      </c>
      <c r="AC151">
        <f>IF('Raw Data'!C147&gt;'Raw Data'!E147, 1, 0)</f>
        <v>0</v>
      </c>
      <c r="AD151">
        <f>IF(AND('Raw Data'!C146&gt;'Raw Data'!E146, 'Raw Data'!O146&gt;'Raw Data'!P146), 'Raw Data'!C146, 0)</f>
        <v>0</v>
      </c>
      <c r="AE151">
        <f>IF('Raw Data'!E146&lt;'Raw Data'!C146, 1, 0)</f>
        <v>0</v>
      </c>
      <c r="AF151">
        <f>IF(AND('Raw Data'!C146&gt;'Raw Data'!E146, 'Raw Data'!O146&lt;'Raw Data'!P146), 'Raw Data'!E146, 0)</f>
        <v>0</v>
      </c>
      <c r="AG151">
        <f>IF('Raw Data'!E146&gt;'Raw Data'!C146, 1, 0)</f>
        <v>0</v>
      </c>
      <c r="AH151">
        <f>IF(AND('Raw Data'!C146&lt;'Raw Data'!E146, 'Raw Data'!O146&lt;'Raw Data'!P146), 'Raw Data'!E146, 0)</f>
        <v>0</v>
      </c>
      <c r="AI151" s="7">
        <f t="shared" si="42"/>
        <v>0</v>
      </c>
      <c r="AJ151">
        <f>IF(ISNUMBER('Raw Data'!C146), IF(_xlfn.XLOOKUP(SMALL('Raw Data'!C146:E146, 1), C151:G151, C151:G151, 0)&gt;0, SMALL('Raw Data'!C146:E146, 1), 0), 0)</f>
        <v>0</v>
      </c>
      <c r="AK151" s="7">
        <f t="shared" si="43"/>
        <v>0</v>
      </c>
      <c r="AL151">
        <f>IF(ISNUMBER('Raw Data'!C146), IF(_xlfn.XLOOKUP(SMALL('Raw Data'!C146:E146, 2), C151:G151, C151:G151, 0)&gt;0, SMALL('Raw Data'!C146:E146, 2), 0), 0)</f>
        <v>0</v>
      </c>
      <c r="AM151" s="7">
        <f t="shared" si="44"/>
        <v>0</v>
      </c>
      <c r="AN151">
        <f>IF(ISNUMBER('Raw Data'!C146), IF(_xlfn.XLOOKUP(SMALL('Raw Data'!C146:E146, 3), C151:G151, C151:G151, 0)&gt;0, SMALL('Raw Data'!C146:E146, 3), 0), 0)</f>
        <v>0</v>
      </c>
      <c r="AO151" s="7">
        <f t="shared" si="45"/>
        <v>0</v>
      </c>
      <c r="AP151">
        <f>IF(AND('Raw Data'!C146&lt;'Raw Data'!E146,'Raw Data'!O146&gt;'Raw Data'!P146),'Raw Data'!C146,IF(AND('Raw Data'!E146&lt;'Raw Data'!C146,'Raw Data'!P146&gt;'Raw Data'!O146),'Raw Data'!E146,0))</f>
        <v>0</v>
      </c>
      <c r="AQ151" s="7">
        <f t="shared" si="46"/>
        <v>0</v>
      </c>
      <c r="AR151">
        <f>IF(AND('Raw Data'!C146&gt;'Raw Data'!E146,'Raw Data'!O146&gt;'Raw Data'!P146),'Raw Data'!C146,IF(AND('Raw Data'!E146&gt;'Raw Data'!C146,'Raw Data'!P146&gt;'Raw Data'!O146),'Raw Data'!E146,0))</f>
        <v>0</v>
      </c>
      <c r="AS151">
        <f>IF('Raw Data'!D146&gt;0, IF('Raw Data'!D146&gt;4, Analysis!P151, 1), 0)</f>
        <v>0</v>
      </c>
      <c r="AT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AU151">
        <f t="shared" si="47"/>
        <v>0</v>
      </c>
      <c r="AV151">
        <f>IF(AND('Raw Data'!D146&gt;4,'Raw Data'!O146&lt;'Raw Data'!P146),'Raw Data'!K146,IF(AND('Raw Data'!D146&gt;4,'Raw Data'!O146='Raw Data'!P146),0,IF('Raw Data'!O146='Raw Data'!P146,'Raw Data'!D146,0)))</f>
        <v>0</v>
      </c>
      <c r="AW151">
        <f>IF(AND('Raw Data'!D146&lt;4, NOT(ISBLANK('Raw Data'!D146))), 1, 0)</f>
        <v>0</v>
      </c>
      <c r="AX151">
        <f>IF(AND('Raw Data'!D146&lt;4, 'Raw Data'!O146='Raw Data'!P146), 'Raw Data'!D146, 0)</f>
        <v>0</v>
      </c>
    </row>
    <row r="152" spans="1:50" x14ac:dyDescent="0.3">
      <c r="A152">
        <f>'Raw Data'!Q147</f>
        <v>0</v>
      </c>
      <c r="B152" s="7">
        <f t="shared" si="32"/>
        <v>0</v>
      </c>
      <c r="C152">
        <f>IF('Raw Data'!O147&gt;'Raw Data'!P147, 'Raw Data'!C147, 0)</f>
        <v>0</v>
      </c>
      <c r="D152" s="7">
        <f t="shared" si="33"/>
        <v>0</v>
      </c>
      <c r="E152">
        <f>IF(AND(ISNUMBER('Raw Data'!O147), 'Raw Data'!O147='Raw Data'!P147), 'Raw Data'!D147, 0)</f>
        <v>0</v>
      </c>
      <c r="F152" s="7">
        <f t="shared" si="34"/>
        <v>0</v>
      </c>
      <c r="G152">
        <f>IF('Raw Data'!O147&lt;'Raw Data'!P147, 'Raw Data'!E147, 0)</f>
        <v>0</v>
      </c>
      <c r="H152" s="7">
        <f t="shared" si="35"/>
        <v>0</v>
      </c>
      <c r="I152">
        <f>IF(SUM('Raw Data'!O147:P147)&gt;2, 'Raw Data'!F147, 0)</f>
        <v>0</v>
      </c>
      <c r="J152" s="7">
        <f t="shared" si="36"/>
        <v>0</v>
      </c>
      <c r="K152">
        <f>IF(AND(ISNUMBER('Raw Data'!O147),SUM('Raw Data'!O147:P147)&lt;3),'Raw Data'!F147,)</f>
        <v>0</v>
      </c>
      <c r="L152" s="7">
        <f t="shared" si="37"/>
        <v>0</v>
      </c>
      <c r="M152">
        <f>IF(AND('Raw Data'!O147&gt;0, 'Raw Data'!P147&gt;0), 'Raw Data'!H147, 0)</f>
        <v>0</v>
      </c>
      <c r="N152" s="7">
        <f t="shared" si="38"/>
        <v>0</v>
      </c>
      <c r="O152">
        <f>IF(AND(ISNUMBER('Raw Data'!O147), OR('Raw Data'!O147=0, 'Raw Data'!P147=0)), 'Raw Data'!I147, 0)</f>
        <v>0</v>
      </c>
      <c r="P152" s="7">
        <f>IF(OR(E152&gt;0, ISBLANK('Raw Data'!O147)=TRUE), 0, 1)</f>
        <v>0</v>
      </c>
      <c r="Q152">
        <f>IF('Raw Data'!O147='Raw Data'!P147, 0, IF('Raw Data'!O147&gt;'Raw Data'!P147, 'Raw Data'!J147, 0))</f>
        <v>0</v>
      </c>
      <c r="R152" s="7">
        <f>IF(OR(E152&gt;0, ISBLANK('Raw Data'!O147)=TRUE), 0, 1)</f>
        <v>0</v>
      </c>
      <c r="S152">
        <f>IF('Raw Data'!O147='Raw Data'!P147, 0, IF('Raw Data'!O147&lt;'Raw Data'!P147, 'Raw Data'!K147, 0))</f>
        <v>0</v>
      </c>
      <c r="T152" s="7">
        <f t="shared" si="39"/>
        <v>0</v>
      </c>
      <c r="U152">
        <f>IF(AND(ISNUMBER('Raw Data'!O147), OR('Raw Data'!O147&gt;'Raw Data'!P147, 'Raw Data'!O147='Raw Data'!P147)), 'Raw Data'!L147, 0)</f>
        <v>0</v>
      </c>
      <c r="V152" s="7">
        <f t="shared" si="40"/>
        <v>0</v>
      </c>
      <c r="W152">
        <f>IF(AND(ISNUMBER('Raw Data'!O147), OR('Raw Data'!O147&lt;'Raw Data'!P147, 'Raw Data'!O147='Raw Data'!P147)), 'Raw Data'!M147, 0)</f>
        <v>0</v>
      </c>
      <c r="X152" s="7">
        <f t="shared" si="41"/>
        <v>0</v>
      </c>
      <c r="Y152">
        <f>IF(AND(ISNUMBER('Raw Data'!O147), OR('Raw Data'!O147&gt;'Raw Data'!P147, 'Raw Data'!O147&lt;'Raw Data'!P147)), 'Raw Data'!N147, 0)</f>
        <v>0</v>
      </c>
      <c r="Z152">
        <f>IF('Raw Data'!C147&lt;'Raw Data'!E147, 1, 0)</f>
        <v>0</v>
      </c>
      <c r="AA152">
        <f>IF(AND('Raw Data'!C147&lt;'Raw Data'!E147, 'Raw Data'!O147&gt;'Raw Data'!P147), 'Raw Data'!C147, 0)</f>
        <v>0</v>
      </c>
      <c r="AB152" t="b">
        <f>'Raw Data'!C147&lt;'Raw Data'!E147</f>
        <v>0</v>
      </c>
      <c r="AC152">
        <f>IF('Raw Data'!C148&gt;'Raw Data'!E148, 1, 0)</f>
        <v>0</v>
      </c>
      <c r="AD152">
        <f>IF(AND('Raw Data'!C147&gt;'Raw Data'!E147, 'Raw Data'!O147&gt;'Raw Data'!P147), 'Raw Data'!C147, 0)</f>
        <v>0</v>
      </c>
      <c r="AE152">
        <f>IF('Raw Data'!E147&lt;'Raw Data'!C147, 1, 0)</f>
        <v>0</v>
      </c>
      <c r="AF152">
        <f>IF(AND('Raw Data'!C147&gt;'Raw Data'!E147, 'Raw Data'!O147&lt;'Raw Data'!P147), 'Raw Data'!E147, 0)</f>
        <v>0</v>
      </c>
      <c r="AG152">
        <f>IF('Raw Data'!E147&gt;'Raw Data'!C147, 1, 0)</f>
        <v>0</v>
      </c>
      <c r="AH152">
        <f>IF(AND('Raw Data'!C147&lt;'Raw Data'!E147, 'Raw Data'!O147&lt;'Raw Data'!P147), 'Raw Data'!E147, 0)</f>
        <v>0</v>
      </c>
      <c r="AI152" s="7">
        <f t="shared" si="42"/>
        <v>0</v>
      </c>
      <c r="AJ152">
        <f>IF(ISNUMBER('Raw Data'!C147), IF(_xlfn.XLOOKUP(SMALL('Raw Data'!C147:E147, 1), C152:G152, C152:G152, 0)&gt;0, SMALL('Raw Data'!C147:E147, 1), 0), 0)</f>
        <v>0</v>
      </c>
      <c r="AK152" s="7">
        <f t="shared" si="43"/>
        <v>0</v>
      </c>
      <c r="AL152">
        <f>IF(ISNUMBER('Raw Data'!C147), IF(_xlfn.XLOOKUP(SMALL('Raw Data'!C147:E147, 2), C152:G152, C152:G152, 0)&gt;0, SMALL('Raw Data'!C147:E147, 2), 0), 0)</f>
        <v>0</v>
      </c>
      <c r="AM152" s="7">
        <f t="shared" si="44"/>
        <v>0</v>
      </c>
      <c r="AN152">
        <f>IF(ISNUMBER('Raw Data'!C147), IF(_xlfn.XLOOKUP(SMALL('Raw Data'!C147:E147, 3), C152:G152, C152:G152, 0)&gt;0, SMALL('Raw Data'!C147:E147, 3), 0), 0)</f>
        <v>0</v>
      </c>
      <c r="AO152" s="7">
        <f t="shared" si="45"/>
        <v>0</v>
      </c>
      <c r="AP152">
        <f>IF(AND('Raw Data'!C147&lt;'Raw Data'!E147,'Raw Data'!O147&gt;'Raw Data'!P147),'Raw Data'!C147,IF(AND('Raw Data'!E147&lt;'Raw Data'!C147,'Raw Data'!P147&gt;'Raw Data'!O147),'Raw Data'!E147,0))</f>
        <v>0</v>
      </c>
      <c r="AQ152" s="7">
        <f t="shared" si="46"/>
        <v>0</v>
      </c>
      <c r="AR152">
        <f>IF(AND('Raw Data'!C147&gt;'Raw Data'!E147,'Raw Data'!O147&gt;'Raw Data'!P147),'Raw Data'!C147,IF(AND('Raw Data'!E147&gt;'Raw Data'!C147,'Raw Data'!P147&gt;'Raw Data'!O147),'Raw Data'!E147,0))</f>
        <v>0</v>
      </c>
      <c r="AS152">
        <f>IF('Raw Data'!D147&gt;0, IF('Raw Data'!D147&gt;4, Analysis!P152, 1), 0)</f>
        <v>0</v>
      </c>
      <c r="AT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AU152">
        <f t="shared" si="47"/>
        <v>0</v>
      </c>
      <c r="AV152">
        <f>IF(AND('Raw Data'!D147&gt;4,'Raw Data'!O147&lt;'Raw Data'!P147),'Raw Data'!K147,IF(AND('Raw Data'!D147&gt;4,'Raw Data'!O147='Raw Data'!P147),0,IF('Raw Data'!O147='Raw Data'!P147,'Raw Data'!D147,0)))</f>
        <v>0</v>
      </c>
      <c r="AW152">
        <f>IF(AND('Raw Data'!D147&lt;4, NOT(ISBLANK('Raw Data'!D147))), 1, 0)</f>
        <v>0</v>
      </c>
      <c r="AX152">
        <f>IF(AND('Raw Data'!D147&lt;4, 'Raw Data'!O147='Raw Data'!P147), 'Raw Data'!D147, 0)</f>
        <v>0</v>
      </c>
    </row>
    <row r="153" spans="1:50" x14ac:dyDescent="0.3">
      <c r="A153">
        <f>'Raw Data'!Q148</f>
        <v>0</v>
      </c>
      <c r="B153" s="7">
        <f t="shared" si="32"/>
        <v>0</v>
      </c>
      <c r="C153">
        <f>IF('Raw Data'!O148&gt;'Raw Data'!P148, 'Raw Data'!C148, 0)</f>
        <v>0</v>
      </c>
      <c r="D153" s="7">
        <f t="shared" si="33"/>
        <v>0</v>
      </c>
      <c r="E153">
        <f>IF(AND(ISNUMBER('Raw Data'!O148), 'Raw Data'!O148='Raw Data'!P148), 'Raw Data'!D148, 0)</f>
        <v>0</v>
      </c>
      <c r="F153" s="7">
        <f t="shared" si="34"/>
        <v>0</v>
      </c>
      <c r="G153">
        <f>IF('Raw Data'!O148&lt;'Raw Data'!P148, 'Raw Data'!E148, 0)</f>
        <v>0</v>
      </c>
      <c r="H153" s="7">
        <f t="shared" si="35"/>
        <v>0</v>
      </c>
      <c r="I153">
        <f>IF(SUM('Raw Data'!O148:P148)&gt;2, 'Raw Data'!F148, 0)</f>
        <v>0</v>
      </c>
      <c r="J153" s="7">
        <f t="shared" si="36"/>
        <v>0</v>
      </c>
      <c r="K153">
        <f>IF(AND(ISNUMBER('Raw Data'!O148),SUM('Raw Data'!O148:P148)&lt;3),'Raw Data'!F148,)</f>
        <v>0</v>
      </c>
      <c r="L153" s="7">
        <f t="shared" si="37"/>
        <v>0</v>
      </c>
      <c r="M153">
        <f>IF(AND('Raw Data'!O148&gt;0, 'Raw Data'!P148&gt;0), 'Raw Data'!H148, 0)</f>
        <v>0</v>
      </c>
      <c r="N153" s="7">
        <f t="shared" si="38"/>
        <v>0</v>
      </c>
      <c r="O153">
        <f>IF(AND(ISNUMBER('Raw Data'!O148), OR('Raw Data'!O148=0, 'Raw Data'!P148=0)), 'Raw Data'!I148, 0)</f>
        <v>0</v>
      </c>
      <c r="P153" s="7">
        <f>IF(OR(E153&gt;0, ISBLANK('Raw Data'!O148)=TRUE), 0, 1)</f>
        <v>0</v>
      </c>
      <c r="Q153">
        <f>IF('Raw Data'!O148='Raw Data'!P148, 0, IF('Raw Data'!O148&gt;'Raw Data'!P148, 'Raw Data'!J148, 0))</f>
        <v>0</v>
      </c>
      <c r="R153" s="7">
        <f>IF(OR(E153&gt;0, ISBLANK('Raw Data'!O148)=TRUE), 0, 1)</f>
        <v>0</v>
      </c>
      <c r="S153">
        <f>IF('Raw Data'!O148='Raw Data'!P148, 0, IF('Raw Data'!O148&lt;'Raw Data'!P148, 'Raw Data'!K148, 0))</f>
        <v>0</v>
      </c>
      <c r="T153" s="7">
        <f t="shared" si="39"/>
        <v>0</v>
      </c>
      <c r="U153">
        <f>IF(AND(ISNUMBER('Raw Data'!O148), OR('Raw Data'!O148&gt;'Raw Data'!P148, 'Raw Data'!O148='Raw Data'!P148)), 'Raw Data'!L148, 0)</f>
        <v>0</v>
      </c>
      <c r="V153" s="7">
        <f t="shared" si="40"/>
        <v>0</v>
      </c>
      <c r="W153">
        <f>IF(AND(ISNUMBER('Raw Data'!O148), OR('Raw Data'!O148&lt;'Raw Data'!P148, 'Raw Data'!O148='Raw Data'!P148)), 'Raw Data'!M148, 0)</f>
        <v>0</v>
      </c>
      <c r="X153" s="7">
        <f t="shared" si="41"/>
        <v>0</v>
      </c>
      <c r="Y153">
        <f>IF(AND(ISNUMBER('Raw Data'!O148), OR('Raw Data'!O148&gt;'Raw Data'!P148, 'Raw Data'!O148&lt;'Raw Data'!P148)), 'Raw Data'!N148, 0)</f>
        <v>0</v>
      </c>
      <c r="Z153">
        <f>IF('Raw Data'!C148&lt;'Raw Data'!E148, 1, 0)</f>
        <v>0</v>
      </c>
      <c r="AA153">
        <f>IF(AND('Raw Data'!C148&lt;'Raw Data'!E148, 'Raw Data'!O148&gt;'Raw Data'!P148), 'Raw Data'!C148, 0)</f>
        <v>0</v>
      </c>
      <c r="AB153" t="b">
        <f>'Raw Data'!C148&lt;'Raw Data'!E148</f>
        <v>0</v>
      </c>
      <c r="AC153">
        <f>IF('Raw Data'!C149&gt;'Raw Data'!E149, 1, 0)</f>
        <v>0</v>
      </c>
      <c r="AD153">
        <f>IF(AND('Raw Data'!C148&gt;'Raw Data'!E148, 'Raw Data'!O148&gt;'Raw Data'!P148), 'Raw Data'!C148, 0)</f>
        <v>0</v>
      </c>
      <c r="AE153">
        <f>IF('Raw Data'!E148&lt;'Raw Data'!C148, 1, 0)</f>
        <v>0</v>
      </c>
      <c r="AF153">
        <f>IF(AND('Raw Data'!C148&gt;'Raw Data'!E148, 'Raw Data'!O148&lt;'Raw Data'!P148), 'Raw Data'!E148, 0)</f>
        <v>0</v>
      </c>
      <c r="AG153">
        <f>IF('Raw Data'!E148&gt;'Raw Data'!C148, 1, 0)</f>
        <v>0</v>
      </c>
      <c r="AH153">
        <f>IF(AND('Raw Data'!C148&lt;'Raw Data'!E148, 'Raw Data'!O148&lt;'Raw Data'!P148), 'Raw Data'!E148, 0)</f>
        <v>0</v>
      </c>
      <c r="AI153" s="7">
        <f t="shared" si="42"/>
        <v>0</v>
      </c>
      <c r="AJ153">
        <f>IF(ISNUMBER('Raw Data'!C148), IF(_xlfn.XLOOKUP(SMALL('Raw Data'!C148:E148, 1), C153:G153, C153:G153, 0)&gt;0, SMALL('Raw Data'!C148:E148, 1), 0), 0)</f>
        <v>0</v>
      </c>
      <c r="AK153" s="7">
        <f t="shared" si="43"/>
        <v>0</v>
      </c>
      <c r="AL153">
        <f>IF(ISNUMBER('Raw Data'!C148), IF(_xlfn.XLOOKUP(SMALL('Raw Data'!C148:E148, 2), C153:G153, C153:G153, 0)&gt;0, SMALL('Raw Data'!C148:E148, 2), 0), 0)</f>
        <v>0</v>
      </c>
      <c r="AM153" s="7">
        <f t="shared" si="44"/>
        <v>0</v>
      </c>
      <c r="AN153">
        <f>IF(ISNUMBER('Raw Data'!C148), IF(_xlfn.XLOOKUP(SMALL('Raw Data'!C148:E148, 3), C153:G153, C153:G153, 0)&gt;0, SMALL('Raw Data'!C148:E148, 3), 0), 0)</f>
        <v>0</v>
      </c>
      <c r="AO153" s="7">
        <f t="shared" si="45"/>
        <v>0</v>
      </c>
      <c r="AP153">
        <f>IF(AND('Raw Data'!C148&lt;'Raw Data'!E148,'Raw Data'!O148&gt;'Raw Data'!P148),'Raw Data'!C148,IF(AND('Raw Data'!E148&lt;'Raw Data'!C148,'Raw Data'!P148&gt;'Raw Data'!O148),'Raw Data'!E148,0))</f>
        <v>0</v>
      </c>
      <c r="AQ153" s="7">
        <f t="shared" si="46"/>
        <v>0</v>
      </c>
      <c r="AR153">
        <f>IF(AND('Raw Data'!C148&gt;'Raw Data'!E148,'Raw Data'!O148&gt;'Raw Data'!P148),'Raw Data'!C148,IF(AND('Raw Data'!E148&gt;'Raw Data'!C148,'Raw Data'!P148&gt;'Raw Data'!O148),'Raw Data'!E148,0))</f>
        <v>0</v>
      </c>
      <c r="AS153">
        <f>IF('Raw Data'!D148&gt;0, IF('Raw Data'!D148&gt;4, Analysis!P153, 1), 0)</f>
        <v>0</v>
      </c>
      <c r="AT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AU153">
        <f t="shared" si="47"/>
        <v>0</v>
      </c>
      <c r="AV153">
        <f>IF(AND('Raw Data'!D148&gt;4,'Raw Data'!O148&lt;'Raw Data'!P148),'Raw Data'!K148,IF(AND('Raw Data'!D148&gt;4,'Raw Data'!O148='Raw Data'!P148),0,IF('Raw Data'!O148='Raw Data'!P148,'Raw Data'!D148,0)))</f>
        <v>0</v>
      </c>
      <c r="AW153">
        <f>IF(AND('Raw Data'!D148&lt;4, NOT(ISBLANK('Raw Data'!D148))), 1, 0)</f>
        <v>0</v>
      </c>
      <c r="AX153">
        <f>IF(AND('Raw Data'!D148&lt;4, 'Raw Data'!O148='Raw Data'!P148), 'Raw Data'!D148, 0)</f>
        <v>0</v>
      </c>
    </row>
    <row r="154" spans="1:50" x14ac:dyDescent="0.3">
      <c r="A154">
        <f>'Raw Data'!Q149</f>
        <v>0</v>
      </c>
      <c r="B154" s="7">
        <f t="shared" si="32"/>
        <v>0</v>
      </c>
      <c r="C154">
        <f>IF('Raw Data'!O149&gt;'Raw Data'!P149, 'Raw Data'!C149, 0)</f>
        <v>0</v>
      </c>
      <c r="D154" s="7">
        <f t="shared" si="33"/>
        <v>0</v>
      </c>
      <c r="E154">
        <f>IF(AND(ISNUMBER('Raw Data'!O149), 'Raw Data'!O149='Raw Data'!P149), 'Raw Data'!D149, 0)</f>
        <v>0</v>
      </c>
      <c r="F154" s="7">
        <f t="shared" si="34"/>
        <v>0</v>
      </c>
      <c r="G154">
        <f>IF('Raw Data'!O149&lt;'Raw Data'!P149, 'Raw Data'!E149, 0)</f>
        <v>0</v>
      </c>
      <c r="H154" s="7">
        <f t="shared" si="35"/>
        <v>0</v>
      </c>
      <c r="I154">
        <f>IF(SUM('Raw Data'!O149:P149)&gt;2, 'Raw Data'!F149, 0)</f>
        <v>0</v>
      </c>
      <c r="J154" s="7">
        <f t="shared" si="36"/>
        <v>0</v>
      </c>
      <c r="K154">
        <f>IF(AND(ISNUMBER('Raw Data'!O149),SUM('Raw Data'!O149:P149)&lt;3),'Raw Data'!F149,)</f>
        <v>0</v>
      </c>
      <c r="L154" s="7">
        <f t="shared" si="37"/>
        <v>0</v>
      </c>
      <c r="M154">
        <f>IF(AND('Raw Data'!O149&gt;0, 'Raw Data'!P149&gt;0), 'Raw Data'!H149, 0)</f>
        <v>0</v>
      </c>
      <c r="N154" s="7">
        <f t="shared" si="38"/>
        <v>0</v>
      </c>
      <c r="O154">
        <f>IF(AND(ISNUMBER('Raw Data'!O149), OR('Raw Data'!O149=0, 'Raw Data'!P149=0)), 'Raw Data'!I149, 0)</f>
        <v>0</v>
      </c>
      <c r="P154" s="7">
        <f>IF(OR(E154&gt;0, ISBLANK('Raw Data'!O149)=TRUE), 0, 1)</f>
        <v>0</v>
      </c>
      <c r="Q154">
        <f>IF('Raw Data'!O149='Raw Data'!P149, 0, IF('Raw Data'!O149&gt;'Raw Data'!P149, 'Raw Data'!J149, 0))</f>
        <v>0</v>
      </c>
      <c r="R154" s="7">
        <f>IF(OR(E154&gt;0, ISBLANK('Raw Data'!O149)=TRUE), 0, 1)</f>
        <v>0</v>
      </c>
      <c r="S154">
        <f>IF('Raw Data'!O149='Raw Data'!P149, 0, IF('Raw Data'!O149&lt;'Raw Data'!P149, 'Raw Data'!K149, 0))</f>
        <v>0</v>
      </c>
      <c r="T154" s="7">
        <f t="shared" si="39"/>
        <v>0</v>
      </c>
      <c r="U154">
        <f>IF(AND(ISNUMBER('Raw Data'!O149), OR('Raw Data'!O149&gt;'Raw Data'!P149, 'Raw Data'!O149='Raw Data'!P149)), 'Raw Data'!L149, 0)</f>
        <v>0</v>
      </c>
      <c r="V154" s="7">
        <f t="shared" si="40"/>
        <v>0</v>
      </c>
      <c r="W154">
        <f>IF(AND(ISNUMBER('Raw Data'!O149), OR('Raw Data'!O149&lt;'Raw Data'!P149, 'Raw Data'!O149='Raw Data'!P149)), 'Raw Data'!M149, 0)</f>
        <v>0</v>
      </c>
      <c r="X154" s="7">
        <f t="shared" si="41"/>
        <v>0</v>
      </c>
      <c r="Y154">
        <f>IF(AND(ISNUMBER('Raw Data'!O149), OR('Raw Data'!O149&gt;'Raw Data'!P149, 'Raw Data'!O149&lt;'Raw Data'!P149)), 'Raw Data'!N149, 0)</f>
        <v>0</v>
      </c>
      <c r="Z154">
        <f>IF('Raw Data'!C149&lt;'Raw Data'!E149, 1, 0)</f>
        <v>0</v>
      </c>
      <c r="AA154">
        <f>IF(AND('Raw Data'!C149&lt;'Raw Data'!E149, 'Raw Data'!O149&gt;'Raw Data'!P149), 'Raw Data'!C149, 0)</f>
        <v>0</v>
      </c>
      <c r="AB154" t="b">
        <f>'Raw Data'!C149&lt;'Raw Data'!E149</f>
        <v>0</v>
      </c>
      <c r="AC154">
        <f>IF('Raw Data'!C150&gt;'Raw Data'!E150, 1, 0)</f>
        <v>0</v>
      </c>
      <c r="AD154">
        <f>IF(AND('Raw Data'!C149&gt;'Raw Data'!E149, 'Raw Data'!O149&gt;'Raw Data'!P149), 'Raw Data'!C149, 0)</f>
        <v>0</v>
      </c>
      <c r="AE154">
        <f>IF('Raw Data'!E149&lt;'Raw Data'!C149, 1, 0)</f>
        <v>0</v>
      </c>
      <c r="AF154">
        <f>IF(AND('Raw Data'!C149&gt;'Raw Data'!E149, 'Raw Data'!O149&lt;'Raw Data'!P149), 'Raw Data'!E149, 0)</f>
        <v>0</v>
      </c>
      <c r="AG154">
        <f>IF('Raw Data'!E149&gt;'Raw Data'!C149, 1, 0)</f>
        <v>0</v>
      </c>
      <c r="AH154">
        <f>IF(AND('Raw Data'!C149&lt;'Raw Data'!E149, 'Raw Data'!O149&lt;'Raw Data'!P149), 'Raw Data'!E149, 0)</f>
        <v>0</v>
      </c>
      <c r="AI154" s="7">
        <f t="shared" si="42"/>
        <v>0</v>
      </c>
      <c r="AJ154">
        <f>IF(ISNUMBER('Raw Data'!C149), IF(_xlfn.XLOOKUP(SMALL('Raw Data'!C149:E149, 1), C154:G154, C154:G154, 0)&gt;0, SMALL('Raw Data'!C149:E149, 1), 0), 0)</f>
        <v>0</v>
      </c>
      <c r="AK154" s="7">
        <f t="shared" si="43"/>
        <v>0</v>
      </c>
      <c r="AL154">
        <f>IF(ISNUMBER('Raw Data'!C149), IF(_xlfn.XLOOKUP(SMALL('Raw Data'!C149:E149, 2), C154:G154, C154:G154, 0)&gt;0, SMALL('Raw Data'!C149:E149, 2), 0), 0)</f>
        <v>0</v>
      </c>
      <c r="AM154" s="7">
        <f t="shared" si="44"/>
        <v>0</v>
      </c>
      <c r="AN154">
        <f>IF(ISNUMBER('Raw Data'!C149), IF(_xlfn.XLOOKUP(SMALL('Raw Data'!C149:E149, 3), C154:G154, C154:G154, 0)&gt;0, SMALL('Raw Data'!C149:E149, 3), 0), 0)</f>
        <v>0</v>
      </c>
      <c r="AO154" s="7">
        <f t="shared" si="45"/>
        <v>0</v>
      </c>
      <c r="AP154">
        <f>IF(AND('Raw Data'!C149&lt;'Raw Data'!E149,'Raw Data'!O149&gt;'Raw Data'!P149),'Raw Data'!C149,IF(AND('Raw Data'!E149&lt;'Raw Data'!C149,'Raw Data'!P149&gt;'Raw Data'!O149),'Raw Data'!E149,0))</f>
        <v>0</v>
      </c>
      <c r="AQ154" s="7">
        <f t="shared" si="46"/>
        <v>0</v>
      </c>
      <c r="AR154">
        <f>IF(AND('Raw Data'!C149&gt;'Raw Data'!E149,'Raw Data'!O149&gt;'Raw Data'!P149),'Raw Data'!C149,IF(AND('Raw Data'!E149&gt;'Raw Data'!C149,'Raw Data'!P149&gt;'Raw Data'!O149),'Raw Data'!E149,0))</f>
        <v>0</v>
      </c>
      <c r="AS154">
        <f>IF('Raw Data'!D149&gt;0, IF('Raw Data'!D149&gt;4, Analysis!P154, 1), 0)</f>
        <v>0</v>
      </c>
      <c r="AT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AU154">
        <f t="shared" si="47"/>
        <v>0</v>
      </c>
      <c r="AV154">
        <f>IF(AND('Raw Data'!D149&gt;4,'Raw Data'!O149&lt;'Raw Data'!P149),'Raw Data'!K149,IF(AND('Raw Data'!D149&gt;4,'Raw Data'!O149='Raw Data'!P149),0,IF('Raw Data'!O149='Raw Data'!P149,'Raw Data'!D149,0)))</f>
        <v>0</v>
      </c>
      <c r="AW154">
        <f>IF(AND('Raw Data'!D149&lt;4, NOT(ISBLANK('Raw Data'!D149))), 1, 0)</f>
        <v>0</v>
      </c>
      <c r="AX154">
        <f>IF(AND('Raw Data'!D149&lt;4, 'Raw Data'!O149='Raw Data'!P149), 'Raw Data'!D149, 0)</f>
        <v>0</v>
      </c>
    </row>
    <row r="155" spans="1:50" x14ac:dyDescent="0.3">
      <c r="A155">
        <f>'Raw Data'!Q150</f>
        <v>0</v>
      </c>
      <c r="B155" s="7">
        <f t="shared" si="32"/>
        <v>0</v>
      </c>
      <c r="C155">
        <f>IF('Raw Data'!O150&gt;'Raw Data'!P150, 'Raw Data'!C150, 0)</f>
        <v>0</v>
      </c>
      <c r="D155" s="7">
        <f t="shared" si="33"/>
        <v>0</v>
      </c>
      <c r="E155">
        <f>IF(AND(ISNUMBER('Raw Data'!O150), 'Raw Data'!O150='Raw Data'!P150), 'Raw Data'!D150, 0)</f>
        <v>0</v>
      </c>
      <c r="F155" s="7">
        <f t="shared" si="34"/>
        <v>0</v>
      </c>
      <c r="G155">
        <f>IF('Raw Data'!O150&lt;'Raw Data'!P150, 'Raw Data'!E150, 0)</f>
        <v>0</v>
      </c>
      <c r="H155" s="7">
        <f t="shared" si="35"/>
        <v>0</v>
      </c>
      <c r="I155">
        <f>IF(SUM('Raw Data'!O150:P150)&gt;2, 'Raw Data'!F150, 0)</f>
        <v>0</v>
      </c>
      <c r="J155" s="7">
        <f t="shared" si="36"/>
        <v>0</v>
      </c>
      <c r="K155">
        <f>IF(AND(ISNUMBER('Raw Data'!O150),SUM('Raw Data'!O150:P150)&lt;3),'Raw Data'!F150,)</f>
        <v>0</v>
      </c>
      <c r="L155" s="7">
        <f t="shared" si="37"/>
        <v>0</v>
      </c>
      <c r="M155">
        <f>IF(AND('Raw Data'!O150&gt;0, 'Raw Data'!P150&gt;0), 'Raw Data'!H150, 0)</f>
        <v>0</v>
      </c>
      <c r="N155" s="7">
        <f t="shared" si="38"/>
        <v>0</v>
      </c>
      <c r="O155">
        <f>IF(AND(ISNUMBER('Raw Data'!O150), OR('Raw Data'!O150=0, 'Raw Data'!P150=0)), 'Raw Data'!I150, 0)</f>
        <v>0</v>
      </c>
      <c r="P155" s="7">
        <f>IF(OR(E155&gt;0, ISBLANK('Raw Data'!O150)=TRUE), 0, 1)</f>
        <v>0</v>
      </c>
      <c r="Q155">
        <f>IF('Raw Data'!O150='Raw Data'!P150, 0, IF('Raw Data'!O150&gt;'Raw Data'!P150, 'Raw Data'!J150, 0))</f>
        <v>0</v>
      </c>
      <c r="R155" s="7">
        <f>IF(OR(E155&gt;0, ISBLANK('Raw Data'!O150)=TRUE), 0, 1)</f>
        <v>0</v>
      </c>
      <c r="S155">
        <f>IF('Raw Data'!O150='Raw Data'!P150, 0, IF('Raw Data'!O150&lt;'Raw Data'!P150, 'Raw Data'!K150, 0))</f>
        <v>0</v>
      </c>
      <c r="T155" s="7">
        <f t="shared" si="39"/>
        <v>0</v>
      </c>
      <c r="U155">
        <f>IF(AND(ISNUMBER('Raw Data'!O150), OR('Raw Data'!O150&gt;'Raw Data'!P150, 'Raw Data'!O150='Raw Data'!P150)), 'Raw Data'!L150, 0)</f>
        <v>0</v>
      </c>
      <c r="V155" s="7">
        <f t="shared" si="40"/>
        <v>0</v>
      </c>
      <c r="W155">
        <f>IF(AND(ISNUMBER('Raw Data'!O150), OR('Raw Data'!O150&lt;'Raw Data'!P150, 'Raw Data'!O150='Raw Data'!P150)), 'Raw Data'!M150, 0)</f>
        <v>0</v>
      </c>
      <c r="X155" s="7">
        <f t="shared" si="41"/>
        <v>0</v>
      </c>
      <c r="Y155">
        <f>IF(AND(ISNUMBER('Raw Data'!O150), OR('Raw Data'!O150&gt;'Raw Data'!P150, 'Raw Data'!O150&lt;'Raw Data'!P150)), 'Raw Data'!N150, 0)</f>
        <v>0</v>
      </c>
      <c r="Z155">
        <f>IF('Raw Data'!C150&lt;'Raw Data'!E150, 1, 0)</f>
        <v>0</v>
      </c>
      <c r="AA155">
        <f>IF(AND('Raw Data'!C150&lt;'Raw Data'!E150, 'Raw Data'!O150&gt;'Raw Data'!P150), 'Raw Data'!C150, 0)</f>
        <v>0</v>
      </c>
      <c r="AB155" t="b">
        <f>'Raw Data'!C150&lt;'Raw Data'!E150</f>
        <v>0</v>
      </c>
      <c r="AC155">
        <f>IF('Raw Data'!C151&gt;'Raw Data'!E151, 1, 0)</f>
        <v>0</v>
      </c>
      <c r="AD155">
        <f>IF(AND('Raw Data'!C150&gt;'Raw Data'!E150, 'Raw Data'!O150&gt;'Raw Data'!P150), 'Raw Data'!C150, 0)</f>
        <v>0</v>
      </c>
      <c r="AE155">
        <f>IF('Raw Data'!E150&lt;'Raw Data'!C150, 1, 0)</f>
        <v>0</v>
      </c>
      <c r="AF155">
        <f>IF(AND('Raw Data'!C150&gt;'Raw Data'!E150, 'Raw Data'!O150&lt;'Raw Data'!P150), 'Raw Data'!E150, 0)</f>
        <v>0</v>
      </c>
      <c r="AG155">
        <f>IF('Raw Data'!E150&gt;'Raw Data'!C150, 1, 0)</f>
        <v>0</v>
      </c>
      <c r="AH155">
        <f>IF(AND('Raw Data'!C150&lt;'Raw Data'!E150, 'Raw Data'!O150&lt;'Raw Data'!P150), 'Raw Data'!E150, 0)</f>
        <v>0</v>
      </c>
      <c r="AI155" s="7">
        <f t="shared" si="42"/>
        <v>0</v>
      </c>
      <c r="AJ155">
        <f>IF(ISNUMBER('Raw Data'!C150), IF(_xlfn.XLOOKUP(SMALL('Raw Data'!C150:E150, 1), C155:G155, C155:G155, 0)&gt;0, SMALL('Raw Data'!C150:E150, 1), 0), 0)</f>
        <v>0</v>
      </c>
      <c r="AK155" s="7">
        <f t="shared" si="43"/>
        <v>0</v>
      </c>
      <c r="AL155">
        <f>IF(ISNUMBER('Raw Data'!C150), IF(_xlfn.XLOOKUP(SMALL('Raw Data'!C150:E150, 2), C155:G155, C155:G155, 0)&gt;0, SMALL('Raw Data'!C150:E150, 2), 0), 0)</f>
        <v>0</v>
      </c>
      <c r="AM155" s="7">
        <f t="shared" si="44"/>
        <v>0</v>
      </c>
      <c r="AN155">
        <f>IF(ISNUMBER('Raw Data'!C150), IF(_xlfn.XLOOKUP(SMALL('Raw Data'!C150:E150, 3), C155:G155, C155:G155, 0)&gt;0, SMALL('Raw Data'!C150:E150, 3), 0), 0)</f>
        <v>0</v>
      </c>
      <c r="AO155" s="7">
        <f t="shared" si="45"/>
        <v>0</v>
      </c>
      <c r="AP155">
        <f>IF(AND('Raw Data'!C150&lt;'Raw Data'!E150,'Raw Data'!O150&gt;'Raw Data'!P150),'Raw Data'!C150,IF(AND('Raw Data'!E150&lt;'Raw Data'!C150,'Raw Data'!P150&gt;'Raw Data'!O150),'Raw Data'!E150,0))</f>
        <v>0</v>
      </c>
      <c r="AQ155" s="7">
        <f t="shared" si="46"/>
        <v>0</v>
      </c>
      <c r="AR155">
        <f>IF(AND('Raw Data'!C150&gt;'Raw Data'!E150,'Raw Data'!O150&gt;'Raw Data'!P150),'Raw Data'!C150,IF(AND('Raw Data'!E150&gt;'Raw Data'!C150,'Raw Data'!P150&gt;'Raw Data'!O150),'Raw Data'!E150,0))</f>
        <v>0</v>
      </c>
      <c r="AS155">
        <f>IF('Raw Data'!D150&gt;0, IF('Raw Data'!D150&gt;4, Analysis!P155, 1), 0)</f>
        <v>0</v>
      </c>
      <c r="AT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AU155">
        <f t="shared" si="47"/>
        <v>0</v>
      </c>
      <c r="AV155">
        <f>IF(AND('Raw Data'!D150&gt;4,'Raw Data'!O150&lt;'Raw Data'!P150),'Raw Data'!K150,IF(AND('Raw Data'!D150&gt;4,'Raw Data'!O150='Raw Data'!P150),0,IF('Raw Data'!O150='Raw Data'!P150,'Raw Data'!D150,0)))</f>
        <v>0</v>
      </c>
      <c r="AW155">
        <f>IF(AND('Raw Data'!D150&lt;4, NOT(ISBLANK('Raw Data'!D150))), 1, 0)</f>
        <v>0</v>
      </c>
      <c r="AX155">
        <f>IF(AND('Raw Data'!D150&lt;4, 'Raw Data'!O150='Raw Data'!P150), 'Raw Data'!D150, 0)</f>
        <v>0</v>
      </c>
    </row>
    <row r="156" spans="1:50" x14ac:dyDescent="0.3">
      <c r="A156">
        <f>'Raw Data'!Q151</f>
        <v>0</v>
      </c>
      <c r="B156" s="7">
        <f t="shared" si="32"/>
        <v>0</v>
      </c>
      <c r="C156">
        <f>IF('Raw Data'!O151&gt;'Raw Data'!P151, 'Raw Data'!C151, 0)</f>
        <v>0</v>
      </c>
      <c r="D156" s="7">
        <f t="shared" si="33"/>
        <v>0</v>
      </c>
      <c r="E156">
        <f>IF(AND(ISNUMBER('Raw Data'!O151), 'Raw Data'!O151='Raw Data'!P151), 'Raw Data'!D151, 0)</f>
        <v>0</v>
      </c>
      <c r="F156" s="7">
        <f t="shared" si="34"/>
        <v>0</v>
      </c>
      <c r="G156">
        <f>IF('Raw Data'!O151&lt;'Raw Data'!P151, 'Raw Data'!E151, 0)</f>
        <v>0</v>
      </c>
      <c r="H156" s="7">
        <f t="shared" si="35"/>
        <v>0</v>
      </c>
      <c r="I156">
        <f>IF(SUM('Raw Data'!O151:P151)&gt;2, 'Raw Data'!F151, 0)</f>
        <v>0</v>
      </c>
      <c r="J156" s="7">
        <f t="shared" si="36"/>
        <v>0</v>
      </c>
      <c r="K156">
        <f>IF(AND(ISNUMBER('Raw Data'!O151),SUM('Raw Data'!O151:P151)&lt;3),'Raw Data'!F151,)</f>
        <v>0</v>
      </c>
      <c r="L156" s="7">
        <f t="shared" si="37"/>
        <v>0</v>
      </c>
      <c r="M156">
        <f>IF(AND('Raw Data'!O151&gt;0, 'Raw Data'!P151&gt;0), 'Raw Data'!H151, 0)</f>
        <v>0</v>
      </c>
      <c r="N156" s="7">
        <f t="shared" si="38"/>
        <v>0</v>
      </c>
      <c r="O156">
        <f>IF(AND(ISNUMBER('Raw Data'!O151), OR('Raw Data'!O151=0, 'Raw Data'!P151=0)), 'Raw Data'!I151, 0)</f>
        <v>0</v>
      </c>
      <c r="P156" s="7">
        <f>IF(OR(E156&gt;0, ISBLANK('Raw Data'!O151)=TRUE), 0, 1)</f>
        <v>0</v>
      </c>
      <c r="Q156">
        <f>IF('Raw Data'!O151='Raw Data'!P151, 0, IF('Raw Data'!O151&gt;'Raw Data'!P151, 'Raw Data'!J151, 0))</f>
        <v>0</v>
      </c>
      <c r="R156" s="7">
        <f>IF(OR(E156&gt;0, ISBLANK('Raw Data'!O151)=TRUE), 0, 1)</f>
        <v>0</v>
      </c>
      <c r="S156">
        <f>IF('Raw Data'!O151='Raw Data'!P151, 0, IF('Raw Data'!O151&lt;'Raw Data'!P151, 'Raw Data'!K151, 0))</f>
        <v>0</v>
      </c>
      <c r="T156" s="7">
        <f t="shared" si="39"/>
        <v>0</v>
      </c>
      <c r="U156">
        <f>IF(AND(ISNUMBER('Raw Data'!O151), OR('Raw Data'!O151&gt;'Raw Data'!P151, 'Raw Data'!O151='Raw Data'!P151)), 'Raw Data'!L151, 0)</f>
        <v>0</v>
      </c>
      <c r="V156" s="7">
        <f t="shared" si="40"/>
        <v>0</v>
      </c>
      <c r="W156">
        <f>IF(AND(ISNUMBER('Raw Data'!O151), OR('Raw Data'!O151&lt;'Raw Data'!P151, 'Raw Data'!O151='Raw Data'!P151)), 'Raw Data'!M151, 0)</f>
        <v>0</v>
      </c>
      <c r="X156" s="7">
        <f t="shared" si="41"/>
        <v>0</v>
      </c>
      <c r="Y156">
        <f>IF(AND(ISNUMBER('Raw Data'!O151), OR('Raw Data'!O151&gt;'Raw Data'!P151, 'Raw Data'!O151&lt;'Raw Data'!P151)), 'Raw Data'!N151, 0)</f>
        <v>0</v>
      </c>
      <c r="Z156">
        <f>IF('Raw Data'!C151&lt;'Raw Data'!E151, 1, 0)</f>
        <v>0</v>
      </c>
      <c r="AA156">
        <f>IF(AND('Raw Data'!C151&lt;'Raw Data'!E151, 'Raw Data'!O151&gt;'Raw Data'!P151), 'Raw Data'!C151, 0)</f>
        <v>0</v>
      </c>
      <c r="AB156" t="b">
        <f>'Raw Data'!C151&lt;'Raw Data'!E151</f>
        <v>0</v>
      </c>
      <c r="AC156">
        <f>IF('Raw Data'!C152&gt;'Raw Data'!E152, 1, 0)</f>
        <v>0</v>
      </c>
      <c r="AD156">
        <f>IF(AND('Raw Data'!C151&gt;'Raw Data'!E151, 'Raw Data'!O151&gt;'Raw Data'!P151), 'Raw Data'!C151, 0)</f>
        <v>0</v>
      </c>
      <c r="AE156">
        <f>IF('Raw Data'!E151&lt;'Raw Data'!C151, 1, 0)</f>
        <v>0</v>
      </c>
      <c r="AF156">
        <f>IF(AND('Raw Data'!C151&gt;'Raw Data'!E151, 'Raw Data'!O151&lt;'Raw Data'!P151), 'Raw Data'!E151, 0)</f>
        <v>0</v>
      </c>
      <c r="AG156">
        <f>IF('Raw Data'!E151&gt;'Raw Data'!C151, 1, 0)</f>
        <v>0</v>
      </c>
      <c r="AH156">
        <f>IF(AND('Raw Data'!C151&lt;'Raw Data'!E151, 'Raw Data'!O151&lt;'Raw Data'!P151), 'Raw Data'!E151, 0)</f>
        <v>0</v>
      </c>
      <c r="AI156" s="7">
        <f t="shared" si="42"/>
        <v>0</v>
      </c>
      <c r="AJ156">
        <f>IF(ISNUMBER('Raw Data'!C151), IF(_xlfn.XLOOKUP(SMALL('Raw Data'!C151:E151, 1), C156:G156, C156:G156, 0)&gt;0, SMALL('Raw Data'!C151:E151, 1), 0), 0)</f>
        <v>0</v>
      </c>
      <c r="AK156" s="7">
        <f t="shared" si="43"/>
        <v>0</v>
      </c>
      <c r="AL156">
        <f>IF(ISNUMBER('Raw Data'!C151), IF(_xlfn.XLOOKUP(SMALL('Raw Data'!C151:E151, 2), C156:G156, C156:G156, 0)&gt;0, SMALL('Raw Data'!C151:E151, 2), 0), 0)</f>
        <v>0</v>
      </c>
      <c r="AM156" s="7">
        <f t="shared" si="44"/>
        <v>0</v>
      </c>
      <c r="AN156">
        <f>IF(ISNUMBER('Raw Data'!C151), IF(_xlfn.XLOOKUP(SMALL('Raw Data'!C151:E151, 3), C156:G156, C156:G156, 0)&gt;0, SMALL('Raw Data'!C151:E151, 3), 0), 0)</f>
        <v>0</v>
      </c>
      <c r="AO156" s="7">
        <f t="shared" si="45"/>
        <v>0</v>
      </c>
      <c r="AP156">
        <f>IF(AND('Raw Data'!C151&lt;'Raw Data'!E151,'Raw Data'!O151&gt;'Raw Data'!P151),'Raw Data'!C151,IF(AND('Raw Data'!E151&lt;'Raw Data'!C151,'Raw Data'!P151&gt;'Raw Data'!O151),'Raw Data'!E151,0))</f>
        <v>0</v>
      </c>
      <c r="AQ156" s="7">
        <f t="shared" si="46"/>
        <v>0</v>
      </c>
      <c r="AR156">
        <f>IF(AND('Raw Data'!C151&gt;'Raw Data'!E151,'Raw Data'!O151&gt;'Raw Data'!P151),'Raw Data'!C151,IF(AND('Raw Data'!E151&gt;'Raw Data'!C151,'Raw Data'!P151&gt;'Raw Data'!O151),'Raw Data'!E151,0))</f>
        <v>0</v>
      </c>
      <c r="AS156">
        <f>IF('Raw Data'!D151&gt;0, IF('Raw Data'!D151&gt;4, Analysis!P156, 1), 0)</f>
        <v>0</v>
      </c>
      <c r="AT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AU156">
        <f t="shared" si="47"/>
        <v>0</v>
      </c>
      <c r="AV156">
        <f>IF(AND('Raw Data'!D151&gt;4,'Raw Data'!O151&lt;'Raw Data'!P151),'Raw Data'!K151,IF(AND('Raw Data'!D151&gt;4,'Raw Data'!O151='Raw Data'!P151),0,IF('Raw Data'!O151='Raw Data'!P151,'Raw Data'!D151,0)))</f>
        <v>0</v>
      </c>
      <c r="AW156">
        <f>IF(AND('Raw Data'!D151&lt;4, NOT(ISBLANK('Raw Data'!D151))), 1, 0)</f>
        <v>0</v>
      </c>
      <c r="AX156">
        <f>IF(AND('Raw Data'!D151&lt;4, 'Raw Data'!O151='Raw Data'!P151), 'Raw Data'!D151, 0)</f>
        <v>0</v>
      </c>
    </row>
    <row r="157" spans="1:50" x14ac:dyDescent="0.3">
      <c r="A157">
        <f>'Raw Data'!Q152</f>
        <v>0</v>
      </c>
      <c r="B157" s="7">
        <f t="shared" si="32"/>
        <v>0</v>
      </c>
      <c r="C157">
        <f>IF('Raw Data'!O152&gt;'Raw Data'!P152, 'Raw Data'!C152, 0)</f>
        <v>0</v>
      </c>
      <c r="D157" s="7">
        <f t="shared" si="33"/>
        <v>0</v>
      </c>
      <c r="E157">
        <f>IF(AND(ISNUMBER('Raw Data'!O152), 'Raw Data'!O152='Raw Data'!P152), 'Raw Data'!D152, 0)</f>
        <v>0</v>
      </c>
      <c r="F157" s="7">
        <f t="shared" si="34"/>
        <v>0</v>
      </c>
      <c r="G157">
        <f>IF('Raw Data'!O152&lt;'Raw Data'!P152, 'Raw Data'!E152, 0)</f>
        <v>0</v>
      </c>
      <c r="H157" s="7">
        <f t="shared" si="35"/>
        <v>0</v>
      </c>
      <c r="I157">
        <f>IF(SUM('Raw Data'!O152:P152)&gt;2, 'Raw Data'!F152, 0)</f>
        <v>0</v>
      </c>
      <c r="J157" s="7">
        <f t="shared" si="36"/>
        <v>0</v>
      </c>
      <c r="K157">
        <f>IF(AND(ISNUMBER('Raw Data'!O152),SUM('Raw Data'!O152:P152)&lt;3),'Raw Data'!F152,)</f>
        <v>0</v>
      </c>
      <c r="L157" s="7">
        <f t="shared" si="37"/>
        <v>0</v>
      </c>
      <c r="M157">
        <f>IF(AND('Raw Data'!O152&gt;0, 'Raw Data'!P152&gt;0), 'Raw Data'!H152, 0)</f>
        <v>0</v>
      </c>
      <c r="N157" s="7">
        <f t="shared" si="38"/>
        <v>0</v>
      </c>
      <c r="O157">
        <f>IF(AND(ISNUMBER('Raw Data'!O152), OR('Raw Data'!O152=0, 'Raw Data'!P152=0)), 'Raw Data'!I152, 0)</f>
        <v>0</v>
      </c>
      <c r="P157" s="7">
        <f>IF(OR(E157&gt;0, ISBLANK('Raw Data'!O152)=TRUE), 0, 1)</f>
        <v>0</v>
      </c>
      <c r="Q157">
        <f>IF('Raw Data'!O152='Raw Data'!P152, 0, IF('Raw Data'!O152&gt;'Raw Data'!P152, 'Raw Data'!J152, 0))</f>
        <v>0</v>
      </c>
      <c r="R157" s="7">
        <f>IF(OR(E157&gt;0, ISBLANK('Raw Data'!O152)=TRUE), 0, 1)</f>
        <v>0</v>
      </c>
      <c r="S157">
        <f>IF('Raw Data'!O152='Raw Data'!P152, 0, IF('Raw Data'!O152&lt;'Raw Data'!P152, 'Raw Data'!K152, 0))</f>
        <v>0</v>
      </c>
      <c r="T157" s="7">
        <f t="shared" si="39"/>
        <v>0</v>
      </c>
      <c r="U157">
        <f>IF(AND(ISNUMBER('Raw Data'!O152), OR('Raw Data'!O152&gt;'Raw Data'!P152, 'Raw Data'!O152='Raw Data'!P152)), 'Raw Data'!L152, 0)</f>
        <v>0</v>
      </c>
      <c r="V157" s="7">
        <f t="shared" si="40"/>
        <v>0</v>
      </c>
      <c r="W157">
        <f>IF(AND(ISNUMBER('Raw Data'!O152), OR('Raw Data'!O152&lt;'Raw Data'!P152, 'Raw Data'!O152='Raw Data'!P152)), 'Raw Data'!M152, 0)</f>
        <v>0</v>
      </c>
      <c r="X157" s="7">
        <f t="shared" si="41"/>
        <v>0</v>
      </c>
      <c r="Y157">
        <f>IF(AND(ISNUMBER('Raw Data'!O152), OR('Raw Data'!O152&gt;'Raw Data'!P152, 'Raw Data'!O152&lt;'Raw Data'!P152)), 'Raw Data'!N152, 0)</f>
        <v>0</v>
      </c>
      <c r="Z157">
        <f>IF('Raw Data'!C152&lt;'Raw Data'!E152, 1, 0)</f>
        <v>0</v>
      </c>
      <c r="AA157">
        <f>IF(AND('Raw Data'!C152&lt;'Raw Data'!E152, 'Raw Data'!O152&gt;'Raw Data'!P152), 'Raw Data'!C152, 0)</f>
        <v>0</v>
      </c>
      <c r="AB157" t="b">
        <f>'Raw Data'!C152&lt;'Raw Data'!E152</f>
        <v>0</v>
      </c>
      <c r="AC157">
        <f>IF('Raw Data'!C153&gt;'Raw Data'!E153, 1, 0)</f>
        <v>0</v>
      </c>
      <c r="AD157">
        <f>IF(AND('Raw Data'!C152&gt;'Raw Data'!E152, 'Raw Data'!O152&gt;'Raw Data'!P152), 'Raw Data'!C152, 0)</f>
        <v>0</v>
      </c>
      <c r="AE157">
        <f>IF('Raw Data'!E152&lt;'Raw Data'!C152, 1, 0)</f>
        <v>0</v>
      </c>
      <c r="AF157">
        <f>IF(AND('Raw Data'!C152&gt;'Raw Data'!E152, 'Raw Data'!O152&lt;'Raw Data'!P152), 'Raw Data'!E152, 0)</f>
        <v>0</v>
      </c>
      <c r="AG157">
        <f>IF('Raw Data'!E152&gt;'Raw Data'!C152, 1, 0)</f>
        <v>0</v>
      </c>
      <c r="AH157">
        <f>IF(AND('Raw Data'!C152&lt;'Raw Data'!E152, 'Raw Data'!O152&lt;'Raw Data'!P152), 'Raw Data'!E152, 0)</f>
        <v>0</v>
      </c>
      <c r="AI157" s="7">
        <f t="shared" si="42"/>
        <v>0</v>
      </c>
      <c r="AJ157">
        <f>IF(ISNUMBER('Raw Data'!C152), IF(_xlfn.XLOOKUP(SMALL('Raw Data'!C152:E152, 1), C157:G157, C157:G157, 0)&gt;0, SMALL('Raw Data'!C152:E152, 1), 0), 0)</f>
        <v>0</v>
      </c>
      <c r="AK157" s="7">
        <f t="shared" si="43"/>
        <v>0</v>
      </c>
      <c r="AL157">
        <f>IF(ISNUMBER('Raw Data'!C152), IF(_xlfn.XLOOKUP(SMALL('Raw Data'!C152:E152, 2), C157:G157, C157:G157, 0)&gt;0, SMALL('Raw Data'!C152:E152, 2), 0), 0)</f>
        <v>0</v>
      </c>
      <c r="AM157" s="7">
        <f t="shared" si="44"/>
        <v>0</v>
      </c>
      <c r="AN157">
        <f>IF(ISNUMBER('Raw Data'!C152), IF(_xlfn.XLOOKUP(SMALL('Raw Data'!C152:E152, 3), C157:G157, C157:G157, 0)&gt;0, SMALL('Raw Data'!C152:E152, 3), 0), 0)</f>
        <v>0</v>
      </c>
      <c r="AO157" s="7">
        <f t="shared" si="45"/>
        <v>0</v>
      </c>
      <c r="AP157">
        <f>IF(AND('Raw Data'!C152&lt;'Raw Data'!E152,'Raw Data'!O152&gt;'Raw Data'!P152),'Raw Data'!C152,IF(AND('Raw Data'!E152&lt;'Raw Data'!C152,'Raw Data'!P152&gt;'Raw Data'!O152),'Raw Data'!E152,0))</f>
        <v>0</v>
      </c>
      <c r="AQ157" s="7">
        <f t="shared" si="46"/>
        <v>0</v>
      </c>
      <c r="AR157">
        <f>IF(AND('Raw Data'!C152&gt;'Raw Data'!E152,'Raw Data'!O152&gt;'Raw Data'!P152),'Raw Data'!C152,IF(AND('Raw Data'!E152&gt;'Raw Data'!C152,'Raw Data'!P152&gt;'Raw Data'!O152),'Raw Data'!E152,0))</f>
        <v>0</v>
      </c>
      <c r="AS157">
        <f>IF('Raw Data'!D152&gt;0, IF('Raw Data'!D152&gt;4, Analysis!P157, 1), 0)</f>
        <v>0</v>
      </c>
      <c r="AT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AU157">
        <f t="shared" si="47"/>
        <v>0</v>
      </c>
      <c r="AV157">
        <f>IF(AND('Raw Data'!D152&gt;4,'Raw Data'!O152&lt;'Raw Data'!P152),'Raw Data'!K152,IF(AND('Raw Data'!D152&gt;4,'Raw Data'!O152='Raw Data'!P152),0,IF('Raw Data'!O152='Raw Data'!P152,'Raw Data'!D152,0)))</f>
        <v>0</v>
      </c>
      <c r="AW157">
        <f>IF(AND('Raw Data'!D152&lt;4, NOT(ISBLANK('Raw Data'!D152))), 1, 0)</f>
        <v>0</v>
      </c>
      <c r="AX157">
        <f>IF(AND('Raw Data'!D152&lt;4, 'Raw Data'!O152='Raw Data'!P152), 'Raw Data'!D152, 0)</f>
        <v>0</v>
      </c>
    </row>
    <row r="158" spans="1:50" x14ac:dyDescent="0.3">
      <c r="A158">
        <f>'Raw Data'!Q153</f>
        <v>0</v>
      </c>
      <c r="B158" s="7">
        <f t="shared" si="32"/>
        <v>0</v>
      </c>
      <c r="C158">
        <f>IF('Raw Data'!O153&gt;'Raw Data'!P153, 'Raw Data'!C153, 0)</f>
        <v>0</v>
      </c>
      <c r="D158" s="7">
        <f t="shared" si="33"/>
        <v>0</v>
      </c>
      <c r="E158">
        <f>IF(AND(ISNUMBER('Raw Data'!O153), 'Raw Data'!O153='Raw Data'!P153), 'Raw Data'!D153, 0)</f>
        <v>0</v>
      </c>
      <c r="F158" s="7">
        <f t="shared" si="34"/>
        <v>0</v>
      </c>
      <c r="G158">
        <f>IF('Raw Data'!O153&lt;'Raw Data'!P153, 'Raw Data'!E153, 0)</f>
        <v>0</v>
      </c>
      <c r="H158" s="7">
        <f t="shared" si="35"/>
        <v>0</v>
      </c>
      <c r="I158">
        <f>IF(SUM('Raw Data'!O153:P153)&gt;2, 'Raw Data'!F153, 0)</f>
        <v>0</v>
      </c>
      <c r="J158" s="7">
        <f t="shared" si="36"/>
        <v>0</v>
      </c>
      <c r="K158">
        <f>IF(AND(ISNUMBER('Raw Data'!O153),SUM('Raw Data'!O153:P153)&lt;3),'Raw Data'!F153,)</f>
        <v>0</v>
      </c>
      <c r="L158" s="7">
        <f t="shared" si="37"/>
        <v>0</v>
      </c>
      <c r="M158">
        <f>IF(AND('Raw Data'!O153&gt;0, 'Raw Data'!P153&gt;0), 'Raw Data'!H153, 0)</f>
        <v>0</v>
      </c>
      <c r="N158" s="7">
        <f t="shared" si="38"/>
        <v>0</v>
      </c>
      <c r="O158">
        <f>IF(AND(ISNUMBER('Raw Data'!O153), OR('Raw Data'!O153=0, 'Raw Data'!P153=0)), 'Raw Data'!I153, 0)</f>
        <v>0</v>
      </c>
      <c r="P158" s="7">
        <f>IF(OR(E158&gt;0, ISBLANK('Raw Data'!O153)=TRUE), 0, 1)</f>
        <v>0</v>
      </c>
      <c r="Q158">
        <f>IF('Raw Data'!O153='Raw Data'!P153, 0, IF('Raw Data'!O153&gt;'Raw Data'!P153, 'Raw Data'!J153, 0))</f>
        <v>0</v>
      </c>
      <c r="R158" s="7">
        <f>IF(OR(E158&gt;0, ISBLANK('Raw Data'!O153)=TRUE), 0, 1)</f>
        <v>0</v>
      </c>
      <c r="S158">
        <f>IF('Raw Data'!O153='Raw Data'!P153, 0, IF('Raw Data'!O153&lt;'Raw Data'!P153, 'Raw Data'!K153, 0))</f>
        <v>0</v>
      </c>
      <c r="T158" s="7">
        <f t="shared" si="39"/>
        <v>0</v>
      </c>
      <c r="U158">
        <f>IF(AND(ISNUMBER('Raw Data'!O153), OR('Raw Data'!O153&gt;'Raw Data'!P153, 'Raw Data'!O153='Raw Data'!P153)), 'Raw Data'!L153, 0)</f>
        <v>0</v>
      </c>
      <c r="V158" s="7">
        <f t="shared" si="40"/>
        <v>0</v>
      </c>
      <c r="W158">
        <f>IF(AND(ISNUMBER('Raw Data'!O153), OR('Raw Data'!O153&lt;'Raw Data'!P153, 'Raw Data'!O153='Raw Data'!P153)), 'Raw Data'!M153, 0)</f>
        <v>0</v>
      </c>
      <c r="X158" s="7">
        <f t="shared" si="41"/>
        <v>0</v>
      </c>
      <c r="Y158">
        <f>IF(AND(ISNUMBER('Raw Data'!O153), OR('Raw Data'!O153&gt;'Raw Data'!P153, 'Raw Data'!O153&lt;'Raw Data'!P153)), 'Raw Data'!N153, 0)</f>
        <v>0</v>
      </c>
      <c r="Z158">
        <f>IF('Raw Data'!C153&lt;'Raw Data'!E153, 1, 0)</f>
        <v>0</v>
      </c>
      <c r="AA158">
        <f>IF(AND('Raw Data'!C153&lt;'Raw Data'!E153, 'Raw Data'!O153&gt;'Raw Data'!P153), 'Raw Data'!C153, 0)</f>
        <v>0</v>
      </c>
      <c r="AB158" t="b">
        <f>'Raw Data'!C153&lt;'Raw Data'!E153</f>
        <v>0</v>
      </c>
      <c r="AC158">
        <f>IF('Raw Data'!C154&gt;'Raw Data'!E154, 1, 0)</f>
        <v>0</v>
      </c>
      <c r="AD158">
        <f>IF(AND('Raw Data'!C153&gt;'Raw Data'!E153, 'Raw Data'!O153&gt;'Raw Data'!P153), 'Raw Data'!C153, 0)</f>
        <v>0</v>
      </c>
      <c r="AE158">
        <f>IF('Raw Data'!E153&lt;'Raw Data'!C153, 1, 0)</f>
        <v>0</v>
      </c>
      <c r="AF158">
        <f>IF(AND('Raw Data'!C153&gt;'Raw Data'!E153, 'Raw Data'!O153&lt;'Raw Data'!P153), 'Raw Data'!E153, 0)</f>
        <v>0</v>
      </c>
      <c r="AG158">
        <f>IF('Raw Data'!E153&gt;'Raw Data'!C153, 1, 0)</f>
        <v>0</v>
      </c>
      <c r="AH158">
        <f>IF(AND('Raw Data'!C153&lt;'Raw Data'!E153, 'Raw Data'!O153&lt;'Raw Data'!P153), 'Raw Data'!E153, 0)</f>
        <v>0</v>
      </c>
      <c r="AI158" s="7">
        <f t="shared" si="42"/>
        <v>0</v>
      </c>
      <c r="AJ158">
        <f>IF(ISNUMBER('Raw Data'!C153), IF(_xlfn.XLOOKUP(SMALL('Raw Data'!C153:E153, 1), C158:G158, C158:G158, 0)&gt;0, SMALL('Raw Data'!C153:E153, 1), 0), 0)</f>
        <v>0</v>
      </c>
      <c r="AK158" s="7">
        <f t="shared" si="43"/>
        <v>0</v>
      </c>
      <c r="AL158">
        <f>IF(ISNUMBER('Raw Data'!C153), IF(_xlfn.XLOOKUP(SMALL('Raw Data'!C153:E153, 2), C158:G158, C158:G158, 0)&gt;0, SMALL('Raw Data'!C153:E153, 2), 0), 0)</f>
        <v>0</v>
      </c>
      <c r="AM158" s="7">
        <f t="shared" si="44"/>
        <v>0</v>
      </c>
      <c r="AN158">
        <f>IF(ISNUMBER('Raw Data'!C153), IF(_xlfn.XLOOKUP(SMALL('Raw Data'!C153:E153, 3), C158:G158, C158:G158, 0)&gt;0, SMALL('Raw Data'!C153:E153, 3), 0), 0)</f>
        <v>0</v>
      </c>
      <c r="AO158" s="7">
        <f t="shared" si="45"/>
        <v>0</v>
      </c>
      <c r="AP158">
        <f>IF(AND('Raw Data'!C153&lt;'Raw Data'!E153,'Raw Data'!O153&gt;'Raw Data'!P153),'Raw Data'!C153,IF(AND('Raw Data'!E153&lt;'Raw Data'!C153,'Raw Data'!P153&gt;'Raw Data'!O153),'Raw Data'!E153,0))</f>
        <v>0</v>
      </c>
      <c r="AQ158" s="7">
        <f t="shared" si="46"/>
        <v>0</v>
      </c>
      <c r="AR158">
        <f>IF(AND('Raw Data'!C153&gt;'Raw Data'!E153,'Raw Data'!O153&gt;'Raw Data'!P153),'Raw Data'!C153,IF(AND('Raw Data'!E153&gt;'Raw Data'!C153,'Raw Data'!P153&gt;'Raw Data'!O153),'Raw Data'!E153,0))</f>
        <v>0</v>
      </c>
      <c r="AS158">
        <f>IF('Raw Data'!D153&gt;0, IF('Raw Data'!D153&gt;4, Analysis!P158, 1), 0)</f>
        <v>0</v>
      </c>
      <c r="AT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AU158">
        <f t="shared" si="47"/>
        <v>0</v>
      </c>
      <c r="AV158">
        <f>IF(AND('Raw Data'!D153&gt;4,'Raw Data'!O153&lt;'Raw Data'!P153),'Raw Data'!K153,IF(AND('Raw Data'!D153&gt;4,'Raw Data'!O153='Raw Data'!P153),0,IF('Raw Data'!O153='Raw Data'!P153,'Raw Data'!D153,0)))</f>
        <v>0</v>
      </c>
      <c r="AW158">
        <f>IF(AND('Raw Data'!D153&lt;4, NOT(ISBLANK('Raw Data'!D153))), 1, 0)</f>
        <v>0</v>
      </c>
      <c r="AX158">
        <f>IF(AND('Raw Data'!D153&lt;4, 'Raw Data'!O153='Raw Data'!P153), 'Raw Data'!D153, 0)</f>
        <v>0</v>
      </c>
    </row>
    <row r="159" spans="1:50" x14ac:dyDescent="0.3">
      <c r="A159">
        <f>'Raw Data'!Q154</f>
        <v>0</v>
      </c>
      <c r="B159" s="7">
        <f t="shared" si="32"/>
        <v>0</v>
      </c>
      <c r="C159">
        <f>IF('Raw Data'!O154&gt;'Raw Data'!P154, 'Raw Data'!C154, 0)</f>
        <v>0</v>
      </c>
      <c r="D159" s="7">
        <f t="shared" si="33"/>
        <v>0</v>
      </c>
      <c r="E159">
        <f>IF(AND(ISNUMBER('Raw Data'!O154), 'Raw Data'!O154='Raw Data'!P154), 'Raw Data'!D154, 0)</f>
        <v>0</v>
      </c>
      <c r="F159" s="7">
        <f t="shared" si="34"/>
        <v>0</v>
      </c>
      <c r="G159">
        <f>IF('Raw Data'!O154&lt;'Raw Data'!P154, 'Raw Data'!E154, 0)</f>
        <v>0</v>
      </c>
      <c r="H159" s="7">
        <f t="shared" si="35"/>
        <v>0</v>
      </c>
      <c r="I159">
        <f>IF(SUM('Raw Data'!O154:P154)&gt;2, 'Raw Data'!F154, 0)</f>
        <v>0</v>
      </c>
      <c r="J159" s="7">
        <f t="shared" si="36"/>
        <v>0</v>
      </c>
      <c r="K159">
        <f>IF(AND(ISNUMBER('Raw Data'!O154),SUM('Raw Data'!O154:P154)&lt;3),'Raw Data'!F154,)</f>
        <v>0</v>
      </c>
      <c r="L159" s="7">
        <f t="shared" si="37"/>
        <v>0</v>
      </c>
      <c r="M159">
        <f>IF(AND('Raw Data'!O154&gt;0, 'Raw Data'!P154&gt;0), 'Raw Data'!H154, 0)</f>
        <v>0</v>
      </c>
      <c r="N159" s="7">
        <f t="shared" si="38"/>
        <v>0</v>
      </c>
      <c r="O159">
        <f>IF(AND(ISNUMBER('Raw Data'!O154), OR('Raw Data'!O154=0, 'Raw Data'!P154=0)), 'Raw Data'!I154, 0)</f>
        <v>0</v>
      </c>
      <c r="P159" s="7">
        <f>IF(OR(E159&gt;0, ISBLANK('Raw Data'!O154)=TRUE), 0, 1)</f>
        <v>0</v>
      </c>
      <c r="Q159">
        <f>IF('Raw Data'!O154='Raw Data'!P154, 0, IF('Raw Data'!O154&gt;'Raw Data'!P154, 'Raw Data'!J154, 0))</f>
        <v>0</v>
      </c>
      <c r="R159" s="7">
        <f>IF(OR(E159&gt;0, ISBLANK('Raw Data'!O154)=TRUE), 0, 1)</f>
        <v>0</v>
      </c>
      <c r="S159">
        <f>IF('Raw Data'!O154='Raw Data'!P154, 0, IF('Raw Data'!O154&lt;'Raw Data'!P154, 'Raw Data'!K154, 0))</f>
        <v>0</v>
      </c>
      <c r="T159" s="7">
        <f t="shared" si="39"/>
        <v>0</v>
      </c>
      <c r="U159">
        <f>IF(AND(ISNUMBER('Raw Data'!O154), OR('Raw Data'!O154&gt;'Raw Data'!P154, 'Raw Data'!O154='Raw Data'!P154)), 'Raw Data'!L154, 0)</f>
        <v>0</v>
      </c>
      <c r="V159" s="7">
        <f t="shared" si="40"/>
        <v>0</v>
      </c>
      <c r="W159">
        <f>IF(AND(ISNUMBER('Raw Data'!O154), OR('Raw Data'!O154&lt;'Raw Data'!P154, 'Raw Data'!O154='Raw Data'!P154)), 'Raw Data'!M154, 0)</f>
        <v>0</v>
      </c>
      <c r="X159" s="7">
        <f t="shared" si="41"/>
        <v>0</v>
      </c>
      <c r="Y159">
        <f>IF(AND(ISNUMBER('Raw Data'!O154), OR('Raw Data'!O154&gt;'Raw Data'!P154, 'Raw Data'!O154&lt;'Raw Data'!P154)), 'Raw Data'!N154, 0)</f>
        <v>0</v>
      </c>
      <c r="Z159">
        <f>IF('Raw Data'!C154&lt;'Raw Data'!E154, 1, 0)</f>
        <v>0</v>
      </c>
      <c r="AA159">
        <f>IF(AND('Raw Data'!C154&lt;'Raw Data'!E154, 'Raw Data'!O154&gt;'Raw Data'!P154), 'Raw Data'!C154, 0)</f>
        <v>0</v>
      </c>
      <c r="AB159" t="b">
        <f>'Raw Data'!C154&lt;'Raw Data'!E154</f>
        <v>0</v>
      </c>
      <c r="AC159">
        <f>IF('Raw Data'!C155&gt;'Raw Data'!E155, 1, 0)</f>
        <v>0</v>
      </c>
      <c r="AD159">
        <f>IF(AND('Raw Data'!C154&gt;'Raw Data'!E154, 'Raw Data'!O154&gt;'Raw Data'!P154), 'Raw Data'!C154, 0)</f>
        <v>0</v>
      </c>
      <c r="AE159">
        <f>IF('Raw Data'!E154&lt;'Raw Data'!C154, 1, 0)</f>
        <v>0</v>
      </c>
      <c r="AF159">
        <f>IF(AND('Raw Data'!C154&gt;'Raw Data'!E154, 'Raw Data'!O154&lt;'Raw Data'!P154), 'Raw Data'!E154, 0)</f>
        <v>0</v>
      </c>
      <c r="AG159">
        <f>IF('Raw Data'!E154&gt;'Raw Data'!C154, 1, 0)</f>
        <v>0</v>
      </c>
      <c r="AH159">
        <f>IF(AND('Raw Data'!C154&lt;'Raw Data'!E154, 'Raw Data'!O154&lt;'Raw Data'!P154), 'Raw Data'!E154, 0)</f>
        <v>0</v>
      </c>
      <c r="AI159" s="7">
        <f t="shared" si="42"/>
        <v>0</v>
      </c>
      <c r="AJ159">
        <f>IF(ISNUMBER('Raw Data'!C154), IF(_xlfn.XLOOKUP(SMALL('Raw Data'!C154:E154, 1), C159:G159, C159:G159, 0)&gt;0, SMALL('Raw Data'!C154:E154, 1), 0), 0)</f>
        <v>0</v>
      </c>
      <c r="AK159" s="7">
        <f t="shared" si="43"/>
        <v>0</v>
      </c>
      <c r="AL159">
        <f>IF(ISNUMBER('Raw Data'!C154), IF(_xlfn.XLOOKUP(SMALL('Raw Data'!C154:E154, 2), C159:G159, C159:G159, 0)&gt;0, SMALL('Raw Data'!C154:E154, 2), 0), 0)</f>
        <v>0</v>
      </c>
      <c r="AM159" s="7">
        <f t="shared" si="44"/>
        <v>0</v>
      </c>
      <c r="AN159">
        <f>IF(ISNUMBER('Raw Data'!C154), IF(_xlfn.XLOOKUP(SMALL('Raw Data'!C154:E154, 3), C159:G159, C159:G159, 0)&gt;0, SMALL('Raw Data'!C154:E154, 3), 0), 0)</f>
        <v>0</v>
      </c>
      <c r="AO159" s="7">
        <f t="shared" si="45"/>
        <v>0</v>
      </c>
      <c r="AP159">
        <f>IF(AND('Raw Data'!C154&lt;'Raw Data'!E154,'Raw Data'!O154&gt;'Raw Data'!P154),'Raw Data'!C154,IF(AND('Raw Data'!E154&lt;'Raw Data'!C154,'Raw Data'!P154&gt;'Raw Data'!O154),'Raw Data'!E154,0))</f>
        <v>0</v>
      </c>
      <c r="AQ159" s="7">
        <f t="shared" si="46"/>
        <v>0</v>
      </c>
      <c r="AR159">
        <f>IF(AND('Raw Data'!C154&gt;'Raw Data'!E154,'Raw Data'!O154&gt;'Raw Data'!P154),'Raw Data'!C154,IF(AND('Raw Data'!E154&gt;'Raw Data'!C154,'Raw Data'!P154&gt;'Raw Data'!O154),'Raw Data'!E154,0))</f>
        <v>0</v>
      </c>
      <c r="AS159">
        <f>IF('Raw Data'!D154&gt;0, IF('Raw Data'!D154&gt;4, Analysis!P159, 1), 0)</f>
        <v>0</v>
      </c>
      <c r="AT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AU159">
        <f t="shared" si="47"/>
        <v>0</v>
      </c>
      <c r="AV159">
        <f>IF(AND('Raw Data'!D154&gt;4,'Raw Data'!O154&lt;'Raw Data'!P154),'Raw Data'!K154,IF(AND('Raw Data'!D154&gt;4,'Raw Data'!O154='Raw Data'!P154),0,IF('Raw Data'!O154='Raw Data'!P154,'Raw Data'!D154,0)))</f>
        <v>0</v>
      </c>
      <c r="AW159">
        <f>IF(AND('Raw Data'!D154&lt;4, NOT(ISBLANK('Raw Data'!D154))), 1, 0)</f>
        <v>0</v>
      </c>
      <c r="AX159">
        <f>IF(AND('Raw Data'!D154&lt;4, 'Raw Data'!O154='Raw Data'!P154), 'Raw Data'!D154, 0)</f>
        <v>0</v>
      </c>
    </row>
    <row r="160" spans="1:50" x14ac:dyDescent="0.3">
      <c r="A160">
        <f>'Raw Data'!Q155</f>
        <v>0</v>
      </c>
      <c r="B160" s="7">
        <f t="shared" si="32"/>
        <v>0</v>
      </c>
      <c r="C160">
        <f>IF('Raw Data'!O155&gt;'Raw Data'!P155, 'Raw Data'!C155, 0)</f>
        <v>0</v>
      </c>
      <c r="D160" s="7">
        <f t="shared" si="33"/>
        <v>0</v>
      </c>
      <c r="E160">
        <f>IF(AND(ISNUMBER('Raw Data'!O155), 'Raw Data'!O155='Raw Data'!P155), 'Raw Data'!D155, 0)</f>
        <v>0</v>
      </c>
      <c r="F160" s="7">
        <f t="shared" si="34"/>
        <v>0</v>
      </c>
      <c r="G160">
        <f>IF('Raw Data'!O155&lt;'Raw Data'!P155, 'Raw Data'!E155, 0)</f>
        <v>0</v>
      </c>
      <c r="H160" s="7">
        <f t="shared" si="35"/>
        <v>0</v>
      </c>
      <c r="I160">
        <f>IF(SUM('Raw Data'!O155:P155)&gt;2, 'Raw Data'!F155, 0)</f>
        <v>0</v>
      </c>
      <c r="J160" s="7">
        <f t="shared" si="36"/>
        <v>0</v>
      </c>
      <c r="K160">
        <f>IF(AND(ISNUMBER('Raw Data'!O155),SUM('Raw Data'!O155:P155)&lt;3),'Raw Data'!F155,)</f>
        <v>0</v>
      </c>
      <c r="L160" s="7">
        <f t="shared" si="37"/>
        <v>0</v>
      </c>
      <c r="M160">
        <f>IF(AND('Raw Data'!O155&gt;0, 'Raw Data'!P155&gt;0), 'Raw Data'!H155, 0)</f>
        <v>0</v>
      </c>
      <c r="N160" s="7">
        <f t="shared" si="38"/>
        <v>0</v>
      </c>
      <c r="O160">
        <f>IF(AND(ISNUMBER('Raw Data'!O155), OR('Raw Data'!O155=0, 'Raw Data'!P155=0)), 'Raw Data'!I155, 0)</f>
        <v>0</v>
      </c>
      <c r="P160" s="7">
        <f>IF(OR(E160&gt;0, ISBLANK('Raw Data'!O155)=TRUE), 0, 1)</f>
        <v>0</v>
      </c>
      <c r="Q160">
        <f>IF('Raw Data'!O155='Raw Data'!P155, 0, IF('Raw Data'!O155&gt;'Raw Data'!P155, 'Raw Data'!J155, 0))</f>
        <v>0</v>
      </c>
      <c r="R160" s="7">
        <f>IF(OR(E160&gt;0, ISBLANK('Raw Data'!O155)=TRUE), 0, 1)</f>
        <v>0</v>
      </c>
      <c r="S160">
        <f>IF('Raw Data'!O155='Raw Data'!P155, 0, IF('Raw Data'!O155&lt;'Raw Data'!P155, 'Raw Data'!K155, 0))</f>
        <v>0</v>
      </c>
      <c r="T160" s="7">
        <f t="shared" si="39"/>
        <v>0</v>
      </c>
      <c r="U160">
        <f>IF(AND(ISNUMBER('Raw Data'!O155), OR('Raw Data'!O155&gt;'Raw Data'!P155, 'Raw Data'!O155='Raw Data'!P155)), 'Raw Data'!L155, 0)</f>
        <v>0</v>
      </c>
      <c r="V160" s="7">
        <f t="shared" si="40"/>
        <v>0</v>
      </c>
      <c r="W160">
        <f>IF(AND(ISNUMBER('Raw Data'!O155), OR('Raw Data'!O155&lt;'Raw Data'!P155, 'Raw Data'!O155='Raw Data'!P155)), 'Raw Data'!M155, 0)</f>
        <v>0</v>
      </c>
      <c r="X160" s="7">
        <f t="shared" si="41"/>
        <v>0</v>
      </c>
      <c r="Y160">
        <f>IF(AND(ISNUMBER('Raw Data'!O155), OR('Raw Data'!O155&gt;'Raw Data'!P155, 'Raw Data'!O155&lt;'Raw Data'!P155)), 'Raw Data'!N155, 0)</f>
        <v>0</v>
      </c>
      <c r="Z160">
        <f>IF('Raw Data'!C155&lt;'Raw Data'!E155, 1, 0)</f>
        <v>0</v>
      </c>
      <c r="AA160">
        <f>IF(AND('Raw Data'!C155&lt;'Raw Data'!E155, 'Raw Data'!O155&gt;'Raw Data'!P155), 'Raw Data'!C155, 0)</f>
        <v>0</v>
      </c>
      <c r="AB160" t="b">
        <f>'Raw Data'!C155&lt;'Raw Data'!E155</f>
        <v>0</v>
      </c>
      <c r="AC160">
        <f>IF('Raw Data'!C156&gt;'Raw Data'!E156, 1, 0)</f>
        <v>0</v>
      </c>
      <c r="AD160">
        <f>IF(AND('Raw Data'!C155&gt;'Raw Data'!E155, 'Raw Data'!O155&gt;'Raw Data'!P155), 'Raw Data'!C155, 0)</f>
        <v>0</v>
      </c>
      <c r="AE160">
        <f>IF('Raw Data'!E155&lt;'Raw Data'!C155, 1, 0)</f>
        <v>0</v>
      </c>
      <c r="AF160">
        <f>IF(AND('Raw Data'!C155&gt;'Raw Data'!E155, 'Raw Data'!O155&lt;'Raw Data'!P155), 'Raw Data'!E155, 0)</f>
        <v>0</v>
      </c>
      <c r="AG160">
        <f>IF('Raw Data'!E155&gt;'Raw Data'!C155, 1, 0)</f>
        <v>0</v>
      </c>
      <c r="AH160">
        <f>IF(AND('Raw Data'!C155&lt;'Raw Data'!E155, 'Raw Data'!O155&lt;'Raw Data'!P155), 'Raw Data'!E155, 0)</f>
        <v>0</v>
      </c>
      <c r="AI160" s="7">
        <f t="shared" si="42"/>
        <v>0</v>
      </c>
      <c r="AJ160">
        <f>IF(ISNUMBER('Raw Data'!C155), IF(_xlfn.XLOOKUP(SMALL('Raw Data'!C155:E155, 1), C160:G160, C160:G160, 0)&gt;0, SMALL('Raw Data'!C155:E155, 1), 0), 0)</f>
        <v>0</v>
      </c>
      <c r="AK160" s="7">
        <f t="shared" si="43"/>
        <v>0</v>
      </c>
      <c r="AL160">
        <f>IF(ISNUMBER('Raw Data'!C155), IF(_xlfn.XLOOKUP(SMALL('Raw Data'!C155:E155, 2), C160:G160, C160:G160, 0)&gt;0, SMALL('Raw Data'!C155:E155, 2), 0), 0)</f>
        <v>0</v>
      </c>
      <c r="AM160" s="7">
        <f t="shared" si="44"/>
        <v>0</v>
      </c>
      <c r="AN160">
        <f>IF(ISNUMBER('Raw Data'!C155), IF(_xlfn.XLOOKUP(SMALL('Raw Data'!C155:E155, 3), C160:G160, C160:G160, 0)&gt;0, SMALL('Raw Data'!C155:E155, 3), 0), 0)</f>
        <v>0</v>
      </c>
      <c r="AO160" s="7">
        <f t="shared" si="45"/>
        <v>0</v>
      </c>
      <c r="AP160">
        <f>IF(AND('Raw Data'!C155&lt;'Raw Data'!E155,'Raw Data'!O155&gt;'Raw Data'!P155),'Raw Data'!C155,IF(AND('Raw Data'!E155&lt;'Raw Data'!C155,'Raw Data'!P155&gt;'Raw Data'!O155),'Raw Data'!E155,0))</f>
        <v>0</v>
      </c>
      <c r="AQ160" s="7">
        <f t="shared" si="46"/>
        <v>0</v>
      </c>
      <c r="AR160">
        <f>IF(AND('Raw Data'!C155&gt;'Raw Data'!E155,'Raw Data'!O155&gt;'Raw Data'!P155),'Raw Data'!C155,IF(AND('Raw Data'!E155&gt;'Raw Data'!C155,'Raw Data'!P155&gt;'Raw Data'!O155),'Raw Data'!E155,0))</f>
        <v>0</v>
      </c>
      <c r="AS160">
        <f>IF('Raw Data'!D155&gt;0, IF('Raw Data'!D155&gt;4, Analysis!P160, 1), 0)</f>
        <v>0</v>
      </c>
      <c r="AT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AU160">
        <f t="shared" si="47"/>
        <v>0</v>
      </c>
      <c r="AV160">
        <f>IF(AND('Raw Data'!D155&gt;4,'Raw Data'!O155&lt;'Raw Data'!P155),'Raw Data'!K155,IF(AND('Raw Data'!D155&gt;4,'Raw Data'!O155='Raw Data'!P155),0,IF('Raw Data'!O155='Raw Data'!P155,'Raw Data'!D155,0)))</f>
        <v>0</v>
      </c>
      <c r="AW160">
        <f>IF(AND('Raw Data'!D155&lt;4, NOT(ISBLANK('Raw Data'!D155))), 1, 0)</f>
        <v>0</v>
      </c>
      <c r="AX160">
        <f>IF(AND('Raw Data'!D155&lt;4, 'Raw Data'!O155='Raw Data'!P155), 'Raw Data'!D155, 0)</f>
        <v>0</v>
      </c>
    </row>
    <row r="161" spans="1:50" x14ac:dyDescent="0.3">
      <c r="A161">
        <f>'Raw Data'!Q156</f>
        <v>0</v>
      </c>
      <c r="B161" s="7">
        <f t="shared" si="32"/>
        <v>0</v>
      </c>
      <c r="C161">
        <f>IF('Raw Data'!O156&gt;'Raw Data'!P156, 'Raw Data'!C156, 0)</f>
        <v>0</v>
      </c>
      <c r="D161" s="7">
        <f t="shared" si="33"/>
        <v>0</v>
      </c>
      <c r="E161">
        <f>IF(AND(ISNUMBER('Raw Data'!O156), 'Raw Data'!O156='Raw Data'!P156), 'Raw Data'!D156, 0)</f>
        <v>0</v>
      </c>
      <c r="F161" s="7">
        <f t="shared" si="34"/>
        <v>0</v>
      </c>
      <c r="G161">
        <f>IF('Raw Data'!O156&lt;'Raw Data'!P156, 'Raw Data'!E156, 0)</f>
        <v>0</v>
      </c>
      <c r="H161" s="7">
        <f t="shared" si="35"/>
        <v>0</v>
      </c>
      <c r="I161">
        <f>IF(SUM('Raw Data'!O156:P156)&gt;2, 'Raw Data'!F156, 0)</f>
        <v>0</v>
      </c>
      <c r="J161" s="7">
        <f t="shared" si="36"/>
        <v>0</v>
      </c>
      <c r="K161">
        <f>IF(AND(ISNUMBER('Raw Data'!O156),SUM('Raw Data'!O156:P156)&lt;3),'Raw Data'!F156,)</f>
        <v>0</v>
      </c>
      <c r="L161" s="7">
        <f t="shared" si="37"/>
        <v>0</v>
      </c>
      <c r="M161">
        <f>IF(AND('Raw Data'!O156&gt;0, 'Raw Data'!P156&gt;0), 'Raw Data'!H156, 0)</f>
        <v>0</v>
      </c>
      <c r="N161" s="7">
        <f t="shared" si="38"/>
        <v>0</v>
      </c>
      <c r="O161">
        <f>IF(AND(ISNUMBER('Raw Data'!O156), OR('Raw Data'!O156=0, 'Raw Data'!P156=0)), 'Raw Data'!I156, 0)</f>
        <v>0</v>
      </c>
      <c r="P161" s="7">
        <f>IF(OR(E161&gt;0, ISBLANK('Raw Data'!O156)=TRUE), 0, 1)</f>
        <v>0</v>
      </c>
      <c r="Q161">
        <f>IF('Raw Data'!O156='Raw Data'!P156, 0, IF('Raw Data'!O156&gt;'Raw Data'!P156, 'Raw Data'!J156, 0))</f>
        <v>0</v>
      </c>
      <c r="R161" s="7">
        <f>IF(OR(E161&gt;0, ISBLANK('Raw Data'!O156)=TRUE), 0, 1)</f>
        <v>0</v>
      </c>
      <c r="S161">
        <f>IF('Raw Data'!O156='Raw Data'!P156, 0, IF('Raw Data'!O156&lt;'Raw Data'!P156, 'Raw Data'!K156, 0))</f>
        <v>0</v>
      </c>
      <c r="T161" s="7">
        <f t="shared" si="39"/>
        <v>0</v>
      </c>
      <c r="U161">
        <f>IF(AND(ISNUMBER('Raw Data'!O156), OR('Raw Data'!O156&gt;'Raw Data'!P156, 'Raw Data'!O156='Raw Data'!P156)), 'Raw Data'!L156, 0)</f>
        <v>0</v>
      </c>
      <c r="V161" s="7">
        <f t="shared" si="40"/>
        <v>0</v>
      </c>
      <c r="W161">
        <f>IF(AND(ISNUMBER('Raw Data'!O156), OR('Raw Data'!O156&lt;'Raw Data'!P156, 'Raw Data'!O156='Raw Data'!P156)), 'Raw Data'!M156, 0)</f>
        <v>0</v>
      </c>
      <c r="X161" s="7">
        <f t="shared" si="41"/>
        <v>0</v>
      </c>
      <c r="Y161">
        <f>IF(AND(ISNUMBER('Raw Data'!O156), OR('Raw Data'!O156&gt;'Raw Data'!P156, 'Raw Data'!O156&lt;'Raw Data'!P156)), 'Raw Data'!N156, 0)</f>
        <v>0</v>
      </c>
      <c r="Z161">
        <f>IF('Raw Data'!C156&lt;'Raw Data'!E156, 1, 0)</f>
        <v>0</v>
      </c>
      <c r="AA161">
        <f>IF(AND('Raw Data'!C156&lt;'Raw Data'!E156, 'Raw Data'!O156&gt;'Raw Data'!P156), 'Raw Data'!C156, 0)</f>
        <v>0</v>
      </c>
      <c r="AB161" t="b">
        <f>'Raw Data'!C156&lt;'Raw Data'!E156</f>
        <v>0</v>
      </c>
      <c r="AC161">
        <f>IF('Raw Data'!C157&gt;'Raw Data'!E157, 1, 0)</f>
        <v>0</v>
      </c>
      <c r="AD161">
        <f>IF(AND('Raw Data'!C156&gt;'Raw Data'!E156, 'Raw Data'!O156&gt;'Raw Data'!P156), 'Raw Data'!C156, 0)</f>
        <v>0</v>
      </c>
      <c r="AE161">
        <f>IF('Raw Data'!E156&lt;'Raw Data'!C156, 1, 0)</f>
        <v>0</v>
      </c>
      <c r="AF161">
        <f>IF(AND('Raw Data'!C156&gt;'Raw Data'!E156, 'Raw Data'!O156&lt;'Raw Data'!P156), 'Raw Data'!E156, 0)</f>
        <v>0</v>
      </c>
      <c r="AG161">
        <f>IF('Raw Data'!E156&gt;'Raw Data'!C156, 1, 0)</f>
        <v>0</v>
      </c>
      <c r="AH161">
        <f>IF(AND('Raw Data'!C156&lt;'Raw Data'!E156, 'Raw Data'!O156&lt;'Raw Data'!P156), 'Raw Data'!E156, 0)</f>
        <v>0</v>
      </c>
      <c r="AI161" s="7">
        <f t="shared" si="42"/>
        <v>0</v>
      </c>
      <c r="AJ161">
        <f>IF(ISNUMBER('Raw Data'!C156), IF(_xlfn.XLOOKUP(SMALL('Raw Data'!C156:E156, 1), C161:G161, C161:G161, 0)&gt;0, SMALL('Raw Data'!C156:E156, 1), 0), 0)</f>
        <v>0</v>
      </c>
      <c r="AK161" s="7">
        <f t="shared" si="43"/>
        <v>0</v>
      </c>
      <c r="AL161">
        <f>IF(ISNUMBER('Raw Data'!C156), IF(_xlfn.XLOOKUP(SMALL('Raw Data'!C156:E156, 2), C161:G161, C161:G161, 0)&gt;0, SMALL('Raw Data'!C156:E156, 2), 0), 0)</f>
        <v>0</v>
      </c>
      <c r="AM161" s="7">
        <f t="shared" si="44"/>
        <v>0</v>
      </c>
      <c r="AN161">
        <f>IF(ISNUMBER('Raw Data'!C156), IF(_xlfn.XLOOKUP(SMALL('Raw Data'!C156:E156, 3), C161:G161, C161:G161, 0)&gt;0, SMALL('Raw Data'!C156:E156, 3), 0), 0)</f>
        <v>0</v>
      </c>
      <c r="AO161" s="7">
        <f t="shared" si="45"/>
        <v>0</v>
      </c>
      <c r="AP161">
        <f>IF(AND('Raw Data'!C156&lt;'Raw Data'!E156,'Raw Data'!O156&gt;'Raw Data'!P156),'Raw Data'!C156,IF(AND('Raw Data'!E156&lt;'Raw Data'!C156,'Raw Data'!P156&gt;'Raw Data'!O156),'Raw Data'!E156,0))</f>
        <v>0</v>
      </c>
      <c r="AQ161" s="7">
        <f t="shared" si="46"/>
        <v>0</v>
      </c>
      <c r="AR161">
        <f>IF(AND('Raw Data'!C156&gt;'Raw Data'!E156,'Raw Data'!O156&gt;'Raw Data'!P156),'Raw Data'!C156,IF(AND('Raw Data'!E156&gt;'Raw Data'!C156,'Raw Data'!P156&gt;'Raw Data'!O156),'Raw Data'!E156,0))</f>
        <v>0</v>
      </c>
      <c r="AS161">
        <f>IF('Raw Data'!D156&gt;0, IF('Raw Data'!D156&gt;4, Analysis!P161, 1), 0)</f>
        <v>0</v>
      </c>
      <c r="AT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AU161">
        <f t="shared" si="47"/>
        <v>0</v>
      </c>
      <c r="AV161">
        <f>IF(AND('Raw Data'!D156&gt;4,'Raw Data'!O156&lt;'Raw Data'!P156),'Raw Data'!K156,IF(AND('Raw Data'!D156&gt;4,'Raw Data'!O156='Raw Data'!P156),0,IF('Raw Data'!O156='Raw Data'!P156,'Raw Data'!D156,0)))</f>
        <v>0</v>
      </c>
      <c r="AW161">
        <f>IF(AND('Raw Data'!D156&lt;4, NOT(ISBLANK('Raw Data'!D156))), 1, 0)</f>
        <v>0</v>
      </c>
      <c r="AX161">
        <f>IF(AND('Raw Data'!D156&lt;4, 'Raw Data'!O156='Raw Data'!P156), 'Raw Data'!D156, 0)</f>
        <v>0</v>
      </c>
    </row>
    <row r="162" spans="1:50" x14ac:dyDescent="0.3">
      <c r="A162">
        <f>'Raw Data'!Q157</f>
        <v>0</v>
      </c>
      <c r="B162" s="7">
        <f t="shared" si="32"/>
        <v>0</v>
      </c>
      <c r="C162">
        <f>IF('Raw Data'!O157&gt;'Raw Data'!P157, 'Raw Data'!C157, 0)</f>
        <v>0</v>
      </c>
      <c r="D162" s="7">
        <f t="shared" si="33"/>
        <v>0</v>
      </c>
      <c r="E162">
        <f>IF(AND(ISNUMBER('Raw Data'!O157), 'Raw Data'!O157='Raw Data'!P157), 'Raw Data'!D157, 0)</f>
        <v>0</v>
      </c>
      <c r="F162" s="7">
        <f t="shared" si="34"/>
        <v>0</v>
      </c>
      <c r="G162">
        <f>IF('Raw Data'!O157&lt;'Raw Data'!P157, 'Raw Data'!E157, 0)</f>
        <v>0</v>
      </c>
      <c r="H162" s="7">
        <f t="shared" si="35"/>
        <v>0</v>
      </c>
      <c r="I162">
        <f>IF(SUM('Raw Data'!O157:P157)&gt;2, 'Raw Data'!F157, 0)</f>
        <v>0</v>
      </c>
      <c r="J162" s="7">
        <f t="shared" si="36"/>
        <v>0</v>
      </c>
      <c r="K162">
        <f>IF(AND(ISNUMBER('Raw Data'!O157),SUM('Raw Data'!O157:P157)&lt;3),'Raw Data'!F157,)</f>
        <v>0</v>
      </c>
      <c r="L162" s="7">
        <f t="shared" si="37"/>
        <v>0</v>
      </c>
      <c r="M162">
        <f>IF(AND('Raw Data'!O157&gt;0, 'Raw Data'!P157&gt;0), 'Raw Data'!H157, 0)</f>
        <v>0</v>
      </c>
      <c r="N162" s="7">
        <f t="shared" si="38"/>
        <v>0</v>
      </c>
      <c r="O162">
        <f>IF(AND(ISNUMBER('Raw Data'!O157), OR('Raw Data'!O157=0, 'Raw Data'!P157=0)), 'Raw Data'!I157, 0)</f>
        <v>0</v>
      </c>
      <c r="P162" s="7">
        <f>IF(OR(E162&gt;0, ISBLANK('Raw Data'!O157)=TRUE), 0, 1)</f>
        <v>0</v>
      </c>
      <c r="Q162">
        <f>IF('Raw Data'!O157='Raw Data'!P157, 0, IF('Raw Data'!O157&gt;'Raw Data'!P157, 'Raw Data'!J157, 0))</f>
        <v>0</v>
      </c>
      <c r="R162" s="7">
        <f>IF(OR(E162&gt;0, ISBLANK('Raw Data'!O157)=TRUE), 0, 1)</f>
        <v>0</v>
      </c>
      <c r="S162">
        <f>IF('Raw Data'!O157='Raw Data'!P157, 0, IF('Raw Data'!O157&lt;'Raw Data'!P157, 'Raw Data'!K157, 0))</f>
        <v>0</v>
      </c>
      <c r="T162" s="7">
        <f t="shared" si="39"/>
        <v>0</v>
      </c>
      <c r="U162">
        <f>IF(AND(ISNUMBER('Raw Data'!O157), OR('Raw Data'!O157&gt;'Raw Data'!P157, 'Raw Data'!O157='Raw Data'!P157)), 'Raw Data'!L157, 0)</f>
        <v>0</v>
      </c>
      <c r="V162" s="7">
        <f t="shared" si="40"/>
        <v>0</v>
      </c>
      <c r="W162">
        <f>IF(AND(ISNUMBER('Raw Data'!O157), OR('Raw Data'!O157&lt;'Raw Data'!P157, 'Raw Data'!O157='Raw Data'!P157)), 'Raw Data'!M157, 0)</f>
        <v>0</v>
      </c>
      <c r="X162" s="7">
        <f t="shared" si="41"/>
        <v>0</v>
      </c>
      <c r="Y162">
        <f>IF(AND(ISNUMBER('Raw Data'!O157), OR('Raw Data'!O157&gt;'Raw Data'!P157, 'Raw Data'!O157&lt;'Raw Data'!P157)), 'Raw Data'!N157, 0)</f>
        <v>0</v>
      </c>
      <c r="Z162">
        <f>IF('Raw Data'!C157&lt;'Raw Data'!E157, 1, 0)</f>
        <v>0</v>
      </c>
      <c r="AA162">
        <f>IF(AND('Raw Data'!C157&lt;'Raw Data'!E157, 'Raw Data'!O157&gt;'Raw Data'!P157), 'Raw Data'!C157, 0)</f>
        <v>0</v>
      </c>
      <c r="AB162" t="b">
        <f>'Raw Data'!C157&lt;'Raw Data'!E157</f>
        <v>0</v>
      </c>
      <c r="AC162">
        <f>IF('Raw Data'!C158&gt;'Raw Data'!E158, 1, 0)</f>
        <v>0</v>
      </c>
      <c r="AD162">
        <f>IF(AND('Raw Data'!C157&gt;'Raw Data'!E157, 'Raw Data'!O157&gt;'Raw Data'!P157), 'Raw Data'!C157, 0)</f>
        <v>0</v>
      </c>
      <c r="AE162">
        <f>IF('Raw Data'!E157&lt;'Raw Data'!C157, 1, 0)</f>
        <v>0</v>
      </c>
      <c r="AF162">
        <f>IF(AND('Raw Data'!C157&gt;'Raw Data'!E157, 'Raw Data'!O157&lt;'Raw Data'!P157), 'Raw Data'!E157, 0)</f>
        <v>0</v>
      </c>
      <c r="AG162">
        <f>IF('Raw Data'!E157&gt;'Raw Data'!C157, 1, 0)</f>
        <v>0</v>
      </c>
      <c r="AH162">
        <f>IF(AND('Raw Data'!C157&lt;'Raw Data'!E157, 'Raw Data'!O157&lt;'Raw Data'!P157), 'Raw Data'!E157, 0)</f>
        <v>0</v>
      </c>
      <c r="AI162" s="7">
        <f t="shared" si="42"/>
        <v>0</v>
      </c>
      <c r="AJ162">
        <f>IF(ISNUMBER('Raw Data'!C157), IF(_xlfn.XLOOKUP(SMALL('Raw Data'!C157:E157, 1), C162:G162, C162:G162, 0)&gt;0, SMALL('Raw Data'!C157:E157, 1), 0), 0)</f>
        <v>0</v>
      </c>
      <c r="AK162" s="7">
        <f t="shared" si="43"/>
        <v>0</v>
      </c>
      <c r="AL162">
        <f>IF(ISNUMBER('Raw Data'!C157), IF(_xlfn.XLOOKUP(SMALL('Raw Data'!C157:E157, 2), C162:G162, C162:G162, 0)&gt;0, SMALL('Raw Data'!C157:E157, 2), 0), 0)</f>
        <v>0</v>
      </c>
      <c r="AM162" s="7">
        <f t="shared" si="44"/>
        <v>0</v>
      </c>
      <c r="AN162">
        <f>IF(ISNUMBER('Raw Data'!C157), IF(_xlfn.XLOOKUP(SMALL('Raw Data'!C157:E157, 3), C162:G162, C162:G162, 0)&gt;0, SMALL('Raw Data'!C157:E157, 3), 0), 0)</f>
        <v>0</v>
      </c>
      <c r="AO162" s="7">
        <f t="shared" si="45"/>
        <v>0</v>
      </c>
      <c r="AP162">
        <f>IF(AND('Raw Data'!C157&lt;'Raw Data'!E157,'Raw Data'!O157&gt;'Raw Data'!P157),'Raw Data'!C157,IF(AND('Raw Data'!E157&lt;'Raw Data'!C157,'Raw Data'!P157&gt;'Raw Data'!O157),'Raw Data'!E157,0))</f>
        <v>0</v>
      </c>
      <c r="AQ162" s="7">
        <f t="shared" si="46"/>
        <v>0</v>
      </c>
      <c r="AR162">
        <f>IF(AND('Raw Data'!C157&gt;'Raw Data'!E157,'Raw Data'!O157&gt;'Raw Data'!P157),'Raw Data'!C157,IF(AND('Raw Data'!E157&gt;'Raw Data'!C157,'Raw Data'!P157&gt;'Raw Data'!O157),'Raw Data'!E157,0))</f>
        <v>0</v>
      </c>
      <c r="AS162">
        <f>IF('Raw Data'!D157&gt;0, IF('Raw Data'!D157&gt;4, Analysis!P162, 1), 0)</f>
        <v>0</v>
      </c>
      <c r="AT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AU162">
        <f t="shared" si="47"/>
        <v>0</v>
      </c>
      <c r="AV162">
        <f>IF(AND('Raw Data'!D157&gt;4,'Raw Data'!O157&lt;'Raw Data'!P157),'Raw Data'!K157,IF(AND('Raw Data'!D157&gt;4,'Raw Data'!O157='Raw Data'!P157),0,IF('Raw Data'!O157='Raw Data'!P157,'Raw Data'!D157,0)))</f>
        <v>0</v>
      </c>
      <c r="AW162">
        <f>IF(AND('Raw Data'!D157&lt;4, NOT(ISBLANK('Raw Data'!D157))), 1, 0)</f>
        <v>0</v>
      </c>
      <c r="AX162">
        <f>IF(AND('Raw Data'!D157&lt;4, 'Raw Data'!O157='Raw Data'!P157), 'Raw Data'!D157, 0)</f>
        <v>0</v>
      </c>
    </row>
    <row r="163" spans="1:50" x14ac:dyDescent="0.3">
      <c r="A163">
        <f>'Raw Data'!Q158</f>
        <v>0</v>
      </c>
      <c r="B163" s="7">
        <f t="shared" si="32"/>
        <v>0</v>
      </c>
      <c r="C163">
        <f>IF('Raw Data'!O158&gt;'Raw Data'!P158, 'Raw Data'!C158, 0)</f>
        <v>0</v>
      </c>
      <c r="D163" s="7">
        <f t="shared" si="33"/>
        <v>0</v>
      </c>
      <c r="E163">
        <f>IF(AND(ISNUMBER('Raw Data'!O158), 'Raw Data'!O158='Raw Data'!P158), 'Raw Data'!D158, 0)</f>
        <v>0</v>
      </c>
      <c r="F163" s="7">
        <f t="shared" si="34"/>
        <v>0</v>
      </c>
      <c r="G163">
        <f>IF('Raw Data'!O158&lt;'Raw Data'!P158, 'Raw Data'!E158, 0)</f>
        <v>0</v>
      </c>
      <c r="H163" s="7">
        <f t="shared" si="35"/>
        <v>0</v>
      </c>
      <c r="I163">
        <f>IF(SUM('Raw Data'!O158:P158)&gt;2, 'Raw Data'!F158, 0)</f>
        <v>0</v>
      </c>
      <c r="J163" s="7">
        <f t="shared" si="36"/>
        <v>0</v>
      </c>
      <c r="K163">
        <f>IF(AND(ISNUMBER('Raw Data'!O158),SUM('Raw Data'!O158:P158)&lt;3),'Raw Data'!F158,)</f>
        <v>0</v>
      </c>
      <c r="L163" s="7">
        <f t="shared" si="37"/>
        <v>0</v>
      </c>
      <c r="M163">
        <f>IF(AND('Raw Data'!O158&gt;0, 'Raw Data'!P158&gt;0), 'Raw Data'!H158, 0)</f>
        <v>0</v>
      </c>
      <c r="N163" s="7">
        <f t="shared" si="38"/>
        <v>0</v>
      </c>
      <c r="O163">
        <f>IF(AND(ISNUMBER('Raw Data'!O158), OR('Raw Data'!O158=0, 'Raw Data'!P158=0)), 'Raw Data'!I158, 0)</f>
        <v>0</v>
      </c>
      <c r="P163" s="7">
        <f>IF(OR(E163&gt;0, ISBLANK('Raw Data'!O158)=TRUE), 0, 1)</f>
        <v>0</v>
      </c>
      <c r="Q163">
        <f>IF('Raw Data'!O158='Raw Data'!P158, 0, IF('Raw Data'!O158&gt;'Raw Data'!P158, 'Raw Data'!J158, 0))</f>
        <v>0</v>
      </c>
      <c r="R163" s="7">
        <f>IF(OR(E163&gt;0, ISBLANK('Raw Data'!O158)=TRUE), 0, 1)</f>
        <v>0</v>
      </c>
      <c r="S163">
        <f>IF('Raw Data'!O158='Raw Data'!P158, 0, IF('Raw Data'!O158&lt;'Raw Data'!P158, 'Raw Data'!K158, 0))</f>
        <v>0</v>
      </c>
      <c r="T163" s="7">
        <f t="shared" si="39"/>
        <v>0</v>
      </c>
      <c r="U163">
        <f>IF(AND(ISNUMBER('Raw Data'!O158), OR('Raw Data'!O158&gt;'Raw Data'!P158, 'Raw Data'!O158='Raw Data'!P158)), 'Raw Data'!L158, 0)</f>
        <v>0</v>
      </c>
      <c r="V163" s="7">
        <f t="shared" si="40"/>
        <v>0</v>
      </c>
      <c r="W163">
        <f>IF(AND(ISNUMBER('Raw Data'!O158), OR('Raw Data'!O158&lt;'Raw Data'!P158, 'Raw Data'!O158='Raw Data'!P158)), 'Raw Data'!M158, 0)</f>
        <v>0</v>
      </c>
      <c r="X163" s="7">
        <f t="shared" si="41"/>
        <v>0</v>
      </c>
      <c r="Y163">
        <f>IF(AND(ISNUMBER('Raw Data'!O158), OR('Raw Data'!O158&gt;'Raw Data'!P158, 'Raw Data'!O158&lt;'Raw Data'!P158)), 'Raw Data'!N158, 0)</f>
        <v>0</v>
      </c>
      <c r="Z163">
        <f>IF('Raw Data'!C158&lt;'Raw Data'!E158, 1, 0)</f>
        <v>0</v>
      </c>
      <c r="AA163">
        <f>IF(AND('Raw Data'!C158&lt;'Raw Data'!E158, 'Raw Data'!O158&gt;'Raw Data'!P158), 'Raw Data'!C158, 0)</f>
        <v>0</v>
      </c>
      <c r="AB163" t="b">
        <f>'Raw Data'!C158&lt;'Raw Data'!E158</f>
        <v>0</v>
      </c>
      <c r="AC163">
        <f>IF('Raw Data'!C159&gt;'Raw Data'!E159, 1, 0)</f>
        <v>0</v>
      </c>
      <c r="AD163">
        <f>IF(AND('Raw Data'!C158&gt;'Raw Data'!E158, 'Raw Data'!O158&gt;'Raw Data'!P158), 'Raw Data'!C158, 0)</f>
        <v>0</v>
      </c>
      <c r="AE163">
        <f>IF('Raw Data'!E158&lt;'Raw Data'!C158, 1, 0)</f>
        <v>0</v>
      </c>
      <c r="AF163">
        <f>IF(AND('Raw Data'!C158&gt;'Raw Data'!E158, 'Raw Data'!O158&lt;'Raw Data'!P158), 'Raw Data'!E158, 0)</f>
        <v>0</v>
      </c>
      <c r="AG163">
        <f>IF('Raw Data'!E158&gt;'Raw Data'!C158, 1, 0)</f>
        <v>0</v>
      </c>
      <c r="AH163">
        <f>IF(AND('Raw Data'!C158&lt;'Raw Data'!E158, 'Raw Data'!O158&lt;'Raw Data'!P158), 'Raw Data'!E158, 0)</f>
        <v>0</v>
      </c>
      <c r="AI163" s="7">
        <f t="shared" si="42"/>
        <v>0</v>
      </c>
      <c r="AJ163">
        <f>IF(ISNUMBER('Raw Data'!C158), IF(_xlfn.XLOOKUP(SMALL('Raw Data'!C158:E158, 1), C163:G163, C163:G163, 0)&gt;0, SMALL('Raw Data'!C158:E158, 1), 0), 0)</f>
        <v>0</v>
      </c>
      <c r="AK163" s="7">
        <f t="shared" si="43"/>
        <v>0</v>
      </c>
      <c r="AL163">
        <f>IF(ISNUMBER('Raw Data'!C158), IF(_xlfn.XLOOKUP(SMALL('Raw Data'!C158:E158, 2), C163:G163, C163:G163, 0)&gt;0, SMALL('Raw Data'!C158:E158, 2), 0), 0)</f>
        <v>0</v>
      </c>
      <c r="AM163" s="7">
        <f t="shared" si="44"/>
        <v>0</v>
      </c>
      <c r="AN163">
        <f>IF(ISNUMBER('Raw Data'!C158), IF(_xlfn.XLOOKUP(SMALL('Raw Data'!C158:E158, 3), C163:G163, C163:G163, 0)&gt;0, SMALL('Raw Data'!C158:E158, 3), 0), 0)</f>
        <v>0</v>
      </c>
      <c r="AO163" s="7">
        <f t="shared" si="45"/>
        <v>0</v>
      </c>
      <c r="AP163">
        <f>IF(AND('Raw Data'!C158&lt;'Raw Data'!E158,'Raw Data'!O158&gt;'Raw Data'!P158),'Raw Data'!C158,IF(AND('Raw Data'!E158&lt;'Raw Data'!C158,'Raw Data'!P158&gt;'Raw Data'!O158),'Raw Data'!E158,0))</f>
        <v>0</v>
      </c>
      <c r="AQ163" s="7">
        <f t="shared" si="46"/>
        <v>0</v>
      </c>
      <c r="AR163">
        <f>IF(AND('Raw Data'!C158&gt;'Raw Data'!E158,'Raw Data'!O158&gt;'Raw Data'!P158),'Raw Data'!C158,IF(AND('Raw Data'!E158&gt;'Raw Data'!C158,'Raw Data'!P158&gt;'Raw Data'!O158),'Raw Data'!E158,0))</f>
        <v>0</v>
      </c>
      <c r="AS163">
        <f>IF('Raw Data'!D158&gt;0, IF('Raw Data'!D158&gt;4, Analysis!P163, 1), 0)</f>
        <v>0</v>
      </c>
      <c r="AT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AU163">
        <f t="shared" si="47"/>
        <v>0</v>
      </c>
      <c r="AV163">
        <f>IF(AND('Raw Data'!D158&gt;4,'Raw Data'!O158&lt;'Raw Data'!P158),'Raw Data'!K158,IF(AND('Raw Data'!D158&gt;4,'Raw Data'!O158='Raw Data'!P158),0,IF('Raw Data'!O158='Raw Data'!P158,'Raw Data'!D158,0)))</f>
        <v>0</v>
      </c>
      <c r="AW163">
        <f>IF(AND('Raw Data'!D158&lt;4, NOT(ISBLANK('Raw Data'!D158))), 1, 0)</f>
        <v>0</v>
      </c>
      <c r="AX163">
        <f>IF(AND('Raw Data'!D158&lt;4, 'Raw Data'!O158='Raw Data'!P158), 'Raw Data'!D158, 0)</f>
        <v>0</v>
      </c>
    </row>
    <row r="164" spans="1:50" x14ac:dyDescent="0.3">
      <c r="A164">
        <f>'Raw Data'!Q159</f>
        <v>0</v>
      </c>
      <c r="B164" s="7">
        <f t="shared" si="32"/>
        <v>0</v>
      </c>
      <c r="C164">
        <f>IF('Raw Data'!O159&gt;'Raw Data'!P159, 'Raw Data'!C159, 0)</f>
        <v>0</v>
      </c>
      <c r="D164" s="7">
        <f t="shared" si="33"/>
        <v>0</v>
      </c>
      <c r="E164">
        <f>IF(AND(ISNUMBER('Raw Data'!O159), 'Raw Data'!O159='Raw Data'!P159), 'Raw Data'!D159, 0)</f>
        <v>0</v>
      </c>
      <c r="F164" s="7">
        <f t="shared" si="34"/>
        <v>0</v>
      </c>
      <c r="G164">
        <f>IF('Raw Data'!O159&lt;'Raw Data'!P159, 'Raw Data'!E159, 0)</f>
        <v>0</v>
      </c>
      <c r="H164" s="7">
        <f t="shared" si="35"/>
        <v>0</v>
      </c>
      <c r="I164">
        <f>IF(SUM('Raw Data'!O159:P159)&gt;2, 'Raw Data'!F159, 0)</f>
        <v>0</v>
      </c>
      <c r="J164" s="7">
        <f t="shared" si="36"/>
        <v>0</v>
      </c>
      <c r="K164">
        <f>IF(AND(ISNUMBER('Raw Data'!O159),SUM('Raw Data'!O159:P159)&lt;3),'Raw Data'!F159,)</f>
        <v>0</v>
      </c>
      <c r="L164" s="7">
        <f t="shared" si="37"/>
        <v>0</v>
      </c>
      <c r="M164">
        <f>IF(AND('Raw Data'!O159&gt;0, 'Raw Data'!P159&gt;0), 'Raw Data'!H159, 0)</f>
        <v>0</v>
      </c>
      <c r="N164" s="7">
        <f t="shared" si="38"/>
        <v>0</v>
      </c>
      <c r="O164">
        <f>IF(AND(ISNUMBER('Raw Data'!O159), OR('Raw Data'!O159=0, 'Raw Data'!P159=0)), 'Raw Data'!I159, 0)</f>
        <v>0</v>
      </c>
      <c r="P164" s="7">
        <f>IF(OR(E164&gt;0, ISBLANK('Raw Data'!O159)=TRUE), 0, 1)</f>
        <v>0</v>
      </c>
      <c r="Q164">
        <f>IF('Raw Data'!O159='Raw Data'!P159, 0, IF('Raw Data'!O159&gt;'Raw Data'!P159, 'Raw Data'!J159, 0))</f>
        <v>0</v>
      </c>
      <c r="R164" s="7">
        <f>IF(OR(E164&gt;0, ISBLANK('Raw Data'!O159)=TRUE), 0, 1)</f>
        <v>0</v>
      </c>
      <c r="S164">
        <f>IF('Raw Data'!O159='Raw Data'!P159, 0, IF('Raw Data'!O159&lt;'Raw Data'!P159, 'Raw Data'!K159, 0))</f>
        <v>0</v>
      </c>
      <c r="T164" s="7">
        <f t="shared" si="39"/>
        <v>0</v>
      </c>
      <c r="U164">
        <f>IF(AND(ISNUMBER('Raw Data'!O159), OR('Raw Data'!O159&gt;'Raw Data'!P159, 'Raw Data'!O159='Raw Data'!P159)), 'Raw Data'!L159, 0)</f>
        <v>0</v>
      </c>
      <c r="V164" s="7">
        <f t="shared" si="40"/>
        <v>0</v>
      </c>
      <c r="W164">
        <f>IF(AND(ISNUMBER('Raw Data'!O159), OR('Raw Data'!O159&lt;'Raw Data'!P159, 'Raw Data'!O159='Raw Data'!P159)), 'Raw Data'!M159, 0)</f>
        <v>0</v>
      </c>
      <c r="X164" s="7">
        <f t="shared" si="41"/>
        <v>0</v>
      </c>
      <c r="Y164">
        <f>IF(AND(ISNUMBER('Raw Data'!O159), OR('Raw Data'!O159&gt;'Raw Data'!P159, 'Raw Data'!O159&lt;'Raw Data'!P159)), 'Raw Data'!N159, 0)</f>
        <v>0</v>
      </c>
      <c r="Z164">
        <f>IF('Raw Data'!C159&lt;'Raw Data'!E159, 1, 0)</f>
        <v>0</v>
      </c>
      <c r="AA164">
        <f>IF(AND('Raw Data'!C159&lt;'Raw Data'!E159, 'Raw Data'!O159&gt;'Raw Data'!P159), 'Raw Data'!C159, 0)</f>
        <v>0</v>
      </c>
      <c r="AB164" t="b">
        <f>'Raw Data'!C159&lt;'Raw Data'!E159</f>
        <v>0</v>
      </c>
      <c r="AC164">
        <f>IF('Raw Data'!C160&gt;'Raw Data'!E160, 1, 0)</f>
        <v>0</v>
      </c>
      <c r="AD164">
        <f>IF(AND('Raw Data'!C159&gt;'Raw Data'!E159, 'Raw Data'!O159&gt;'Raw Data'!P159), 'Raw Data'!C159, 0)</f>
        <v>0</v>
      </c>
      <c r="AE164">
        <f>IF('Raw Data'!E159&lt;'Raw Data'!C159, 1, 0)</f>
        <v>0</v>
      </c>
      <c r="AF164">
        <f>IF(AND('Raw Data'!C159&gt;'Raw Data'!E159, 'Raw Data'!O159&lt;'Raw Data'!P159), 'Raw Data'!E159, 0)</f>
        <v>0</v>
      </c>
      <c r="AG164">
        <f>IF('Raw Data'!E159&gt;'Raw Data'!C159, 1, 0)</f>
        <v>0</v>
      </c>
      <c r="AH164">
        <f>IF(AND('Raw Data'!C159&lt;'Raw Data'!E159, 'Raw Data'!O159&lt;'Raw Data'!P159), 'Raw Data'!E159, 0)</f>
        <v>0</v>
      </c>
      <c r="AI164" s="7">
        <f t="shared" si="42"/>
        <v>0</v>
      </c>
      <c r="AJ164">
        <f>IF(ISNUMBER('Raw Data'!C159), IF(_xlfn.XLOOKUP(SMALL('Raw Data'!C159:E159, 1), C164:G164, C164:G164, 0)&gt;0, SMALL('Raw Data'!C159:E159, 1), 0), 0)</f>
        <v>0</v>
      </c>
      <c r="AK164" s="7">
        <f t="shared" si="43"/>
        <v>0</v>
      </c>
      <c r="AL164">
        <f>IF(ISNUMBER('Raw Data'!C159), IF(_xlfn.XLOOKUP(SMALL('Raw Data'!C159:E159, 2), C164:G164, C164:G164, 0)&gt;0, SMALL('Raw Data'!C159:E159, 2), 0), 0)</f>
        <v>0</v>
      </c>
      <c r="AM164" s="7">
        <f t="shared" si="44"/>
        <v>0</v>
      </c>
      <c r="AN164">
        <f>IF(ISNUMBER('Raw Data'!C159), IF(_xlfn.XLOOKUP(SMALL('Raw Data'!C159:E159, 3), C164:G164, C164:G164, 0)&gt;0, SMALL('Raw Data'!C159:E159, 3), 0), 0)</f>
        <v>0</v>
      </c>
      <c r="AO164" s="7">
        <f t="shared" si="45"/>
        <v>0</v>
      </c>
      <c r="AP164">
        <f>IF(AND('Raw Data'!C159&lt;'Raw Data'!E159,'Raw Data'!O159&gt;'Raw Data'!P159),'Raw Data'!C159,IF(AND('Raw Data'!E159&lt;'Raw Data'!C159,'Raw Data'!P159&gt;'Raw Data'!O159),'Raw Data'!E159,0))</f>
        <v>0</v>
      </c>
      <c r="AQ164" s="7">
        <f t="shared" si="46"/>
        <v>0</v>
      </c>
      <c r="AR164">
        <f>IF(AND('Raw Data'!C159&gt;'Raw Data'!E159,'Raw Data'!O159&gt;'Raw Data'!P159),'Raw Data'!C159,IF(AND('Raw Data'!E159&gt;'Raw Data'!C159,'Raw Data'!P159&gt;'Raw Data'!O159),'Raw Data'!E159,0))</f>
        <v>0</v>
      </c>
      <c r="AS164">
        <f>IF('Raw Data'!D159&gt;0, IF('Raw Data'!D159&gt;4, Analysis!P164, 1), 0)</f>
        <v>0</v>
      </c>
      <c r="AT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AU164">
        <f t="shared" si="47"/>
        <v>0</v>
      </c>
      <c r="AV164">
        <f>IF(AND('Raw Data'!D159&gt;4,'Raw Data'!O159&lt;'Raw Data'!P159),'Raw Data'!K159,IF(AND('Raw Data'!D159&gt;4,'Raw Data'!O159='Raw Data'!P159),0,IF('Raw Data'!O159='Raw Data'!P159,'Raw Data'!D159,0)))</f>
        <v>0</v>
      </c>
      <c r="AW164">
        <f>IF(AND('Raw Data'!D159&lt;4, NOT(ISBLANK('Raw Data'!D159))), 1, 0)</f>
        <v>0</v>
      </c>
      <c r="AX164">
        <f>IF(AND('Raw Data'!D159&lt;4, 'Raw Data'!O159='Raw Data'!P159), 'Raw Data'!D159, 0)</f>
        <v>0</v>
      </c>
    </row>
    <row r="165" spans="1:50" x14ac:dyDescent="0.3">
      <c r="A165">
        <f>'Raw Data'!Q160</f>
        <v>0</v>
      </c>
      <c r="B165" s="7">
        <f t="shared" si="32"/>
        <v>0</v>
      </c>
      <c r="C165">
        <f>IF('Raw Data'!O160&gt;'Raw Data'!P160, 'Raw Data'!C160, 0)</f>
        <v>0</v>
      </c>
      <c r="D165" s="7">
        <f t="shared" si="33"/>
        <v>0</v>
      </c>
      <c r="E165">
        <f>IF(AND(ISNUMBER('Raw Data'!O160), 'Raw Data'!O160='Raw Data'!P160), 'Raw Data'!D160, 0)</f>
        <v>0</v>
      </c>
      <c r="F165" s="7">
        <f t="shared" si="34"/>
        <v>0</v>
      </c>
      <c r="G165">
        <f>IF('Raw Data'!O160&lt;'Raw Data'!P160, 'Raw Data'!E160, 0)</f>
        <v>0</v>
      </c>
      <c r="H165" s="7">
        <f t="shared" si="35"/>
        <v>0</v>
      </c>
      <c r="I165">
        <f>IF(SUM('Raw Data'!O160:P160)&gt;2, 'Raw Data'!F160, 0)</f>
        <v>0</v>
      </c>
      <c r="J165" s="7">
        <f t="shared" si="36"/>
        <v>0</v>
      </c>
      <c r="K165">
        <f>IF(AND(ISNUMBER('Raw Data'!O160),SUM('Raw Data'!O160:P160)&lt;3),'Raw Data'!F160,)</f>
        <v>0</v>
      </c>
      <c r="L165" s="7">
        <f t="shared" si="37"/>
        <v>0</v>
      </c>
      <c r="M165">
        <f>IF(AND('Raw Data'!O160&gt;0, 'Raw Data'!P160&gt;0), 'Raw Data'!H160, 0)</f>
        <v>0</v>
      </c>
      <c r="N165" s="7">
        <f t="shared" si="38"/>
        <v>0</v>
      </c>
      <c r="O165">
        <f>IF(AND(ISNUMBER('Raw Data'!O160), OR('Raw Data'!O160=0, 'Raw Data'!P160=0)), 'Raw Data'!I160, 0)</f>
        <v>0</v>
      </c>
      <c r="P165" s="7">
        <f>IF(OR(E165&gt;0, ISBLANK('Raw Data'!O160)=TRUE), 0, 1)</f>
        <v>0</v>
      </c>
      <c r="Q165">
        <f>IF('Raw Data'!O160='Raw Data'!P160, 0, IF('Raw Data'!O160&gt;'Raw Data'!P160, 'Raw Data'!J160, 0))</f>
        <v>0</v>
      </c>
      <c r="R165" s="7">
        <f>IF(OR(E165&gt;0, ISBLANK('Raw Data'!O160)=TRUE), 0, 1)</f>
        <v>0</v>
      </c>
      <c r="S165">
        <f>IF('Raw Data'!O160='Raw Data'!P160, 0, IF('Raw Data'!O160&lt;'Raw Data'!P160, 'Raw Data'!K160, 0))</f>
        <v>0</v>
      </c>
      <c r="T165" s="7">
        <f t="shared" si="39"/>
        <v>0</v>
      </c>
      <c r="U165">
        <f>IF(AND(ISNUMBER('Raw Data'!O160), OR('Raw Data'!O160&gt;'Raw Data'!P160, 'Raw Data'!O160='Raw Data'!P160)), 'Raw Data'!L160, 0)</f>
        <v>0</v>
      </c>
      <c r="V165" s="7">
        <f t="shared" si="40"/>
        <v>0</v>
      </c>
      <c r="W165">
        <f>IF(AND(ISNUMBER('Raw Data'!O160), OR('Raw Data'!O160&lt;'Raw Data'!P160, 'Raw Data'!O160='Raw Data'!P160)), 'Raw Data'!M160, 0)</f>
        <v>0</v>
      </c>
      <c r="X165" s="7">
        <f t="shared" si="41"/>
        <v>0</v>
      </c>
      <c r="Y165">
        <f>IF(AND(ISNUMBER('Raw Data'!O160), OR('Raw Data'!O160&gt;'Raw Data'!P160, 'Raw Data'!O160&lt;'Raw Data'!P160)), 'Raw Data'!N160, 0)</f>
        <v>0</v>
      </c>
      <c r="Z165">
        <f>IF('Raw Data'!C160&lt;'Raw Data'!E160, 1, 0)</f>
        <v>0</v>
      </c>
      <c r="AA165">
        <f>IF(AND('Raw Data'!C160&lt;'Raw Data'!E160, 'Raw Data'!O160&gt;'Raw Data'!P160), 'Raw Data'!C160, 0)</f>
        <v>0</v>
      </c>
      <c r="AB165" t="b">
        <f>'Raw Data'!C160&lt;'Raw Data'!E160</f>
        <v>0</v>
      </c>
      <c r="AC165">
        <f>IF('Raw Data'!C161&gt;'Raw Data'!E161, 1, 0)</f>
        <v>0</v>
      </c>
      <c r="AD165">
        <f>IF(AND('Raw Data'!C160&gt;'Raw Data'!E160, 'Raw Data'!O160&gt;'Raw Data'!P160), 'Raw Data'!C160, 0)</f>
        <v>0</v>
      </c>
      <c r="AE165">
        <f>IF('Raw Data'!E160&lt;'Raw Data'!C160, 1, 0)</f>
        <v>0</v>
      </c>
      <c r="AF165">
        <f>IF(AND('Raw Data'!C160&gt;'Raw Data'!E160, 'Raw Data'!O160&lt;'Raw Data'!P160), 'Raw Data'!E160, 0)</f>
        <v>0</v>
      </c>
      <c r="AG165">
        <f>IF('Raw Data'!E160&gt;'Raw Data'!C160, 1, 0)</f>
        <v>0</v>
      </c>
      <c r="AH165">
        <f>IF(AND('Raw Data'!C160&lt;'Raw Data'!E160, 'Raw Data'!O160&lt;'Raw Data'!P160), 'Raw Data'!E160, 0)</f>
        <v>0</v>
      </c>
      <c r="AI165" s="7">
        <f t="shared" si="42"/>
        <v>0</v>
      </c>
      <c r="AJ165">
        <f>IF(ISNUMBER('Raw Data'!C160), IF(_xlfn.XLOOKUP(SMALL('Raw Data'!C160:E160, 1), C165:G165, C165:G165, 0)&gt;0, SMALL('Raw Data'!C160:E160, 1), 0), 0)</f>
        <v>0</v>
      </c>
      <c r="AK165" s="7">
        <f t="shared" si="43"/>
        <v>0</v>
      </c>
      <c r="AL165">
        <f>IF(ISNUMBER('Raw Data'!C160), IF(_xlfn.XLOOKUP(SMALL('Raw Data'!C160:E160, 2), C165:G165, C165:G165, 0)&gt;0, SMALL('Raw Data'!C160:E160, 2), 0), 0)</f>
        <v>0</v>
      </c>
      <c r="AM165" s="7">
        <f t="shared" si="44"/>
        <v>0</v>
      </c>
      <c r="AN165">
        <f>IF(ISNUMBER('Raw Data'!C160), IF(_xlfn.XLOOKUP(SMALL('Raw Data'!C160:E160, 3), C165:G165, C165:G165, 0)&gt;0, SMALL('Raw Data'!C160:E160, 3), 0), 0)</f>
        <v>0</v>
      </c>
      <c r="AO165" s="7">
        <f t="shared" si="45"/>
        <v>0</v>
      </c>
      <c r="AP165">
        <f>IF(AND('Raw Data'!C160&lt;'Raw Data'!E160,'Raw Data'!O160&gt;'Raw Data'!P160),'Raw Data'!C160,IF(AND('Raw Data'!E160&lt;'Raw Data'!C160,'Raw Data'!P160&gt;'Raw Data'!O160),'Raw Data'!E160,0))</f>
        <v>0</v>
      </c>
      <c r="AQ165" s="7">
        <f t="shared" si="46"/>
        <v>0</v>
      </c>
      <c r="AR165">
        <f>IF(AND('Raw Data'!C160&gt;'Raw Data'!E160,'Raw Data'!O160&gt;'Raw Data'!P160),'Raw Data'!C160,IF(AND('Raw Data'!E160&gt;'Raw Data'!C160,'Raw Data'!P160&gt;'Raw Data'!O160),'Raw Data'!E160,0))</f>
        <v>0</v>
      </c>
      <c r="AS165">
        <f>IF('Raw Data'!D160&gt;0, IF('Raw Data'!D160&gt;4, Analysis!P165, 1), 0)</f>
        <v>0</v>
      </c>
      <c r="AT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AU165">
        <f t="shared" si="47"/>
        <v>0</v>
      </c>
      <c r="AV165">
        <f>IF(AND('Raw Data'!D160&gt;4,'Raw Data'!O160&lt;'Raw Data'!P160),'Raw Data'!K160,IF(AND('Raw Data'!D160&gt;4,'Raw Data'!O160='Raw Data'!P160),0,IF('Raw Data'!O160='Raw Data'!P160,'Raw Data'!D160,0)))</f>
        <v>0</v>
      </c>
      <c r="AW165">
        <f>IF(AND('Raw Data'!D160&lt;4, NOT(ISBLANK('Raw Data'!D160))), 1, 0)</f>
        <v>0</v>
      </c>
      <c r="AX165">
        <f>IF(AND('Raw Data'!D160&lt;4, 'Raw Data'!O160='Raw Data'!P160), 'Raw Data'!D160, 0)</f>
        <v>0</v>
      </c>
    </row>
    <row r="166" spans="1:50" x14ac:dyDescent="0.3">
      <c r="A166">
        <f>'Raw Data'!Q161</f>
        <v>0</v>
      </c>
      <c r="B166" s="7">
        <f t="shared" si="32"/>
        <v>0</v>
      </c>
      <c r="C166">
        <f>IF('Raw Data'!O161&gt;'Raw Data'!P161, 'Raw Data'!C161, 0)</f>
        <v>0</v>
      </c>
      <c r="D166" s="7">
        <f t="shared" si="33"/>
        <v>0</v>
      </c>
      <c r="E166">
        <f>IF(AND(ISNUMBER('Raw Data'!O161), 'Raw Data'!O161='Raw Data'!P161), 'Raw Data'!D161, 0)</f>
        <v>0</v>
      </c>
      <c r="F166" s="7">
        <f t="shared" si="34"/>
        <v>0</v>
      </c>
      <c r="G166">
        <f>IF('Raw Data'!O161&lt;'Raw Data'!P161, 'Raw Data'!E161, 0)</f>
        <v>0</v>
      </c>
      <c r="H166" s="7">
        <f t="shared" si="35"/>
        <v>0</v>
      </c>
      <c r="I166">
        <f>IF(SUM('Raw Data'!O161:P161)&gt;2, 'Raw Data'!F161, 0)</f>
        <v>0</v>
      </c>
      <c r="J166" s="7">
        <f t="shared" si="36"/>
        <v>0</v>
      </c>
      <c r="K166">
        <f>IF(AND(ISNUMBER('Raw Data'!O161),SUM('Raw Data'!O161:P161)&lt;3),'Raw Data'!F161,)</f>
        <v>0</v>
      </c>
      <c r="L166" s="7">
        <f t="shared" si="37"/>
        <v>0</v>
      </c>
      <c r="M166">
        <f>IF(AND('Raw Data'!O161&gt;0, 'Raw Data'!P161&gt;0), 'Raw Data'!H161, 0)</f>
        <v>0</v>
      </c>
      <c r="N166" s="7">
        <f t="shared" si="38"/>
        <v>0</v>
      </c>
      <c r="O166">
        <f>IF(AND(ISNUMBER('Raw Data'!O161), OR('Raw Data'!O161=0, 'Raw Data'!P161=0)), 'Raw Data'!I161, 0)</f>
        <v>0</v>
      </c>
      <c r="P166" s="7">
        <f>IF(OR(E166&gt;0, ISBLANK('Raw Data'!O161)=TRUE), 0, 1)</f>
        <v>0</v>
      </c>
      <c r="Q166">
        <f>IF('Raw Data'!O161='Raw Data'!P161, 0, IF('Raw Data'!O161&gt;'Raw Data'!P161, 'Raw Data'!J161, 0))</f>
        <v>0</v>
      </c>
      <c r="R166" s="7">
        <f>IF(OR(E166&gt;0, ISBLANK('Raw Data'!O161)=TRUE), 0, 1)</f>
        <v>0</v>
      </c>
      <c r="S166">
        <f>IF('Raw Data'!O161='Raw Data'!P161, 0, IF('Raw Data'!O161&lt;'Raw Data'!P161, 'Raw Data'!K161, 0))</f>
        <v>0</v>
      </c>
      <c r="T166" s="7">
        <f t="shared" si="39"/>
        <v>0</v>
      </c>
      <c r="U166">
        <f>IF(AND(ISNUMBER('Raw Data'!O161), OR('Raw Data'!O161&gt;'Raw Data'!P161, 'Raw Data'!O161='Raw Data'!P161)), 'Raw Data'!L161, 0)</f>
        <v>0</v>
      </c>
      <c r="V166" s="7">
        <f t="shared" si="40"/>
        <v>0</v>
      </c>
      <c r="W166">
        <f>IF(AND(ISNUMBER('Raw Data'!O161), OR('Raw Data'!O161&lt;'Raw Data'!P161, 'Raw Data'!O161='Raw Data'!P161)), 'Raw Data'!M161, 0)</f>
        <v>0</v>
      </c>
      <c r="X166" s="7">
        <f t="shared" si="41"/>
        <v>0</v>
      </c>
      <c r="Y166">
        <f>IF(AND(ISNUMBER('Raw Data'!O161), OR('Raw Data'!O161&gt;'Raw Data'!P161, 'Raw Data'!O161&lt;'Raw Data'!P161)), 'Raw Data'!N161, 0)</f>
        <v>0</v>
      </c>
      <c r="Z166">
        <f>IF('Raw Data'!C161&lt;'Raw Data'!E161, 1, 0)</f>
        <v>0</v>
      </c>
      <c r="AA166">
        <f>IF(AND('Raw Data'!C161&lt;'Raw Data'!E161, 'Raw Data'!O161&gt;'Raw Data'!P161), 'Raw Data'!C161, 0)</f>
        <v>0</v>
      </c>
      <c r="AB166" t="b">
        <f>'Raw Data'!C161&lt;'Raw Data'!E161</f>
        <v>0</v>
      </c>
      <c r="AC166">
        <f>IF('Raw Data'!C162&gt;'Raw Data'!E162, 1, 0)</f>
        <v>0</v>
      </c>
      <c r="AD166">
        <f>IF(AND('Raw Data'!C161&gt;'Raw Data'!E161, 'Raw Data'!O161&gt;'Raw Data'!P161), 'Raw Data'!C161, 0)</f>
        <v>0</v>
      </c>
      <c r="AE166">
        <f>IF('Raw Data'!E161&lt;'Raw Data'!C161, 1, 0)</f>
        <v>0</v>
      </c>
      <c r="AF166">
        <f>IF(AND('Raw Data'!C161&gt;'Raw Data'!E161, 'Raw Data'!O161&lt;'Raw Data'!P161), 'Raw Data'!E161, 0)</f>
        <v>0</v>
      </c>
      <c r="AG166">
        <f>IF('Raw Data'!E161&gt;'Raw Data'!C161, 1, 0)</f>
        <v>0</v>
      </c>
      <c r="AH166">
        <f>IF(AND('Raw Data'!C161&lt;'Raw Data'!E161, 'Raw Data'!O161&lt;'Raw Data'!P161), 'Raw Data'!E161, 0)</f>
        <v>0</v>
      </c>
      <c r="AI166" s="7">
        <f t="shared" si="42"/>
        <v>0</v>
      </c>
      <c r="AJ166">
        <f>IF(ISNUMBER('Raw Data'!C161), IF(_xlfn.XLOOKUP(SMALL('Raw Data'!C161:E161, 1), C166:G166, C166:G166, 0)&gt;0, SMALL('Raw Data'!C161:E161, 1), 0), 0)</f>
        <v>0</v>
      </c>
      <c r="AK166" s="7">
        <f t="shared" si="43"/>
        <v>0</v>
      </c>
      <c r="AL166">
        <f>IF(ISNUMBER('Raw Data'!C161), IF(_xlfn.XLOOKUP(SMALL('Raw Data'!C161:E161, 2), C166:G166, C166:G166, 0)&gt;0, SMALL('Raw Data'!C161:E161, 2), 0), 0)</f>
        <v>0</v>
      </c>
      <c r="AM166" s="7">
        <f t="shared" si="44"/>
        <v>0</v>
      </c>
      <c r="AN166">
        <f>IF(ISNUMBER('Raw Data'!C161), IF(_xlfn.XLOOKUP(SMALL('Raw Data'!C161:E161, 3), C166:G166, C166:G166, 0)&gt;0, SMALL('Raw Data'!C161:E161, 3), 0), 0)</f>
        <v>0</v>
      </c>
      <c r="AO166" s="7">
        <f t="shared" si="45"/>
        <v>0</v>
      </c>
      <c r="AP166">
        <f>IF(AND('Raw Data'!C161&lt;'Raw Data'!E161,'Raw Data'!O161&gt;'Raw Data'!P161),'Raw Data'!C161,IF(AND('Raw Data'!E161&lt;'Raw Data'!C161,'Raw Data'!P161&gt;'Raw Data'!O161),'Raw Data'!E161,0))</f>
        <v>0</v>
      </c>
      <c r="AQ166" s="7">
        <f t="shared" si="46"/>
        <v>0</v>
      </c>
      <c r="AR166">
        <f>IF(AND('Raw Data'!C161&gt;'Raw Data'!E161,'Raw Data'!O161&gt;'Raw Data'!P161),'Raw Data'!C161,IF(AND('Raw Data'!E161&gt;'Raw Data'!C161,'Raw Data'!P161&gt;'Raw Data'!O161),'Raw Data'!E161,0))</f>
        <v>0</v>
      </c>
      <c r="AS166">
        <f>IF('Raw Data'!D161&gt;0, IF('Raw Data'!D161&gt;4, Analysis!P166, 1), 0)</f>
        <v>0</v>
      </c>
      <c r="AT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AU166">
        <f t="shared" si="47"/>
        <v>0</v>
      </c>
      <c r="AV166">
        <f>IF(AND('Raw Data'!D161&gt;4,'Raw Data'!O161&lt;'Raw Data'!P161),'Raw Data'!K161,IF(AND('Raw Data'!D161&gt;4,'Raw Data'!O161='Raw Data'!P161),0,IF('Raw Data'!O161='Raw Data'!P161,'Raw Data'!D161,0)))</f>
        <v>0</v>
      </c>
      <c r="AW166">
        <f>IF(AND('Raw Data'!D161&lt;4, NOT(ISBLANK('Raw Data'!D161))), 1, 0)</f>
        <v>0</v>
      </c>
      <c r="AX166">
        <f>IF(AND('Raw Data'!D161&lt;4, 'Raw Data'!O161='Raw Data'!P161), 'Raw Data'!D161, 0)</f>
        <v>0</v>
      </c>
    </row>
    <row r="167" spans="1:50" x14ac:dyDescent="0.3">
      <c r="A167">
        <f>'Raw Data'!Q162</f>
        <v>0</v>
      </c>
      <c r="B167" s="7">
        <f t="shared" si="32"/>
        <v>0</v>
      </c>
      <c r="C167">
        <f>IF('Raw Data'!O162&gt;'Raw Data'!P162, 'Raw Data'!C162, 0)</f>
        <v>0</v>
      </c>
      <c r="D167" s="7">
        <f t="shared" si="33"/>
        <v>0</v>
      </c>
      <c r="E167">
        <f>IF(AND(ISNUMBER('Raw Data'!O162), 'Raw Data'!O162='Raw Data'!P162), 'Raw Data'!D162, 0)</f>
        <v>0</v>
      </c>
      <c r="F167" s="7">
        <f t="shared" si="34"/>
        <v>0</v>
      </c>
      <c r="G167">
        <f>IF('Raw Data'!O162&lt;'Raw Data'!P162, 'Raw Data'!E162, 0)</f>
        <v>0</v>
      </c>
      <c r="H167" s="7">
        <f t="shared" si="35"/>
        <v>0</v>
      </c>
      <c r="I167">
        <f>IF(SUM('Raw Data'!O162:P162)&gt;2, 'Raw Data'!F162, 0)</f>
        <v>0</v>
      </c>
      <c r="J167" s="7">
        <f t="shared" si="36"/>
        <v>0</v>
      </c>
      <c r="K167">
        <f>IF(AND(ISNUMBER('Raw Data'!O162),SUM('Raw Data'!O162:P162)&lt;3),'Raw Data'!F162,)</f>
        <v>0</v>
      </c>
      <c r="L167" s="7">
        <f t="shared" si="37"/>
        <v>0</v>
      </c>
      <c r="M167">
        <f>IF(AND('Raw Data'!O162&gt;0, 'Raw Data'!P162&gt;0), 'Raw Data'!H162, 0)</f>
        <v>0</v>
      </c>
      <c r="N167" s="7">
        <f t="shared" si="38"/>
        <v>0</v>
      </c>
      <c r="O167">
        <f>IF(AND(ISNUMBER('Raw Data'!O162), OR('Raw Data'!O162=0, 'Raw Data'!P162=0)), 'Raw Data'!I162, 0)</f>
        <v>0</v>
      </c>
      <c r="P167" s="7">
        <f>IF(OR(E167&gt;0, ISBLANK('Raw Data'!O162)=TRUE), 0, 1)</f>
        <v>0</v>
      </c>
      <c r="Q167">
        <f>IF('Raw Data'!O162='Raw Data'!P162, 0, IF('Raw Data'!O162&gt;'Raw Data'!P162, 'Raw Data'!J162, 0))</f>
        <v>0</v>
      </c>
      <c r="R167" s="7">
        <f>IF(OR(E167&gt;0, ISBLANK('Raw Data'!O162)=TRUE), 0, 1)</f>
        <v>0</v>
      </c>
      <c r="S167">
        <f>IF('Raw Data'!O162='Raw Data'!P162, 0, IF('Raw Data'!O162&lt;'Raw Data'!P162, 'Raw Data'!K162, 0))</f>
        <v>0</v>
      </c>
      <c r="T167" s="7">
        <f t="shared" si="39"/>
        <v>0</v>
      </c>
      <c r="U167">
        <f>IF(AND(ISNUMBER('Raw Data'!O162), OR('Raw Data'!O162&gt;'Raw Data'!P162, 'Raw Data'!O162='Raw Data'!P162)), 'Raw Data'!L162, 0)</f>
        <v>0</v>
      </c>
      <c r="V167" s="7">
        <f t="shared" si="40"/>
        <v>0</v>
      </c>
      <c r="W167">
        <f>IF(AND(ISNUMBER('Raw Data'!O162), OR('Raw Data'!O162&lt;'Raw Data'!P162, 'Raw Data'!O162='Raw Data'!P162)), 'Raw Data'!M162, 0)</f>
        <v>0</v>
      </c>
      <c r="X167" s="7">
        <f t="shared" si="41"/>
        <v>0</v>
      </c>
      <c r="Y167">
        <f>IF(AND(ISNUMBER('Raw Data'!O162), OR('Raw Data'!O162&gt;'Raw Data'!P162, 'Raw Data'!O162&lt;'Raw Data'!P162)), 'Raw Data'!N162, 0)</f>
        <v>0</v>
      </c>
      <c r="Z167">
        <f>IF('Raw Data'!C162&lt;'Raw Data'!E162, 1, 0)</f>
        <v>0</v>
      </c>
      <c r="AA167">
        <f>IF(AND('Raw Data'!C162&lt;'Raw Data'!E162, 'Raw Data'!O162&gt;'Raw Data'!P162), 'Raw Data'!C162, 0)</f>
        <v>0</v>
      </c>
      <c r="AB167" t="b">
        <f>'Raw Data'!C162&lt;'Raw Data'!E162</f>
        <v>0</v>
      </c>
      <c r="AC167">
        <f>IF('Raw Data'!C163&gt;'Raw Data'!E163, 1, 0)</f>
        <v>0</v>
      </c>
      <c r="AD167">
        <f>IF(AND('Raw Data'!C162&gt;'Raw Data'!E162, 'Raw Data'!O162&gt;'Raw Data'!P162), 'Raw Data'!C162, 0)</f>
        <v>0</v>
      </c>
      <c r="AE167">
        <f>IF('Raw Data'!E162&lt;'Raw Data'!C162, 1, 0)</f>
        <v>0</v>
      </c>
      <c r="AF167">
        <f>IF(AND('Raw Data'!C162&gt;'Raw Data'!E162, 'Raw Data'!O162&lt;'Raw Data'!P162), 'Raw Data'!E162, 0)</f>
        <v>0</v>
      </c>
      <c r="AG167">
        <f>IF('Raw Data'!E162&gt;'Raw Data'!C162, 1, 0)</f>
        <v>0</v>
      </c>
      <c r="AH167">
        <f>IF(AND('Raw Data'!C162&lt;'Raw Data'!E162, 'Raw Data'!O162&lt;'Raw Data'!P162), 'Raw Data'!E162, 0)</f>
        <v>0</v>
      </c>
      <c r="AI167" s="7">
        <f t="shared" si="42"/>
        <v>0</v>
      </c>
      <c r="AJ167">
        <f>IF(ISNUMBER('Raw Data'!C162), IF(_xlfn.XLOOKUP(SMALL('Raw Data'!C162:E162, 1), C167:G167, C167:G167, 0)&gt;0, SMALL('Raw Data'!C162:E162, 1), 0), 0)</f>
        <v>0</v>
      </c>
      <c r="AK167" s="7">
        <f t="shared" si="43"/>
        <v>0</v>
      </c>
      <c r="AL167">
        <f>IF(ISNUMBER('Raw Data'!C162), IF(_xlfn.XLOOKUP(SMALL('Raw Data'!C162:E162, 2), C167:G167, C167:G167, 0)&gt;0, SMALL('Raw Data'!C162:E162, 2), 0), 0)</f>
        <v>0</v>
      </c>
      <c r="AM167" s="7">
        <f t="shared" si="44"/>
        <v>0</v>
      </c>
      <c r="AN167">
        <f>IF(ISNUMBER('Raw Data'!C162), IF(_xlfn.XLOOKUP(SMALL('Raw Data'!C162:E162, 3), C167:G167, C167:G167, 0)&gt;0, SMALL('Raw Data'!C162:E162, 3), 0), 0)</f>
        <v>0</v>
      </c>
      <c r="AO167" s="7">
        <f t="shared" si="45"/>
        <v>0</v>
      </c>
      <c r="AP167">
        <f>IF(AND('Raw Data'!C162&lt;'Raw Data'!E162,'Raw Data'!O162&gt;'Raw Data'!P162),'Raw Data'!C162,IF(AND('Raw Data'!E162&lt;'Raw Data'!C162,'Raw Data'!P162&gt;'Raw Data'!O162),'Raw Data'!E162,0))</f>
        <v>0</v>
      </c>
      <c r="AQ167" s="7">
        <f t="shared" si="46"/>
        <v>0</v>
      </c>
      <c r="AR167">
        <f>IF(AND('Raw Data'!C162&gt;'Raw Data'!E162,'Raw Data'!O162&gt;'Raw Data'!P162),'Raw Data'!C162,IF(AND('Raw Data'!E162&gt;'Raw Data'!C162,'Raw Data'!P162&gt;'Raw Data'!O162),'Raw Data'!E162,0))</f>
        <v>0</v>
      </c>
      <c r="AS167">
        <f>IF('Raw Data'!D162&gt;0, IF('Raw Data'!D162&gt;4, Analysis!P167, 1), 0)</f>
        <v>0</v>
      </c>
      <c r="AT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AU167">
        <f t="shared" si="47"/>
        <v>0</v>
      </c>
      <c r="AV167">
        <f>IF(AND('Raw Data'!D162&gt;4,'Raw Data'!O162&lt;'Raw Data'!P162),'Raw Data'!K162,IF(AND('Raw Data'!D162&gt;4,'Raw Data'!O162='Raw Data'!P162),0,IF('Raw Data'!O162='Raw Data'!P162,'Raw Data'!D162,0)))</f>
        <v>0</v>
      </c>
      <c r="AW167">
        <f>IF(AND('Raw Data'!D162&lt;4, NOT(ISBLANK('Raw Data'!D162))), 1, 0)</f>
        <v>0</v>
      </c>
      <c r="AX167">
        <f>IF(AND('Raw Data'!D162&lt;4, 'Raw Data'!O162='Raw Data'!P162), 'Raw Data'!D162, 0)</f>
        <v>0</v>
      </c>
    </row>
    <row r="168" spans="1:50" x14ac:dyDescent="0.3">
      <c r="A168">
        <f>'Raw Data'!Q163</f>
        <v>0</v>
      </c>
      <c r="B168" s="7">
        <f t="shared" si="32"/>
        <v>0</v>
      </c>
      <c r="C168">
        <f>IF('Raw Data'!O163&gt;'Raw Data'!P163, 'Raw Data'!C163, 0)</f>
        <v>0</v>
      </c>
      <c r="D168" s="7">
        <f t="shared" si="33"/>
        <v>0</v>
      </c>
      <c r="E168">
        <f>IF(AND(ISNUMBER('Raw Data'!O163), 'Raw Data'!O163='Raw Data'!P163), 'Raw Data'!D163, 0)</f>
        <v>0</v>
      </c>
      <c r="F168" s="7">
        <f t="shared" si="34"/>
        <v>0</v>
      </c>
      <c r="G168">
        <f>IF('Raw Data'!O163&lt;'Raw Data'!P163, 'Raw Data'!E163, 0)</f>
        <v>0</v>
      </c>
      <c r="H168" s="7">
        <f t="shared" si="35"/>
        <v>0</v>
      </c>
      <c r="I168">
        <f>IF(SUM('Raw Data'!O163:P163)&gt;2, 'Raw Data'!F163, 0)</f>
        <v>0</v>
      </c>
      <c r="J168" s="7">
        <f t="shared" si="36"/>
        <v>0</v>
      </c>
      <c r="K168">
        <f>IF(AND(ISNUMBER('Raw Data'!O163),SUM('Raw Data'!O163:P163)&lt;3),'Raw Data'!F163,)</f>
        <v>0</v>
      </c>
      <c r="L168" s="7">
        <f t="shared" si="37"/>
        <v>0</v>
      </c>
      <c r="M168">
        <f>IF(AND('Raw Data'!O163&gt;0, 'Raw Data'!P163&gt;0), 'Raw Data'!H163, 0)</f>
        <v>0</v>
      </c>
      <c r="N168" s="7">
        <f t="shared" si="38"/>
        <v>0</v>
      </c>
      <c r="O168">
        <f>IF(AND(ISNUMBER('Raw Data'!O163), OR('Raw Data'!O163=0, 'Raw Data'!P163=0)), 'Raw Data'!I163, 0)</f>
        <v>0</v>
      </c>
      <c r="P168" s="7">
        <f>IF(OR(E168&gt;0, ISBLANK('Raw Data'!O163)=TRUE), 0, 1)</f>
        <v>0</v>
      </c>
      <c r="Q168">
        <f>IF('Raw Data'!O163='Raw Data'!P163, 0, IF('Raw Data'!O163&gt;'Raw Data'!P163, 'Raw Data'!J163, 0))</f>
        <v>0</v>
      </c>
      <c r="R168" s="7">
        <f>IF(OR(E168&gt;0, ISBLANK('Raw Data'!O163)=TRUE), 0, 1)</f>
        <v>0</v>
      </c>
      <c r="S168">
        <f>IF('Raw Data'!O163='Raw Data'!P163, 0, IF('Raw Data'!O163&lt;'Raw Data'!P163, 'Raw Data'!K163, 0))</f>
        <v>0</v>
      </c>
      <c r="T168" s="7">
        <f t="shared" si="39"/>
        <v>0</v>
      </c>
      <c r="U168">
        <f>IF(AND(ISNUMBER('Raw Data'!O163), OR('Raw Data'!O163&gt;'Raw Data'!P163, 'Raw Data'!O163='Raw Data'!P163)), 'Raw Data'!L163, 0)</f>
        <v>0</v>
      </c>
      <c r="V168" s="7">
        <f t="shared" si="40"/>
        <v>0</v>
      </c>
      <c r="W168">
        <f>IF(AND(ISNUMBER('Raw Data'!O163), OR('Raw Data'!O163&lt;'Raw Data'!P163, 'Raw Data'!O163='Raw Data'!P163)), 'Raw Data'!M163, 0)</f>
        <v>0</v>
      </c>
      <c r="X168" s="7">
        <f t="shared" si="41"/>
        <v>0</v>
      </c>
      <c r="Y168">
        <f>IF(AND(ISNUMBER('Raw Data'!O163), OR('Raw Data'!O163&gt;'Raw Data'!P163, 'Raw Data'!O163&lt;'Raw Data'!P163)), 'Raw Data'!N163, 0)</f>
        <v>0</v>
      </c>
      <c r="Z168">
        <f>IF('Raw Data'!C163&lt;'Raw Data'!E163, 1, 0)</f>
        <v>0</v>
      </c>
      <c r="AA168">
        <f>IF(AND('Raw Data'!C163&lt;'Raw Data'!E163, 'Raw Data'!O163&gt;'Raw Data'!P163), 'Raw Data'!C163, 0)</f>
        <v>0</v>
      </c>
      <c r="AB168" t="b">
        <f>'Raw Data'!C163&lt;'Raw Data'!E163</f>
        <v>0</v>
      </c>
      <c r="AC168">
        <f>IF('Raw Data'!C164&gt;'Raw Data'!E164, 1, 0)</f>
        <v>0</v>
      </c>
      <c r="AD168">
        <f>IF(AND('Raw Data'!C163&gt;'Raw Data'!E163, 'Raw Data'!O163&gt;'Raw Data'!P163), 'Raw Data'!C163, 0)</f>
        <v>0</v>
      </c>
      <c r="AE168">
        <f>IF('Raw Data'!E163&lt;'Raw Data'!C163, 1, 0)</f>
        <v>0</v>
      </c>
      <c r="AF168">
        <f>IF(AND('Raw Data'!C163&gt;'Raw Data'!E163, 'Raw Data'!O163&lt;'Raw Data'!P163), 'Raw Data'!E163, 0)</f>
        <v>0</v>
      </c>
      <c r="AG168">
        <f>IF('Raw Data'!E163&gt;'Raw Data'!C163, 1, 0)</f>
        <v>0</v>
      </c>
      <c r="AH168">
        <f>IF(AND('Raw Data'!C163&lt;'Raw Data'!E163, 'Raw Data'!O163&lt;'Raw Data'!P163), 'Raw Data'!E163, 0)</f>
        <v>0</v>
      </c>
      <c r="AI168" s="7">
        <f t="shared" si="42"/>
        <v>0</v>
      </c>
      <c r="AJ168">
        <f>IF(ISNUMBER('Raw Data'!C163), IF(_xlfn.XLOOKUP(SMALL('Raw Data'!C163:E163, 1), C168:G168, C168:G168, 0)&gt;0, SMALL('Raw Data'!C163:E163, 1), 0), 0)</f>
        <v>0</v>
      </c>
      <c r="AK168" s="7">
        <f t="shared" si="43"/>
        <v>0</v>
      </c>
      <c r="AL168">
        <f>IF(ISNUMBER('Raw Data'!C163), IF(_xlfn.XLOOKUP(SMALL('Raw Data'!C163:E163, 2), C168:G168, C168:G168, 0)&gt;0, SMALL('Raw Data'!C163:E163, 2), 0), 0)</f>
        <v>0</v>
      </c>
      <c r="AM168" s="7">
        <f t="shared" si="44"/>
        <v>0</v>
      </c>
      <c r="AN168">
        <f>IF(ISNUMBER('Raw Data'!C163), IF(_xlfn.XLOOKUP(SMALL('Raw Data'!C163:E163, 3), C168:G168, C168:G168, 0)&gt;0, SMALL('Raw Data'!C163:E163, 3), 0), 0)</f>
        <v>0</v>
      </c>
      <c r="AO168" s="7">
        <f t="shared" si="45"/>
        <v>0</v>
      </c>
      <c r="AP168">
        <f>IF(AND('Raw Data'!C163&lt;'Raw Data'!E163,'Raw Data'!O163&gt;'Raw Data'!P163),'Raw Data'!C163,IF(AND('Raw Data'!E163&lt;'Raw Data'!C163,'Raw Data'!P163&gt;'Raw Data'!O163),'Raw Data'!E163,0))</f>
        <v>0</v>
      </c>
      <c r="AQ168" s="7">
        <f t="shared" si="46"/>
        <v>0</v>
      </c>
      <c r="AR168">
        <f>IF(AND('Raw Data'!C163&gt;'Raw Data'!E163,'Raw Data'!O163&gt;'Raw Data'!P163),'Raw Data'!C163,IF(AND('Raw Data'!E163&gt;'Raw Data'!C163,'Raw Data'!P163&gt;'Raw Data'!O163),'Raw Data'!E163,0))</f>
        <v>0</v>
      </c>
      <c r="AS168">
        <f>IF('Raw Data'!D163&gt;0, IF('Raw Data'!D163&gt;4, Analysis!P168, 1), 0)</f>
        <v>0</v>
      </c>
      <c r="AT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AU168">
        <f t="shared" si="47"/>
        <v>0</v>
      </c>
      <c r="AV168">
        <f>IF(AND('Raw Data'!D163&gt;4,'Raw Data'!O163&lt;'Raw Data'!P163),'Raw Data'!K163,IF(AND('Raw Data'!D163&gt;4,'Raw Data'!O163='Raw Data'!P163),0,IF('Raw Data'!O163='Raw Data'!P163,'Raw Data'!D163,0)))</f>
        <v>0</v>
      </c>
      <c r="AW168">
        <f>IF(AND('Raw Data'!D163&lt;4, NOT(ISBLANK('Raw Data'!D163))), 1, 0)</f>
        <v>0</v>
      </c>
      <c r="AX168">
        <f>IF(AND('Raw Data'!D163&lt;4, 'Raw Data'!O163='Raw Data'!P163), 'Raw Data'!D163, 0)</f>
        <v>0</v>
      </c>
    </row>
    <row r="169" spans="1:50" x14ac:dyDescent="0.3">
      <c r="A169">
        <f>'Raw Data'!Q164</f>
        <v>0</v>
      </c>
      <c r="B169" s="7">
        <f t="shared" si="32"/>
        <v>0</v>
      </c>
      <c r="C169">
        <f>IF('Raw Data'!O164&gt;'Raw Data'!P164, 'Raw Data'!C164, 0)</f>
        <v>0</v>
      </c>
      <c r="D169" s="7">
        <f t="shared" si="33"/>
        <v>0</v>
      </c>
      <c r="E169">
        <f>IF(AND(ISNUMBER('Raw Data'!O164), 'Raw Data'!O164='Raw Data'!P164), 'Raw Data'!D164, 0)</f>
        <v>0</v>
      </c>
      <c r="F169" s="7">
        <f t="shared" si="34"/>
        <v>0</v>
      </c>
      <c r="G169">
        <f>IF('Raw Data'!O164&lt;'Raw Data'!P164, 'Raw Data'!E164, 0)</f>
        <v>0</v>
      </c>
      <c r="H169" s="7">
        <f t="shared" si="35"/>
        <v>0</v>
      </c>
      <c r="I169">
        <f>IF(SUM('Raw Data'!O164:P164)&gt;2, 'Raw Data'!F164, 0)</f>
        <v>0</v>
      </c>
      <c r="J169" s="7">
        <f t="shared" si="36"/>
        <v>0</v>
      </c>
      <c r="K169">
        <f>IF(AND(ISNUMBER('Raw Data'!O164),SUM('Raw Data'!O164:P164)&lt;3),'Raw Data'!F164,)</f>
        <v>0</v>
      </c>
      <c r="L169" s="7">
        <f t="shared" si="37"/>
        <v>0</v>
      </c>
      <c r="M169">
        <f>IF(AND('Raw Data'!O164&gt;0, 'Raw Data'!P164&gt;0), 'Raw Data'!H164, 0)</f>
        <v>0</v>
      </c>
      <c r="N169" s="7">
        <f t="shared" si="38"/>
        <v>0</v>
      </c>
      <c r="O169">
        <f>IF(AND(ISNUMBER('Raw Data'!O164), OR('Raw Data'!O164=0, 'Raw Data'!P164=0)), 'Raw Data'!I164, 0)</f>
        <v>0</v>
      </c>
      <c r="P169" s="7">
        <f>IF(OR(E169&gt;0, ISBLANK('Raw Data'!O164)=TRUE), 0, 1)</f>
        <v>0</v>
      </c>
      <c r="Q169">
        <f>IF('Raw Data'!O164='Raw Data'!P164, 0, IF('Raw Data'!O164&gt;'Raw Data'!P164, 'Raw Data'!J164, 0))</f>
        <v>0</v>
      </c>
      <c r="R169" s="7">
        <f>IF(OR(E169&gt;0, ISBLANK('Raw Data'!O164)=TRUE), 0, 1)</f>
        <v>0</v>
      </c>
      <c r="S169">
        <f>IF('Raw Data'!O164='Raw Data'!P164, 0, IF('Raw Data'!O164&lt;'Raw Data'!P164, 'Raw Data'!K164, 0))</f>
        <v>0</v>
      </c>
      <c r="T169" s="7">
        <f t="shared" si="39"/>
        <v>0</v>
      </c>
      <c r="U169">
        <f>IF(AND(ISNUMBER('Raw Data'!O164), OR('Raw Data'!O164&gt;'Raw Data'!P164, 'Raw Data'!O164='Raw Data'!P164)), 'Raw Data'!L164, 0)</f>
        <v>0</v>
      </c>
      <c r="V169" s="7">
        <f t="shared" si="40"/>
        <v>0</v>
      </c>
      <c r="W169">
        <f>IF(AND(ISNUMBER('Raw Data'!O164), OR('Raw Data'!O164&lt;'Raw Data'!P164, 'Raw Data'!O164='Raw Data'!P164)), 'Raw Data'!M164, 0)</f>
        <v>0</v>
      </c>
      <c r="X169" s="7">
        <f t="shared" si="41"/>
        <v>0</v>
      </c>
      <c r="Y169">
        <f>IF(AND(ISNUMBER('Raw Data'!O164), OR('Raw Data'!O164&gt;'Raw Data'!P164, 'Raw Data'!O164&lt;'Raw Data'!P164)), 'Raw Data'!N164, 0)</f>
        <v>0</v>
      </c>
      <c r="Z169">
        <f>IF('Raw Data'!C164&lt;'Raw Data'!E164, 1, 0)</f>
        <v>0</v>
      </c>
      <c r="AA169">
        <f>IF(AND('Raw Data'!C164&lt;'Raw Data'!E164, 'Raw Data'!O164&gt;'Raw Data'!P164), 'Raw Data'!C164, 0)</f>
        <v>0</v>
      </c>
      <c r="AB169" t="b">
        <f>'Raw Data'!C164&lt;'Raw Data'!E164</f>
        <v>0</v>
      </c>
      <c r="AC169">
        <f>IF('Raw Data'!C165&gt;'Raw Data'!E165, 1, 0)</f>
        <v>0</v>
      </c>
      <c r="AD169">
        <f>IF(AND('Raw Data'!C164&gt;'Raw Data'!E164, 'Raw Data'!O164&gt;'Raw Data'!P164), 'Raw Data'!C164, 0)</f>
        <v>0</v>
      </c>
      <c r="AE169">
        <f>IF('Raw Data'!E164&lt;'Raw Data'!C164, 1, 0)</f>
        <v>0</v>
      </c>
      <c r="AF169">
        <f>IF(AND('Raw Data'!C164&gt;'Raw Data'!E164, 'Raw Data'!O164&lt;'Raw Data'!P164), 'Raw Data'!E164, 0)</f>
        <v>0</v>
      </c>
      <c r="AG169">
        <f>IF('Raw Data'!E164&gt;'Raw Data'!C164, 1, 0)</f>
        <v>0</v>
      </c>
      <c r="AH169">
        <f>IF(AND('Raw Data'!C164&lt;'Raw Data'!E164, 'Raw Data'!O164&lt;'Raw Data'!P164), 'Raw Data'!E164, 0)</f>
        <v>0</v>
      </c>
      <c r="AI169" s="7">
        <f t="shared" si="42"/>
        <v>0</v>
      </c>
      <c r="AJ169">
        <f>IF(ISNUMBER('Raw Data'!C164), IF(_xlfn.XLOOKUP(SMALL('Raw Data'!C164:E164, 1), C169:G169, C169:G169, 0)&gt;0, SMALL('Raw Data'!C164:E164, 1), 0), 0)</f>
        <v>0</v>
      </c>
      <c r="AK169" s="7">
        <f t="shared" si="43"/>
        <v>0</v>
      </c>
      <c r="AL169">
        <f>IF(ISNUMBER('Raw Data'!C164), IF(_xlfn.XLOOKUP(SMALL('Raw Data'!C164:E164, 2), C169:G169, C169:G169, 0)&gt;0, SMALL('Raw Data'!C164:E164, 2), 0), 0)</f>
        <v>0</v>
      </c>
      <c r="AM169" s="7">
        <f t="shared" si="44"/>
        <v>0</v>
      </c>
      <c r="AN169">
        <f>IF(ISNUMBER('Raw Data'!C164), IF(_xlfn.XLOOKUP(SMALL('Raw Data'!C164:E164, 3), C169:G169, C169:G169, 0)&gt;0, SMALL('Raw Data'!C164:E164, 3), 0), 0)</f>
        <v>0</v>
      </c>
      <c r="AO169" s="7">
        <f t="shared" si="45"/>
        <v>0</v>
      </c>
      <c r="AP169">
        <f>IF(AND('Raw Data'!C164&lt;'Raw Data'!E164,'Raw Data'!O164&gt;'Raw Data'!P164),'Raw Data'!C164,IF(AND('Raw Data'!E164&lt;'Raw Data'!C164,'Raw Data'!P164&gt;'Raw Data'!O164),'Raw Data'!E164,0))</f>
        <v>0</v>
      </c>
      <c r="AQ169" s="7">
        <f t="shared" si="46"/>
        <v>0</v>
      </c>
      <c r="AR169">
        <f>IF(AND('Raw Data'!C164&gt;'Raw Data'!E164,'Raw Data'!O164&gt;'Raw Data'!P164),'Raw Data'!C164,IF(AND('Raw Data'!E164&gt;'Raw Data'!C164,'Raw Data'!P164&gt;'Raw Data'!O164),'Raw Data'!E164,0))</f>
        <v>0</v>
      </c>
      <c r="AS169">
        <f>IF('Raw Data'!D164&gt;0, IF('Raw Data'!D164&gt;4, Analysis!P169, 1), 0)</f>
        <v>0</v>
      </c>
      <c r="AT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AU169">
        <f t="shared" si="47"/>
        <v>0</v>
      </c>
      <c r="AV169">
        <f>IF(AND('Raw Data'!D164&gt;4,'Raw Data'!O164&lt;'Raw Data'!P164),'Raw Data'!K164,IF(AND('Raw Data'!D164&gt;4,'Raw Data'!O164='Raw Data'!P164),0,IF('Raw Data'!O164='Raw Data'!P164,'Raw Data'!D164,0)))</f>
        <v>0</v>
      </c>
      <c r="AW169">
        <f>IF(AND('Raw Data'!D164&lt;4, NOT(ISBLANK('Raw Data'!D164))), 1, 0)</f>
        <v>0</v>
      </c>
      <c r="AX169">
        <f>IF(AND('Raw Data'!D164&lt;4, 'Raw Data'!O164='Raw Data'!P164), 'Raw Data'!D164, 0)</f>
        <v>0</v>
      </c>
    </row>
    <row r="170" spans="1:50" x14ac:dyDescent="0.3">
      <c r="A170">
        <f>'Raw Data'!Q165</f>
        <v>0</v>
      </c>
      <c r="B170" s="7">
        <f t="shared" si="32"/>
        <v>0</v>
      </c>
      <c r="C170">
        <f>IF('Raw Data'!O165&gt;'Raw Data'!P165, 'Raw Data'!C165, 0)</f>
        <v>0</v>
      </c>
      <c r="D170" s="7">
        <f t="shared" si="33"/>
        <v>0</v>
      </c>
      <c r="E170">
        <f>IF(AND(ISNUMBER('Raw Data'!O165), 'Raw Data'!O165='Raw Data'!P165), 'Raw Data'!D165, 0)</f>
        <v>0</v>
      </c>
      <c r="F170" s="7">
        <f t="shared" si="34"/>
        <v>0</v>
      </c>
      <c r="G170">
        <f>IF('Raw Data'!O165&lt;'Raw Data'!P165, 'Raw Data'!E165, 0)</f>
        <v>0</v>
      </c>
      <c r="H170" s="7">
        <f t="shared" si="35"/>
        <v>0</v>
      </c>
      <c r="I170">
        <f>IF(SUM('Raw Data'!O165:P165)&gt;2, 'Raw Data'!F165, 0)</f>
        <v>0</v>
      </c>
      <c r="J170" s="7">
        <f t="shared" si="36"/>
        <v>0</v>
      </c>
      <c r="K170">
        <f>IF(AND(ISNUMBER('Raw Data'!O165),SUM('Raw Data'!O165:P165)&lt;3),'Raw Data'!F165,)</f>
        <v>0</v>
      </c>
      <c r="L170" s="7">
        <f t="shared" si="37"/>
        <v>0</v>
      </c>
      <c r="M170">
        <f>IF(AND('Raw Data'!O165&gt;0, 'Raw Data'!P165&gt;0), 'Raw Data'!H165, 0)</f>
        <v>0</v>
      </c>
      <c r="N170" s="7">
        <f t="shared" si="38"/>
        <v>0</v>
      </c>
      <c r="O170">
        <f>IF(AND(ISNUMBER('Raw Data'!O165), OR('Raw Data'!O165=0, 'Raw Data'!P165=0)), 'Raw Data'!I165, 0)</f>
        <v>0</v>
      </c>
      <c r="P170" s="7">
        <f>IF(OR(E170&gt;0, ISBLANK('Raw Data'!O165)=TRUE), 0, 1)</f>
        <v>0</v>
      </c>
      <c r="Q170">
        <f>IF('Raw Data'!O165='Raw Data'!P165, 0, IF('Raw Data'!O165&gt;'Raw Data'!P165, 'Raw Data'!J165, 0))</f>
        <v>0</v>
      </c>
      <c r="R170" s="7">
        <f>IF(OR(E170&gt;0, ISBLANK('Raw Data'!O165)=TRUE), 0, 1)</f>
        <v>0</v>
      </c>
      <c r="S170">
        <f>IF('Raw Data'!O165='Raw Data'!P165, 0, IF('Raw Data'!O165&lt;'Raw Data'!P165, 'Raw Data'!K165, 0))</f>
        <v>0</v>
      </c>
      <c r="T170" s="7">
        <f t="shared" si="39"/>
        <v>0</v>
      </c>
      <c r="U170">
        <f>IF(AND(ISNUMBER('Raw Data'!O165), OR('Raw Data'!O165&gt;'Raw Data'!P165, 'Raw Data'!O165='Raw Data'!P165)), 'Raw Data'!L165, 0)</f>
        <v>0</v>
      </c>
      <c r="V170" s="7">
        <f t="shared" si="40"/>
        <v>0</v>
      </c>
      <c r="W170">
        <f>IF(AND(ISNUMBER('Raw Data'!O165), OR('Raw Data'!O165&lt;'Raw Data'!P165, 'Raw Data'!O165='Raw Data'!P165)), 'Raw Data'!M165, 0)</f>
        <v>0</v>
      </c>
      <c r="X170" s="7">
        <f t="shared" si="41"/>
        <v>0</v>
      </c>
      <c r="Y170">
        <f>IF(AND(ISNUMBER('Raw Data'!O165), OR('Raw Data'!O165&gt;'Raw Data'!P165, 'Raw Data'!O165&lt;'Raw Data'!P165)), 'Raw Data'!N165, 0)</f>
        <v>0</v>
      </c>
      <c r="Z170">
        <f>IF('Raw Data'!C165&lt;'Raw Data'!E165, 1, 0)</f>
        <v>0</v>
      </c>
      <c r="AA170">
        <f>IF(AND('Raw Data'!C165&lt;'Raw Data'!E165, 'Raw Data'!O165&gt;'Raw Data'!P165), 'Raw Data'!C165, 0)</f>
        <v>0</v>
      </c>
      <c r="AB170" t="b">
        <f>'Raw Data'!C165&lt;'Raw Data'!E165</f>
        <v>0</v>
      </c>
      <c r="AC170">
        <f>IF('Raw Data'!C166&gt;'Raw Data'!E166, 1, 0)</f>
        <v>0</v>
      </c>
      <c r="AD170">
        <f>IF(AND('Raw Data'!C165&gt;'Raw Data'!E165, 'Raw Data'!O165&gt;'Raw Data'!P165), 'Raw Data'!C165, 0)</f>
        <v>0</v>
      </c>
      <c r="AE170">
        <f>IF('Raw Data'!E165&lt;'Raw Data'!C165, 1, 0)</f>
        <v>0</v>
      </c>
      <c r="AF170">
        <f>IF(AND('Raw Data'!C165&gt;'Raw Data'!E165, 'Raw Data'!O165&lt;'Raw Data'!P165), 'Raw Data'!E165, 0)</f>
        <v>0</v>
      </c>
      <c r="AG170">
        <f>IF('Raw Data'!E165&gt;'Raw Data'!C165, 1, 0)</f>
        <v>0</v>
      </c>
      <c r="AH170">
        <f>IF(AND('Raw Data'!C165&lt;'Raw Data'!E165, 'Raw Data'!O165&lt;'Raw Data'!P165), 'Raw Data'!E165, 0)</f>
        <v>0</v>
      </c>
      <c r="AI170" s="7">
        <f t="shared" si="42"/>
        <v>0</v>
      </c>
      <c r="AJ170">
        <f>IF(ISNUMBER('Raw Data'!C165), IF(_xlfn.XLOOKUP(SMALL('Raw Data'!C165:E165, 1), C170:G170, C170:G170, 0)&gt;0, SMALL('Raw Data'!C165:E165, 1), 0), 0)</f>
        <v>0</v>
      </c>
      <c r="AK170" s="7">
        <f t="shared" si="43"/>
        <v>0</v>
      </c>
      <c r="AL170">
        <f>IF(ISNUMBER('Raw Data'!C165), IF(_xlfn.XLOOKUP(SMALL('Raw Data'!C165:E165, 2), C170:G170, C170:G170, 0)&gt;0, SMALL('Raw Data'!C165:E165, 2), 0), 0)</f>
        <v>0</v>
      </c>
      <c r="AM170" s="7">
        <f t="shared" si="44"/>
        <v>0</v>
      </c>
      <c r="AN170">
        <f>IF(ISNUMBER('Raw Data'!C165), IF(_xlfn.XLOOKUP(SMALL('Raw Data'!C165:E165, 3), C170:G170, C170:G170, 0)&gt;0, SMALL('Raw Data'!C165:E165, 3), 0), 0)</f>
        <v>0</v>
      </c>
      <c r="AO170" s="7">
        <f t="shared" si="45"/>
        <v>0</v>
      </c>
      <c r="AP170">
        <f>IF(AND('Raw Data'!C165&lt;'Raw Data'!E165,'Raw Data'!O165&gt;'Raw Data'!P165),'Raw Data'!C165,IF(AND('Raw Data'!E165&lt;'Raw Data'!C165,'Raw Data'!P165&gt;'Raw Data'!O165),'Raw Data'!E165,0))</f>
        <v>0</v>
      </c>
      <c r="AQ170" s="7">
        <f t="shared" si="46"/>
        <v>0</v>
      </c>
      <c r="AR170">
        <f>IF(AND('Raw Data'!C165&gt;'Raw Data'!E165,'Raw Data'!O165&gt;'Raw Data'!P165),'Raw Data'!C165,IF(AND('Raw Data'!E165&gt;'Raw Data'!C165,'Raw Data'!P165&gt;'Raw Data'!O165),'Raw Data'!E165,0))</f>
        <v>0</v>
      </c>
      <c r="AS170">
        <f>IF('Raw Data'!D165&gt;0, IF('Raw Data'!D165&gt;4, Analysis!P170, 1), 0)</f>
        <v>0</v>
      </c>
      <c r="AT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AU170">
        <f t="shared" si="47"/>
        <v>0</v>
      </c>
      <c r="AV170">
        <f>IF(AND('Raw Data'!D165&gt;4,'Raw Data'!O165&lt;'Raw Data'!P165),'Raw Data'!K165,IF(AND('Raw Data'!D165&gt;4,'Raw Data'!O165='Raw Data'!P165),0,IF('Raw Data'!O165='Raw Data'!P165,'Raw Data'!D165,0)))</f>
        <v>0</v>
      </c>
      <c r="AW170">
        <f>IF(AND('Raw Data'!D165&lt;4, NOT(ISBLANK('Raw Data'!D165))), 1, 0)</f>
        <v>0</v>
      </c>
      <c r="AX170">
        <f>IF(AND('Raw Data'!D165&lt;4, 'Raw Data'!O165='Raw Data'!P165), 'Raw Data'!D165, 0)</f>
        <v>0</v>
      </c>
    </row>
    <row r="171" spans="1:50" x14ac:dyDescent="0.3">
      <c r="A171">
        <f>'Raw Data'!Q166</f>
        <v>0</v>
      </c>
      <c r="B171" s="7">
        <f t="shared" si="32"/>
        <v>0</v>
      </c>
      <c r="C171">
        <f>IF('Raw Data'!O166&gt;'Raw Data'!P166, 'Raw Data'!C166, 0)</f>
        <v>0</v>
      </c>
      <c r="D171" s="7">
        <f t="shared" si="33"/>
        <v>0</v>
      </c>
      <c r="E171">
        <f>IF(AND(ISNUMBER('Raw Data'!O166), 'Raw Data'!O166='Raw Data'!P166), 'Raw Data'!D166, 0)</f>
        <v>0</v>
      </c>
      <c r="F171" s="7">
        <f t="shared" si="34"/>
        <v>0</v>
      </c>
      <c r="G171">
        <f>IF('Raw Data'!O166&lt;'Raw Data'!P166, 'Raw Data'!E166, 0)</f>
        <v>0</v>
      </c>
      <c r="H171" s="7">
        <f t="shared" si="35"/>
        <v>0</v>
      </c>
      <c r="I171">
        <f>IF(SUM('Raw Data'!O166:P166)&gt;2, 'Raw Data'!F166, 0)</f>
        <v>0</v>
      </c>
      <c r="J171" s="7">
        <f t="shared" si="36"/>
        <v>0</v>
      </c>
      <c r="K171">
        <f>IF(AND(ISNUMBER('Raw Data'!O166),SUM('Raw Data'!O166:P166)&lt;3),'Raw Data'!F166,)</f>
        <v>0</v>
      </c>
      <c r="L171" s="7">
        <f t="shared" si="37"/>
        <v>0</v>
      </c>
      <c r="M171">
        <f>IF(AND('Raw Data'!O166&gt;0, 'Raw Data'!P166&gt;0), 'Raw Data'!H166, 0)</f>
        <v>0</v>
      </c>
      <c r="N171" s="7">
        <f t="shared" si="38"/>
        <v>0</v>
      </c>
      <c r="O171">
        <f>IF(AND(ISNUMBER('Raw Data'!O166), OR('Raw Data'!O166=0, 'Raw Data'!P166=0)), 'Raw Data'!I166, 0)</f>
        <v>0</v>
      </c>
      <c r="P171" s="7">
        <f>IF(OR(E171&gt;0, ISBLANK('Raw Data'!O166)=TRUE), 0, 1)</f>
        <v>0</v>
      </c>
      <c r="Q171">
        <f>IF('Raw Data'!O166='Raw Data'!P166, 0, IF('Raw Data'!O166&gt;'Raw Data'!P166, 'Raw Data'!J166, 0))</f>
        <v>0</v>
      </c>
      <c r="R171" s="7">
        <f>IF(OR(E171&gt;0, ISBLANK('Raw Data'!O166)=TRUE), 0, 1)</f>
        <v>0</v>
      </c>
      <c r="S171">
        <f>IF('Raw Data'!O166='Raw Data'!P166, 0, IF('Raw Data'!O166&lt;'Raw Data'!P166, 'Raw Data'!K166, 0))</f>
        <v>0</v>
      </c>
      <c r="T171" s="7">
        <f t="shared" si="39"/>
        <v>0</v>
      </c>
      <c r="U171">
        <f>IF(AND(ISNUMBER('Raw Data'!O166), OR('Raw Data'!O166&gt;'Raw Data'!P166, 'Raw Data'!O166='Raw Data'!P166)), 'Raw Data'!L166, 0)</f>
        <v>0</v>
      </c>
      <c r="V171" s="7">
        <f t="shared" si="40"/>
        <v>0</v>
      </c>
      <c r="W171">
        <f>IF(AND(ISNUMBER('Raw Data'!O166), OR('Raw Data'!O166&lt;'Raw Data'!P166, 'Raw Data'!O166='Raw Data'!P166)), 'Raw Data'!M166, 0)</f>
        <v>0</v>
      </c>
      <c r="X171" s="7">
        <f t="shared" si="41"/>
        <v>0</v>
      </c>
      <c r="Y171">
        <f>IF(AND(ISNUMBER('Raw Data'!O166), OR('Raw Data'!O166&gt;'Raw Data'!P166, 'Raw Data'!O166&lt;'Raw Data'!P166)), 'Raw Data'!N166, 0)</f>
        <v>0</v>
      </c>
      <c r="Z171">
        <f>IF('Raw Data'!C166&lt;'Raw Data'!E166, 1, 0)</f>
        <v>0</v>
      </c>
      <c r="AA171">
        <f>IF(AND('Raw Data'!C166&lt;'Raw Data'!E166, 'Raw Data'!O166&gt;'Raw Data'!P166), 'Raw Data'!C166, 0)</f>
        <v>0</v>
      </c>
      <c r="AB171" t="b">
        <f>'Raw Data'!C166&lt;'Raw Data'!E166</f>
        <v>0</v>
      </c>
      <c r="AC171">
        <f>IF('Raw Data'!C167&gt;'Raw Data'!E167, 1, 0)</f>
        <v>0</v>
      </c>
      <c r="AD171">
        <f>IF(AND('Raw Data'!C166&gt;'Raw Data'!E166, 'Raw Data'!O166&gt;'Raw Data'!P166), 'Raw Data'!C166, 0)</f>
        <v>0</v>
      </c>
      <c r="AE171">
        <f>IF('Raw Data'!E166&lt;'Raw Data'!C166, 1, 0)</f>
        <v>0</v>
      </c>
      <c r="AF171">
        <f>IF(AND('Raw Data'!C166&gt;'Raw Data'!E166, 'Raw Data'!O166&lt;'Raw Data'!P166), 'Raw Data'!E166, 0)</f>
        <v>0</v>
      </c>
      <c r="AG171">
        <f>IF('Raw Data'!E166&gt;'Raw Data'!C166, 1, 0)</f>
        <v>0</v>
      </c>
      <c r="AH171">
        <f>IF(AND('Raw Data'!C166&lt;'Raw Data'!E166, 'Raw Data'!O166&lt;'Raw Data'!P166), 'Raw Data'!E166, 0)</f>
        <v>0</v>
      </c>
      <c r="AI171" s="7">
        <f t="shared" si="42"/>
        <v>0</v>
      </c>
      <c r="AJ171">
        <f>IF(ISNUMBER('Raw Data'!C166), IF(_xlfn.XLOOKUP(SMALL('Raw Data'!C166:E166, 1), C171:G171, C171:G171, 0)&gt;0, SMALL('Raw Data'!C166:E166, 1), 0), 0)</f>
        <v>0</v>
      </c>
      <c r="AK171" s="7">
        <f t="shared" si="43"/>
        <v>0</v>
      </c>
      <c r="AL171">
        <f>IF(ISNUMBER('Raw Data'!C166), IF(_xlfn.XLOOKUP(SMALL('Raw Data'!C166:E166, 2), C171:G171, C171:G171, 0)&gt;0, SMALL('Raw Data'!C166:E166, 2), 0), 0)</f>
        <v>0</v>
      </c>
      <c r="AM171" s="7">
        <f t="shared" si="44"/>
        <v>0</v>
      </c>
      <c r="AN171">
        <f>IF(ISNUMBER('Raw Data'!C166), IF(_xlfn.XLOOKUP(SMALL('Raw Data'!C166:E166, 3), C171:G171, C171:G171, 0)&gt;0, SMALL('Raw Data'!C166:E166, 3), 0), 0)</f>
        <v>0</v>
      </c>
      <c r="AO171" s="7">
        <f t="shared" si="45"/>
        <v>0</v>
      </c>
      <c r="AP171">
        <f>IF(AND('Raw Data'!C166&lt;'Raw Data'!E166,'Raw Data'!O166&gt;'Raw Data'!P166),'Raw Data'!C166,IF(AND('Raw Data'!E166&lt;'Raw Data'!C166,'Raw Data'!P166&gt;'Raw Data'!O166),'Raw Data'!E166,0))</f>
        <v>0</v>
      </c>
      <c r="AQ171" s="7">
        <f t="shared" si="46"/>
        <v>0</v>
      </c>
      <c r="AR171">
        <f>IF(AND('Raw Data'!C166&gt;'Raw Data'!E166,'Raw Data'!O166&gt;'Raw Data'!P166),'Raw Data'!C166,IF(AND('Raw Data'!E166&gt;'Raw Data'!C166,'Raw Data'!P166&gt;'Raw Data'!O166),'Raw Data'!E166,0))</f>
        <v>0</v>
      </c>
      <c r="AS171">
        <f>IF('Raw Data'!D166&gt;0, IF('Raw Data'!D166&gt;4, Analysis!P171, 1), 0)</f>
        <v>0</v>
      </c>
      <c r="AT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AU171">
        <f t="shared" si="47"/>
        <v>0</v>
      </c>
      <c r="AV171">
        <f>IF(AND('Raw Data'!D166&gt;4,'Raw Data'!O166&lt;'Raw Data'!P166),'Raw Data'!K166,IF(AND('Raw Data'!D166&gt;4,'Raw Data'!O166='Raw Data'!P166),0,IF('Raw Data'!O166='Raw Data'!P166,'Raw Data'!D166,0)))</f>
        <v>0</v>
      </c>
      <c r="AW171">
        <f>IF(AND('Raw Data'!D166&lt;4, NOT(ISBLANK('Raw Data'!D166))), 1, 0)</f>
        <v>0</v>
      </c>
      <c r="AX171">
        <f>IF(AND('Raw Data'!D166&lt;4, 'Raw Data'!O166='Raw Data'!P166), 'Raw Data'!D166, 0)</f>
        <v>0</v>
      </c>
    </row>
    <row r="172" spans="1:50" x14ac:dyDescent="0.3">
      <c r="A172">
        <f>'Raw Data'!Q167</f>
        <v>0</v>
      </c>
      <c r="B172" s="7">
        <f t="shared" si="32"/>
        <v>0</v>
      </c>
      <c r="C172">
        <f>IF('Raw Data'!O167&gt;'Raw Data'!P167, 'Raw Data'!C167, 0)</f>
        <v>0</v>
      </c>
      <c r="D172" s="7">
        <f t="shared" si="33"/>
        <v>0</v>
      </c>
      <c r="E172">
        <f>IF(AND(ISNUMBER('Raw Data'!O167), 'Raw Data'!O167='Raw Data'!P167), 'Raw Data'!D167, 0)</f>
        <v>0</v>
      </c>
      <c r="F172" s="7">
        <f t="shared" si="34"/>
        <v>0</v>
      </c>
      <c r="G172">
        <f>IF('Raw Data'!O167&lt;'Raw Data'!P167, 'Raw Data'!E167, 0)</f>
        <v>0</v>
      </c>
      <c r="H172" s="7">
        <f t="shared" si="35"/>
        <v>0</v>
      </c>
      <c r="I172">
        <f>IF(SUM('Raw Data'!O167:P167)&gt;2, 'Raw Data'!F167, 0)</f>
        <v>0</v>
      </c>
      <c r="J172" s="7">
        <f t="shared" si="36"/>
        <v>0</v>
      </c>
      <c r="K172">
        <f>IF(AND(ISNUMBER('Raw Data'!O167),SUM('Raw Data'!O167:P167)&lt;3),'Raw Data'!F167,)</f>
        <v>0</v>
      </c>
      <c r="L172" s="7">
        <f t="shared" si="37"/>
        <v>0</v>
      </c>
      <c r="M172">
        <f>IF(AND('Raw Data'!O167&gt;0, 'Raw Data'!P167&gt;0), 'Raw Data'!H167, 0)</f>
        <v>0</v>
      </c>
      <c r="N172" s="7">
        <f t="shared" si="38"/>
        <v>0</v>
      </c>
      <c r="O172">
        <f>IF(AND(ISNUMBER('Raw Data'!O167), OR('Raw Data'!O167=0, 'Raw Data'!P167=0)), 'Raw Data'!I167, 0)</f>
        <v>0</v>
      </c>
      <c r="P172" s="7">
        <f>IF(OR(E172&gt;0, ISBLANK('Raw Data'!O167)=TRUE), 0, 1)</f>
        <v>0</v>
      </c>
      <c r="Q172">
        <f>IF('Raw Data'!O167='Raw Data'!P167, 0, IF('Raw Data'!O167&gt;'Raw Data'!P167, 'Raw Data'!J167, 0))</f>
        <v>0</v>
      </c>
      <c r="R172" s="7">
        <f>IF(OR(E172&gt;0, ISBLANK('Raw Data'!O167)=TRUE), 0, 1)</f>
        <v>0</v>
      </c>
      <c r="S172">
        <f>IF('Raw Data'!O167='Raw Data'!P167, 0, IF('Raw Data'!O167&lt;'Raw Data'!P167, 'Raw Data'!K167, 0))</f>
        <v>0</v>
      </c>
      <c r="T172" s="7">
        <f t="shared" si="39"/>
        <v>0</v>
      </c>
      <c r="U172">
        <f>IF(AND(ISNUMBER('Raw Data'!O167), OR('Raw Data'!O167&gt;'Raw Data'!P167, 'Raw Data'!O167='Raw Data'!P167)), 'Raw Data'!L167, 0)</f>
        <v>0</v>
      </c>
      <c r="V172" s="7">
        <f t="shared" si="40"/>
        <v>0</v>
      </c>
      <c r="W172">
        <f>IF(AND(ISNUMBER('Raw Data'!O167), OR('Raw Data'!O167&lt;'Raw Data'!P167, 'Raw Data'!O167='Raw Data'!P167)), 'Raw Data'!M167, 0)</f>
        <v>0</v>
      </c>
      <c r="X172" s="7">
        <f t="shared" si="41"/>
        <v>0</v>
      </c>
      <c r="Y172">
        <f>IF(AND(ISNUMBER('Raw Data'!O167), OR('Raw Data'!O167&gt;'Raw Data'!P167, 'Raw Data'!O167&lt;'Raw Data'!P167)), 'Raw Data'!N167, 0)</f>
        <v>0</v>
      </c>
      <c r="Z172">
        <f>IF('Raw Data'!C167&lt;'Raw Data'!E167, 1, 0)</f>
        <v>0</v>
      </c>
      <c r="AA172">
        <f>IF(AND('Raw Data'!C167&lt;'Raw Data'!E167, 'Raw Data'!O167&gt;'Raw Data'!P167), 'Raw Data'!C167, 0)</f>
        <v>0</v>
      </c>
      <c r="AB172" t="b">
        <f>'Raw Data'!C167&lt;'Raw Data'!E167</f>
        <v>0</v>
      </c>
      <c r="AC172">
        <f>IF('Raw Data'!C168&gt;'Raw Data'!E168, 1, 0)</f>
        <v>0</v>
      </c>
      <c r="AD172">
        <f>IF(AND('Raw Data'!C167&gt;'Raw Data'!E167, 'Raw Data'!O167&gt;'Raw Data'!P167), 'Raw Data'!C167, 0)</f>
        <v>0</v>
      </c>
      <c r="AE172">
        <f>IF('Raw Data'!E167&lt;'Raw Data'!C167, 1, 0)</f>
        <v>0</v>
      </c>
      <c r="AF172">
        <f>IF(AND('Raw Data'!C167&gt;'Raw Data'!E167, 'Raw Data'!O167&lt;'Raw Data'!P167), 'Raw Data'!E167, 0)</f>
        <v>0</v>
      </c>
      <c r="AG172">
        <f>IF('Raw Data'!E167&gt;'Raw Data'!C167, 1, 0)</f>
        <v>0</v>
      </c>
      <c r="AH172">
        <f>IF(AND('Raw Data'!C167&lt;'Raw Data'!E167, 'Raw Data'!O167&lt;'Raw Data'!P167), 'Raw Data'!E167, 0)</f>
        <v>0</v>
      </c>
      <c r="AI172" s="7">
        <f t="shared" si="42"/>
        <v>0</v>
      </c>
      <c r="AJ172">
        <f>IF(ISNUMBER('Raw Data'!C167), IF(_xlfn.XLOOKUP(SMALL('Raw Data'!C167:E167, 1), C172:G172, C172:G172, 0)&gt;0, SMALL('Raw Data'!C167:E167, 1), 0), 0)</f>
        <v>0</v>
      </c>
      <c r="AK172" s="7">
        <f t="shared" si="43"/>
        <v>0</v>
      </c>
      <c r="AL172">
        <f>IF(ISNUMBER('Raw Data'!C167), IF(_xlfn.XLOOKUP(SMALL('Raw Data'!C167:E167, 2), C172:G172, C172:G172, 0)&gt;0, SMALL('Raw Data'!C167:E167, 2), 0), 0)</f>
        <v>0</v>
      </c>
      <c r="AM172" s="7">
        <f t="shared" si="44"/>
        <v>0</v>
      </c>
      <c r="AN172">
        <f>IF(ISNUMBER('Raw Data'!C167), IF(_xlfn.XLOOKUP(SMALL('Raw Data'!C167:E167, 3), C172:G172, C172:G172, 0)&gt;0, SMALL('Raw Data'!C167:E167, 3), 0), 0)</f>
        <v>0</v>
      </c>
      <c r="AO172" s="7">
        <f t="shared" si="45"/>
        <v>0</v>
      </c>
      <c r="AP172">
        <f>IF(AND('Raw Data'!C167&lt;'Raw Data'!E167,'Raw Data'!O167&gt;'Raw Data'!P167),'Raw Data'!C167,IF(AND('Raw Data'!E167&lt;'Raw Data'!C167,'Raw Data'!P167&gt;'Raw Data'!O167),'Raw Data'!E167,0))</f>
        <v>0</v>
      </c>
      <c r="AQ172" s="7">
        <f t="shared" si="46"/>
        <v>0</v>
      </c>
      <c r="AR172">
        <f>IF(AND('Raw Data'!C167&gt;'Raw Data'!E167,'Raw Data'!O167&gt;'Raw Data'!P167),'Raw Data'!C167,IF(AND('Raw Data'!E167&gt;'Raw Data'!C167,'Raw Data'!P167&gt;'Raw Data'!O167),'Raw Data'!E167,0))</f>
        <v>0</v>
      </c>
      <c r="AS172">
        <f>IF('Raw Data'!D167&gt;0, IF('Raw Data'!D167&gt;4, Analysis!P172, 1), 0)</f>
        <v>0</v>
      </c>
      <c r="AT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AU172">
        <f t="shared" si="47"/>
        <v>0</v>
      </c>
      <c r="AV172">
        <f>IF(AND('Raw Data'!D167&gt;4,'Raw Data'!O167&lt;'Raw Data'!P167),'Raw Data'!K167,IF(AND('Raw Data'!D167&gt;4,'Raw Data'!O167='Raw Data'!P167),0,IF('Raw Data'!O167='Raw Data'!P167,'Raw Data'!D167,0)))</f>
        <v>0</v>
      </c>
      <c r="AW172">
        <f>IF(AND('Raw Data'!D167&lt;4, NOT(ISBLANK('Raw Data'!D167))), 1, 0)</f>
        <v>0</v>
      </c>
      <c r="AX172">
        <f>IF(AND('Raw Data'!D167&lt;4, 'Raw Data'!O167='Raw Data'!P167), 'Raw Data'!D167, 0)</f>
        <v>0</v>
      </c>
    </row>
    <row r="173" spans="1:50" x14ac:dyDescent="0.3">
      <c r="A173">
        <f>'Raw Data'!Q168</f>
        <v>0</v>
      </c>
      <c r="B173" s="7">
        <f t="shared" si="32"/>
        <v>0</v>
      </c>
      <c r="C173">
        <f>IF('Raw Data'!O168&gt;'Raw Data'!P168, 'Raw Data'!C168, 0)</f>
        <v>0</v>
      </c>
      <c r="D173" s="7">
        <f t="shared" si="33"/>
        <v>0</v>
      </c>
      <c r="E173">
        <f>IF(AND(ISNUMBER('Raw Data'!O168), 'Raw Data'!O168='Raw Data'!P168), 'Raw Data'!D168, 0)</f>
        <v>0</v>
      </c>
      <c r="F173" s="7">
        <f t="shared" si="34"/>
        <v>0</v>
      </c>
      <c r="G173">
        <f>IF('Raw Data'!O168&lt;'Raw Data'!P168, 'Raw Data'!E168, 0)</f>
        <v>0</v>
      </c>
      <c r="H173" s="7">
        <f t="shared" si="35"/>
        <v>0</v>
      </c>
      <c r="I173">
        <f>IF(SUM('Raw Data'!O168:P168)&gt;2, 'Raw Data'!F168, 0)</f>
        <v>0</v>
      </c>
      <c r="J173" s="7">
        <f t="shared" si="36"/>
        <v>0</v>
      </c>
      <c r="K173">
        <f>IF(AND(ISNUMBER('Raw Data'!O168),SUM('Raw Data'!O168:P168)&lt;3),'Raw Data'!F168,)</f>
        <v>0</v>
      </c>
      <c r="L173" s="7">
        <f t="shared" si="37"/>
        <v>0</v>
      </c>
      <c r="M173">
        <f>IF(AND('Raw Data'!O168&gt;0, 'Raw Data'!P168&gt;0), 'Raw Data'!H168, 0)</f>
        <v>0</v>
      </c>
      <c r="N173" s="7">
        <f t="shared" si="38"/>
        <v>0</v>
      </c>
      <c r="O173">
        <f>IF(AND(ISNUMBER('Raw Data'!O168), OR('Raw Data'!O168=0, 'Raw Data'!P168=0)), 'Raw Data'!I168, 0)</f>
        <v>0</v>
      </c>
      <c r="P173" s="7">
        <f>IF(OR(E173&gt;0, ISBLANK('Raw Data'!O168)=TRUE), 0, 1)</f>
        <v>0</v>
      </c>
      <c r="Q173">
        <f>IF('Raw Data'!O168='Raw Data'!P168, 0, IF('Raw Data'!O168&gt;'Raw Data'!P168, 'Raw Data'!J168, 0))</f>
        <v>0</v>
      </c>
      <c r="R173" s="7">
        <f>IF(OR(E173&gt;0, ISBLANK('Raw Data'!O168)=TRUE), 0, 1)</f>
        <v>0</v>
      </c>
      <c r="S173">
        <f>IF('Raw Data'!O168='Raw Data'!P168, 0, IF('Raw Data'!O168&lt;'Raw Data'!P168, 'Raw Data'!K168, 0))</f>
        <v>0</v>
      </c>
      <c r="T173" s="7">
        <f t="shared" si="39"/>
        <v>0</v>
      </c>
      <c r="U173">
        <f>IF(AND(ISNUMBER('Raw Data'!O168), OR('Raw Data'!O168&gt;'Raw Data'!P168, 'Raw Data'!O168='Raw Data'!P168)), 'Raw Data'!L168, 0)</f>
        <v>0</v>
      </c>
      <c r="V173" s="7">
        <f t="shared" si="40"/>
        <v>0</v>
      </c>
      <c r="W173">
        <f>IF(AND(ISNUMBER('Raw Data'!O168), OR('Raw Data'!O168&lt;'Raw Data'!P168, 'Raw Data'!O168='Raw Data'!P168)), 'Raw Data'!M168, 0)</f>
        <v>0</v>
      </c>
      <c r="X173" s="7">
        <f t="shared" si="41"/>
        <v>0</v>
      </c>
      <c r="Y173">
        <f>IF(AND(ISNUMBER('Raw Data'!O168), OR('Raw Data'!O168&gt;'Raw Data'!P168, 'Raw Data'!O168&lt;'Raw Data'!P168)), 'Raw Data'!N168, 0)</f>
        <v>0</v>
      </c>
      <c r="Z173">
        <f>IF('Raw Data'!C168&lt;'Raw Data'!E168, 1, 0)</f>
        <v>0</v>
      </c>
      <c r="AA173">
        <f>IF(AND('Raw Data'!C168&lt;'Raw Data'!E168, 'Raw Data'!O168&gt;'Raw Data'!P168), 'Raw Data'!C168, 0)</f>
        <v>0</v>
      </c>
      <c r="AB173" t="b">
        <f>'Raw Data'!C168&lt;'Raw Data'!E168</f>
        <v>0</v>
      </c>
      <c r="AC173">
        <f>IF('Raw Data'!C169&gt;'Raw Data'!E169, 1, 0)</f>
        <v>0</v>
      </c>
      <c r="AD173">
        <f>IF(AND('Raw Data'!C168&gt;'Raw Data'!E168, 'Raw Data'!O168&gt;'Raw Data'!P168), 'Raw Data'!C168, 0)</f>
        <v>0</v>
      </c>
      <c r="AE173">
        <f>IF('Raw Data'!E168&lt;'Raw Data'!C168, 1, 0)</f>
        <v>0</v>
      </c>
      <c r="AF173">
        <f>IF(AND('Raw Data'!C168&gt;'Raw Data'!E168, 'Raw Data'!O168&lt;'Raw Data'!P168), 'Raw Data'!E168, 0)</f>
        <v>0</v>
      </c>
      <c r="AG173">
        <f>IF('Raw Data'!E168&gt;'Raw Data'!C168, 1, 0)</f>
        <v>0</v>
      </c>
      <c r="AH173">
        <f>IF(AND('Raw Data'!C168&lt;'Raw Data'!E168, 'Raw Data'!O168&lt;'Raw Data'!P168), 'Raw Data'!E168, 0)</f>
        <v>0</v>
      </c>
      <c r="AI173" s="7">
        <f t="shared" si="42"/>
        <v>0</v>
      </c>
      <c r="AJ173">
        <f>IF(ISNUMBER('Raw Data'!C168), IF(_xlfn.XLOOKUP(SMALL('Raw Data'!C168:E168, 1), C173:G173, C173:G173, 0)&gt;0, SMALL('Raw Data'!C168:E168, 1), 0), 0)</f>
        <v>0</v>
      </c>
      <c r="AK173" s="7">
        <f t="shared" si="43"/>
        <v>0</v>
      </c>
      <c r="AL173">
        <f>IF(ISNUMBER('Raw Data'!C168), IF(_xlfn.XLOOKUP(SMALL('Raw Data'!C168:E168, 2), C173:G173, C173:G173, 0)&gt;0, SMALL('Raw Data'!C168:E168, 2), 0), 0)</f>
        <v>0</v>
      </c>
      <c r="AM173" s="7">
        <f t="shared" si="44"/>
        <v>0</v>
      </c>
      <c r="AN173">
        <f>IF(ISNUMBER('Raw Data'!C168), IF(_xlfn.XLOOKUP(SMALL('Raw Data'!C168:E168, 3), C173:G173, C173:G173, 0)&gt;0, SMALL('Raw Data'!C168:E168, 3), 0), 0)</f>
        <v>0</v>
      </c>
      <c r="AO173" s="7">
        <f t="shared" si="45"/>
        <v>0</v>
      </c>
      <c r="AP173">
        <f>IF(AND('Raw Data'!C168&lt;'Raw Data'!E168,'Raw Data'!O168&gt;'Raw Data'!P168),'Raw Data'!C168,IF(AND('Raw Data'!E168&lt;'Raw Data'!C168,'Raw Data'!P168&gt;'Raw Data'!O168),'Raw Data'!E168,0))</f>
        <v>0</v>
      </c>
      <c r="AQ173" s="7">
        <f t="shared" si="46"/>
        <v>0</v>
      </c>
      <c r="AR173">
        <f>IF(AND('Raw Data'!C168&gt;'Raw Data'!E168,'Raw Data'!O168&gt;'Raw Data'!P168),'Raw Data'!C168,IF(AND('Raw Data'!E168&gt;'Raw Data'!C168,'Raw Data'!P168&gt;'Raw Data'!O168),'Raw Data'!E168,0))</f>
        <v>0</v>
      </c>
      <c r="AS173">
        <f>IF('Raw Data'!D168&gt;0, IF('Raw Data'!D168&gt;4, Analysis!P173, 1), 0)</f>
        <v>0</v>
      </c>
      <c r="AT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AU173">
        <f t="shared" si="47"/>
        <v>0</v>
      </c>
      <c r="AV173">
        <f>IF(AND('Raw Data'!D168&gt;4,'Raw Data'!O168&lt;'Raw Data'!P168),'Raw Data'!K168,IF(AND('Raw Data'!D168&gt;4,'Raw Data'!O168='Raw Data'!P168),0,IF('Raw Data'!O168='Raw Data'!P168,'Raw Data'!D168,0)))</f>
        <v>0</v>
      </c>
      <c r="AW173">
        <f>IF(AND('Raw Data'!D168&lt;4, NOT(ISBLANK('Raw Data'!D168))), 1, 0)</f>
        <v>0</v>
      </c>
      <c r="AX173">
        <f>IF(AND('Raw Data'!D168&lt;4, 'Raw Data'!O168='Raw Data'!P168), 'Raw Data'!D168, 0)</f>
        <v>0</v>
      </c>
    </row>
    <row r="174" spans="1:50" x14ac:dyDescent="0.3">
      <c r="A174">
        <f>'Raw Data'!Q169</f>
        <v>0</v>
      </c>
      <c r="B174" s="7">
        <f t="shared" si="32"/>
        <v>0</v>
      </c>
      <c r="C174">
        <f>IF('Raw Data'!O169&gt;'Raw Data'!P169, 'Raw Data'!C169, 0)</f>
        <v>0</v>
      </c>
      <c r="D174" s="7">
        <f t="shared" si="33"/>
        <v>0</v>
      </c>
      <c r="E174">
        <f>IF(AND(ISNUMBER('Raw Data'!O169), 'Raw Data'!O169='Raw Data'!P169), 'Raw Data'!D169, 0)</f>
        <v>0</v>
      </c>
      <c r="F174" s="7">
        <f t="shared" si="34"/>
        <v>0</v>
      </c>
      <c r="G174">
        <f>IF('Raw Data'!O169&lt;'Raw Data'!P169, 'Raw Data'!E169, 0)</f>
        <v>0</v>
      </c>
      <c r="H174" s="7">
        <f t="shared" si="35"/>
        <v>0</v>
      </c>
      <c r="I174">
        <f>IF(SUM('Raw Data'!O169:P169)&gt;2, 'Raw Data'!F169, 0)</f>
        <v>0</v>
      </c>
      <c r="J174" s="7">
        <f t="shared" si="36"/>
        <v>0</v>
      </c>
      <c r="K174">
        <f>IF(AND(ISNUMBER('Raw Data'!O169),SUM('Raw Data'!O169:P169)&lt;3),'Raw Data'!F169,)</f>
        <v>0</v>
      </c>
      <c r="L174" s="7">
        <f t="shared" si="37"/>
        <v>0</v>
      </c>
      <c r="M174">
        <f>IF(AND('Raw Data'!O169&gt;0, 'Raw Data'!P169&gt;0), 'Raw Data'!H169, 0)</f>
        <v>0</v>
      </c>
      <c r="N174" s="7">
        <f t="shared" si="38"/>
        <v>0</v>
      </c>
      <c r="O174">
        <f>IF(AND(ISNUMBER('Raw Data'!O169), OR('Raw Data'!O169=0, 'Raw Data'!P169=0)), 'Raw Data'!I169, 0)</f>
        <v>0</v>
      </c>
      <c r="P174" s="7">
        <f>IF(OR(E174&gt;0, ISBLANK('Raw Data'!O169)=TRUE), 0, 1)</f>
        <v>0</v>
      </c>
      <c r="Q174">
        <f>IF('Raw Data'!O169='Raw Data'!P169, 0, IF('Raw Data'!O169&gt;'Raw Data'!P169, 'Raw Data'!J169, 0))</f>
        <v>0</v>
      </c>
      <c r="R174" s="7">
        <f>IF(OR(E174&gt;0, ISBLANK('Raw Data'!O169)=TRUE), 0, 1)</f>
        <v>0</v>
      </c>
      <c r="S174">
        <f>IF('Raw Data'!O169='Raw Data'!P169, 0, IF('Raw Data'!O169&lt;'Raw Data'!P169, 'Raw Data'!K169, 0))</f>
        <v>0</v>
      </c>
      <c r="T174" s="7">
        <f t="shared" si="39"/>
        <v>0</v>
      </c>
      <c r="U174">
        <f>IF(AND(ISNUMBER('Raw Data'!O169), OR('Raw Data'!O169&gt;'Raw Data'!P169, 'Raw Data'!O169='Raw Data'!P169)), 'Raw Data'!L169, 0)</f>
        <v>0</v>
      </c>
      <c r="V174" s="7">
        <f t="shared" si="40"/>
        <v>0</v>
      </c>
      <c r="W174">
        <f>IF(AND(ISNUMBER('Raw Data'!O169), OR('Raw Data'!O169&lt;'Raw Data'!P169, 'Raw Data'!O169='Raw Data'!P169)), 'Raw Data'!M169, 0)</f>
        <v>0</v>
      </c>
      <c r="X174" s="7">
        <f t="shared" si="41"/>
        <v>0</v>
      </c>
      <c r="Y174">
        <f>IF(AND(ISNUMBER('Raw Data'!O169), OR('Raw Data'!O169&gt;'Raw Data'!P169, 'Raw Data'!O169&lt;'Raw Data'!P169)), 'Raw Data'!N169, 0)</f>
        <v>0</v>
      </c>
      <c r="Z174">
        <f>IF('Raw Data'!C169&lt;'Raw Data'!E169, 1, 0)</f>
        <v>0</v>
      </c>
      <c r="AA174">
        <f>IF(AND('Raw Data'!C169&lt;'Raw Data'!E169, 'Raw Data'!O169&gt;'Raw Data'!P169), 'Raw Data'!C169, 0)</f>
        <v>0</v>
      </c>
      <c r="AB174" t="b">
        <f>'Raw Data'!C169&lt;'Raw Data'!E169</f>
        <v>0</v>
      </c>
      <c r="AC174">
        <f>IF('Raw Data'!C170&gt;'Raw Data'!E170, 1, 0)</f>
        <v>0</v>
      </c>
      <c r="AD174">
        <f>IF(AND('Raw Data'!C169&gt;'Raw Data'!E169, 'Raw Data'!O169&gt;'Raw Data'!P169), 'Raw Data'!C169, 0)</f>
        <v>0</v>
      </c>
      <c r="AE174">
        <f>IF('Raw Data'!E169&lt;'Raw Data'!C169, 1, 0)</f>
        <v>0</v>
      </c>
      <c r="AF174">
        <f>IF(AND('Raw Data'!C169&gt;'Raw Data'!E169, 'Raw Data'!O169&lt;'Raw Data'!P169), 'Raw Data'!E169, 0)</f>
        <v>0</v>
      </c>
      <c r="AG174">
        <f>IF('Raw Data'!E169&gt;'Raw Data'!C169, 1, 0)</f>
        <v>0</v>
      </c>
      <c r="AH174">
        <f>IF(AND('Raw Data'!C169&lt;'Raw Data'!E169, 'Raw Data'!O169&lt;'Raw Data'!P169), 'Raw Data'!E169, 0)</f>
        <v>0</v>
      </c>
      <c r="AI174" s="7">
        <f t="shared" si="42"/>
        <v>0</v>
      </c>
      <c r="AJ174">
        <f>IF(ISNUMBER('Raw Data'!C169), IF(_xlfn.XLOOKUP(SMALL('Raw Data'!C169:E169, 1), C174:G174, C174:G174, 0)&gt;0, SMALL('Raw Data'!C169:E169, 1), 0), 0)</f>
        <v>0</v>
      </c>
      <c r="AK174" s="7">
        <f t="shared" si="43"/>
        <v>0</v>
      </c>
      <c r="AL174">
        <f>IF(ISNUMBER('Raw Data'!C169), IF(_xlfn.XLOOKUP(SMALL('Raw Data'!C169:E169, 2), C174:G174, C174:G174, 0)&gt;0, SMALL('Raw Data'!C169:E169, 2), 0), 0)</f>
        <v>0</v>
      </c>
      <c r="AM174" s="7">
        <f t="shared" si="44"/>
        <v>0</v>
      </c>
      <c r="AN174">
        <f>IF(ISNUMBER('Raw Data'!C169), IF(_xlfn.XLOOKUP(SMALL('Raw Data'!C169:E169, 3), C174:G174, C174:G174, 0)&gt;0, SMALL('Raw Data'!C169:E169, 3), 0), 0)</f>
        <v>0</v>
      </c>
      <c r="AO174" s="7">
        <f t="shared" si="45"/>
        <v>0</v>
      </c>
      <c r="AP174">
        <f>IF(AND('Raw Data'!C169&lt;'Raw Data'!E169,'Raw Data'!O169&gt;'Raw Data'!P169),'Raw Data'!C169,IF(AND('Raw Data'!E169&lt;'Raw Data'!C169,'Raw Data'!P169&gt;'Raw Data'!O169),'Raw Data'!E169,0))</f>
        <v>0</v>
      </c>
      <c r="AQ174" s="7">
        <f t="shared" si="46"/>
        <v>0</v>
      </c>
      <c r="AR174">
        <f>IF(AND('Raw Data'!C169&gt;'Raw Data'!E169,'Raw Data'!O169&gt;'Raw Data'!P169),'Raw Data'!C169,IF(AND('Raw Data'!E169&gt;'Raw Data'!C169,'Raw Data'!P169&gt;'Raw Data'!O169),'Raw Data'!E169,0))</f>
        <v>0</v>
      </c>
      <c r="AS174">
        <f>IF('Raw Data'!D169&gt;0, IF('Raw Data'!D169&gt;4, Analysis!P174, 1), 0)</f>
        <v>0</v>
      </c>
      <c r="AT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AU174">
        <f t="shared" si="47"/>
        <v>0</v>
      </c>
      <c r="AV174">
        <f>IF(AND('Raw Data'!D169&gt;4,'Raw Data'!O169&lt;'Raw Data'!P169),'Raw Data'!K169,IF(AND('Raw Data'!D169&gt;4,'Raw Data'!O169='Raw Data'!P169),0,IF('Raw Data'!O169='Raw Data'!P169,'Raw Data'!D169,0)))</f>
        <v>0</v>
      </c>
      <c r="AW174">
        <f>IF(AND('Raw Data'!D169&lt;4, NOT(ISBLANK('Raw Data'!D169))), 1, 0)</f>
        <v>0</v>
      </c>
      <c r="AX174">
        <f>IF(AND('Raw Data'!D169&lt;4, 'Raw Data'!O169='Raw Data'!P169), 'Raw Data'!D169, 0)</f>
        <v>0</v>
      </c>
    </row>
    <row r="175" spans="1:50" x14ac:dyDescent="0.3">
      <c r="A175">
        <f>'Raw Data'!Q170</f>
        <v>0</v>
      </c>
      <c r="B175" s="7">
        <f t="shared" si="32"/>
        <v>0</v>
      </c>
      <c r="C175">
        <f>IF('Raw Data'!O170&gt;'Raw Data'!P170, 'Raw Data'!C170, 0)</f>
        <v>0</v>
      </c>
      <c r="D175" s="7">
        <f t="shared" si="33"/>
        <v>0</v>
      </c>
      <c r="E175">
        <f>IF(AND(ISNUMBER('Raw Data'!O170), 'Raw Data'!O170='Raw Data'!P170), 'Raw Data'!D170, 0)</f>
        <v>0</v>
      </c>
      <c r="F175" s="7">
        <f t="shared" si="34"/>
        <v>0</v>
      </c>
      <c r="G175">
        <f>IF('Raw Data'!O170&lt;'Raw Data'!P170, 'Raw Data'!E170, 0)</f>
        <v>0</v>
      </c>
      <c r="H175" s="7">
        <f t="shared" si="35"/>
        <v>0</v>
      </c>
      <c r="I175">
        <f>IF(SUM('Raw Data'!O170:P170)&gt;2, 'Raw Data'!F170, 0)</f>
        <v>0</v>
      </c>
      <c r="J175" s="7">
        <f t="shared" si="36"/>
        <v>0</v>
      </c>
      <c r="K175">
        <f>IF(AND(ISNUMBER('Raw Data'!O170),SUM('Raw Data'!O170:P170)&lt;3),'Raw Data'!F170,)</f>
        <v>0</v>
      </c>
      <c r="L175" s="7">
        <f t="shared" si="37"/>
        <v>0</v>
      </c>
      <c r="M175">
        <f>IF(AND('Raw Data'!O170&gt;0, 'Raw Data'!P170&gt;0), 'Raw Data'!H170, 0)</f>
        <v>0</v>
      </c>
      <c r="N175" s="7">
        <f t="shared" si="38"/>
        <v>0</v>
      </c>
      <c r="O175">
        <f>IF(AND(ISNUMBER('Raw Data'!O170), OR('Raw Data'!O170=0, 'Raw Data'!P170=0)), 'Raw Data'!I170, 0)</f>
        <v>0</v>
      </c>
      <c r="P175" s="7">
        <f>IF(OR(E175&gt;0, ISBLANK('Raw Data'!O170)=TRUE), 0, 1)</f>
        <v>0</v>
      </c>
      <c r="Q175">
        <f>IF('Raw Data'!O170='Raw Data'!P170, 0, IF('Raw Data'!O170&gt;'Raw Data'!P170, 'Raw Data'!J170, 0))</f>
        <v>0</v>
      </c>
      <c r="R175" s="7">
        <f>IF(OR(E175&gt;0, ISBLANK('Raw Data'!O170)=TRUE), 0, 1)</f>
        <v>0</v>
      </c>
      <c r="S175">
        <f>IF('Raw Data'!O170='Raw Data'!P170, 0, IF('Raw Data'!O170&lt;'Raw Data'!P170, 'Raw Data'!K170, 0))</f>
        <v>0</v>
      </c>
      <c r="T175" s="7">
        <f t="shared" si="39"/>
        <v>0</v>
      </c>
      <c r="U175">
        <f>IF(AND(ISNUMBER('Raw Data'!O170), OR('Raw Data'!O170&gt;'Raw Data'!P170, 'Raw Data'!O170='Raw Data'!P170)), 'Raw Data'!L170, 0)</f>
        <v>0</v>
      </c>
      <c r="V175" s="7">
        <f t="shared" si="40"/>
        <v>0</v>
      </c>
      <c r="W175">
        <f>IF(AND(ISNUMBER('Raw Data'!O170), OR('Raw Data'!O170&lt;'Raw Data'!P170, 'Raw Data'!O170='Raw Data'!P170)), 'Raw Data'!M170, 0)</f>
        <v>0</v>
      </c>
      <c r="X175" s="7">
        <f t="shared" si="41"/>
        <v>0</v>
      </c>
      <c r="Y175">
        <f>IF(AND(ISNUMBER('Raw Data'!O170), OR('Raw Data'!O170&gt;'Raw Data'!P170, 'Raw Data'!O170&lt;'Raw Data'!P170)), 'Raw Data'!N170, 0)</f>
        <v>0</v>
      </c>
      <c r="Z175">
        <f>IF('Raw Data'!C170&lt;'Raw Data'!E170, 1, 0)</f>
        <v>0</v>
      </c>
      <c r="AA175">
        <f>IF(AND('Raw Data'!C170&lt;'Raw Data'!E170, 'Raw Data'!O170&gt;'Raw Data'!P170), 'Raw Data'!C170, 0)</f>
        <v>0</v>
      </c>
      <c r="AB175" t="b">
        <f>'Raw Data'!C170&lt;'Raw Data'!E170</f>
        <v>0</v>
      </c>
      <c r="AC175">
        <f>IF('Raw Data'!C171&gt;'Raw Data'!E171, 1, 0)</f>
        <v>0</v>
      </c>
      <c r="AD175">
        <f>IF(AND('Raw Data'!C170&gt;'Raw Data'!E170, 'Raw Data'!O170&gt;'Raw Data'!P170), 'Raw Data'!C170, 0)</f>
        <v>0</v>
      </c>
      <c r="AE175">
        <f>IF('Raw Data'!E170&lt;'Raw Data'!C170, 1, 0)</f>
        <v>0</v>
      </c>
      <c r="AF175">
        <f>IF(AND('Raw Data'!C170&gt;'Raw Data'!E170, 'Raw Data'!O170&lt;'Raw Data'!P170), 'Raw Data'!E170, 0)</f>
        <v>0</v>
      </c>
      <c r="AG175">
        <f>IF('Raw Data'!E170&gt;'Raw Data'!C170, 1, 0)</f>
        <v>0</v>
      </c>
      <c r="AH175">
        <f>IF(AND('Raw Data'!C170&lt;'Raw Data'!E170, 'Raw Data'!O170&lt;'Raw Data'!P170), 'Raw Data'!E170, 0)</f>
        <v>0</v>
      </c>
      <c r="AI175" s="7">
        <f t="shared" si="42"/>
        <v>0</v>
      </c>
      <c r="AJ175">
        <f>IF(ISNUMBER('Raw Data'!C170), IF(_xlfn.XLOOKUP(SMALL('Raw Data'!C170:E170, 1), C175:G175, C175:G175, 0)&gt;0, SMALL('Raw Data'!C170:E170, 1), 0), 0)</f>
        <v>0</v>
      </c>
      <c r="AK175" s="7">
        <f t="shared" si="43"/>
        <v>0</v>
      </c>
      <c r="AL175">
        <f>IF(ISNUMBER('Raw Data'!C170), IF(_xlfn.XLOOKUP(SMALL('Raw Data'!C170:E170, 2), C175:G175, C175:G175, 0)&gt;0, SMALL('Raw Data'!C170:E170, 2), 0), 0)</f>
        <v>0</v>
      </c>
      <c r="AM175" s="7">
        <f t="shared" si="44"/>
        <v>0</v>
      </c>
      <c r="AN175">
        <f>IF(ISNUMBER('Raw Data'!C170), IF(_xlfn.XLOOKUP(SMALL('Raw Data'!C170:E170, 3), C175:G175, C175:G175, 0)&gt;0, SMALL('Raw Data'!C170:E170, 3), 0), 0)</f>
        <v>0</v>
      </c>
      <c r="AO175" s="7">
        <f t="shared" si="45"/>
        <v>0</v>
      </c>
      <c r="AP175">
        <f>IF(AND('Raw Data'!C170&lt;'Raw Data'!E170,'Raw Data'!O170&gt;'Raw Data'!P170),'Raw Data'!C170,IF(AND('Raw Data'!E170&lt;'Raw Data'!C170,'Raw Data'!P170&gt;'Raw Data'!O170),'Raw Data'!E170,0))</f>
        <v>0</v>
      </c>
      <c r="AQ175" s="7">
        <f t="shared" si="46"/>
        <v>0</v>
      </c>
      <c r="AR175">
        <f>IF(AND('Raw Data'!C170&gt;'Raw Data'!E170,'Raw Data'!O170&gt;'Raw Data'!P170),'Raw Data'!C170,IF(AND('Raw Data'!E170&gt;'Raw Data'!C170,'Raw Data'!P170&gt;'Raw Data'!O170),'Raw Data'!E170,0))</f>
        <v>0</v>
      </c>
      <c r="AS175">
        <f>IF('Raw Data'!D170&gt;0, IF('Raw Data'!D170&gt;4, Analysis!P175, 1), 0)</f>
        <v>0</v>
      </c>
      <c r="AT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AU175">
        <f t="shared" si="47"/>
        <v>0</v>
      </c>
      <c r="AV175">
        <f>IF(AND('Raw Data'!D170&gt;4,'Raw Data'!O170&lt;'Raw Data'!P170),'Raw Data'!K170,IF(AND('Raw Data'!D170&gt;4,'Raw Data'!O170='Raw Data'!P170),0,IF('Raw Data'!O170='Raw Data'!P170,'Raw Data'!D170,0)))</f>
        <v>0</v>
      </c>
      <c r="AW175">
        <f>IF(AND('Raw Data'!D170&lt;4, NOT(ISBLANK('Raw Data'!D170))), 1, 0)</f>
        <v>0</v>
      </c>
      <c r="AX175">
        <f>IF(AND('Raw Data'!D170&lt;4, 'Raw Data'!O170='Raw Data'!P170), 'Raw Data'!D170, 0)</f>
        <v>0</v>
      </c>
    </row>
    <row r="176" spans="1:50" x14ac:dyDescent="0.3">
      <c r="A176">
        <f>'Raw Data'!Q171</f>
        <v>0</v>
      </c>
      <c r="B176" s="7">
        <f t="shared" si="32"/>
        <v>0</v>
      </c>
      <c r="C176">
        <f>IF('Raw Data'!O171&gt;'Raw Data'!P171, 'Raw Data'!C171, 0)</f>
        <v>0</v>
      </c>
      <c r="D176" s="7">
        <f t="shared" si="33"/>
        <v>0</v>
      </c>
      <c r="E176">
        <f>IF(AND(ISNUMBER('Raw Data'!O171), 'Raw Data'!O171='Raw Data'!P171), 'Raw Data'!D171, 0)</f>
        <v>0</v>
      </c>
      <c r="F176" s="7">
        <f t="shared" si="34"/>
        <v>0</v>
      </c>
      <c r="G176">
        <f>IF('Raw Data'!O171&lt;'Raw Data'!P171, 'Raw Data'!E171, 0)</f>
        <v>0</v>
      </c>
      <c r="H176" s="7">
        <f t="shared" si="35"/>
        <v>0</v>
      </c>
      <c r="I176">
        <f>IF(SUM('Raw Data'!O171:P171)&gt;2, 'Raw Data'!F171, 0)</f>
        <v>0</v>
      </c>
      <c r="J176" s="7">
        <f t="shared" si="36"/>
        <v>0</v>
      </c>
      <c r="K176">
        <f>IF(AND(ISNUMBER('Raw Data'!O171),SUM('Raw Data'!O171:P171)&lt;3),'Raw Data'!F171,)</f>
        <v>0</v>
      </c>
      <c r="L176" s="7">
        <f t="shared" si="37"/>
        <v>0</v>
      </c>
      <c r="M176">
        <f>IF(AND('Raw Data'!O171&gt;0, 'Raw Data'!P171&gt;0), 'Raw Data'!H171, 0)</f>
        <v>0</v>
      </c>
      <c r="N176" s="7">
        <f t="shared" si="38"/>
        <v>0</v>
      </c>
      <c r="O176">
        <f>IF(AND(ISNUMBER('Raw Data'!O171), OR('Raw Data'!O171=0, 'Raw Data'!P171=0)), 'Raw Data'!I171, 0)</f>
        <v>0</v>
      </c>
      <c r="P176" s="7">
        <f>IF(OR(E176&gt;0, ISBLANK('Raw Data'!O171)=TRUE), 0, 1)</f>
        <v>0</v>
      </c>
      <c r="Q176">
        <f>IF('Raw Data'!O171='Raw Data'!P171, 0, IF('Raw Data'!O171&gt;'Raw Data'!P171, 'Raw Data'!J171, 0))</f>
        <v>0</v>
      </c>
      <c r="R176" s="7">
        <f>IF(OR(E176&gt;0, ISBLANK('Raw Data'!O171)=TRUE), 0, 1)</f>
        <v>0</v>
      </c>
      <c r="S176">
        <f>IF('Raw Data'!O171='Raw Data'!P171, 0, IF('Raw Data'!O171&lt;'Raw Data'!P171, 'Raw Data'!K171, 0))</f>
        <v>0</v>
      </c>
      <c r="T176" s="7">
        <f t="shared" si="39"/>
        <v>0</v>
      </c>
      <c r="U176">
        <f>IF(AND(ISNUMBER('Raw Data'!O171), OR('Raw Data'!O171&gt;'Raw Data'!P171, 'Raw Data'!O171='Raw Data'!P171)), 'Raw Data'!L171, 0)</f>
        <v>0</v>
      </c>
      <c r="V176" s="7">
        <f t="shared" si="40"/>
        <v>0</v>
      </c>
      <c r="W176">
        <f>IF(AND(ISNUMBER('Raw Data'!O171), OR('Raw Data'!O171&lt;'Raw Data'!P171, 'Raw Data'!O171='Raw Data'!P171)), 'Raw Data'!M171, 0)</f>
        <v>0</v>
      </c>
      <c r="X176" s="7">
        <f t="shared" si="41"/>
        <v>0</v>
      </c>
      <c r="Y176">
        <f>IF(AND(ISNUMBER('Raw Data'!O171), OR('Raw Data'!O171&gt;'Raw Data'!P171, 'Raw Data'!O171&lt;'Raw Data'!P171)), 'Raw Data'!N171, 0)</f>
        <v>0</v>
      </c>
      <c r="Z176">
        <f>IF('Raw Data'!C171&lt;'Raw Data'!E171, 1, 0)</f>
        <v>0</v>
      </c>
      <c r="AA176">
        <f>IF(AND('Raw Data'!C171&lt;'Raw Data'!E171, 'Raw Data'!O171&gt;'Raw Data'!P171), 'Raw Data'!C171, 0)</f>
        <v>0</v>
      </c>
      <c r="AB176" t="b">
        <f>'Raw Data'!C171&lt;'Raw Data'!E171</f>
        <v>0</v>
      </c>
      <c r="AC176">
        <f>IF('Raw Data'!C172&gt;'Raw Data'!E172, 1, 0)</f>
        <v>0</v>
      </c>
      <c r="AD176">
        <f>IF(AND('Raw Data'!C171&gt;'Raw Data'!E171, 'Raw Data'!O171&gt;'Raw Data'!P171), 'Raw Data'!C171, 0)</f>
        <v>0</v>
      </c>
      <c r="AE176">
        <f>IF('Raw Data'!E171&lt;'Raw Data'!C171, 1, 0)</f>
        <v>0</v>
      </c>
      <c r="AF176">
        <f>IF(AND('Raw Data'!C171&gt;'Raw Data'!E171, 'Raw Data'!O171&lt;'Raw Data'!P171), 'Raw Data'!E171, 0)</f>
        <v>0</v>
      </c>
      <c r="AG176">
        <f>IF('Raw Data'!E171&gt;'Raw Data'!C171, 1, 0)</f>
        <v>0</v>
      </c>
      <c r="AH176">
        <f>IF(AND('Raw Data'!C171&lt;'Raw Data'!E171, 'Raw Data'!O171&lt;'Raw Data'!P171), 'Raw Data'!E171, 0)</f>
        <v>0</v>
      </c>
      <c r="AI176" s="7">
        <f t="shared" si="42"/>
        <v>0</v>
      </c>
      <c r="AJ176">
        <f>IF(ISNUMBER('Raw Data'!C171), IF(_xlfn.XLOOKUP(SMALL('Raw Data'!C171:E171, 1), C176:G176, C176:G176, 0)&gt;0, SMALL('Raw Data'!C171:E171, 1), 0), 0)</f>
        <v>0</v>
      </c>
      <c r="AK176" s="7">
        <f t="shared" si="43"/>
        <v>0</v>
      </c>
      <c r="AL176">
        <f>IF(ISNUMBER('Raw Data'!C171), IF(_xlfn.XLOOKUP(SMALL('Raw Data'!C171:E171, 2), C176:G176, C176:G176, 0)&gt;0, SMALL('Raw Data'!C171:E171, 2), 0), 0)</f>
        <v>0</v>
      </c>
      <c r="AM176" s="7">
        <f t="shared" si="44"/>
        <v>0</v>
      </c>
      <c r="AN176">
        <f>IF(ISNUMBER('Raw Data'!C171), IF(_xlfn.XLOOKUP(SMALL('Raw Data'!C171:E171, 3), C176:G176, C176:G176, 0)&gt;0, SMALL('Raw Data'!C171:E171, 3), 0), 0)</f>
        <v>0</v>
      </c>
      <c r="AO176" s="7">
        <f t="shared" si="45"/>
        <v>0</v>
      </c>
      <c r="AP176">
        <f>IF(AND('Raw Data'!C171&lt;'Raw Data'!E171,'Raw Data'!O171&gt;'Raw Data'!P171),'Raw Data'!C171,IF(AND('Raw Data'!E171&lt;'Raw Data'!C171,'Raw Data'!P171&gt;'Raw Data'!O171),'Raw Data'!E171,0))</f>
        <v>0</v>
      </c>
      <c r="AQ176" s="7">
        <f t="shared" si="46"/>
        <v>0</v>
      </c>
      <c r="AR176">
        <f>IF(AND('Raw Data'!C171&gt;'Raw Data'!E171,'Raw Data'!O171&gt;'Raw Data'!P171),'Raw Data'!C171,IF(AND('Raw Data'!E171&gt;'Raw Data'!C171,'Raw Data'!P171&gt;'Raw Data'!O171),'Raw Data'!E171,0))</f>
        <v>0</v>
      </c>
      <c r="AS176">
        <f>IF('Raw Data'!D171&gt;0, IF('Raw Data'!D171&gt;4, Analysis!P176, 1), 0)</f>
        <v>0</v>
      </c>
      <c r="AT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AU176">
        <f t="shared" si="47"/>
        <v>0</v>
      </c>
      <c r="AV176">
        <f>IF(AND('Raw Data'!D171&gt;4,'Raw Data'!O171&lt;'Raw Data'!P171),'Raw Data'!K171,IF(AND('Raw Data'!D171&gt;4,'Raw Data'!O171='Raw Data'!P171),0,IF('Raw Data'!O171='Raw Data'!P171,'Raw Data'!D171,0)))</f>
        <v>0</v>
      </c>
      <c r="AW176">
        <f>IF(AND('Raw Data'!D171&lt;4, NOT(ISBLANK('Raw Data'!D171))), 1, 0)</f>
        <v>0</v>
      </c>
      <c r="AX176">
        <f>IF(AND('Raw Data'!D171&lt;4, 'Raw Data'!O171='Raw Data'!P171), 'Raw Data'!D171, 0)</f>
        <v>0</v>
      </c>
    </row>
    <row r="177" spans="1:50" x14ac:dyDescent="0.3">
      <c r="A177">
        <f>'Raw Data'!Q172</f>
        <v>0</v>
      </c>
      <c r="B177" s="7">
        <f t="shared" si="32"/>
        <v>0</v>
      </c>
      <c r="C177">
        <f>IF('Raw Data'!O172&gt;'Raw Data'!P172, 'Raw Data'!C172, 0)</f>
        <v>0</v>
      </c>
      <c r="D177" s="7">
        <f t="shared" si="33"/>
        <v>0</v>
      </c>
      <c r="E177">
        <f>IF(AND(ISNUMBER('Raw Data'!O172), 'Raw Data'!O172='Raw Data'!P172), 'Raw Data'!D172, 0)</f>
        <v>0</v>
      </c>
      <c r="F177" s="7">
        <f t="shared" si="34"/>
        <v>0</v>
      </c>
      <c r="G177">
        <f>IF('Raw Data'!O172&lt;'Raw Data'!P172, 'Raw Data'!E172, 0)</f>
        <v>0</v>
      </c>
      <c r="H177" s="7">
        <f t="shared" si="35"/>
        <v>0</v>
      </c>
      <c r="I177">
        <f>IF(SUM('Raw Data'!O172:P172)&gt;2, 'Raw Data'!F172, 0)</f>
        <v>0</v>
      </c>
      <c r="J177" s="7">
        <f t="shared" si="36"/>
        <v>0</v>
      </c>
      <c r="K177">
        <f>IF(AND(ISNUMBER('Raw Data'!O172),SUM('Raw Data'!O172:P172)&lt;3),'Raw Data'!F172,)</f>
        <v>0</v>
      </c>
      <c r="L177" s="7">
        <f t="shared" si="37"/>
        <v>0</v>
      </c>
      <c r="M177">
        <f>IF(AND('Raw Data'!O172&gt;0, 'Raw Data'!P172&gt;0), 'Raw Data'!H172, 0)</f>
        <v>0</v>
      </c>
      <c r="N177" s="7">
        <f t="shared" si="38"/>
        <v>0</v>
      </c>
      <c r="O177">
        <f>IF(AND(ISNUMBER('Raw Data'!O172), OR('Raw Data'!O172=0, 'Raw Data'!P172=0)), 'Raw Data'!I172, 0)</f>
        <v>0</v>
      </c>
      <c r="P177" s="7">
        <f>IF(OR(E177&gt;0, ISBLANK('Raw Data'!O172)=TRUE), 0, 1)</f>
        <v>0</v>
      </c>
      <c r="Q177">
        <f>IF('Raw Data'!O172='Raw Data'!P172, 0, IF('Raw Data'!O172&gt;'Raw Data'!P172, 'Raw Data'!J172, 0))</f>
        <v>0</v>
      </c>
      <c r="R177" s="7">
        <f>IF(OR(E177&gt;0, ISBLANK('Raw Data'!O172)=TRUE), 0, 1)</f>
        <v>0</v>
      </c>
      <c r="S177">
        <f>IF('Raw Data'!O172='Raw Data'!P172, 0, IF('Raw Data'!O172&lt;'Raw Data'!P172, 'Raw Data'!K172, 0))</f>
        <v>0</v>
      </c>
      <c r="T177" s="7">
        <f t="shared" si="39"/>
        <v>0</v>
      </c>
      <c r="U177">
        <f>IF(AND(ISNUMBER('Raw Data'!O172), OR('Raw Data'!O172&gt;'Raw Data'!P172, 'Raw Data'!O172='Raw Data'!P172)), 'Raw Data'!L172, 0)</f>
        <v>0</v>
      </c>
      <c r="V177" s="7">
        <f t="shared" si="40"/>
        <v>0</v>
      </c>
      <c r="W177">
        <f>IF(AND(ISNUMBER('Raw Data'!O172), OR('Raw Data'!O172&lt;'Raw Data'!P172, 'Raw Data'!O172='Raw Data'!P172)), 'Raw Data'!M172, 0)</f>
        <v>0</v>
      </c>
      <c r="X177" s="7">
        <f t="shared" si="41"/>
        <v>0</v>
      </c>
      <c r="Y177">
        <f>IF(AND(ISNUMBER('Raw Data'!O172), OR('Raw Data'!O172&gt;'Raw Data'!P172, 'Raw Data'!O172&lt;'Raw Data'!P172)), 'Raw Data'!N172, 0)</f>
        <v>0</v>
      </c>
      <c r="Z177">
        <f>IF('Raw Data'!C172&lt;'Raw Data'!E172, 1, 0)</f>
        <v>0</v>
      </c>
      <c r="AA177">
        <f>IF(AND('Raw Data'!C172&lt;'Raw Data'!E172, 'Raw Data'!O172&gt;'Raw Data'!P172), 'Raw Data'!C172, 0)</f>
        <v>0</v>
      </c>
      <c r="AB177" t="b">
        <f>'Raw Data'!C172&lt;'Raw Data'!E172</f>
        <v>0</v>
      </c>
      <c r="AC177">
        <f>IF('Raw Data'!C173&gt;'Raw Data'!E173, 1, 0)</f>
        <v>0</v>
      </c>
      <c r="AD177">
        <f>IF(AND('Raw Data'!C172&gt;'Raw Data'!E172, 'Raw Data'!O172&gt;'Raw Data'!P172), 'Raw Data'!C172, 0)</f>
        <v>0</v>
      </c>
      <c r="AE177">
        <f>IF('Raw Data'!E172&lt;'Raw Data'!C172, 1, 0)</f>
        <v>0</v>
      </c>
      <c r="AF177">
        <f>IF(AND('Raw Data'!C172&gt;'Raw Data'!E172, 'Raw Data'!O172&lt;'Raw Data'!P172), 'Raw Data'!E172, 0)</f>
        <v>0</v>
      </c>
      <c r="AG177">
        <f>IF('Raw Data'!E172&gt;'Raw Data'!C172, 1, 0)</f>
        <v>0</v>
      </c>
      <c r="AH177">
        <f>IF(AND('Raw Data'!C172&lt;'Raw Data'!E172, 'Raw Data'!O172&lt;'Raw Data'!P172), 'Raw Data'!E172, 0)</f>
        <v>0</v>
      </c>
      <c r="AI177" s="7">
        <f t="shared" si="42"/>
        <v>0</v>
      </c>
      <c r="AJ177">
        <f>IF(ISNUMBER('Raw Data'!C172), IF(_xlfn.XLOOKUP(SMALL('Raw Data'!C172:E172, 1), C177:G177, C177:G177, 0)&gt;0, SMALL('Raw Data'!C172:E172, 1), 0), 0)</f>
        <v>0</v>
      </c>
      <c r="AK177" s="7">
        <f t="shared" si="43"/>
        <v>0</v>
      </c>
      <c r="AL177">
        <f>IF(ISNUMBER('Raw Data'!C172), IF(_xlfn.XLOOKUP(SMALL('Raw Data'!C172:E172, 2), C177:G177, C177:G177, 0)&gt;0, SMALL('Raw Data'!C172:E172, 2), 0), 0)</f>
        <v>0</v>
      </c>
      <c r="AM177" s="7">
        <f t="shared" si="44"/>
        <v>0</v>
      </c>
      <c r="AN177">
        <f>IF(ISNUMBER('Raw Data'!C172), IF(_xlfn.XLOOKUP(SMALL('Raw Data'!C172:E172, 3), C177:G177, C177:G177, 0)&gt;0, SMALL('Raw Data'!C172:E172, 3), 0), 0)</f>
        <v>0</v>
      </c>
      <c r="AO177" s="7">
        <f t="shared" si="45"/>
        <v>0</v>
      </c>
      <c r="AP177">
        <f>IF(AND('Raw Data'!C172&lt;'Raw Data'!E172,'Raw Data'!O172&gt;'Raw Data'!P172),'Raw Data'!C172,IF(AND('Raw Data'!E172&lt;'Raw Data'!C172,'Raw Data'!P172&gt;'Raw Data'!O172),'Raw Data'!E172,0))</f>
        <v>0</v>
      </c>
      <c r="AQ177" s="7">
        <f t="shared" si="46"/>
        <v>0</v>
      </c>
      <c r="AR177">
        <f>IF(AND('Raw Data'!C172&gt;'Raw Data'!E172,'Raw Data'!O172&gt;'Raw Data'!P172),'Raw Data'!C172,IF(AND('Raw Data'!E172&gt;'Raw Data'!C172,'Raw Data'!P172&gt;'Raw Data'!O172),'Raw Data'!E172,0))</f>
        <v>0</v>
      </c>
      <c r="AS177">
        <f>IF('Raw Data'!D172&gt;0, IF('Raw Data'!D172&gt;4, Analysis!P177, 1), 0)</f>
        <v>0</v>
      </c>
      <c r="AT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AU177">
        <f t="shared" si="47"/>
        <v>0</v>
      </c>
      <c r="AV177">
        <f>IF(AND('Raw Data'!D172&gt;4,'Raw Data'!O172&lt;'Raw Data'!P172),'Raw Data'!K172,IF(AND('Raw Data'!D172&gt;4,'Raw Data'!O172='Raw Data'!P172),0,IF('Raw Data'!O172='Raw Data'!P172,'Raw Data'!D172,0)))</f>
        <v>0</v>
      </c>
      <c r="AW177">
        <f>IF(AND('Raw Data'!D172&lt;4, NOT(ISBLANK('Raw Data'!D172))), 1, 0)</f>
        <v>0</v>
      </c>
      <c r="AX177">
        <f>IF(AND('Raw Data'!D172&lt;4, 'Raw Data'!O172='Raw Data'!P172), 'Raw Data'!D172, 0)</f>
        <v>0</v>
      </c>
    </row>
    <row r="178" spans="1:50" x14ac:dyDescent="0.3">
      <c r="A178">
        <f>'Raw Data'!Q173</f>
        <v>0</v>
      </c>
      <c r="B178" s="7">
        <f t="shared" si="32"/>
        <v>0</v>
      </c>
      <c r="C178">
        <f>IF('Raw Data'!O173&gt;'Raw Data'!P173, 'Raw Data'!C173, 0)</f>
        <v>0</v>
      </c>
      <c r="D178" s="7">
        <f t="shared" si="33"/>
        <v>0</v>
      </c>
      <c r="E178">
        <f>IF(AND(ISNUMBER('Raw Data'!O173), 'Raw Data'!O173='Raw Data'!P173), 'Raw Data'!D173, 0)</f>
        <v>0</v>
      </c>
      <c r="F178" s="7">
        <f t="shared" si="34"/>
        <v>0</v>
      </c>
      <c r="G178">
        <f>IF('Raw Data'!O173&lt;'Raw Data'!P173, 'Raw Data'!E173, 0)</f>
        <v>0</v>
      </c>
      <c r="H178" s="7">
        <f t="shared" si="35"/>
        <v>0</v>
      </c>
      <c r="I178">
        <f>IF(SUM('Raw Data'!O173:P173)&gt;2, 'Raw Data'!F173, 0)</f>
        <v>0</v>
      </c>
      <c r="J178" s="7">
        <f t="shared" si="36"/>
        <v>0</v>
      </c>
      <c r="K178">
        <f>IF(AND(ISNUMBER('Raw Data'!O173),SUM('Raw Data'!O173:P173)&lt;3),'Raw Data'!F173,)</f>
        <v>0</v>
      </c>
      <c r="L178" s="7">
        <f t="shared" si="37"/>
        <v>0</v>
      </c>
      <c r="M178">
        <f>IF(AND('Raw Data'!O173&gt;0, 'Raw Data'!P173&gt;0), 'Raw Data'!H173, 0)</f>
        <v>0</v>
      </c>
      <c r="N178" s="7">
        <f t="shared" si="38"/>
        <v>0</v>
      </c>
      <c r="O178">
        <f>IF(AND(ISNUMBER('Raw Data'!O173), OR('Raw Data'!O173=0, 'Raw Data'!P173=0)), 'Raw Data'!I173, 0)</f>
        <v>0</v>
      </c>
      <c r="P178" s="7">
        <f>IF(OR(E178&gt;0, ISBLANK('Raw Data'!O173)=TRUE), 0, 1)</f>
        <v>0</v>
      </c>
      <c r="Q178">
        <f>IF('Raw Data'!O173='Raw Data'!P173, 0, IF('Raw Data'!O173&gt;'Raw Data'!P173, 'Raw Data'!J173, 0))</f>
        <v>0</v>
      </c>
      <c r="R178" s="7">
        <f>IF(OR(E178&gt;0, ISBLANK('Raw Data'!O173)=TRUE), 0, 1)</f>
        <v>0</v>
      </c>
      <c r="S178">
        <f>IF('Raw Data'!O173='Raw Data'!P173, 0, IF('Raw Data'!O173&lt;'Raw Data'!P173, 'Raw Data'!K173, 0))</f>
        <v>0</v>
      </c>
      <c r="T178" s="7">
        <f t="shared" si="39"/>
        <v>0</v>
      </c>
      <c r="U178">
        <f>IF(AND(ISNUMBER('Raw Data'!O173), OR('Raw Data'!O173&gt;'Raw Data'!P173, 'Raw Data'!O173='Raw Data'!P173)), 'Raw Data'!L173, 0)</f>
        <v>0</v>
      </c>
      <c r="V178" s="7">
        <f t="shared" si="40"/>
        <v>0</v>
      </c>
      <c r="W178">
        <f>IF(AND(ISNUMBER('Raw Data'!O173), OR('Raw Data'!O173&lt;'Raw Data'!P173, 'Raw Data'!O173='Raw Data'!P173)), 'Raw Data'!M173, 0)</f>
        <v>0</v>
      </c>
      <c r="X178" s="7">
        <f t="shared" si="41"/>
        <v>0</v>
      </c>
      <c r="Y178">
        <f>IF(AND(ISNUMBER('Raw Data'!O173), OR('Raw Data'!O173&gt;'Raw Data'!P173, 'Raw Data'!O173&lt;'Raw Data'!P173)), 'Raw Data'!N173, 0)</f>
        <v>0</v>
      </c>
      <c r="Z178">
        <f>IF('Raw Data'!C173&lt;'Raw Data'!E173, 1, 0)</f>
        <v>0</v>
      </c>
      <c r="AA178">
        <f>IF(AND('Raw Data'!C173&lt;'Raw Data'!E173, 'Raw Data'!O173&gt;'Raw Data'!P173), 'Raw Data'!C173, 0)</f>
        <v>0</v>
      </c>
      <c r="AB178" t="b">
        <f>'Raw Data'!C173&lt;'Raw Data'!E173</f>
        <v>0</v>
      </c>
      <c r="AC178">
        <f>IF('Raw Data'!C174&gt;'Raw Data'!E174, 1, 0)</f>
        <v>0</v>
      </c>
      <c r="AD178">
        <f>IF(AND('Raw Data'!C173&gt;'Raw Data'!E173, 'Raw Data'!O173&gt;'Raw Data'!P173), 'Raw Data'!C173, 0)</f>
        <v>0</v>
      </c>
      <c r="AE178">
        <f>IF('Raw Data'!E173&lt;'Raw Data'!C173, 1, 0)</f>
        <v>0</v>
      </c>
      <c r="AF178">
        <f>IF(AND('Raw Data'!C173&gt;'Raw Data'!E173, 'Raw Data'!O173&lt;'Raw Data'!P173), 'Raw Data'!E173, 0)</f>
        <v>0</v>
      </c>
      <c r="AG178">
        <f>IF('Raw Data'!E173&gt;'Raw Data'!C173, 1, 0)</f>
        <v>0</v>
      </c>
      <c r="AH178">
        <f>IF(AND('Raw Data'!C173&lt;'Raw Data'!E173, 'Raw Data'!O173&lt;'Raw Data'!P173), 'Raw Data'!E173, 0)</f>
        <v>0</v>
      </c>
      <c r="AI178" s="7">
        <f t="shared" si="42"/>
        <v>0</v>
      </c>
      <c r="AJ178">
        <f>IF(ISNUMBER('Raw Data'!C173), IF(_xlfn.XLOOKUP(SMALL('Raw Data'!C173:E173, 1), C178:G178, C178:G178, 0)&gt;0, SMALL('Raw Data'!C173:E173, 1), 0), 0)</f>
        <v>0</v>
      </c>
      <c r="AK178" s="7">
        <f t="shared" si="43"/>
        <v>0</v>
      </c>
      <c r="AL178">
        <f>IF(ISNUMBER('Raw Data'!C173), IF(_xlfn.XLOOKUP(SMALL('Raw Data'!C173:E173, 2), C178:G178, C178:G178, 0)&gt;0, SMALL('Raw Data'!C173:E173, 2), 0), 0)</f>
        <v>0</v>
      </c>
      <c r="AM178" s="7">
        <f t="shared" si="44"/>
        <v>0</v>
      </c>
      <c r="AN178">
        <f>IF(ISNUMBER('Raw Data'!C173), IF(_xlfn.XLOOKUP(SMALL('Raw Data'!C173:E173, 3), C178:G178, C178:G178, 0)&gt;0, SMALL('Raw Data'!C173:E173, 3), 0), 0)</f>
        <v>0</v>
      </c>
      <c r="AO178" s="7">
        <f t="shared" si="45"/>
        <v>0</v>
      </c>
      <c r="AP178">
        <f>IF(AND('Raw Data'!C173&lt;'Raw Data'!E173,'Raw Data'!O173&gt;'Raw Data'!P173),'Raw Data'!C173,IF(AND('Raw Data'!E173&lt;'Raw Data'!C173,'Raw Data'!P173&gt;'Raw Data'!O173),'Raw Data'!E173,0))</f>
        <v>0</v>
      </c>
      <c r="AQ178" s="7">
        <f t="shared" si="46"/>
        <v>0</v>
      </c>
      <c r="AR178">
        <f>IF(AND('Raw Data'!C173&gt;'Raw Data'!E173,'Raw Data'!O173&gt;'Raw Data'!P173),'Raw Data'!C173,IF(AND('Raw Data'!E173&gt;'Raw Data'!C173,'Raw Data'!P173&gt;'Raw Data'!O173),'Raw Data'!E173,0))</f>
        <v>0</v>
      </c>
      <c r="AS178">
        <f>IF('Raw Data'!D173&gt;0, IF('Raw Data'!D173&gt;4, Analysis!P178, 1), 0)</f>
        <v>0</v>
      </c>
      <c r="AT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AU178">
        <f t="shared" si="47"/>
        <v>0</v>
      </c>
      <c r="AV178">
        <f>IF(AND('Raw Data'!D173&gt;4,'Raw Data'!O173&lt;'Raw Data'!P173),'Raw Data'!K173,IF(AND('Raw Data'!D173&gt;4,'Raw Data'!O173='Raw Data'!P173),0,IF('Raw Data'!O173='Raw Data'!P173,'Raw Data'!D173,0)))</f>
        <v>0</v>
      </c>
      <c r="AW178">
        <f>IF(AND('Raw Data'!D173&lt;4, NOT(ISBLANK('Raw Data'!D173))), 1, 0)</f>
        <v>0</v>
      </c>
      <c r="AX178">
        <f>IF(AND('Raw Data'!D173&lt;4, 'Raw Data'!O173='Raw Data'!P173), 'Raw Data'!D173, 0)</f>
        <v>0</v>
      </c>
    </row>
    <row r="179" spans="1:50" x14ac:dyDescent="0.3">
      <c r="A179">
        <f>'Raw Data'!Q174</f>
        <v>0</v>
      </c>
      <c r="B179" s="7">
        <f t="shared" si="32"/>
        <v>0</v>
      </c>
      <c r="C179">
        <f>IF('Raw Data'!O174&gt;'Raw Data'!P174, 'Raw Data'!C174, 0)</f>
        <v>0</v>
      </c>
      <c r="D179" s="7">
        <f t="shared" si="33"/>
        <v>0</v>
      </c>
      <c r="E179">
        <f>IF(AND(ISNUMBER('Raw Data'!O174), 'Raw Data'!O174='Raw Data'!P174), 'Raw Data'!D174, 0)</f>
        <v>0</v>
      </c>
      <c r="F179" s="7">
        <f t="shared" si="34"/>
        <v>0</v>
      </c>
      <c r="G179">
        <f>IF('Raw Data'!O174&lt;'Raw Data'!P174, 'Raw Data'!E174, 0)</f>
        <v>0</v>
      </c>
      <c r="H179" s="7">
        <f t="shared" si="35"/>
        <v>0</v>
      </c>
      <c r="I179">
        <f>IF(SUM('Raw Data'!O174:P174)&gt;2, 'Raw Data'!F174, 0)</f>
        <v>0</v>
      </c>
      <c r="J179" s="7">
        <f t="shared" si="36"/>
        <v>0</v>
      </c>
      <c r="K179">
        <f>IF(AND(ISNUMBER('Raw Data'!O174),SUM('Raw Data'!O174:P174)&lt;3),'Raw Data'!F174,)</f>
        <v>0</v>
      </c>
      <c r="L179" s="7">
        <f t="shared" si="37"/>
        <v>0</v>
      </c>
      <c r="M179">
        <f>IF(AND('Raw Data'!O174&gt;0, 'Raw Data'!P174&gt;0), 'Raw Data'!H174, 0)</f>
        <v>0</v>
      </c>
      <c r="N179" s="7">
        <f t="shared" si="38"/>
        <v>0</v>
      </c>
      <c r="O179">
        <f>IF(AND(ISNUMBER('Raw Data'!O174), OR('Raw Data'!O174=0, 'Raw Data'!P174=0)), 'Raw Data'!I174, 0)</f>
        <v>0</v>
      </c>
      <c r="P179" s="7">
        <f>IF(OR(E179&gt;0, ISBLANK('Raw Data'!O174)=TRUE), 0, 1)</f>
        <v>0</v>
      </c>
      <c r="Q179">
        <f>IF('Raw Data'!O174='Raw Data'!P174, 0, IF('Raw Data'!O174&gt;'Raw Data'!P174, 'Raw Data'!J174, 0))</f>
        <v>0</v>
      </c>
      <c r="R179" s="7">
        <f>IF(OR(E179&gt;0, ISBLANK('Raw Data'!O174)=TRUE), 0, 1)</f>
        <v>0</v>
      </c>
      <c r="S179">
        <f>IF('Raw Data'!O174='Raw Data'!P174, 0, IF('Raw Data'!O174&lt;'Raw Data'!P174, 'Raw Data'!K174, 0))</f>
        <v>0</v>
      </c>
      <c r="T179" s="7">
        <f t="shared" si="39"/>
        <v>0</v>
      </c>
      <c r="U179">
        <f>IF(AND(ISNUMBER('Raw Data'!O174), OR('Raw Data'!O174&gt;'Raw Data'!P174, 'Raw Data'!O174='Raw Data'!P174)), 'Raw Data'!L174, 0)</f>
        <v>0</v>
      </c>
      <c r="V179" s="7">
        <f t="shared" si="40"/>
        <v>0</v>
      </c>
      <c r="W179">
        <f>IF(AND(ISNUMBER('Raw Data'!O174), OR('Raw Data'!O174&lt;'Raw Data'!P174, 'Raw Data'!O174='Raw Data'!P174)), 'Raw Data'!M174, 0)</f>
        <v>0</v>
      </c>
      <c r="X179" s="7">
        <f t="shared" si="41"/>
        <v>0</v>
      </c>
      <c r="Y179">
        <f>IF(AND(ISNUMBER('Raw Data'!O174), OR('Raw Data'!O174&gt;'Raw Data'!P174, 'Raw Data'!O174&lt;'Raw Data'!P174)), 'Raw Data'!N174, 0)</f>
        <v>0</v>
      </c>
      <c r="Z179">
        <f>IF('Raw Data'!C174&lt;'Raw Data'!E174, 1, 0)</f>
        <v>0</v>
      </c>
      <c r="AA179">
        <f>IF(AND('Raw Data'!C174&lt;'Raw Data'!E174, 'Raw Data'!O174&gt;'Raw Data'!P174), 'Raw Data'!C174, 0)</f>
        <v>0</v>
      </c>
      <c r="AB179" t="b">
        <f>'Raw Data'!C174&lt;'Raw Data'!E174</f>
        <v>0</v>
      </c>
      <c r="AC179">
        <f>IF('Raw Data'!C175&gt;'Raw Data'!E175, 1, 0)</f>
        <v>0</v>
      </c>
      <c r="AD179">
        <f>IF(AND('Raw Data'!C174&gt;'Raw Data'!E174, 'Raw Data'!O174&gt;'Raw Data'!P174), 'Raw Data'!C174, 0)</f>
        <v>0</v>
      </c>
      <c r="AE179">
        <f>IF('Raw Data'!E174&lt;'Raw Data'!C174, 1, 0)</f>
        <v>0</v>
      </c>
      <c r="AF179">
        <f>IF(AND('Raw Data'!C174&gt;'Raw Data'!E174, 'Raw Data'!O174&lt;'Raw Data'!P174), 'Raw Data'!E174, 0)</f>
        <v>0</v>
      </c>
      <c r="AG179">
        <f>IF('Raw Data'!E174&gt;'Raw Data'!C174, 1, 0)</f>
        <v>0</v>
      </c>
      <c r="AH179">
        <f>IF(AND('Raw Data'!C174&lt;'Raw Data'!E174, 'Raw Data'!O174&lt;'Raw Data'!P174), 'Raw Data'!E174, 0)</f>
        <v>0</v>
      </c>
      <c r="AI179" s="7">
        <f t="shared" si="42"/>
        <v>0</v>
      </c>
      <c r="AJ179">
        <f>IF(ISNUMBER('Raw Data'!C174), IF(_xlfn.XLOOKUP(SMALL('Raw Data'!C174:E174, 1), C179:G179, C179:G179, 0)&gt;0, SMALL('Raw Data'!C174:E174, 1), 0), 0)</f>
        <v>0</v>
      </c>
      <c r="AK179" s="7">
        <f t="shared" si="43"/>
        <v>0</v>
      </c>
      <c r="AL179">
        <f>IF(ISNUMBER('Raw Data'!C174), IF(_xlfn.XLOOKUP(SMALL('Raw Data'!C174:E174, 2), C179:G179, C179:G179, 0)&gt;0, SMALL('Raw Data'!C174:E174, 2), 0), 0)</f>
        <v>0</v>
      </c>
      <c r="AM179" s="7">
        <f t="shared" si="44"/>
        <v>0</v>
      </c>
      <c r="AN179">
        <f>IF(ISNUMBER('Raw Data'!C174), IF(_xlfn.XLOOKUP(SMALL('Raw Data'!C174:E174, 3), C179:G179, C179:G179, 0)&gt;0, SMALL('Raw Data'!C174:E174, 3), 0), 0)</f>
        <v>0</v>
      </c>
      <c r="AO179" s="7">
        <f t="shared" si="45"/>
        <v>0</v>
      </c>
      <c r="AP179">
        <f>IF(AND('Raw Data'!C174&lt;'Raw Data'!E174,'Raw Data'!O174&gt;'Raw Data'!P174),'Raw Data'!C174,IF(AND('Raw Data'!E174&lt;'Raw Data'!C174,'Raw Data'!P174&gt;'Raw Data'!O174),'Raw Data'!E174,0))</f>
        <v>0</v>
      </c>
      <c r="AQ179" s="7">
        <f t="shared" si="46"/>
        <v>0</v>
      </c>
      <c r="AR179">
        <f>IF(AND('Raw Data'!C174&gt;'Raw Data'!E174,'Raw Data'!O174&gt;'Raw Data'!P174),'Raw Data'!C174,IF(AND('Raw Data'!E174&gt;'Raw Data'!C174,'Raw Data'!P174&gt;'Raw Data'!O174),'Raw Data'!E174,0))</f>
        <v>0</v>
      </c>
      <c r="AS179">
        <f>IF('Raw Data'!D174&gt;0, IF('Raw Data'!D174&gt;4, Analysis!P179, 1), 0)</f>
        <v>0</v>
      </c>
      <c r="AT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AU179">
        <f t="shared" si="47"/>
        <v>0</v>
      </c>
      <c r="AV179">
        <f>IF(AND('Raw Data'!D174&gt;4,'Raw Data'!O174&lt;'Raw Data'!P174),'Raw Data'!K174,IF(AND('Raw Data'!D174&gt;4,'Raw Data'!O174='Raw Data'!P174),0,IF('Raw Data'!O174='Raw Data'!P174,'Raw Data'!D174,0)))</f>
        <v>0</v>
      </c>
      <c r="AW179">
        <f>IF(AND('Raw Data'!D174&lt;4, NOT(ISBLANK('Raw Data'!D174))), 1, 0)</f>
        <v>0</v>
      </c>
      <c r="AX179">
        <f>IF(AND('Raw Data'!D174&lt;4, 'Raw Data'!O174='Raw Data'!P174), 'Raw Data'!D174, 0)</f>
        <v>0</v>
      </c>
    </row>
    <row r="180" spans="1:50" x14ac:dyDescent="0.3">
      <c r="A180">
        <f>'Raw Data'!Q175</f>
        <v>0</v>
      </c>
      <c r="B180" s="7">
        <f t="shared" si="32"/>
        <v>0</v>
      </c>
      <c r="C180">
        <f>IF('Raw Data'!O175&gt;'Raw Data'!P175, 'Raw Data'!C175, 0)</f>
        <v>0</v>
      </c>
      <c r="D180" s="7">
        <f t="shared" si="33"/>
        <v>0</v>
      </c>
      <c r="E180">
        <f>IF(AND(ISNUMBER('Raw Data'!O175), 'Raw Data'!O175='Raw Data'!P175), 'Raw Data'!D175, 0)</f>
        <v>0</v>
      </c>
      <c r="F180" s="7">
        <f t="shared" si="34"/>
        <v>0</v>
      </c>
      <c r="G180">
        <f>IF('Raw Data'!O175&lt;'Raw Data'!P175, 'Raw Data'!E175, 0)</f>
        <v>0</v>
      </c>
      <c r="H180" s="7">
        <f t="shared" si="35"/>
        <v>0</v>
      </c>
      <c r="I180">
        <f>IF(SUM('Raw Data'!O175:P175)&gt;2, 'Raw Data'!F175, 0)</f>
        <v>0</v>
      </c>
      <c r="J180" s="7">
        <f t="shared" si="36"/>
        <v>0</v>
      </c>
      <c r="K180">
        <f>IF(AND(ISNUMBER('Raw Data'!O175),SUM('Raw Data'!O175:P175)&lt;3),'Raw Data'!F175,)</f>
        <v>0</v>
      </c>
      <c r="L180" s="7">
        <f t="shared" si="37"/>
        <v>0</v>
      </c>
      <c r="M180">
        <f>IF(AND('Raw Data'!O175&gt;0, 'Raw Data'!P175&gt;0), 'Raw Data'!H175, 0)</f>
        <v>0</v>
      </c>
      <c r="N180" s="7">
        <f t="shared" si="38"/>
        <v>0</v>
      </c>
      <c r="O180">
        <f>IF(AND(ISNUMBER('Raw Data'!O175), OR('Raw Data'!O175=0, 'Raw Data'!P175=0)), 'Raw Data'!I175, 0)</f>
        <v>0</v>
      </c>
      <c r="P180" s="7">
        <f>IF(OR(E180&gt;0, ISBLANK('Raw Data'!O175)=TRUE), 0, 1)</f>
        <v>0</v>
      </c>
      <c r="Q180">
        <f>IF('Raw Data'!O175='Raw Data'!P175, 0, IF('Raw Data'!O175&gt;'Raw Data'!P175, 'Raw Data'!J175, 0))</f>
        <v>0</v>
      </c>
      <c r="R180" s="7">
        <f>IF(OR(E180&gt;0, ISBLANK('Raw Data'!O175)=TRUE), 0, 1)</f>
        <v>0</v>
      </c>
      <c r="S180">
        <f>IF('Raw Data'!O175='Raw Data'!P175, 0, IF('Raw Data'!O175&lt;'Raw Data'!P175, 'Raw Data'!K175, 0))</f>
        <v>0</v>
      </c>
      <c r="T180" s="7">
        <f t="shared" si="39"/>
        <v>0</v>
      </c>
      <c r="U180">
        <f>IF(AND(ISNUMBER('Raw Data'!O175), OR('Raw Data'!O175&gt;'Raw Data'!P175, 'Raw Data'!O175='Raw Data'!P175)), 'Raw Data'!L175, 0)</f>
        <v>0</v>
      </c>
      <c r="V180" s="7">
        <f t="shared" si="40"/>
        <v>0</v>
      </c>
      <c r="W180">
        <f>IF(AND(ISNUMBER('Raw Data'!O175), OR('Raw Data'!O175&lt;'Raw Data'!P175, 'Raw Data'!O175='Raw Data'!P175)), 'Raw Data'!M175, 0)</f>
        <v>0</v>
      </c>
      <c r="X180" s="7">
        <f t="shared" si="41"/>
        <v>0</v>
      </c>
      <c r="Y180">
        <f>IF(AND(ISNUMBER('Raw Data'!O175), OR('Raw Data'!O175&gt;'Raw Data'!P175, 'Raw Data'!O175&lt;'Raw Data'!P175)), 'Raw Data'!N175, 0)</f>
        <v>0</v>
      </c>
      <c r="Z180">
        <f>IF('Raw Data'!C175&lt;'Raw Data'!E175, 1, 0)</f>
        <v>0</v>
      </c>
      <c r="AA180">
        <f>IF(AND('Raw Data'!C175&lt;'Raw Data'!E175, 'Raw Data'!O175&gt;'Raw Data'!P175), 'Raw Data'!C175, 0)</f>
        <v>0</v>
      </c>
      <c r="AB180" t="b">
        <f>'Raw Data'!C175&lt;'Raw Data'!E175</f>
        <v>0</v>
      </c>
      <c r="AC180">
        <f>IF('Raw Data'!C176&gt;'Raw Data'!E176, 1, 0)</f>
        <v>0</v>
      </c>
      <c r="AD180">
        <f>IF(AND('Raw Data'!C175&gt;'Raw Data'!E175, 'Raw Data'!O175&gt;'Raw Data'!P175), 'Raw Data'!C175, 0)</f>
        <v>0</v>
      </c>
      <c r="AE180">
        <f>IF('Raw Data'!E175&lt;'Raw Data'!C175, 1, 0)</f>
        <v>0</v>
      </c>
      <c r="AF180">
        <f>IF(AND('Raw Data'!C175&gt;'Raw Data'!E175, 'Raw Data'!O175&lt;'Raw Data'!P175), 'Raw Data'!E175, 0)</f>
        <v>0</v>
      </c>
      <c r="AG180">
        <f>IF('Raw Data'!E175&gt;'Raw Data'!C175, 1, 0)</f>
        <v>0</v>
      </c>
      <c r="AH180">
        <f>IF(AND('Raw Data'!C175&lt;'Raw Data'!E175, 'Raw Data'!O175&lt;'Raw Data'!P175), 'Raw Data'!E175, 0)</f>
        <v>0</v>
      </c>
      <c r="AI180" s="7">
        <f t="shared" si="42"/>
        <v>0</v>
      </c>
      <c r="AJ180">
        <f>IF(ISNUMBER('Raw Data'!C175), IF(_xlfn.XLOOKUP(SMALL('Raw Data'!C175:E175, 1), C180:G180, C180:G180, 0)&gt;0, SMALL('Raw Data'!C175:E175, 1), 0), 0)</f>
        <v>0</v>
      </c>
      <c r="AK180" s="7">
        <f t="shared" si="43"/>
        <v>0</v>
      </c>
      <c r="AL180">
        <f>IF(ISNUMBER('Raw Data'!C175), IF(_xlfn.XLOOKUP(SMALL('Raw Data'!C175:E175, 2), C180:G180, C180:G180, 0)&gt;0, SMALL('Raw Data'!C175:E175, 2), 0), 0)</f>
        <v>0</v>
      </c>
      <c r="AM180" s="7">
        <f t="shared" si="44"/>
        <v>0</v>
      </c>
      <c r="AN180">
        <f>IF(ISNUMBER('Raw Data'!C175), IF(_xlfn.XLOOKUP(SMALL('Raw Data'!C175:E175, 3), C180:G180, C180:G180, 0)&gt;0, SMALL('Raw Data'!C175:E175, 3), 0), 0)</f>
        <v>0</v>
      </c>
      <c r="AO180" s="7">
        <f t="shared" si="45"/>
        <v>0</v>
      </c>
      <c r="AP180">
        <f>IF(AND('Raw Data'!C175&lt;'Raw Data'!E175,'Raw Data'!O175&gt;'Raw Data'!P175),'Raw Data'!C175,IF(AND('Raw Data'!E175&lt;'Raw Data'!C175,'Raw Data'!P175&gt;'Raw Data'!O175),'Raw Data'!E175,0))</f>
        <v>0</v>
      </c>
      <c r="AQ180" s="7">
        <f t="shared" si="46"/>
        <v>0</v>
      </c>
      <c r="AR180">
        <f>IF(AND('Raw Data'!C175&gt;'Raw Data'!E175,'Raw Data'!O175&gt;'Raw Data'!P175),'Raw Data'!C175,IF(AND('Raw Data'!E175&gt;'Raw Data'!C175,'Raw Data'!P175&gt;'Raw Data'!O175),'Raw Data'!E175,0))</f>
        <v>0</v>
      </c>
      <c r="AS180">
        <f>IF('Raw Data'!D175&gt;0, IF('Raw Data'!D175&gt;4, Analysis!P180, 1), 0)</f>
        <v>0</v>
      </c>
      <c r="AT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AU180">
        <f t="shared" si="47"/>
        <v>0</v>
      </c>
      <c r="AV180">
        <f>IF(AND('Raw Data'!D175&gt;4,'Raw Data'!O175&lt;'Raw Data'!P175),'Raw Data'!K175,IF(AND('Raw Data'!D175&gt;4,'Raw Data'!O175='Raw Data'!P175),0,IF('Raw Data'!O175='Raw Data'!P175,'Raw Data'!D175,0)))</f>
        <v>0</v>
      </c>
      <c r="AW180">
        <f>IF(AND('Raw Data'!D175&lt;4, NOT(ISBLANK('Raw Data'!D175))), 1, 0)</f>
        <v>0</v>
      </c>
      <c r="AX180">
        <f>IF(AND('Raw Data'!D175&lt;4, 'Raw Data'!O175='Raw Data'!P175), 'Raw Data'!D175, 0)</f>
        <v>0</v>
      </c>
    </row>
    <row r="181" spans="1:50" x14ac:dyDescent="0.3">
      <c r="A181">
        <f>'Raw Data'!Q176</f>
        <v>0</v>
      </c>
      <c r="B181" s="7">
        <f t="shared" si="32"/>
        <v>0</v>
      </c>
      <c r="C181">
        <f>IF('Raw Data'!O176&gt;'Raw Data'!P176, 'Raw Data'!C176, 0)</f>
        <v>0</v>
      </c>
      <c r="D181" s="7">
        <f t="shared" si="33"/>
        <v>0</v>
      </c>
      <c r="E181">
        <f>IF(AND(ISNUMBER('Raw Data'!O176), 'Raw Data'!O176='Raw Data'!P176), 'Raw Data'!D176, 0)</f>
        <v>0</v>
      </c>
      <c r="F181" s="7">
        <f t="shared" si="34"/>
        <v>0</v>
      </c>
      <c r="G181">
        <f>IF('Raw Data'!O176&lt;'Raw Data'!P176, 'Raw Data'!E176, 0)</f>
        <v>0</v>
      </c>
      <c r="H181" s="7">
        <f t="shared" si="35"/>
        <v>0</v>
      </c>
      <c r="I181">
        <f>IF(SUM('Raw Data'!O176:P176)&gt;2, 'Raw Data'!F176, 0)</f>
        <v>0</v>
      </c>
      <c r="J181" s="7">
        <f t="shared" si="36"/>
        <v>0</v>
      </c>
      <c r="K181">
        <f>IF(AND(ISNUMBER('Raw Data'!O176),SUM('Raw Data'!O176:P176)&lt;3),'Raw Data'!F176,)</f>
        <v>0</v>
      </c>
      <c r="L181" s="7">
        <f t="shared" si="37"/>
        <v>0</v>
      </c>
      <c r="M181">
        <f>IF(AND('Raw Data'!O176&gt;0, 'Raw Data'!P176&gt;0), 'Raw Data'!H176, 0)</f>
        <v>0</v>
      </c>
      <c r="N181" s="7">
        <f t="shared" si="38"/>
        <v>0</v>
      </c>
      <c r="O181">
        <f>IF(AND(ISNUMBER('Raw Data'!O176), OR('Raw Data'!O176=0, 'Raw Data'!P176=0)), 'Raw Data'!I176, 0)</f>
        <v>0</v>
      </c>
      <c r="P181" s="7">
        <f>IF(OR(E181&gt;0, ISBLANK('Raw Data'!O176)=TRUE), 0, 1)</f>
        <v>0</v>
      </c>
      <c r="Q181">
        <f>IF('Raw Data'!O176='Raw Data'!P176, 0, IF('Raw Data'!O176&gt;'Raw Data'!P176, 'Raw Data'!J176, 0))</f>
        <v>0</v>
      </c>
      <c r="R181" s="7">
        <f>IF(OR(E181&gt;0, ISBLANK('Raw Data'!O176)=TRUE), 0, 1)</f>
        <v>0</v>
      </c>
      <c r="S181">
        <f>IF('Raw Data'!O176='Raw Data'!P176, 0, IF('Raw Data'!O176&lt;'Raw Data'!P176, 'Raw Data'!K176, 0))</f>
        <v>0</v>
      </c>
      <c r="T181" s="7">
        <f t="shared" si="39"/>
        <v>0</v>
      </c>
      <c r="U181">
        <f>IF(AND(ISNUMBER('Raw Data'!O176), OR('Raw Data'!O176&gt;'Raw Data'!P176, 'Raw Data'!O176='Raw Data'!P176)), 'Raw Data'!L176, 0)</f>
        <v>0</v>
      </c>
      <c r="V181" s="7">
        <f t="shared" si="40"/>
        <v>0</v>
      </c>
      <c r="W181">
        <f>IF(AND(ISNUMBER('Raw Data'!O176), OR('Raw Data'!O176&lt;'Raw Data'!P176, 'Raw Data'!O176='Raw Data'!P176)), 'Raw Data'!M176, 0)</f>
        <v>0</v>
      </c>
      <c r="X181" s="7">
        <f t="shared" si="41"/>
        <v>0</v>
      </c>
      <c r="Y181">
        <f>IF(AND(ISNUMBER('Raw Data'!O176), OR('Raw Data'!O176&gt;'Raw Data'!P176, 'Raw Data'!O176&lt;'Raw Data'!P176)), 'Raw Data'!N176, 0)</f>
        <v>0</v>
      </c>
      <c r="Z181">
        <f>IF('Raw Data'!C176&lt;'Raw Data'!E176, 1, 0)</f>
        <v>0</v>
      </c>
      <c r="AA181">
        <f>IF(AND('Raw Data'!C176&lt;'Raw Data'!E176, 'Raw Data'!O176&gt;'Raw Data'!P176), 'Raw Data'!C176, 0)</f>
        <v>0</v>
      </c>
      <c r="AB181" t="b">
        <f>'Raw Data'!C176&lt;'Raw Data'!E176</f>
        <v>0</v>
      </c>
      <c r="AC181">
        <f>IF('Raw Data'!C177&gt;'Raw Data'!E177, 1, 0)</f>
        <v>0</v>
      </c>
      <c r="AD181">
        <f>IF(AND('Raw Data'!C176&gt;'Raw Data'!E176, 'Raw Data'!O176&gt;'Raw Data'!P176), 'Raw Data'!C176, 0)</f>
        <v>0</v>
      </c>
      <c r="AE181">
        <f>IF('Raw Data'!E176&lt;'Raw Data'!C176, 1, 0)</f>
        <v>0</v>
      </c>
      <c r="AF181">
        <f>IF(AND('Raw Data'!C176&gt;'Raw Data'!E176, 'Raw Data'!O176&lt;'Raw Data'!P176), 'Raw Data'!E176, 0)</f>
        <v>0</v>
      </c>
      <c r="AG181">
        <f>IF('Raw Data'!E176&gt;'Raw Data'!C176, 1, 0)</f>
        <v>0</v>
      </c>
      <c r="AH181">
        <f>IF(AND('Raw Data'!C176&lt;'Raw Data'!E176, 'Raw Data'!O176&lt;'Raw Data'!P176), 'Raw Data'!E176, 0)</f>
        <v>0</v>
      </c>
      <c r="AI181" s="7">
        <f t="shared" si="42"/>
        <v>0</v>
      </c>
      <c r="AJ181">
        <f>IF(ISNUMBER('Raw Data'!C176), IF(_xlfn.XLOOKUP(SMALL('Raw Data'!C176:E176, 1), C181:G181, C181:G181, 0)&gt;0, SMALL('Raw Data'!C176:E176, 1), 0), 0)</f>
        <v>0</v>
      </c>
      <c r="AK181" s="7">
        <f t="shared" si="43"/>
        <v>0</v>
      </c>
      <c r="AL181">
        <f>IF(ISNUMBER('Raw Data'!C176), IF(_xlfn.XLOOKUP(SMALL('Raw Data'!C176:E176, 2), C181:G181, C181:G181, 0)&gt;0, SMALL('Raw Data'!C176:E176, 2), 0), 0)</f>
        <v>0</v>
      </c>
      <c r="AM181" s="7">
        <f t="shared" si="44"/>
        <v>0</v>
      </c>
      <c r="AN181">
        <f>IF(ISNUMBER('Raw Data'!C176), IF(_xlfn.XLOOKUP(SMALL('Raw Data'!C176:E176, 3), C181:G181, C181:G181, 0)&gt;0, SMALL('Raw Data'!C176:E176, 3), 0), 0)</f>
        <v>0</v>
      </c>
      <c r="AO181" s="7">
        <f t="shared" si="45"/>
        <v>0</v>
      </c>
      <c r="AP181">
        <f>IF(AND('Raw Data'!C176&lt;'Raw Data'!E176,'Raw Data'!O176&gt;'Raw Data'!P176),'Raw Data'!C176,IF(AND('Raw Data'!E176&lt;'Raw Data'!C176,'Raw Data'!P176&gt;'Raw Data'!O176),'Raw Data'!E176,0))</f>
        <v>0</v>
      </c>
      <c r="AQ181" s="7">
        <f t="shared" si="46"/>
        <v>0</v>
      </c>
      <c r="AR181">
        <f>IF(AND('Raw Data'!C176&gt;'Raw Data'!E176,'Raw Data'!O176&gt;'Raw Data'!P176),'Raw Data'!C176,IF(AND('Raw Data'!E176&gt;'Raw Data'!C176,'Raw Data'!P176&gt;'Raw Data'!O176),'Raw Data'!E176,0))</f>
        <v>0</v>
      </c>
      <c r="AS181">
        <f>IF('Raw Data'!D176&gt;0, IF('Raw Data'!D176&gt;4, Analysis!P181, 1), 0)</f>
        <v>0</v>
      </c>
      <c r="AT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AU181">
        <f t="shared" si="47"/>
        <v>0</v>
      </c>
      <c r="AV181">
        <f>IF(AND('Raw Data'!D176&gt;4,'Raw Data'!O176&lt;'Raw Data'!P176),'Raw Data'!K176,IF(AND('Raw Data'!D176&gt;4,'Raw Data'!O176='Raw Data'!P176),0,IF('Raw Data'!O176='Raw Data'!P176,'Raw Data'!D176,0)))</f>
        <v>0</v>
      </c>
      <c r="AW181">
        <f>IF(AND('Raw Data'!D176&lt;4, NOT(ISBLANK('Raw Data'!D176))), 1, 0)</f>
        <v>0</v>
      </c>
      <c r="AX181">
        <f>IF(AND('Raw Data'!D176&lt;4, 'Raw Data'!O176='Raw Data'!P176), 'Raw Data'!D176, 0)</f>
        <v>0</v>
      </c>
    </row>
    <row r="182" spans="1:50" x14ac:dyDescent="0.3">
      <c r="A182">
        <f>'Raw Data'!Q177</f>
        <v>0</v>
      </c>
      <c r="B182" s="7">
        <f t="shared" si="32"/>
        <v>0</v>
      </c>
      <c r="C182">
        <f>IF('Raw Data'!O177&gt;'Raw Data'!P177, 'Raw Data'!C177, 0)</f>
        <v>0</v>
      </c>
      <c r="D182" s="7">
        <f t="shared" si="33"/>
        <v>0</v>
      </c>
      <c r="E182">
        <f>IF(AND(ISNUMBER('Raw Data'!O177), 'Raw Data'!O177='Raw Data'!P177), 'Raw Data'!D177, 0)</f>
        <v>0</v>
      </c>
      <c r="F182" s="7">
        <f t="shared" si="34"/>
        <v>0</v>
      </c>
      <c r="G182">
        <f>IF('Raw Data'!O177&lt;'Raw Data'!P177, 'Raw Data'!E177, 0)</f>
        <v>0</v>
      </c>
      <c r="H182" s="7">
        <f t="shared" si="35"/>
        <v>0</v>
      </c>
      <c r="I182">
        <f>IF(SUM('Raw Data'!O177:P177)&gt;2, 'Raw Data'!F177, 0)</f>
        <v>0</v>
      </c>
      <c r="J182" s="7">
        <f t="shared" si="36"/>
        <v>0</v>
      </c>
      <c r="K182">
        <f>IF(AND(ISNUMBER('Raw Data'!O177),SUM('Raw Data'!O177:P177)&lt;3),'Raw Data'!F177,)</f>
        <v>0</v>
      </c>
      <c r="L182" s="7">
        <f t="shared" si="37"/>
        <v>0</v>
      </c>
      <c r="M182">
        <f>IF(AND('Raw Data'!O177&gt;0, 'Raw Data'!P177&gt;0), 'Raw Data'!H177, 0)</f>
        <v>0</v>
      </c>
      <c r="N182" s="7">
        <f t="shared" si="38"/>
        <v>0</v>
      </c>
      <c r="O182">
        <f>IF(AND(ISNUMBER('Raw Data'!O177), OR('Raw Data'!O177=0, 'Raw Data'!P177=0)), 'Raw Data'!I177, 0)</f>
        <v>0</v>
      </c>
      <c r="P182" s="7">
        <f>IF(OR(E182&gt;0, ISBLANK('Raw Data'!O177)=TRUE), 0, 1)</f>
        <v>0</v>
      </c>
      <c r="Q182">
        <f>IF('Raw Data'!O177='Raw Data'!P177, 0, IF('Raw Data'!O177&gt;'Raw Data'!P177, 'Raw Data'!J177, 0))</f>
        <v>0</v>
      </c>
      <c r="R182" s="7">
        <f>IF(OR(E182&gt;0, ISBLANK('Raw Data'!O177)=TRUE), 0, 1)</f>
        <v>0</v>
      </c>
      <c r="S182">
        <f>IF('Raw Data'!O177='Raw Data'!P177, 0, IF('Raw Data'!O177&lt;'Raw Data'!P177, 'Raw Data'!K177, 0))</f>
        <v>0</v>
      </c>
      <c r="T182" s="7">
        <f t="shared" si="39"/>
        <v>0</v>
      </c>
      <c r="U182">
        <f>IF(AND(ISNUMBER('Raw Data'!O177), OR('Raw Data'!O177&gt;'Raw Data'!P177, 'Raw Data'!O177='Raw Data'!P177)), 'Raw Data'!L177, 0)</f>
        <v>0</v>
      </c>
      <c r="V182" s="7">
        <f t="shared" si="40"/>
        <v>0</v>
      </c>
      <c r="W182">
        <f>IF(AND(ISNUMBER('Raw Data'!O177), OR('Raw Data'!O177&lt;'Raw Data'!P177, 'Raw Data'!O177='Raw Data'!P177)), 'Raw Data'!M177, 0)</f>
        <v>0</v>
      </c>
      <c r="X182" s="7">
        <f t="shared" si="41"/>
        <v>0</v>
      </c>
      <c r="Y182">
        <f>IF(AND(ISNUMBER('Raw Data'!O177), OR('Raw Data'!O177&gt;'Raw Data'!P177, 'Raw Data'!O177&lt;'Raw Data'!P177)), 'Raw Data'!N177, 0)</f>
        <v>0</v>
      </c>
      <c r="Z182">
        <f>IF('Raw Data'!C177&lt;'Raw Data'!E177, 1, 0)</f>
        <v>0</v>
      </c>
      <c r="AA182">
        <f>IF(AND('Raw Data'!C177&lt;'Raw Data'!E177, 'Raw Data'!O177&gt;'Raw Data'!P177), 'Raw Data'!C177, 0)</f>
        <v>0</v>
      </c>
      <c r="AB182" t="b">
        <f>'Raw Data'!C177&lt;'Raw Data'!E177</f>
        <v>0</v>
      </c>
      <c r="AC182">
        <f>IF('Raw Data'!C178&gt;'Raw Data'!E178, 1, 0)</f>
        <v>0</v>
      </c>
      <c r="AD182">
        <f>IF(AND('Raw Data'!C177&gt;'Raw Data'!E177, 'Raw Data'!O177&gt;'Raw Data'!P177), 'Raw Data'!C177, 0)</f>
        <v>0</v>
      </c>
      <c r="AE182">
        <f>IF('Raw Data'!E177&lt;'Raw Data'!C177, 1, 0)</f>
        <v>0</v>
      </c>
      <c r="AF182">
        <f>IF(AND('Raw Data'!C177&gt;'Raw Data'!E177, 'Raw Data'!O177&lt;'Raw Data'!P177), 'Raw Data'!E177, 0)</f>
        <v>0</v>
      </c>
      <c r="AG182">
        <f>IF('Raw Data'!E177&gt;'Raw Data'!C177, 1, 0)</f>
        <v>0</v>
      </c>
      <c r="AH182">
        <f>IF(AND('Raw Data'!C177&lt;'Raw Data'!E177, 'Raw Data'!O177&lt;'Raw Data'!P177), 'Raw Data'!E177, 0)</f>
        <v>0</v>
      </c>
      <c r="AI182" s="7">
        <f t="shared" si="42"/>
        <v>0</v>
      </c>
      <c r="AJ182">
        <f>IF(ISNUMBER('Raw Data'!C177), IF(_xlfn.XLOOKUP(SMALL('Raw Data'!C177:E177, 1), C182:G182, C182:G182, 0)&gt;0, SMALL('Raw Data'!C177:E177, 1), 0), 0)</f>
        <v>0</v>
      </c>
      <c r="AK182" s="7">
        <f t="shared" si="43"/>
        <v>0</v>
      </c>
      <c r="AL182">
        <f>IF(ISNUMBER('Raw Data'!C177), IF(_xlfn.XLOOKUP(SMALL('Raw Data'!C177:E177, 2), C182:G182, C182:G182, 0)&gt;0, SMALL('Raw Data'!C177:E177, 2), 0), 0)</f>
        <v>0</v>
      </c>
      <c r="AM182" s="7">
        <f t="shared" si="44"/>
        <v>0</v>
      </c>
      <c r="AN182">
        <f>IF(ISNUMBER('Raw Data'!C177), IF(_xlfn.XLOOKUP(SMALL('Raw Data'!C177:E177, 3), C182:G182, C182:G182, 0)&gt;0, SMALL('Raw Data'!C177:E177, 3), 0), 0)</f>
        <v>0</v>
      </c>
      <c r="AO182" s="7">
        <f t="shared" si="45"/>
        <v>0</v>
      </c>
      <c r="AP182">
        <f>IF(AND('Raw Data'!C177&lt;'Raw Data'!E177,'Raw Data'!O177&gt;'Raw Data'!P177),'Raw Data'!C177,IF(AND('Raw Data'!E177&lt;'Raw Data'!C177,'Raw Data'!P177&gt;'Raw Data'!O177),'Raw Data'!E177,0))</f>
        <v>0</v>
      </c>
      <c r="AQ182" s="7">
        <f t="shared" si="46"/>
        <v>0</v>
      </c>
      <c r="AR182">
        <f>IF(AND('Raw Data'!C177&gt;'Raw Data'!E177,'Raw Data'!O177&gt;'Raw Data'!P177),'Raw Data'!C177,IF(AND('Raw Data'!E177&gt;'Raw Data'!C177,'Raw Data'!P177&gt;'Raw Data'!O177),'Raw Data'!E177,0))</f>
        <v>0</v>
      </c>
      <c r="AS182">
        <f>IF('Raw Data'!D177&gt;0, IF('Raw Data'!D177&gt;4, Analysis!P182, 1), 0)</f>
        <v>0</v>
      </c>
      <c r="AT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AU182">
        <f t="shared" si="47"/>
        <v>0</v>
      </c>
      <c r="AV182">
        <f>IF(AND('Raw Data'!D177&gt;4,'Raw Data'!O177&lt;'Raw Data'!P177),'Raw Data'!K177,IF(AND('Raw Data'!D177&gt;4,'Raw Data'!O177='Raw Data'!P177),0,IF('Raw Data'!O177='Raw Data'!P177,'Raw Data'!D177,0)))</f>
        <v>0</v>
      </c>
      <c r="AW182">
        <f>IF(AND('Raw Data'!D177&lt;4, NOT(ISBLANK('Raw Data'!D177))), 1, 0)</f>
        <v>0</v>
      </c>
      <c r="AX182">
        <f>IF(AND('Raw Data'!D177&lt;4, 'Raw Data'!O177='Raw Data'!P177), 'Raw Data'!D177, 0)</f>
        <v>0</v>
      </c>
    </row>
    <row r="183" spans="1:50" x14ac:dyDescent="0.3">
      <c r="A183">
        <f>'Raw Data'!Q178</f>
        <v>0</v>
      </c>
      <c r="B183" s="7">
        <f t="shared" si="32"/>
        <v>0</v>
      </c>
      <c r="C183">
        <f>IF('Raw Data'!O178&gt;'Raw Data'!P178, 'Raw Data'!C178, 0)</f>
        <v>0</v>
      </c>
      <c r="D183" s="7">
        <f t="shared" si="33"/>
        <v>0</v>
      </c>
      <c r="E183">
        <f>IF(AND(ISNUMBER('Raw Data'!O178), 'Raw Data'!O178='Raw Data'!P178), 'Raw Data'!D178, 0)</f>
        <v>0</v>
      </c>
      <c r="F183" s="7">
        <f t="shared" si="34"/>
        <v>0</v>
      </c>
      <c r="G183">
        <f>IF('Raw Data'!O178&lt;'Raw Data'!P178, 'Raw Data'!E178, 0)</f>
        <v>0</v>
      </c>
      <c r="H183" s="7">
        <f t="shared" si="35"/>
        <v>0</v>
      </c>
      <c r="I183">
        <f>IF(SUM('Raw Data'!O178:P178)&gt;2, 'Raw Data'!F178, 0)</f>
        <v>0</v>
      </c>
      <c r="J183" s="7">
        <f t="shared" si="36"/>
        <v>0</v>
      </c>
      <c r="K183">
        <f>IF(AND(ISNUMBER('Raw Data'!O178),SUM('Raw Data'!O178:P178)&lt;3),'Raw Data'!F178,)</f>
        <v>0</v>
      </c>
      <c r="L183" s="7">
        <f t="shared" si="37"/>
        <v>0</v>
      </c>
      <c r="M183">
        <f>IF(AND('Raw Data'!O178&gt;0, 'Raw Data'!P178&gt;0), 'Raw Data'!H178, 0)</f>
        <v>0</v>
      </c>
      <c r="N183" s="7">
        <f t="shared" si="38"/>
        <v>0</v>
      </c>
      <c r="O183">
        <f>IF(AND(ISNUMBER('Raw Data'!O178), OR('Raw Data'!O178=0, 'Raw Data'!P178=0)), 'Raw Data'!I178, 0)</f>
        <v>0</v>
      </c>
      <c r="P183" s="7">
        <f>IF(OR(E183&gt;0, ISBLANK('Raw Data'!O178)=TRUE), 0, 1)</f>
        <v>0</v>
      </c>
      <c r="Q183">
        <f>IF('Raw Data'!O178='Raw Data'!P178, 0, IF('Raw Data'!O178&gt;'Raw Data'!P178, 'Raw Data'!J178, 0))</f>
        <v>0</v>
      </c>
      <c r="R183" s="7">
        <f>IF(OR(E183&gt;0, ISBLANK('Raw Data'!O178)=TRUE), 0, 1)</f>
        <v>0</v>
      </c>
      <c r="S183">
        <f>IF('Raw Data'!O178='Raw Data'!P178, 0, IF('Raw Data'!O178&lt;'Raw Data'!P178, 'Raw Data'!K178, 0))</f>
        <v>0</v>
      </c>
      <c r="T183" s="7">
        <f t="shared" si="39"/>
        <v>0</v>
      </c>
      <c r="U183">
        <f>IF(AND(ISNUMBER('Raw Data'!O178), OR('Raw Data'!O178&gt;'Raw Data'!P178, 'Raw Data'!O178='Raw Data'!P178)), 'Raw Data'!L178, 0)</f>
        <v>0</v>
      </c>
      <c r="V183" s="7">
        <f t="shared" si="40"/>
        <v>0</v>
      </c>
      <c r="W183">
        <f>IF(AND(ISNUMBER('Raw Data'!O178), OR('Raw Data'!O178&lt;'Raw Data'!P178, 'Raw Data'!O178='Raw Data'!P178)), 'Raw Data'!M178, 0)</f>
        <v>0</v>
      </c>
      <c r="X183" s="7">
        <f t="shared" si="41"/>
        <v>0</v>
      </c>
      <c r="Y183">
        <f>IF(AND(ISNUMBER('Raw Data'!O178), OR('Raw Data'!O178&gt;'Raw Data'!P178, 'Raw Data'!O178&lt;'Raw Data'!P178)), 'Raw Data'!N178, 0)</f>
        <v>0</v>
      </c>
      <c r="Z183">
        <f>IF('Raw Data'!C178&lt;'Raw Data'!E178, 1, 0)</f>
        <v>0</v>
      </c>
      <c r="AA183">
        <f>IF(AND('Raw Data'!C178&lt;'Raw Data'!E178, 'Raw Data'!O178&gt;'Raw Data'!P178), 'Raw Data'!C178, 0)</f>
        <v>0</v>
      </c>
      <c r="AB183" t="b">
        <f>'Raw Data'!C178&lt;'Raw Data'!E178</f>
        <v>0</v>
      </c>
      <c r="AC183">
        <f>IF('Raw Data'!C179&gt;'Raw Data'!E179, 1, 0)</f>
        <v>0</v>
      </c>
      <c r="AD183">
        <f>IF(AND('Raw Data'!C178&gt;'Raw Data'!E178, 'Raw Data'!O178&gt;'Raw Data'!P178), 'Raw Data'!C178, 0)</f>
        <v>0</v>
      </c>
      <c r="AE183">
        <f>IF('Raw Data'!E178&lt;'Raw Data'!C178, 1, 0)</f>
        <v>0</v>
      </c>
      <c r="AF183">
        <f>IF(AND('Raw Data'!C178&gt;'Raw Data'!E178, 'Raw Data'!O178&lt;'Raw Data'!P178), 'Raw Data'!E178, 0)</f>
        <v>0</v>
      </c>
      <c r="AG183">
        <f>IF('Raw Data'!E178&gt;'Raw Data'!C178, 1, 0)</f>
        <v>0</v>
      </c>
      <c r="AH183">
        <f>IF(AND('Raw Data'!C178&lt;'Raw Data'!E178, 'Raw Data'!O178&lt;'Raw Data'!P178), 'Raw Data'!E178, 0)</f>
        <v>0</v>
      </c>
      <c r="AI183" s="7">
        <f t="shared" si="42"/>
        <v>0</v>
      </c>
      <c r="AJ183">
        <f>IF(ISNUMBER('Raw Data'!C178), IF(_xlfn.XLOOKUP(SMALL('Raw Data'!C178:E178, 1), C183:G183, C183:G183, 0)&gt;0, SMALL('Raw Data'!C178:E178, 1), 0), 0)</f>
        <v>0</v>
      </c>
      <c r="AK183" s="7">
        <f t="shared" si="43"/>
        <v>0</v>
      </c>
      <c r="AL183">
        <f>IF(ISNUMBER('Raw Data'!C178), IF(_xlfn.XLOOKUP(SMALL('Raw Data'!C178:E178, 2), C183:G183, C183:G183, 0)&gt;0, SMALL('Raw Data'!C178:E178, 2), 0), 0)</f>
        <v>0</v>
      </c>
      <c r="AM183" s="7">
        <f t="shared" si="44"/>
        <v>0</v>
      </c>
      <c r="AN183">
        <f>IF(ISNUMBER('Raw Data'!C178), IF(_xlfn.XLOOKUP(SMALL('Raw Data'!C178:E178, 3), C183:G183, C183:G183, 0)&gt;0, SMALL('Raw Data'!C178:E178, 3), 0), 0)</f>
        <v>0</v>
      </c>
      <c r="AO183" s="7">
        <f t="shared" si="45"/>
        <v>0</v>
      </c>
      <c r="AP183">
        <f>IF(AND('Raw Data'!C178&lt;'Raw Data'!E178,'Raw Data'!O178&gt;'Raw Data'!P178),'Raw Data'!C178,IF(AND('Raw Data'!E178&lt;'Raw Data'!C178,'Raw Data'!P178&gt;'Raw Data'!O178),'Raw Data'!E178,0))</f>
        <v>0</v>
      </c>
      <c r="AQ183" s="7">
        <f t="shared" si="46"/>
        <v>0</v>
      </c>
      <c r="AR183">
        <f>IF(AND('Raw Data'!C178&gt;'Raw Data'!E178,'Raw Data'!O178&gt;'Raw Data'!P178),'Raw Data'!C178,IF(AND('Raw Data'!E178&gt;'Raw Data'!C178,'Raw Data'!P178&gt;'Raw Data'!O178),'Raw Data'!E178,0))</f>
        <v>0</v>
      </c>
      <c r="AS183">
        <f>IF('Raw Data'!D178&gt;0, IF('Raw Data'!D178&gt;4, Analysis!P183, 1), 0)</f>
        <v>0</v>
      </c>
      <c r="AT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AU183">
        <f t="shared" si="47"/>
        <v>0</v>
      </c>
      <c r="AV183">
        <f>IF(AND('Raw Data'!D178&gt;4,'Raw Data'!O178&lt;'Raw Data'!P178),'Raw Data'!K178,IF(AND('Raw Data'!D178&gt;4,'Raw Data'!O178='Raw Data'!P178),0,IF('Raw Data'!O178='Raw Data'!P178,'Raw Data'!D178,0)))</f>
        <v>0</v>
      </c>
      <c r="AW183">
        <f>IF(AND('Raw Data'!D178&lt;4, NOT(ISBLANK('Raw Data'!D178))), 1, 0)</f>
        <v>0</v>
      </c>
      <c r="AX183">
        <f>IF(AND('Raw Data'!D178&lt;4, 'Raw Data'!O178='Raw Data'!P178), 'Raw Data'!D178, 0)</f>
        <v>0</v>
      </c>
    </row>
    <row r="184" spans="1:50" x14ac:dyDescent="0.3">
      <c r="A184">
        <f>'Raw Data'!Q179</f>
        <v>0</v>
      </c>
      <c r="B184" s="7">
        <f t="shared" si="32"/>
        <v>0</v>
      </c>
      <c r="C184">
        <f>IF('Raw Data'!O179&gt;'Raw Data'!P179, 'Raw Data'!C179, 0)</f>
        <v>0</v>
      </c>
      <c r="D184" s="7">
        <f t="shared" si="33"/>
        <v>0</v>
      </c>
      <c r="E184">
        <f>IF(AND(ISNUMBER('Raw Data'!O179), 'Raw Data'!O179='Raw Data'!P179), 'Raw Data'!D179, 0)</f>
        <v>0</v>
      </c>
      <c r="F184" s="7">
        <f t="shared" si="34"/>
        <v>0</v>
      </c>
      <c r="G184">
        <f>IF('Raw Data'!O179&lt;'Raw Data'!P179, 'Raw Data'!E179, 0)</f>
        <v>0</v>
      </c>
      <c r="H184" s="7">
        <f t="shared" si="35"/>
        <v>0</v>
      </c>
      <c r="I184">
        <f>IF(SUM('Raw Data'!O179:P179)&gt;2, 'Raw Data'!F179, 0)</f>
        <v>0</v>
      </c>
      <c r="J184" s="7">
        <f t="shared" si="36"/>
        <v>0</v>
      </c>
      <c r="K184">
        <f>IF(AND(ISNUMBER('Raw Data'!O179),SUM('Raw Data'!O179:P179)&lt;3),'Raw Data'!F179,)</f>
        <v>0</v>
      </c>
      <c r="L184" s="7">
        <f t="shared" si="37"/>
        <v>0</v>
      </c>
      <c r="M184">
        <f>IF(AND('Raw Data'!O179&gt;0, 'Raw Data'!P179&gt;0), 'Raw Data'!H179, 0)</f>
        <v>0</v>
      </c>
      <c r="N184" s="7">
        <f t="shared" si="38"/>
        <v>0</v>
      </c>
      <c r="O184">
        <f>IF(AND(ISNUMBER('Raw Data'!O179), OR('Raw Data'!O179=0, 'Raw Data'!P179=0)), 'Raw Data'!I179, 0)</f>
        <v>0</v>
      </c>
      <c r="P184" s="7">
        <f>IF(OR(E184&gt;0, ISBLANK('Raw Data'!O179)=TRUE), 0, 1)</f>
        <v>0</v>
      </c>
      <c r="Q184">
        <f>IF('Raw Data'!O179='Raw Data'!P179, 0, IF('Raw Data'!O179&gt;'Raw Data'!P179, 'Raw Data'!J179, 0))</f>
        <v>0</v>
      </c>
      <c r="R184" s="7">
        <f>IF(OR(E184&gt;0, ISBLANK('Raw Data'!O179)=TRUE), 0, 1)</f>
        <v>0</v>
      </c>
      <c r="S184">
        <f>IF('Raw Data'!O179='Raw Data'!P179, 0, IF('Raw Data'!O179&lt;'Raw Data'!P179, 'Raw Data'!K179, 0))</f>
        <v>0</v>
      </c>
      <c r="T184" s="7">
        <f t="shared" si="39"/>
        <v>0</v>
      </c>
      <c r="U184">
        <f>IF(AND(ISNUMBER('Raw Data'!O179), OR('Raw Data'!O179&gt;'Raw Data'!P179, 'Raw Data'!O179='Raw Data'!P179)), 'Raw Data'!L179, 0)</f>
        <v>0</v>
      </c>
      <c r="V184" s="7">
        <f t="shared" si="40"/>
        <v>0</v>
      </c>
      <c r="W184">
        <f>IF(AND(ISNUMBER('Raw Data'!O179), OR('Raw Data'!O179&lt;'Raw Data'!P179, 'Raw Data'!O179='Raw Data'!P179)), 'Raw Data'!M179, 0)</f>
        <v>0</v>
      </c>
      <c r="X184" s="7">
        <f t="shared" si="41"/>
        <v>0</v>
      </c>
      <c r="Y184">
        <f>IF(AND(ISNUMBER('Raw Data'!O179), OR('Raw Data'!O179&gt;'Raw Data'!P179, 'Raw Data'!O179&lt;'Raw Data'!P179)), 'Raw Data'!N179, 0)</f>
        <v>0</v>
      </c>
      <c r="Z184">
        <f>IF('Raw Data'!C179&lt;'Raw Data'!E179, 1, 0)</f>
        <v>0</v>
      </c>
      <c r="AA184">
        <f>IF(AND('Raw Data'!C179&lt;'Raw Data'!E179, 'Raw Data'!O179&gt;'Raw Data'!P179), 'Raw Data'!C179, 0)</f>
        <v>0</v>
      </c>
      <c r="AB184" t="b">
        <f>'Raw Data'!C179&lt;'Raw Data'!E179</f>
        <v>0</v>
      </c>
      <c r="AC184">
        <f>IF('Raw Data'!C180&gt;'Raw Data'!E180, 1, 0)</f>
        <v>0</v>
      </c>
      <c r="AD184">
        <f>IF(AND('Raw Data'!C179&gt;'Raw Data'!E179, 'Raw Data'!O179&gt;'Raw Data'!P179), 'Raw Data'!C179, 0)</f>
        <v>0</v>
      </c>
      <c r="AE184">
        <f>IF('Raw Data'!E179&lt;'Raw Data'!C179, 1, 0)</f>
        <v>0</v>
      </c>
      <c r="AF184">
        <f>IF(AND('Raw Data'!C179&gt;'Raw Data'!E179, 'Raw Data'!O179&lt;'Raw Data'!P179), 'Raw Data'!E179, 0)</f>
        <v>0</v>
      </c>
      <c r="AG184">
        <f>IF('Raw Data'!E179&gt;'Raw Data'!C179, 1, 0)</f>
        <v>0</v>
      </c>
      <c r="AH184">
        <f>IF(AND('Raw Data'!C179&lt;'Raw Data'!E179, 'Raw Data'!O179&lt;'Raw Data'!P179), 'Raw Data'!E179, 0)</f>
        <v>0</v>
      </c>
      <c r="AI184" s="7">
        <f t="shared" si="42"/>
        <v>0</v>
      </c>
      <c r="AJ184">
        <f>IF(ISNUMBER('Raw Data'!C179), IF(_xlfn.XLOOKUP(SMALL('Raw Data'!C179:E179, 1), C184:G184, C184:G184, 0)&gt;0, SMALL('Raw Data'!C179:E179, 1), 0), 0)</f>
        <v>0</v>
      </c>
      <c r="AK184" s="7">
        <f t="shared" si="43"/>
        <v>0</v>
      </c>
      <c r="AL184">
        <f>IF(ISNUMBER('Raw Data'!C179), IF(_xlfn.XLOOKUP(SMALL('Raw Data'!C179:E179, 2), C184:G184, C184:G184, 0)&gt;0, SMALL('Raw Data'!C179:E179, 2), 0), 0)</f>
        <v>0</v>
      </c>
      <c r="AM184" s="7">
        <f t="shared" si="44"/>
        <v>0</v>
      </c>
      <c r="AN184">
        <f>IF(ISNUMBER('Raw Data'!C179), IF(_xlfn.XLOOKUP(SMALL('Raw Data'!C179:E179, 3), C184:G184, C184:G184, 0)&gt;0, SMALL('Raw Data'!C179:E179, 3), 0), 0)</f>
        <v>0</v>
      </c>
      <c r="AO184" s="7">
        <f t="shared" si="45"/>
        <v>0</v>
      </c>
      <c r="AP184">
        <f>IF(AND('Raw Data'!C179&lt;'Raw Data'!E179,'Raw Data'!O179&gt;'Raw Data'!P179),'Raw Data'!C179,IF(AND('Raw Data'!E179&lt;'Raw Data'!C179,'Raw Data'!P179&gt;'Raw Data'!O179),'Raw Data'!E179,0))</f>
        <v>0</v>
      </c>
      <c r="AQ184" s="7">
        <f t="shared" si="46"/>
        <v>0</v>
      </c>
      <c r="AR184">
        <f>IF(AND('Raw Data'!C179&gt;'Raw Data'!E179,'Raw Data'!O179&gt;'Raw Data'!P179),'Raw Data'!C179,IF(AND('Raw Data'!E179&gt;'Raw Data'!C179,'Raw Data'!P179&gt;'Raw Data'!O179),'Raw Data'!E179,0))</f>
        <v>0</v>
      </c>
      <c r="AS184">
        <f>IF('Raw Data'!D179&gt;0, IF('Raw Data'!D179&gt;4, Analysis!P184, 1), 0)</f>
        <v>0</v>
      </c>
      <c r="AT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AU184">
        <f t="shared" si="47"/>
        <v>0</v>
      </c>
      <c r="AV184">
        <f>IF(AND('Raw Data'!D179&gt;4,'Raw Data'!O179&lt;'Raw Data'!P179),'Raw Data'!K179,IF(AND('Raw Data'!D179&gt;4,'Raw Data'!O179='Raw Data'!P179),0,IF('Raw Data'!O179='Raw Data'!P179,'Raw Data'!D179,0)))</f>
        <v>0</v>
      </c>
      <c r="AW184">
        <f>IF(AND('Raw Data'!D179&lt;4, NOT(ISBLANK('Raw Data'!D179))), 1, 0)</f>
        <v>0</v>
      </c>
      <c r="AX184">
        <f>IF(AND('Raw Data'!D179&lt;4, 'Raw Data'!O179='Raw Data'!P179), 'Raw Data'!D179, 0)</f>
        <v>0</v>
      </c>
    </row>
    <row r="185" spans="1:50" x14ac:dyDescent="0.3">
      <c r="A185">
        <f>'Raw Data'!Q180</f>
        <v>0</v>
      </c>
      <c r="B185" s="7">
        <f t="shared" si="32"/>
        <v>0</v>
      </c>
      <c r="C185">
        <f>IF('Raw Data'!O180&gt;'Raw Data'!P180, 'Raw Data'!C180, 0)</f>
        <v>0</v>
      </c>
      <c r="D185" s="7">
        <f t="shared" si="33"/>
        <v>0</v>
      </c>
      <c r="E185">
        <f>IF(AND(ISNUMBER('Raw Data'!O180), 'Raw Data'!O180='Raw Data'!P180), 'Raw Data'!D180, 0)</f>
        <v>0</v>
      </c>
      <c r="F185" s="7">
        <f t="shared" si="34"/>
        <v>0</v>
      </c>
      <c r="G185">
        <f>IF('Raw Data'!O180&lt;'Raw Data'!P180, 'Raw Data'!E180, 0)</f>
        <v>0</v>
      </c>
      <c r="H185" s="7">
        <f t="shared" si="35"/>
        <v>0</v>
      </c>
      <c r="I185">
        <f>IF(SUM('Raw Data'!O180:P180)&gt;2, 'Raw Data'!F180, 0)</f>
        <v>0</v>
      </c>
      <c r="J185" s="7">
        <f t="shared" si="36"/>
        <v>0</v>
      </c>
      <c r="K185">
        <f>IF(AND(ISNUMBER('Raw Data'!O180),SUM('Raw Data'!O180:P180)&lt;3),'Raw Data'!F180,)</f>
        <v>0</v>
      </c>
      <c r="L185" s="7">
        <f t="shared" si="37"/>
        <v>0</v>
      </c>
      <c r="M185">
        <f>IF(AND('Raw Data'!O180&gt;0, 'Raw Data'!P180&gt;0), 'Raw Data'!H180, 0)</f>
        <v>0</v>
      </c>
      <c r="N185" s="7">
        <f t="shared" si="38"/>
        <v>0</v>
      </c>
      <c r="O185">
        <f>IF(AND(ISNUMBER('Raw Data'!O180), OR('Raw Data'!O180=0, 'Raw Data'!P180=0)), 'Raw Data'!I180, 0)</f>
        <v>0</v>
      </c>
      <c r="P185" s="7">
        <f>IF(OR(E185&gt;0, ISBLANK('Raw Data'!O180)=TRUE), 0, 1)</f>
        <v>0</v>
      </c>
      <c r="Q185">
        <f>IF('Raw Data'!O180='Raw Data'!P180, 0, IF('Raw Data'!O180&gt;'Raw Data'!P180, 'Raw Data'!J180, 0))</f>
        <v>0</v>
      </c>
      <c r="R185" s="7">
        <f>IF(OR(E185&gt;0, ISBLANK('Raw Data'!O180)=TRUE), 0, 1)</f>
        <v>0</v>
      </c>
      <c r="S185">
        <f>IF('Raw Data'!O180='Raw Data'!P180, 0, IF('Raw Data'!O180&lt;'Raw Data'!P180, 'Raw Data'!K180, 0))</f>
        <v>0</v>
      </c>
      <c r="T185" s="7">
        <f t="shared" si="39"/>
        <v>0</v>
      </c>
      <c r="U185">
        <f>IF(AND(ISNUMBER('Raw Data'!O180), OR('Raw Data'!O180&gt;'Raw Data'!P180, 'Raw Data'!O180='Raw Data'!P180)), 'Raw Data'!L180, 0)</f>
        <v>0</v>
      </c>
      <c r="V185" s="7">
        <f t="shared" si="40"/>
        <v>0</v>
      </c>
      <c r="W185">
        <f>IF(AND(ISNUMBER('Raw Data'!O180), OR('Raw Data'!O180&lt;'Raw Data'!P180, 'Raw Data'!O180='Raw Data'!P180)), 'Raw Data'!M180, 0)</f>
        <v>0</v>
      </c>
      <c r="X185" s="7">
        <f t="shared" si="41"/>
        <v>0</v>
      </c>
      <c r="Y185">
        <f>IF(AND(ISNUMBER('Raw Data'!O180), OR('Raw Data'!O180&gt;'Raw Data'!P180, 'Raw Data'!O180&lt;'Raw Data'!P180)), 'Raw Data'!N180, 0)</f>
        <v>0</v>
      </c>
      <c r="Z185">
        <f>IF('Raw Data'!C180&lt;'Raw Data'!E180, 1, 0)</f>
        <v>0</v>
      </c>
      <c r="AA185">
        <f>IF(AND('Raw Data'!C180&lt;'Raw Data'!E180, 'Raw Data'!O180&gt;'Raw Data'!P180), 'Raw Data'!C180, 0)</f>
        <v>0</v>
      </c>
      <c r="AB185" t="b">
        <f>'Raw Data'!C180&lt;'Raw Data'!E180</f>
        <v>0</v>
      </c>
      <c r="AC185">
        <f>IF('Raw Data'!C181&gt;'Raw Data'!E181, 1, 0)</f>
        <v>0</v>
      </c>
      <c r="AD185">
        <f>IF(AND('Raw Data'!C180&gt;'Raw Data'!E180, 'Raw Data'!O180&gt;'Raw Data'!P180), 'Raw Data'!C180, 0)</f>
        <v>0</v>
      </c>
      <c r="AE185">
        <f>IF('Raw Data'!E180&lt;'Raw Data'!C180, 1, 0)</f>
        <v>0</v>
      </c>
      <c r="AF185">
        <f>IF(AND('Raw Data'!C180&gt;'Raw Data'!E180, 'Raw Data'!O180&lt;'Raw Data'!P180), 'Raw Data'!E180, 0)</f>
        <v>0</v>
      </c>
      <c r="AG185">
        <f>IF('Raw Data'!E180&gt;'Raw Data'!C180, 1, 0)</f>
        <v>0</v>
      </c>
      <c r="AH185">
        <f>IF(AND('Raw Data'!C180&lt;'Raw Data'!E180, 'Raw Data'!O180&lt;'Raw Data'!P180), 'Raw Data'!E180, 0)</f>
        <v>0</v>
      </c>
      <c r="AI185" s="7">
        <f t="shared" si="42"/>
        <v>0</v>
      </c>
      <c r="AJ185">
        <f>IF(ISNUMBER('Raw Data'!C180), IF(_xlfn.XLOOKUP(SMALL('Raw Data'!C180:E180, 1), C185:G185, C185:G185, 0)&gt;0, SMALL('Raw Data'!C180:E180, 1), 0), 0)</f>
        <v>0</v>
      </c>
      <c r="AK185" s="7">
        <f t="shared" si="43"/>
        <v>0</v>
      </c>
      <c r="AL185">
        <f>IF(ISNUMBER('Raw Data'!C180), IF(_xlfn.XLOOKUP(SMALL('Raw Data'!C180:E180, 2), C185:G185, C185:G185, 0)&gt;0, SMALL('Raw Data'!C180:E180, 2), 0), 0)</f>
        <v>0</v>
      </c>
      <c r="AM185" s="7">
        <f t="shared" si="44"/>
        <v>0</v>
      </c>
      <c r="AN185">
        <f>IF(ISNUMBER('Raw Data'!C180), IF(_xlfn.XLOOKUP(SMALL('Raw Data'!C180:E180, 3), C185:G185, C185:G185, 0)&gt;0, SMALL('Raw Data'!C180:E180, 3), 0), 0)</f>
        <v>0</v>
      </c>
      <c r="AO185" s="7">
        <f t="shared" si="45"/>
        <v>0</v>
      </c>
      <c r="AP185">
        <f>IF(AND('Raw Data'!C180&lt;'Raw Data'!E180,'Raw Data'!O180&gt;'Raw Data'!P180),'Raw Data'!C180,IF(AND('Raw Data'!E180&lt;'Raw Data'!C180,'Raw Data'!P180&gt;'Raw Data'!O180),'Raw Data'!E180,0))</f>
        <v>0</v>
      </c>
      <c r="AQ185" s="7">
        <f t="shared" si="46"/>
        <v>0</v>
      </c>
      <c r="AR185">
        <f>IF(AND('Raw Data'!C180&gt;'Raw Data'!E180,'Raw Data'!O180&gt;'Raw Data'!P180),'Raw Data'!C180,IF(AND('Raw Data'!E180&gt;'Raw Data'!C180,'Raw Data'!P180&gt;'Raw Data'!O180),'Raw Data'!E180,0))</f>
        <v>0</v>
      </c>
      <c r="AS185">
        <f>IF('Raw Data'!D180&gt;0, IF('Raw Data'!D180&gt;4, Analysis!P185, 1), 0)</f>
        <v>0</v>
      </c>
      <c r="AT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AU185">
        <f t="shared" si="47"/>
        <v>0</v>
      </c>
      <c r="AV185">
        <f>IF(AND('Raw Data'!D180&gt;4,'Raw Data'!O180&lt;'Raw Data'!P180),'Raw Data'!K180,IF(AND('Raw Data'!D180&gt;4,'Raw Data'!O180='Raw Data'!P180),0,IF('Raw Data'!O180='Raw Data'!P180,'Raw Data'!D180,0)))</f>
        <v>0</v>
      </c>
      <c r="AW185">
        <f>IF(AND('Raw Data'!D180&lt;4, NOT(ISBLANK('Raw Data'!D180))), 1, 0)</f>
        <v>0</v>
      </c>
      <c r="AX185">
        <f>IF(AND('Raw Data'!D180&lt;4, 'Raw Data'!O180='Raw Data'!P180), 'Raw Data'!D180, 0)</f>
        <v>0</v>
      </c>
    </row>
    <row r="186" spans="1:50" x14ac:dyDescent="0.3">
      <c r="A186">
        <f>'Raw Data'!Q181</f>
        <v>0</v>
      </c>
      <c r="B186" s="7">
        <f t="shared" si="32"/>
        <v>0</v>
      </c>
      <c r="C186">
        <f>IF('Raw Data'!O181&gt;'Raw Data'!P181, 'Raw Data'!C181, 0)</f>
        <v>0</v>
      </c>
      <c r="D186" s="7">
        <f t="shared" si="33"/>
        <v>0</v>
      </c>
      <c r="E186">
        <f>IF(AND(ISNUMBER('Raw Data'!O181), 'Raw Data'!O181='Raw Data'!P181), 'Raw Data'!D181, 0)</f>
        <v>0</v>
      </c>
      <c r="F186" s="7">
        <f t="shared" si="34"/>
        <v>0</v>
      </c>
      <c r="G186">
        <f>IF('Raw Data'!O181&lt;'Raw Data'!P181, 'Raw Data'!E181, 0)</f>
        <v>0</v>
      </c>
      <c r="H186" s="7">
        <f t="shared" si="35"/>
        <v>0</v>
      </c>
      <c r="I186">
        <f>IF(SUM('Raw Data'!O181:P181)&gt;2, 'Raw Data'!F181, 0)</f>
        <v>0</v>
      </c>
      <c r="J186" s="7">
        <f t="shared" si="36"/>
        <v>0</v>
      </c>
      <c r="K186">
        <f>IF(AND(ISNUMBER('Raw Data'!O181),SUM('Raw Data'!O181:P181)&lt;3),'Raw Data'!F181,)</f>
        <v>0</v>
      </c>
      <c r="L186" s="7">
        <f t="shared" si="37"/>
        <v>0</v>
      </c>
      <c r="M186">
        <f>IF(AND('Raw Data'!O181&gt;0, 'Raw Data'!P181&gt;0), 'Raw Data'!H181, 0)</f>
        <v>0</v>
      </c>
      <c r="N186" s="7">
        <f t="shared" si="38"/>
        <v>0</v>
      </c>
      <c r="O186">
        <f>IF(AND(ISNUMBER('Raw Data'!O181), OR('Raw Data'!O181=0, 'Raw Data'!P181=0)), 'Raw Data'!I181, 0)</f>
        <v>0</v>
      </c>
      <c r="P186" s="7">
        <f>IF(OR(E186&gt;0, ISBLANK('Raw Data'!O181)=TRUE), 0, 1)</f>
        <v>0</v>
      </c>
      <c r="Q186">
        <f>IF('Raw Data'!O181='Raw Data'!P181, 0, IF('Raw Data'!O181&gt;'Raw Data'!P181, 'Raw Data'!J181, 0))</f>
        <v>0</v>
      </c>
      <c r="R186" s="7">
        <f>IF(OR(E186&gt;0, ISBLANK('Raw Data'!O181)=TRUE), 0, 1)</f>
        <v>0</v>
      </c>
      <c r="S186">
        <f>IF('Raw Data'!O181='Raw Data'!P181, 0, IF('Raw Data'!O181&lt;'Raw Data'!P181, 'Raw Data'!K181, 0))</f>
        <v>0</v>
      </c>
      <c r="T186" s="7">
        <f t="shared" si="39"/>
        <v>0</v>
      </c>
      <c r="U186">
        <f>IF(AND(ISNUMBER('Raw Data'!O181), OR('Raw Data'!O181&gt;'Raw Data'!P181, 'Raw Data'!O181='Raw Data'!P181)), 'Raw Data'!L181, 0)</f>
        <v>0</v>
      </c>
      <c r="V186" s="7">
        <f t="shared" si="40"/>
        <v>0</v>
      </c>
      <c r="W186">
        <f>IF(AND(ISNUMBER('Raw Data'!O181), OR('Raw Data'!O181&lt;'Raw Data'!P181, 'Raw Data'!O181='Raw Data'!P181)), 'Raw Data'!M181, 0)</f>
        <v>0</v>
      </c>
      <c r="X186" s="7">
        <f t="shared" si="41"/>
        <v>0</v>
      </c>
      <c r="Y186">
        <f>IF(AND(ISNUMBER('Raw Data'!O181), OR('Raw Data'!O181&gt;'Raw Data'!P181, 'Raw Data'!O181&lt;'Raw Data'!P181)), 'Raw Data'!N181, 0)</f>
        <v>0</v>
      </c>
      <c r="Z186">
        <f>IF('Raw Data'!C181&lt;'Raw Data'!E181, 1, 0)</f>
        <v>0</v>
      </c>
      <c r="AA186">
        <f>IF(AND('Raw Data'!C181&lt;'Raw Data'!E181, 'Raw Data'!O181&gt;'Raw Data'!P181), 'Raw Data'!C181, 0)</f>
        <v>0</v>
      </c>
      <c r="AB186" t="b">
        <f>'Raw Data'!C181&lt;'Raw Data'!E181</f>
        <v>0</v>
      </c>
      <c r="AC186">
        <f>IF('Raw Data'!C182&gt;'Raw Data'!E182, 1, 0)</f>
        <v>0</v>
      </c>
      <c r="AD186">
        <f>IF(AND('Raw Data'!C181&gt;'Raw Data'!E181, 'Raw Data'!O181&gt;'Raw Data'!P181), 'Raw Data'!C181, 0)</f>
        <v>0</v>
      </c>
      <c r="AE186">
        <f>IF('Raw Data'!E181&lt;'Raw Data'!C181, 1, 0)</f>
        <v>0</v>
      </c>
      <c r="AF186">
        <f>IF(AND('Raw Data'!C181&gt;'Raw Data'!E181, 'Raw Data'!O181&lt;'Raw Data'!P181), 'Raw Data'!E181, 0)</f>
        <v>0</v>
      </c>
      <c r="AG186">
        <f>IF('Raw Data'!E181&gt;'Raw Data'!C181, 1, 0)</f>
        <v>0</v>
      </c>
      <c r="AH186">
        <f>IF(AND('Raw Data'!C181&lt;'Raw Data'!E181, 'Raw Data'!O181&lt;'Raw Data'!P181), 'Raw Data'!E181, 0)</f>
        <v>0</v>
      </c>
      <c r="AI186" s="7">
        <f t="shared" si="42"/>
        <v>0</v>
      </c>
      <c r="AJ186">
        <f>IF(ISNUMBER('Raw Data'!C181), IF(_xlfn.XLOOKUP(SMALL('Raw Data'!C181:E181, 1), C186:G186, C186:G186, 0)&gt;0, SMALL('Raw Data'!C181:E181, 1), 0), 0)</f>
        <v>0</v>
      </c>
      <c r="AK186" s="7">
        <f t="shared" si="43"/>
        <v>0</v>
      </c>
      <c r="AL186">
        <f>IF(ISNUMBER('Raw Data'!C181), IF(_xlfn.XLOOKUP(SMALL('Raw Data'!C181:E181, 2), C186:G186, C186:G186, 0)&gt;0, SMALL('Raw Data'!C181:E181, 2), 0), 0)</f>
        <v>0</v>
      </c>
      <c r="AM186" s="7">
        <f t="shared" si="44"/>
        <v>0</v>
      </c>
      <c r="AN186">
        <f>IF(ISNUMBER('Raw Data'!C181), IF(_xlfn.XLOOKUP(SMALL('Raw Data'!C181:E181, 3), C186:G186, C186:G186, 0)&gt;0, SMALL('Raw Data'!C181:E181, 3), 0), 0)</f>
        <v>0</v>
      </c>
      <c r="AO186" s="7">
        <f t="shared" si="45"/>
        <v>0</v>
      </c>
      <c r="AP186">
        <f>IF(AND('Raw Data'!C181&lt;'Raw Data'!E181,'Raw Data'!O181&gt;'Raw Data'!P181),'Raw Data'!C181,IF(AND('Raw Data'!E181&lt;'Raw Data'!C181,'Raw Data'!P181&gt;'Raw Data'!O181),'Raw Data'!E181,0))</f>
        <v>0</v>
      </c>
      <c r="AQ186" s="7">
        <f t="shared" si="46"/>
        <v>0</v>
      </c>
      <c r="AR186">
        <f>IF(AND('Raw Data'!C181&gt;'Raw Data'!E181,'Raw Data'!O181&gt;'Raw Data'!P181),'Raw Data'!C181,IF(AND('Raw Data'!E181&gt;'Raw Data'!C181,'Raw Data'!P181&gt;'Raw Data'!O181),'Raw Data'!E181,0))</f>
        <v>0</v>
      </c>
      <c r="AS186">
        <f>IF('Raw Data'!D181&gt;0, IF('Raw Data'!D181&gt;4, Analysis!P186, 1), 0)</f>
        <v>0</v>
      </c>
      <c r="AT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AU186">
        <f t="shared" si="47"/>
        <v>0</v>
      </c>
      <c r="AV186">
        <f>IF(AND('Raw Data'!D181&gt;4,'Raw Data'!O181&lt;'Raw Data'!P181),'Raw Data'!K181,IF(AND('Raw Data'!D181&gt;4,'Raw Data'!O181='Raw Data'!P181),0,IF('Raw Data'!O181='Raw Data'!P181,'Raw Data'!D181,0)))</f>
        <v>0</v>
      </c>
      <c r="AW186">
        <f>IF(AND('Raw Data'!D181&lt;4, NOT(ISBLANK('Raw Data'!D181))), 1, 0)</f>
        <v>0</v>
      </c>
      <c r="AX186">
        <f>IF(AND('Raw Data'!D181&lt;4, 'Raw Data'!O181='Raw Data'!P181), 'Raw Data'!D181, 0)</f>
        <v>0</v>
      </c>
    </row>
    <row r="187" spans="1:50" x14ac:dyDescent="0.3">
      <c r="A187">
        <f>'Raw Data'!Q182</f>
        <v>0</v>
      </c>
      <c r="B187" s="7">
        <f t="shared" si="32"/>
        <v>0</v>
      </c>
      <c r="C187">
        <f>IF('Raw Data'!O182&gt;'Raw Data'!P182, 'Raw Data'!C182, 0)</f>
        <v>0</v>
      </c>
      <c r="D187" s="7">
        <f t="shared" si="33"/>
        <v>0</v>
      </c>
      <c r="E187">
        <f>IF(AND(ISNUMBER('Raw Data'!O182), 'Raw Data'!O182='Raw Data'!P182), 'Raw Data'!D182, 0)</f>
        <v>0</v>
      </c>
      <c r="F187" s="7">
        <f t="shared" si="34"/>
        <v>0</v>
      </c>
      <c r="G187">
        <f>IF('Raw Data'!O182&lt;'Raw Data'!P182, 'Raw Data'!E182, 0)</f>
        <v>0</v>
      </c>
      <c r="H187" s="7">
        <f t="shared" si="35"/>
        <v>0</v>
      </c>
      <c r="I187">
        <f>IF(SUM('Raw Data'!O182:P182)&gt;2, 'Raw Data'!F182, 0)</f>
        <v>0</v>
      </c>
      <c r="J187" s="7">
        <f t="shared" si="36"/>
        <v>0</v>
      </c>
      <c r="K187">
        <f>IF(AND(ISNUMBER('Raw Data'!O182),SUM('Raw Data'!O182:P182)&lt;3),'Raw Data'!F182,)</f>
        <v>0</v>
      </c>
      <c r="L187" s="7">
        <f t="shared" si="37"/>
        <v>0</v>
      </c>
      <c r="M187">
        <f>IF(AND('Raw Data'!O182&gt;0, 'Raw Data'!P182&gt;0), 'Raw Data'!H182, 0)</f>
        <v>0</v>
      </c>
      <c r="N187" s="7">
        <f t="shared" si="38"/>
        <v>0</v>
      </c>
      <c r="O187">
        <f>IF(AND(ISNUMBER('Raw Data'!O182), OR('Raw Data'!O182=0, 'Raw Data'!P182=0)), 'Raw Data'!I182, 0)</f>
        <v>0</v>
      </c>
      <c r="P187" s="7">
        <f>IF(OR(E187&gt;0, ISBLANK('Raw Data'!O182)=TRUE), 0, 1)</f>
        <v>0</v>
      </c>
      <c r="Q187">
        <f>IF('Raw Data'!O182='Raw Data'!P182, 0, IF('Raw Data'!O182&gt;'Raw Data'!P182, 'Raw Data'!J182, 0))</f>
        <v>0</v>
      </c>
      <c r="R187" s="7">
        <f>IF(OR(E187&gt;0, ISBLANK('Raw Data'!O182)=TRUE), 0, 1)</f>
        <v>0</v>
      </c>
      <c r="S187">
        <f>IF('Raw Data'!O182='Raw Data'!P182, 0, IF('Raw Data'!O182&lt;'Raw Data'!P182, 'Raw Data'!K182, 0))</f>
        <v>0</v>
      </c>
      <c r="T187" s="7">
        <f t="shared" si="39"/>
        <v>0</v>
      </c>
      <c r="U187">
        <f>IF(AND(ISNUMBER('Raw Data'!O182), OR('Raw Data'!O182&gt;'Raw Data'!P182, 'Raw Data'!O182='Raw Data'!P182)), 'Raw Data'!L182, 0)</f>
        <v>0</v>
      </c>
      <c r="V187" s="7">
        <f t="shared" si="40"/>
        <v>0</v>
      </c>
      <c r="W187">
        <f>IF(AND(ISNUMBER('Raw Data'!O182), OR('Raw Data'!O182&lt;'Raw Data'!P182, 'Raw Data'!O182='Raw Data'!P182)), 'Raw Data'!M182, 0)</f>
        <v>0</v>
      </c>
      <c r="X187" s="7">
        <f t="shared" si="41"/>
        <v>0</v>
      </c>
      <c r="Y187">
        <f>IF(AND(ISNUMBER('Raw Data'!O182), OR('Raw Data'!O182&gt;'Raw Data'!P182, 'Raw Data'!O182&lt;'Raw Data'!P182)), 'Raw Data'!N182, 0)</f>
        <v>0</v>
      </c>
      <c r="Z187">
        <f>IF('Raw Data'!C182&lt;'Raw Data'!E182, 1, 0)</f>
        <v>0</v>
      </c>
      <c r="AA187">
        <f>IF(AND('Raw Data'!C182&lt;'Raw Data'!E182, 'Raw Data'!O182&gt;'Raw Data'!P182), 'Raw Data'!C182, 0)</f>
        <v>0</v>
      </c>
      <c r="AB187" t="b">
        <f>'Raw Data'!C182&lt;'Raw Data'!E182</f>
        <v>0</v>
      </c>
      <c r="AC187">
        <f>IF('Raw Data'!C183&gt;'Raw Data'!E183, 1, 0)</f>
        <v>0</v>
      </c>
      <c r="AD187">
        <f>IF(AND('Raw Data'!C182&gt;'Raw Data'!E182, 'Raw Data'!O182&gt;'Raw Data'!P182), 'Raw Data'!C182, 0)</f>
        <v>0</v>
      </c>
      <c r="AE187">
        <f>IF('Raw Data'!E182&lt;'Raw Data'!C182, 1, 0)</f>
        <v>0</v>
      </c>
      <c r="AF187">
        <f>IF(AND('Raw Data'!C182&gt;'Raw Data'!E182, 'Raw Data'!O182&lt;'Raw Data'!P182), 'Raw Data'!E182, 0)</f>
        <v>0</v>
      </c>
      <c r="AG187">
        <f>IF('Raw Data'!E182&gt;'Raw Data'!C182, 1, 0)</f>
        <v>0</v>
      </c>
      <c r="AH187">
        <f>IF(AND('Raw Data'!C182&lt;'Raw Data'!E182, 'Raw Data'!O182&lt;'Raw Data'!P182), 'Raw Data'!E182, 0)</f>
        <v>0</v>
      </c>
      <c r="AI187" s="7">
        <f t="shared" si="42"/>
        <v>0</v>
      </c>
      <c r="AJ187">
        <f>IF(ISNUMBER('Raw Data'!C182), IF(_xlfn.XLOOKUP(SMALL('Raw Data'!C182:E182, 1), C187:G187, C187:G187, 0)&gt;0, SMALL('Raw Data'!C182:E182, 1), 0), 0)</f>
        <v>0</v>
      </c>
      <c r="AK187" s="7">
        <f t="shared" si="43"/>
        <v>0</v>
      </c>
      <c r="AL187">
        <f>IF(ISNUMBER('Raw Data'!C182), IF(_xlfn.XLOOKUP(SMALL('Raw Data'!C182:E182, 2), C187:G187, C187:G187, 0)&gt;0, SMALL('Raw Data'!C182:E182, 2), 0), 0)</f>
        <v>0</v>
      </c>
      <c r="AM187" s="7">
        <f t="shared" si="44"/>
        <v>0</v>
      </c>
      <c r="AN187">
        <f>IF(ISNUMBER('Raw Data'!C182), IF(_xlfn.XLOOKUP(SMALL('Raw Data'!C182:E182, 3), C187:G187, C187:G187, 0)&gt;0, SMALL('Raw Data'!C182:E182, 3), 0), 0)</f>
        <v>0</v>
      </c>
      <c r="AO187" s="7">
        <f t="shared" si="45"/>
        <v>0</v>
      </c>
      <c r="AP187">
        <f>IF(AND('Raw Data'!C182&lt;'Raw Data'!E182,'Raw Data'!O182&gt;'Raw Data'!P182),'Raw Data'!C182,IF(AND('Raw Data'!E182&lt;'Raw Data'!C182,'Raw Data'!P182&gt;'Raw Data'!O182),'Raw Data'!E182,0))</f>
        <v>0</v>
      </c>
      <c r="AQ187" s="7">
        <f t="shared" si="46"/>
        <v>0</v>
      </c>
      <c r="AR187">
        <f>IF(AND('Raw Data'!C182&gt;'Raw Data'!E182,'Raw Data'!O182&gt;'Raw Data'!P182),'Raw Data'!C182,IF(AND('Raw Data'!E182&gt;'Raw Data'!C182,'Raw Data'!P182&gt;'Raw Data'!O182),'Raw Data'!E182,0))</f>
        <v>0</v>
      </c>
      <c r="AS187">
        <f>IF('Raw Data'!D182&gt;0, IF('Raw Data'!D182&gt;4, Analysis!P187, 1), 0)</f>
        <v>0</v>
      </c>
      <c r="AT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AU187">
        <f t="shared" si="47"/>
        <v>0</v>
      </c>
      <c r="AV187">
        <f>IF(AND('Raw Data'!D182&gt;4,'Raw Data'!O182&lt;'Raw Data'!P182),'Raw Data'!K182,IF(AND('Raw Data'!D182&gt;4,'Raw Data'!O182='Raw Data'!P182),0,IF('Raw Data'!O182='Raw Data'!P182,'Raw Data'!D182,0)))</f>
        <v>0</v>
      </c>
      <c r="AW187">
        <f>IF(AND('Raw Data'!D182&lt;4, NOT(ISBLANK('Raw Data'!D182))), 1, 0)</f>
        <v>0</v>
      </c>
      <c r="AX187">
        <f>IF(AND('Raw Data'!D182&lt;4, 'Raw Data'!O182='Raw Data'!P182), 'Raw Data'!D182, 0)</f>
        <v>0</v>
      </c>
    </row>
    <row r="188" spans="1:50" x14ac:dyDescent="0.3">
      <c r="A188">
        <f>'Raw Data'!Q183</f>
        <v>0</v>
      </c>
      <c r="B188" s="7">
        <f t="shared" si="32"/>
        <v>0</v>
      </c>
      <c r="C188">
        <f>IF('Raw Data'!O183&gt;'Raw Data'!P183, 'Raw Data'!C183, 0)</f>
        <v>0</v>
      </c>
      <c r="D188" s="7">
        <f t="shared" si="33"/>
        <v>0</v>
      </c>
      <c r="E188">
        <f>IF(AND(ISNUMBER('Raw Data'!O183), 'Raw Data'!O183='Raw Data'!P183), 'Raw Data'!D183, 0)</f>
        <v>0</v>
      </c>
      <c r="F188" s="7">
        <f t="shared" si="34"/>
        <v>0</v>
      </c>
      <c r="G188">
        <f>IF('Raw Data'!O183&lt;'Raw Data'!P183, 'Raw Data'!E183, 0)</f>
        <v>0</v>
      </c>
      <c r="H188" s="7">
        <f t="shared" si="35"/>
        <v>0</v>
      </c>
      <c r="I188">
        <f>IF(SUM('Raw Data'!O183:P183)&gt;2, 'Raw Data'!F183, 0)</f>
        <v>0</v>
      </c>
      <c r="J188" s="7">
        <f t="shared" si="36"/>
        <v>0</v>
      </c>
      <c r="K188">
        <f>IF(AND(ISNUMBER('Raw Data'!O183),SUM('Raw Data'!O183:P183)&lt;3),'Raw Data'!F183,)</f>
        <v>0</v>
      </c>
      <c r="L188" s="7">
        <f t="shared" si="37"/>
        <v>0</v>
      </c>
      <c r="M188">
        <f>IF(AND('Raw Data'!O183&gt;0, 'Raw Data'!P183&gt;0), 'Raw Data'!H183, 0)</f>
        <v>0</v>
      </c>
      <c r="N188" s="7">
        <f t="shared" si="38"/>
        <v>0</v>
      </c>
      <c r="O188">
        <f>IF(AND(ISNUMBER('Raw Data'!O183), OR('Raw Data'!O183=0, 'Raw Data'!P183=0)), 'Raw Data'!I183, 0)</f>
        <v>0</v>
      </c>
      <c r="P188" s="7">
        <f>IF(OR(E188&gt;0, ISBLANK('Raw Data'!O183)=TRUE), 0, 1)</f>
        <v>0</v>
      </c>
      <c r="Q188">
        <f>IF('Raw Data'!O183='Raw Data'!P183, 0, IF('Raw Data'!O183&gt;'Raw Data'!P183, 'Raw Data'!J183, 0))</f>
        <v>0</v>
      </c>
      <c r="R188" s="7">
        <f>IF(OR(E188&gt;0, ISBLANK('Raw Data'!O183)=TRUE), 0, 1)</f>
        <v>0</v>
      </c>
      <c r="S188">
        <f>IF('Raw Data'!O183='Raw Data'!P183, 0, IF('Raw Data'!O183&lt;'Raw Data'!P183, 'Raw Data'!K183, 0))</f>
        <v>0</v>
      </c>
      <c r="T188" s="7">
        <f t="shared" si="39"/>
        <v>0</v>
      </c>
      <c r="U188">
        <f>IF(AND(ISNUMBER('Raw Data'!O183), OR('Raw Data'!O183&gt;'Raw Data'!P183, 'Raw Data'!O183='Raw Data'!P183)), 'Raw Data'!L183, 0)</f>
        <v>0</v>
      </c>
      <c r="V188" s="7">
        <f t="shared" si="40"/>
        <v>0</v>
      </c>
      <c r="W188">
        <f>IF(AND(ISNUMBER('Raw Data'!O183), OR('Raw Data'!O183&lt;'Raw Data'!P183, 'Raw Data'!O183='Raw Data'!P183)), 'Raw Data'!M183, 0)</f>
        <v>0</v>
      </c>
      <c r="X188" s="7">
        <f t="shared" si="41"/>
        <v>0</v>
      </c>
      <c r="Y188">
        <f>IF(AND(ISNUMBER('Raw Data'!O183), OR('Raw Data'!O183&gt;'Raw Data'!P183, 'Raw Data'!O183&lt;'Raw Data'!P183)), 'Raw Data'!N183, 0)</f>
        <v>0</v>
      </c>
      <c r="Z188">
        <f>IF('Raw Data'!C183&lt;'Raw Data'!E183, 1, 0)</f>
        <v>0</v>
      </c>
      <c r="AA188">
        <f>IF(AND('Raw Data'!C183&lt;'Raw Data'!E183, 'Raw Data'!O183&gt;'Raw Data'!P183), 'Raw Data'!C183, 0)</f>
        <v>0</v>
      </c>
      <c r="AB188" t="b">
        <f>'Raw Data'!C183&lt;'Raw Data'!E183</f>
        <v>0</v>
      </c>
      <c r="AC188">
        <f>IF('Raw Data'!C184&gt;'Raw Data'!E184, 1, 0)</f>
        <v>0</v>
      </c>
      <c r="AD188">
        <f>IF(AND('Raw Data'!C183&gt;'Raw Data'!E183, 'Raw Data'!O183&gt;'Raw Data'!P183), 'Raw Data'!C183, 0)</f>
        <v>0</v>
      </c>
      <c r="AE188">
        <f>IF('Raw Data'!E183&lt;'Raw Data'!C183, 1, 0)</f>
        <v>0</v>
      </c>
      <c r="AF188">
        <f>IF(AND('Raw Data'!C183&gt;'Raw Data'!E183, 'Raw Data'!O183&lt;'Raw Data'!P183), 'Raw Data'!E183, 0)</f>
        <v>0</v>
      </c>
      <c r="AG188">
        <f>IF('Raw Data'!E183&gt;'Raw Data'!C183, 1, 0)</f>
        <v>0</v>
      </c>
      <c r="AH188">
        <f>IF(AND('Raw Data'!C183&lt;'Raw Data'!E183, 'Raw Data'!O183&lt;'Raw Data'!P183), 'Raw Data'!E183, 0)</f>
        <v>0</v>
      </c>
      <c r="AI188" s="7">
        <f t="shared" si="42"/>
        <v>0</v>
      </c>
      <c r="AJ188">
        <f>IF(ISNUMBER('Raw Data'!C183), IF(_xlfn.XLOOKUP(SMALL('Raw Data'!C183:E183, 1), C188:G188, C188:G188, 0)&gt;0, SMALL('Raw Data'!C183:E183, 1), 0), 0)</f>
        <v>0</v>
      </c>
      <c r="AK188" s="7">
        <f t="shared" si="43"/>
        <v>0</v>
      </c>
      <c r="AL188">
        <f>IF(ISNUMBER('Raw Data'!C183), IF(_xlfn.XLOOKUP(SMALL('Raw Data'!C183:E183, 2), C188:G188, C188:G188, 0)&gt;0, SMALL('Raw Data'!C183:E183, 2), 0), 0)</f>
        <v>0</v>
      </c>
      <c r="AM188" s="7">
        <f t="shared" si="44"/>
        <v>0</v>
      </c>
      <c r="AN188">
        <f>IF(ISNUMBER('Raw Data'!C183), IF(_xlfn.XLOOKUP(SMALL('Raw Data'!C183:E183, 3), C188:G188, C188:G188, 0)&gt;0, SMALL('Raw Data'!C183:E183, 3), 0), 0)</f>
        <v>0</v>
      </c>
      <c r="AO188" s="7">
        <f t="shared" si="45"/>
        <v>0</v>
      </c>
      <c r="AP188">
        <f>IF(AND('Raw Data'!C183&lt;'Raw Data'!E183,'Raw Data'!O183&gt;'Raw Data'!P183),'Raw Data'!C183,IF(AND('Raw Data'!E183&lt;'Raw Data'!C183,'Raw Data'!P183&gt;'Raw Data'!O183),'Raw Data'!E183,0))</f>
        <v>0</v>
      </c>
      <c r="AQ188" s="7">
        <f t="shared" si="46"/>
        <v>0</v>
      </c>
      <c r="AR188">
        <f>IF(AND('Raw Data'!C183&gt;'Raw Data'!E183,'Raw Data'!O183&gt;'Raw Data'!P183),'Raw Data'!C183,IF(AND('Raw Data'!E183&gt;'Raw Data'!C183,'Raw Data'!P183&gt;'Raw Data'!O183),'Raw Data'!E183,0))</f>
        <v>0</v>
      </c>
      <c r="AS188">
        <f>IF('Raw Data'!D183&gt;0, IF('Raw Data'!D183&gt;4, Analysis!P188, 1), 0)</f>
        <v>0</v>
      </c>
      <c r="AT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AU188">
        <f t="shared" si="47"/>
        <v>0</v>
      </c>
      <c r="AV188">
        <f>IF(AND('Raw Data'!D183&gt;4,'Raw Data'!O183&lt;'Raw Data'!P183),'Raw Data'!K183,IF(AND('Raw Data'!D183&gt;4,'Raw Data'!O183='Raw Data'!P183),0,IF('Raw Data'!O183='Raw Data'!P183,'Raw Data'!D183,0)))</f>
        <v>0</v>
      </c>
      <c r="AW188">
        <f>IF(AND('Raw Data'!D183&lt;4, NOT(ISBLANK('Raw Data'!D183))), 1, 0)</f>
        <v>0</v>
      </c>
      <c r="AX188">
        <f>IF(AND('Raw Data'!D183&lt;4, 'Raw Data'!O183='Raw Data'!P183), 'Raw Data'!D183, 0)</f>
        <v>0</v>
      </c>
    </row>
    <row r="189" spans="1:50" x14ac:dyDescent="0.3">
      <c r="A189">
        <f>'Raw Data'!Q184</f>
        <v>0</v>
      </c>
      <c r="B189" s="7">
        <f t="shared" si="32"/>
        <v>0</v>
      </c>
      <c r="C189">
        <f>IF('Raw Data'!O184&gt;'Raw Data'!P184, 'Raw Data'!C184, 0)</f>
        <v>0</v>
      </c>
      <c r="D189" s="7">
        <f t="shared" si="33"/>
        <v>0</v>
      </c>
      <c r="E189">
        <f>IF(AND(ISNUMBER('Raw Data'!O184), 'Raw Data'!O184='Raw Data'!P184), 'Raw Data'!D184, 0)</f>
        <v>0</v>
      </c>
      <c r="F189" s="7">
        <f t="shared" si="34"/>
        <v>0</v>
      </c>
      <c r="G189">
        <f>IF('Raw Data'!O184&lt;'Raw Data'!P184, 'Raw Data'!E184, 0)</f>
        <v>0</v>
      </c>
      <c r="H189" s="7">
        <f t="shared" si="35"/>
        <v>0</v>
      </c>
      <c r="I189">
        <f>IF(SUM('Raw Data'!O184:P184)&gt;2, 'Raw Data'!F184, 0)</f>
        <v>0</v>
      </c>
      <c r="J189" s="7">
        <f t="shared" si="36"/>
        <v>0</v>
      </c>
      <c r="K189">
        <f>IF(AND(ISNUMBER('Raw Data'!O184),SUM('Raw Data'!O184:P184)&lt;3),'Raw Data'!F184,)</f>
        <v>0</v>
      </c>
      <c r="L189" s="7">
        <f t="shared" si="37"/>
        <v>0</v>
      </c>
      <c r="M189">
        <f>IF(AND('Raw Data'!O184&gt;0, 'Raw Data'!P184&gt;0), 'Raw Data'!H184, 0)</f>
        <v>0</v>
      </c>
      <c r="N189" s="7">
        <f t="shared" si="38"/>
        <v>0</v>
      </c>
      <c r="O189">
        <f>IF(AND(ISNUMBER('Raw Data'!O184), OR('Raw Data'!O184=0, 'Raw Data'!P184=0)), 'Raw Data'!I184, 0)</f>
        <v>0</v>
      </c>
      <c r="P189" s="7">
        <f>IF(OR(E189&gt;0, ISBLANK('Raw Data'!O184)=TRUE), 0, 1)</f>
        <v>0</v>
      </c>
      <c r="Q189">
        <f>IF('Raw Data'!O184='Raw Data'!P184, 0, IF('Raw Data'!O184&gt;'Raw Data'!P184, 'Raw Data'!J184, 0))</f>
        <v>0</v>
      </c>
      <c r="R189" s="7">
        <f>IF(OR(E189&gt;0, ISBLANK('Raw Data'!O184)=TRUE), 0, 1)</f>
        <v>0</v>
      </c>
      <c r="S189">
        <f>IF('Raw Data'!O184='Raw Data'!P184, 0, IF('Raw Data'!O184&lt;'Raw Data'!P184, 'Raw Data'!K184, 0))</f>
        <v>0</v>
      </c>
      <c r="T189" s="7">
        <f t="shared" si="39"/>
        <v>0</v>
      </c>
      <c r="U189">
        <f>IF(AND(ISNUMBER('Raw Data'!O184), OR('Raw Data'!O184&gt;'Raw Data'!P184, 'Raw Data'!O184='Raw Data'!P184)), 'Raw Data'!L184, 0)</f>
        <v>0</v>
      </c>
      <c r="V189" s="7">
        <f t="shared" si="40"/>
        <v>0</v>
      </c>
      <c r="W189">
        <f>IF(AND(ISNUMBER('Raw Data'!O184), OR('Raw Data'!O184&lt;'Raw Data'!P184, 'Raw Data'!O184='Raw Data'!P184)), 'Raw Data'!M184, 0)</f>
        <v>0</v>
      </c>
      <c r="X189" s="7">
        <f t="shared" si="41"/>
        <v>0</v>
      </c>
      <c r="Y189">
        <f>IF(AND(ISNUMBER('Raw Data'!O184), OR('Raw Data'!O184&gt;'Raw Data'!P184, 'Raw Data'!O184&lt;'Raw Data'!P184)), 'Raw Data'!N184, 0)</f>
        <v>0</v>
      </c>
      <c r="Z189">
        <f>IF('Raw Data'!C184&lt;'Raw Data'!E184, 1, 0)</f>
        <v>0</v>
      </c>
      <c r="AA189">
        <f>IF(AND('Raw Data'!C184&lt;'Raw Data'!E184, 'Raw Data'!O184&gt;'Raw Data'!P184), 'Raw Data'!C184, 0)</f>
        <v>0</v>
      </c>
      <c r="AB189" t="b">
        <f>'Raw Data'!C184&lt;'Raw Data'!E184</f>
        <v>0</v>
      </c>
      <c r="AC189">
        <f>IF('Raw Data'!C185&gt;'Raw Data'!E185, 1, 0)</f>
        <v>0</v>
      </c>
      <c r="AD189">
        <f>IF(AND('Raw Data'!C184&gt;'Raw Data'!E184, 'Raw Data'!O184&gt;'Raw Data'!P184), 'Raw Data'!C184, 0)</f>
        <v>0</v>
      </c>
      <c r="AE189">
        <f>IF('Raw Data'!E184&lt;'Raw Data'!C184, 1, 0)</f>
        <v>0</v>
      </c>
      <c r="AF189">
        <f>IF(AND('Raw Data'!C184&gt;'Raw Data'!E184, 'Raw Data'!O184&lt;'Raw Data'!P184), 'Raw Data'!E184, 0)</f>
        <v>0</v>
      </c>
      <c r="AG189">
        <f>IF('Raw Data'!E184&gt;'Raw Data'!C184, 1, 0)</f>
        <v>0</v>
      </c>
      <c r="AH189">
        <f>IF(AND('Raw Data'!C184&lt;'Raw Data'!E184, 'Raw Data'!O184&lt;'Raw Data'!P184), 'Raw Data'!E184, 0)</f>
        <v>0</v>
      </c>
      <c r="AI189" s="7">
        <f t="shared" si="42"/>
        <v>0</v>
      </c>
      <c r="AJ189">
        <f>IF(ISNUMBER('Raw Data'!C184), IF(_xlfn.XLOOKUP(SMALL('Raw Data'!C184:E184, 1), C189:G189, C189:G189, 0)&gt;0, SMALL('Raw Data'!C184:E184, 1), 0), 0)</f>
        <v>0</v>
      </c>
      <c r="AK189" s="7">
        <f t="shared" si="43"/>
        <v>0</v>
      </c>
      <c r="AL189">
        <f>IF(ISNUMBER('Raw Data'!C184), IF(_xlfn.XLOOKUP(SMALL('Raw Data'!C184:E184, 2), C189:G189, C189:G189, 0)&gt;0, SMALL('Raw Data'!C184:E184, 2), 0), 0)</f>
        <v>0</v>
      </c>
      <c r="AM189" s="7">
        <f t="shared" si="44"/>
        <v>0</v>
      </c>
      <c r="AN189">
        <f>IF(ISNUMBER('Raw Data'!C184), IF(_xlfn.XLOOKUP(SMALL('Raw Data'!C184:E184, 3), C189:G189, C189:G189, 0)&gt;0, SMALL('Raw Data'!C184:E184, 3), 0), 0)</f>
        <v>0</v>
      </c>
      <c r="AO189" s="7">
        <f t="shared" si="45"/>
        <v>0</v>
      </c>
      <c r="AP189">
        <f>IF(AND('Raw Data'!C184&lt;'Raw Data'!E184,'Raw Data'!O184&gt;'Raw Data'!P184),'Raw Data'!C184,IF(AND('Raw Data'!E184&lt;'Raw Data'!C184,'Raw Data'!P184&gt;'Raw Data'!O184),'Raw Data'!E184,0))</f>
        <v>0</v>
      </c>
      <c r="AQ189" s="7">
        <f t="shared" si="46"/>
        <v>0</v>
      </c>
      <c r="AR189">
        <f>IF(AND('Raw Data'!C184&gt;'Raw Data'!E184,'Raw Data'!O184&gt;'Raw Data'!P184),'Raw Data'!C184,IF(AND('Raw Data'!E184&gt;'Raw Data'!C184,'Raw Data'!P184&gt;'Raw Data'!O184),'Raw Data'!E184,0))</f>
        <v>0</v>
      </c>
      <c r="AS189">
        <f>IF('Raw Data'!D184&gt;0, IF('Raw Data'!D184&gt;4, Analysis!P189, 1), 0)</f>
        <v>0</v>
      </c>
      <c r="AT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AU189">
        <f t="shared" si="47"/>
        <v>0</v>
      </c>
      <c r="AV189">
        <f>IF(AND('Raw Data'!D184&gt;4,'Raw Data'!O184&lt;'Raw Data'!P184),'Raw Data'!K184,IF(AND('Raw Data'!D184&gt;4,'Raw Data'!O184='Raw Data'!P184),0,IF('Raw Data'!O184='Raw Data'!P184,'Raw Data'!D184,0)))</f>
        <v>0</v>
      </c>
      <c r="AW189">
        <f>IF(AND('Raw Data'!D184&lt;4, NOT(ISBLANK('Raw Data'!D184))), 1, 0)</f>
        <v>0</v>
      </c>
      <c r="AX189">
        <f>IF(AND('Raw Data'!D184&lt;4, 'Raw Data'!O184='Raw Data'!P184), 'Raw Data'!D184, 0)</f>
        <v>0</v>
      </c>
    </row>
    <row r="190" spans="1:50" x14ac:dyDescent="0.3">
      <c r="A190">
        <f>'Raw Data'!Q185</f>
        <v>0</v>
      </c>
      <c r="B190" s="7">
        <f t="shared" si="32"/>
        <v>0</v>
      </c>
      <c r="C190">
        <f>IF('Raw Data'!O185&gt;'Raw Data'!P185, 'Raw Data'!C185, 0)</f>
        <v>0</v>
      </c>
      <c r="D190" s="7">
        <f t="shared" si="33"/>
        <v>0</v>
      </c>
      <c r="E190">
        <f>IF(AND(ISNUMBER('Raw Data'!O185), 'Raw Data'!O185='Raw Data'!P185), 'Raw Data'!D185, 0)</f>
        <v>0</v>
      </c>
      <c r="F190" s="7">
        <f t="shared" si="34"/>
        <v>0</v>
      </c>
      <c r="G190">
        <f>IF('Raw Data'!O185&lt;'Raw Data'!P185, 'Raw Data'!E185, 0)</f>
        <v>0</v>
      </c>
      <c r="H190" s="7">
        <f t="shared" si="35"/>
        <v>0</v>
      </c>
      <c r="I190">
        <f>IF(SUM('Raw Data'!O185:P185)&gt;2, 'Raw Data'!F185, 0)</f>
        <v>0</v>
      </c>
      <c r="J190" s="7">
        <f t="shared" si="36"/>
        <v>0</v>
      </c>
      <c r="K190">
        <f>IF(AND(ISNUMBER('Raw Data'!O185),SUM('Raw Data'!O185:P185)&lt;3),'Raw Data'!F185,)</f>
        <v>0</v>
      </c>
      <c r="L190" s="7">
        <f t="shared" si="37"/>
        <v>0</v>
      </c>
      <c r="M190">
        <f>IF(AND('Raw Data'!O185&gt;0, 'Raw Data'!P185&gt;0), 'Raw Data'!H185, 0)</f>
        <v>0</v>
      </c>
      <c r="N190" s="7">
        <f t="shared" si="38"/>
        <v>0</v>
      </c>
      <c r="O190">
        <f>IF(AND(ISNUMBER('Raw Data'!O185), OR('Raw Data'!O185=0, 'Raw Data'!P185=0)), 'Raw Data'!I185, 0)</f>
        <v>0</v>
      </c>
      <c r="P190" s="7">
        <f>IF(OR(E190&gt;0, ISBLANK('Raw Data'!O185)=TRUE), 0, 1)</f>
        <v>0</v>
      </c>
      <c r="Q190">
        <f>IF('Raw Data'!O185='Raw Data'!P185, 0, IF('Raw Data'!O185&gt;'Raw Data'!P185, 'Raw Data'!J185, 0))</f>
        <v>0</v>
      </c>
      <c r="R190" s="7">
        <f>IF(OR(E190&gt;0, ISBLANK('Raw Data'!O185)=TRUE), 0, 1)</f>
        <v>0</v>
      </c>
      <c r="S190">
        <f>IF('Raw Data'!O185='Raw Data'!P185, 0, IF('Raw Data'!O185&lt;'Raw Data'!P185, 'Raw Data'!K185, 0))</f>
        <v>0</v>
      </c>
      <c r="T190" s="7">
        <f t="shared" si="39"/>
        <v>0</v>
      </c>
      <c r="U190">
        <f>IF(AND(ISNUMBER('Raw Data'!O185), OR('Raw Data'!O185&gt;'Raw Data'!P185, 'Raw Data'!O185='Raw Data'!P185)), 'Raw Data'!L185, 0)</f>
        <v>0</v>
      </c>
      <c r="V190" s="7">
        <f t="shared" si="40"/>
        <v>0</v>
      </c>
      <c r="W190">
        <f>IF(AND(ISNUMBER('Raw Data'!O185), OR('Raw Data'!O185&lt;'Raw Data'!P185, 'Raw Data'!O185='Raw Data'!P185)), 'Raw Data'!M185, 0)</f>
        <v>0</v>
      </c>
      <c r="X190" s="7">
        <f t="shared" si="41"/>
        <v>0</v>
      </c>
      <c r="Y190">
        <f>IF(AND(ISNUMBER('Raw Data'!O185), OR('Raw Data'!O185&gt;'Raw Data'!P185, 'Raw Data'!O185&lt;'Raw Data'!P185)), 'Raw Data'!N185, 0)</f>
        <v>0</v>
      </c>
      <c r="Z190">
        <f>IF('Raw Data'!C185&lt;'Raw Data'!E185, 1, 0)</f>
        <v>0</v>
      </c>
      <c r="AA190">
        <f>IF(AND('Raw Data'!C185&lt;'Raw Data'!E185, 'Raw Data'!O185&gt;'Raw Data'!P185), 'Raw Data'!C185, 0)</f>
        <v>0</v>
      </c>
      <c r="AB190" t="b">
        <f>'Raw Data'!C185&lt;'Raw Data'!E185</f>
        <v>0</v>
      </c>
      <c r="AC190">
        <f>IF('Raw Data'!C186&gt;'Raw Data'!E186, 1, 0)</f>
        <v>0</v>
      </c>
      <c r="AD190">
        <f>IF(AND('Raw Data'!C185&gt;'Raw Data'!E185, 'Raw Data'!O185&gt;'Raw Data'!P185), 'Raw Data'!C185, 0)</f>
        <v>0</v>
      </c>
      <c r="AE190">
        <f>IF('Raw Data'!E185&lt;'Raw Data'!C185, 1, 0)</f>
        <v>0</v>
      </c>
      <c r="AF190">
        <f>IF(AND('Raw Data'!C185&gt;'Raw Data'!E185, 'Raw Data'!O185&lt;'Raw Data'!P185), 'Raw Data'!E185, 0)</f>
        <v>0</v>
      </c>
      <c r="AG190">
        <f>IF('Raw Data'!E185&gt;'Raw Data'!C185, 1, 0)</f>
        <v>0</v>
      </c>
      <c r="AH190">
        <f>IF(AND('Raw Data'!C185&lt;'Raw Data'!E185, 'Raw Data'!O185&lt;'Raw Data'!P185), 'Raw Data'!E185, 0)</f>
        <v>0</v>
      </c>
      <c r="AI190" s="7">
        <f t="shared" si="42"/>
        <v>0</v>
      </c>
      <c r="AJ190">
        <f>IF(ISNUMBER('Raw Data'!C185), IF(_xlfn.XLOOKUP(SMALL('Raw Data'!C185:E185, 1), C190:G190, C190:G190, 0)&gt;0, SMALL('Raw Data'!C185:E185, 1), 0), 0)</f>
        <v>0</v>
      </c>
      <c r="AK190" s="7">
        <f t="shared" si="43"/>
        <v>0</v>
      </c>
      <c r="AL190">
        <f>IF(ISNUMBER('Raw Data'!C185), IF(_xlfn.XLOOKUP(SMALL('Raw Data'!C185:E185, 2), C190:G190, C190:G190, 0)&gt;0, SMALL('Raw Data'!C185:E185, 2), 0), 0)</f>
        <v>0</v>
      </c>
      <c r="AM190" s="7">
        <f t="shared" si="44"/>
        <v>0</v>
      </c>
      <c r="AN190">
        <f>IF(ISNUMBER('Raw Data'!C185), IF(_xlfn.XLOOKUP(SMALL('Raw Data'!C185:E185, 3), C190:G190, C190:G190, 0)&gt;0, SMALL('Raw Data'!C185:E185, 3), 0), 0)</f>
        <v>0</v>
      </c>
      <c r="AO190" s="7">
        <f t="shared" si="45"/>
        <v>0</v>
      </c>
      <c r="AP190">
        <f>IF(AND('Raw Data'!C185&lt;'Raw Data'!E185,'Raw Data'!O185&gt;'Raw Data'!P185),'Raw Data'!C185,IF(AND('Raw Data'!E185&lt;'Raw Data'!C185,'Raw Data'!P185&gt;'Raw Data'!O185),'Raw Data'!E185,0))</f>
        <v>0</v>
      </c>
      <c r="AQ190" s="7">
        <f t="shared" si="46"/>
        <v>0</v>
      </c>
      <c r="AR190">
        <f>IF(AND('Raw Data'!C185&gt;'Raw Data'!E185,'Raw Data'!O185&gt;'Raw Data'!P185),'Raw Data'!C185,IF(AND('Raw Data'!E185&gt;'Raw Data'!C185,'Raw Data'!P185&gt;'Raw Data'!O185),'Raw Data'!E185,0))</f>
        <v>0</v>
      </c>
      <c r="AS190">
        <f>IF('Raw Data'!D185&gt;0, IF('Raw Data'!D185&gt;4, Analysis!P190, 1), 0)</f>
        <v>0</v>
      </c>
      <c r="AT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AU190">
        <f t="shared" si="47"/>
        <v>0</v>
      </c>
      <c r="AV190">
        <f>IF(AND('Raw Data'!D185&gt;4,'Raw Data'!O185&lt;'Raw Data'!P185),'Raw Data'!K185,IF(AND('Raw Data'!D185&gt;4,'Raw Data'!O185='Raw Data'!P185),0,IF('Raw Data'!O185='Raw Data'!P185,'Raw Data'!D185,0)))</f>
        <v>0</v>
      </c>
      <c r="AW190">
        <f>IF(AND('Raw Data'!D185&lt;4, NOT(ISBLANK('Raw Data'!D185))), 1, 0)</f>
        <v>0</v>
      </c>
      <c r="AX190">
        <f>IF(AND('Raw Data'!D185&lt;4, 'Raw Data'!O185='Raw Data'!P185), 'Raw Data'!D185, 0)</f>
        <v>0</v>
      </c>
    </row>
    <row r="191" spans="1:50" x14ac:dyDescent="0.3">
      <c r="A191">
        <f>'Raw Data'!Q186</f>
        <v>0</v>
      </c>
      <c r="B191" s="7">
        <f t="shared" si="32"/>
        <v>0</v>
      </c>
      <c r="C191">
        <f>IF('Raw Data'!O186&gt;'Raw Data'!P186, 'Raw Data'!C186, 0)</f>
        <v>0</v>
      </c>
      <c r="D191" s="7">
        <f t="shared" si="33"/>
        <v>0</v>
      </c>
      <c r="E191">
        <f>IF(AND(ISNUMBER('Raw Data'!O186), 'Raw Data'!O186='Raw Data'!P186), 'Raw Data'!D186, 0)</f>
        <v>0</v>
      </c>
      <c r="F191" s="7">
        <f t="shared" si="34"/>
        <v>0</v>
      </c>
      <c r="G191">
        <f>IF('Raw Data'!O186&lt;'Raw Data'!P186, 'Raw Data'!E186, 0)</f>
        <v>0</v>
      </c>
      <c r="H191" s="7">
        <f t="shared" si="35"/>
        <v>0</v>
      </c>
      <c r="I191">
        <f>IF(SUM('Raw Data'!O186:P186)&gt;2, 'Raw Data'!F186, 0)</f>
        <v>0</v>
      </c>
      <c r="J191" s="7">
        <f t="shared" si="36"/>
        <v>0</v>
      </c>
      <c r="K191">
        <f>IF(AND(ISNUMBER('Raw Data'!O186),SUM('Raw Data'!O186:P186)&lt;3),'Raw Data'!F186,)</f>
        <v>0</v>
      </c>
      <c r="L191" s="7">
        <f t="shared" si="37"/>
        <v>0</v>
      </c>
      <c r="M191">
        <f>IF(AND('Raw Data'!O186&gt;0, 'Raw Data'!P186&gt;0), 'Raw Data'!H186, 0)</f>
        <v>0</v>
      </c>
      <c r="N191" s="7">
        <f t="shared" si="38"/>
        <v>0</v>
      </c>
      <c r="O191">
        <f>IF(AND(ISNUMBER('Raw Data'!O186), OR('Raw Data'!O186=0, 'Raw Data'!P186=0)), 'Raw Data'!I186, 0)</f>
        <v>0</v>
      </c>
      <c r="P191" s="7">
        <f>IF(OR(E191&gt;0, ISBLANK('Raw Data'!O186)=TRUE), 0, 1)</f>
        <v>0</v>
      </c>
      <c r="Q191">
        <f>IF('Raw Data'!O186='Raw Data'!P186, 0, IF('Raw Data'!O186&gt;'Raw Data'!P186, 'Raw Data'!J186, 0))</f>
        <v>0</v>
      </c>
      <c r="R191" s="7">
        <f>IF(OR(E191&gt;0, ISBLANK('Raw Data'!O186)=TRUE), 0, 1)</f>
        <v>0</v>
      </c>
      <c r="S191">
        <f>IF('Raw Data'!O186='Raw Data'!P186, 0, IF('Raw Data'!O186&lt;'Raw Data'!P186, 'Raw Data'!K186, 0))</f>
        <v>0</v>
      </c>
      <c r="T191" s="7">
        <f t="shared" si="39"/>
        <v>0</v>
      </c>
      <c r="U191">
        <f>IF(AND(ISNUMBER('Raw Data'!O186), OR('Raw Data'!O186&gt;'Raw Data'!P186, 'Raw Data'!O186='Raw Data'!P186)), 'Raw Data'!L186, 0)</f>
        <v>0</v>
      </c>
      <c r="V191" s="7">
        <f t="shared" si="40"/>
        <v>0</v>
      </c>
      <c r="W191">
        <f>IF(AND(ISNUMBER('Raw Data'!O186), OR('Raw Data'!O186&lt;'Raw Data'!P186, 'Raw Data'!O186='Raw Data'!P186)), 'Raw Data'!M186, 0)</f>
        <v>0</v>
      </c>
      <c r="X191" s="7">
        <f t="shared" si="41"/>
        <v>0</v>
      </c>
      <c r="Y191">
        <f>IF(AND(ISNUMBER('Raw Data'!O186), OR('Raw Data'!O186&gt;'Raw Data'!P186, 'Raw Data'!O186&lt;'Raw Data'!P186)), 'Raw Data'!N186, 0)</f>
        <v>0</v>
      </c>
      <c r="Z191">
        <f>IF('Raw Data'!C186&lt;'Raw Data'!E186, 1, 0)</f>
        <v>0</v>
      </c>
      <c r="AA191">
        <f>IF(AND('Raw Data'!C186&lt;'Raw Data'!E186, 'Raw Data'!O186&gt;'Raw Data'!P186), 'Raw Data'!C186, 0)</f>
        <v>0</v>
      </c>
      <c r="AB191" t="b">
        <f>'Raw Data'!C186&lt;'Raw Data'!E186</f>
        <v>0</v>
      </c>
      <c r="AC191">
        <f>IF('Raw Data'!C187&gt;'Raw Data'!E187, 1, 0)</f>
        <v>0</v>
      </c>
      <c r="AD191">
        <f>IF(AND('Raw Data'!C186&gt;'Raw Data'!E186, 'Raw Data'!O186&gt;'Raw Data'!P186), 'Raw Data'!C186, 0)</f>
        <v>0</v>
      </c>
      <c r="AE191">
        <f>IF('Raw Data'!E186&lt;'Raw Data'!C186, 1, 0)</f>
        <v>0</v>
      </c>
      <c r="AF191">
        <f>IF(AND('Raw Data'!C186&gt;'Raw Data'!E186, 'Raw Data'!O186&lt;'Raw Data'!P186), 'Raw Data'!E186, 0)</f>
        <v>0</v>
      </c>
      <c r="AG191">
        <f>IF('Raw Data'!E186&gt;'Raw Data'!C186, 1, 0)</f>
        <v>0</v>
      </c>
      <c r="AH191">
        <f>IF(AND('Raw Data'!C186&lt;'Raw Data'!E186, 'Raw Data'!O186&lt;'Raw Data'!P186), 'Raw Data'!E186, 0)</f>
        <v>0</v>
      </c>
      <c r="AI191" s="7">
        <f t="shared" si="42"/>
        <v>0</v>
      </c>
      <c r="AJ191">
        <f>IF(ISNUMBER('Raw Data'!C186), IF(_xlfn.XLOOKUP(SMALL('Raw Data'!C186:E186, 1), C191:G191, C191:G191, 0)&gt;0, SMALL('Raw Data'!C186:E186, 1), 0), 0)</f>
        <v>0</v>
      </c>
      <c r="AK191" s="7">
        <f t="shared" si="43"/>
        <v>0</v>
      </c>
      <c r="AL191">
        <f>IF(ISNUMBER('Raw Data'!C186), IF(_xlfn.XLOOKUP(SMALL('Raw Data'!C186:E186, 2), C191:G191, C191:G191, 0)&gt;0, SMALL('Raw Data'!C186:E186, 2), 0), 0)</f>
        <v>0</v>
      </c>
      <c r="AM191" s="7">
        <f t="shared" si="44"/>
        <v>0</v>
      </c>
      <c r="AN191">
        <f>IF(ISNUMBER('Raw Data'!C186), IF(_xlfn.XLOOKUP(SMALL('Raw Data'!C186:E186, 3), C191:G191, C191:G191, 0)&gt;0, SMALL('Raw Data'!C186:E186, 3), 0), 0)</f>
        <v>0</v>
      </c>
      <c r="AO191" s="7">
        <f t="shared" si="45"/>
        <v>0</v>
      </c>
      <c r="AP191">
        <f>IF(AND('Raw Data'!C186&lt;'Raw Data'!E186,'Raw Data'!O186&gt;'Raw Data'!P186),'Raw Data'!C186,IF(AND('Raw Data'!E186&lt;'Raw Data'!C186,'Raw Data'!P186&gt;'Raw Data'!O186),'Raw Data'!E186,0))</f>
        <v>0</v>
      </c>
      <c r="AQ191" s="7">
        <f t="shared" si="46"/>
        <v>0</v>
      </c>
      <c r="AR191">
        <f>IF(AND('Raw Data'!C186&gt;'Raw Data'!E186,'Raw Data'!O186&gt;'Raw Data'!P186),'Raw Data'!C186,IF(AND('Raw Data'!E186&gt;'Raw Data'!C186,'Raw Data'!P186&gt;'Raw Data'!O186),'Raw Data'!E186,0))</f>
        <v>0</v>
      </c>
      <c r="AS191">
        <f>IF('Raw Data'!D186&gt;0, IF('Raw Data'!D186&gt;4, Analysis!P191, 1), 0)</f>
        <v>0</v>
      </c>
      <c r="AT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AU191">
        <f t="shared" si="47"/>
        <v>0</v>
      </c>
      <c r="AV191">
        <f>IF(AND('Raw Data'!D186&gt;4,'Raw Data'!O186&lt;'Raw Data'!P186),'Raw Data'!K186,IF(AND('Raw Data'!D186&gt;4,'Raw Data'!O186='Raw Data'!P186),0,IF('Raw Data'!O186='Raw Data'!P186,'Raw Data'!D186,0)))</f>
        <v>0</v>
      </c>
      <c r="AW191">
        <f>IF(AND('Raw Data'!D186&lt;4, NOT(ISBLANK('Raw Data'!D186))), 1, 0)</f>
        <v>0</v>
      </c>
      <c r="AX191">
        <f>IF(AND('Raw Data'!D186&lt;4, 'Raw Data'!O186='Raw Data'!P186), 'Raw Data'!D186, 0)</f>
        <v>0</v>
      </c>
    </row>
    <row r="192" spans="1:50" x14ac:dyDescent="0.3">
      <c r="A192">
        <f>'Raw Data'!Q187</f>
        <v>0</v>
      </c>
      <c r="B192" s="7">
        <f t="shared" si="32"/>
        <v>0</v>
      </c>
      <c r="C192">
        <f>IF('Raw Data'!O187&gt;'Raw Data'!P187, 'Raw Data'!C187, 0)</f>
        <v>0</v>
      </c>
      <c r="D192" s="7">
        <f t="shared" si="33"/>
        <v>0</v>
      </c>
      <c r="E192">
        <f>IF(AND(ISNUMBER('Raw Data'!O187), 'Raw Data'!O187='Raw Data'!P187), 'Raw Data'!D187, 0)</f>
        <v>0</v>
      </c>
      <c r="F192" s="7">
        <f t="shared" si="34"/>
        <v>0</v>
      </c>
      <c r="G192">
        <f>IF('Raw Data'!O187&lt;'Raw Data'!P187, 'Raw Data'!E187, 0)</f>
        <v>0</v>
      </c>
      <c r="H192" s="7">
        <f t="shared" si="35"/>
        <v>0</v>
      </c>
      <c r="I192">
        <f>IF(SUM('Raw Data'!O187:P187)&gt;2, 'Raw Data'!F187, 0)</f>
        <v>0</v>
      </c>
      <c r="J192" s="7">
        <f t="shared" si="36"/>
        <v>0</v>
      </c>
      <c r="K192">
        <f>IF(AND(ISNUMBER('Raw Data'!O187),SUM('Raw Data'!O187:P187)&lt;3),'Raw Data'!F187,)</f>
        <v>0</v>
      </c>
      <c r="L192" s="7">
        <f t="shared" si="37"/>
        <v>0</v>
      </c>
      <c r="M192">
        <f>IF(AND('Raw Data'!O187&gt;0, 'Raw Data'!P187&gt;0), 'Raw Data'!H187, 0)</f>
        <v>0</v>
      </c>
      <c r="N192" s="7">
        <f t="shared" si="38"/>
        <v>0</v>
      </c>
      <c r="O192">
        <f>IF(AND(ISNUMBER('Raw Data'!O187), OR('Raw Data'!O187=0, 'Raw Data'!P187=0)), 'Raw Data'!I187, 0)</f>
        <v>0</v>
      </c>
      <c r="P192" s="7">
        <f>IF(OR(E192&gt;0, ISBLANK('Raw Data'!O187)=TRUE), 0, 1)</f>
        <v>0</v>
      </c>
      <c r="Q192">
        <f>IF('Raw Data'!O187='Raw Data'!P187, 0, IF('Raw Data'!O187&gt;'Raw Data'!P187, 'Raw Data'!J187, 0))</f>
        <v>0</v>
      </c>
      <c r="R192" s="7">
        <f>IF(OR(E192&gt;0, ISBLANK('Raw Data'!O187)=TRUE), 0, 1)</f>
        <v>0</v>
      </c>
      <c r="S192">
        <f>IF('Raw Data'!O187='Raw Data'!P187, 0, IF('Raw Data'!O187&lt;'Raw Data'!P187, 'Raw Data'!K187, 0))</f>
        <v>0</v>
      </c>
      <c r="T192" s="7">
        <f t="shared" si="39"/>
        <v>0</v>
      </c>
      <c r="U192">
        <f>IF(AND(ISNUMBER('Raw Data'!O187), OR('Raw Data'!O187&gt;'Raw Data'!P187, 'Raw Data'!O187='Raw Data'!P187)), 'Raw Data'!L187, 0)</f>
        <v>0</v>
      </c>
      <c r="V192" s="7">
        <f t="shared" si="40"/>
        <v>0</v>
      </c>
      <c r="W192">
        <f>IF(AND(ISNUMBER('Raw Data'!O187), OR('Raw Data'!O187&lt;'Raw Data'!P187, 'Raw Data'!O187='Raw Data'!P187)), 'Raw Data'!M187, 0)</f>
        <v>0</v>
      </c>
      <c r="X192" s="7">
        <f t="shared" si="41"/>
        <v>0</v>
      </c>
      <c r="Y192">
        <f>IF(AND(ISNUMBER('Raw Data'!O187), OR('Raw Data'!O187&gt;'Raw Data'!P187, 'Raw Data'!O187&lt;'Raw Data'!P187)), 'Raw Data'!N187, 0)</f>
        <v>0</v>
      </c>
      <c r="Z192">
        <f>IF('Raw Data'!C187&lt;'Raw Data'!E187, 1, 0)</f>
        <v>0</v>
      </c>
      <c r="AA192">
        <f>IF(AND('Raw Data'!C187&lt;'Raw Data'!E187, 'Raw Data'!O187&gt;'Raw Data'!P187), 'Raw Data'!C187, 0)</f>
        <v>0</v>
      </c>
      <c r="AB192" t="b">
        <f>'Raw Data'!C187&lt;'Raw Data'!E187</f>
        <v>0</v>
      </c>
      <c r="AC192">
        <f>IF('Raw Data'!C188&gt;'Raw Data'!E188, 1, 0)</f>
        <v>0</v>
      </c>
      <c r="AD192">
        <f>IF(AND('Raw Data'!C187&gt;'Raw Data'!E187, 'Raw Data'!O187&gt;'Raw Data'!P187), 'Raw Data'!C187, 0)</f>
        <v>0</v>
      </c>
      <c r="AE192">
        <f>IF('Raw Data'!E187&lt;'Raw Data'!C187, 1, 0)</f>
        <v>0</v>
      </c>
      <c r="AF192">
        <f>IF(AND('Raw Data'!C187&gt;'Raw Data'!E187, 'Raw Data'!O187&lt;'Raw Data'!P187), 'Raw Data'!E187, 0)</f>
        <v>0</v>
      </c>
      <c r="AG192">
        <f>IF('Raw Data'!E187&gt;'Raw Data'!C187, 1, 0)</f>
        <v>0</v>
      </c>
      <c r="AH192">
        <f>IF(AND('Raw Data'!C187&lt;'Raw Data'!E187, 'Raw Data'!O187&lt;'Raw Data'!P187), 'Raw Data'!E187, 0)</f>
        <v>0</v>
      </c>
      <c r="AI192" s="7">
        <f t="shared" si="42"/>
        <v>0</v>
      </c>
      <c r="AJ192">
        <f>IF(ISNUMBER('Raw Data'!C187), IF(_xlfn.XLOOKUP(SMALL('Raw Data'!C187:E187, 1), C192:G192, C192:G192, 0)&gt;0, SMALL('Raw Data'!C187:E187, 1), 0), 0)</f>
        <v>0</v>
      </c>
      <c r="AK192" s="7">
        <f t="shared" si="43"/>
        <v>0</v>
      </c>
      <c r="AL192">
        <f>IF(ISNUMBER('Raw Data'!C187), IF(_xlfn.XLOOKUP(SMALL('Raw Data'!C187:E187, 2), C192:G192, C192:G192, 0)&gt;0, SMALL('Raw Data'!C187:E187, 2), 0), 0)</f>
        <v>0</v>
      </c>
      <c r="AM192" s="7">
        <f t="shared" si="44"/>
        <v>0</v>
      </c>
      <c r="AN192">
        <f>IF(ISNUMBER('Raw Data'!C187), IF(_xlfn.XLOOKUP(SMALL('Raw Data'!C187:E187, 3), C192:G192, C192:G192, 0)&gt;0, SMALL('Raw Data'!C187:E187, 3), 0), 0)</f>
        <v>0</v>
      </c>
      <c r="AO192" s="7">
        <f t="shared" si="45"/>
        <v>0</v>
      </c>
      <c r="AP192">
        <f>IF(AND('Raw Data'!C187&lt;'Raw Data'!E187,'Raw Data'!O187&gt;'Raw Data'!P187),'Raw Data'!C187,IF(AND('Raw Data'!E187&lt;'Raw Data'!C187,'Raw Data'!P187&gt;'Raw Data'!O187),'Raw Data'!E187,0))</f>
        <v>0</v>
      </c>
      <c r="AQ192" s="7">
        <f t="shared" si="46"/>
        <v>0</v>
      </c>
      <c r="AR192">
        <f>IF(AND('Raw Data'!C187&gt;'Raw Data'!E187,'Raw Data'!O187&gt;'Raw Data'!P187),'Raw Data'!C187,IF(AND('Raw Data'!E187&gt;'Raw Data'!C187,'Raw Data'!P187&gt;'Raw Data'!O187),'Raw Data'!E187,0))</f>
        <v>0</v>
      </c>
      <c r="AS192">
        <f>IF('Raw Data'!D187&gt;0, IF('Raw Data'!D187&gt;4, Analysis!P192, 1), 0)</f>
        <v>0</v>
      </c>
      <c r="AT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AU192">
        <f t="shared" si="47"/>
        <v>0</v>
      </c>
      <c r="AV192">
        <f>IF(AND('Raw Data'!D187&gt;4,'Raw Data'!O187&lt;'Raw Data'!P187),'Raw Data'!K187,IF(AND('Raw Data'!D187&gt;4,'Raw Data'!O187='Raw Data'!P187),0,IF('Raw Data'!O187='Raw Data'!P187,'Raw Data'!D187,0)))</f>
        <v>0</v>
      </c>
      <c r="AW192">
        <f>IF(AND('Raw Data'!D187&lt;4, NOT(ISBLANK('Raw Data'!D187))), 1, 0)</f>
        <v>0</v>
      </c>
      <c r="AX192">
        <f>IF(AND('Raw Data'!D187&lt;4, 'Raw Data'!O187='Raw Data'!P187), 'Raw Data'!D187, 0)</f>
        <v>0</v>
      </c>
    </row>
    <row r="193" spans="1:50" x14ac:dyDescent="0.3">
      <c r="A193">
        <f>'Raw Data'!Q188</f>
        <v>0</v>
      </c>
      <c r="B193" s="7">
        <f t="shared" si="32"/>
        <v>0</v>
      </c>
      <c r="C193">
        <f>IF('Raw Data'!O188&gt;'Raw Data'!P188, 'Raw Data'!C188, 0)</f>
        <v>0</v>
      </c>
      <c r="D193" s="7">
        <f t="shared" si="33"/>
        <v>0</v>
      </c>
      <c r="E193">
        <f>IF(AND(ISNUMBER('Raw Data'!O188), 'Raw Data'!O188='Raw Data'!P188), 'Raw Data'!D188, 0)</f>
        <v>0</v>
      </c>
      <c r="F193" s="7">
        <f t="shared" si="34"/>
        <v>0</v>
      </c>
      <c r="G193">
        <f>IF('Raw Data'!O188&lt;'Raw Data'!P188, 'Raw Data'!E188, 0)</f>
        <v>0</v>
      </c>
      <c r="H193" s="7">
        <f t="shared" si="35"/>
        <v>0</v>
      </c>
      <c r="I193">
        <f>IF(SUM('Raw Data'!O188:P188)&gt;2, 'Raw Data'!F188, 0)</f>
        <v>0</v>
      </c>
      <c r="J193" s="7">
        <f t="shared" si="36"/>
        <v>0</v>
      </c>
      <c r="K193">
        <f>IF(AND(ISNUMBER('Raw Data'!O188),SUM('Raw Data'!O188:P188)&lt;3),'Raw Data'!F188,)</f>
        <v>0</v>
      </c>
      <c r="L193" s="7">
        <f t="shared" si="37"/>
        <v>0</v>
      </c>
      <c r="M193">
        <f>IF(AND('Raw Data'!O188&gt;0, 'Raw Data'!P188&gt;0), 'Raw Data'!H188, 0)</f>
        <v>0</v>
      </c>
      <c r="N193" s="7">
        <f t="shared" si="38"/>
        <v>0</v>
      </c>
      <c r="O193">
        <f>IF(AND(ISNUMBER('Raw Data'!O188), OR('Raw Data'!O188=0, 'Raw Data'!P188=0)), 'Raw Data'!I188, 0)</f>
        <v>0</v>
      </c>
      <c r="P193" s="7">
        <f>IF(OR(E193&gt;0, ISBLANK('Raw Data'!O188)=TRUE), 0, 1)</f>
        <v>0</v>
      </c>
      <c r="Q193">
        <f>IF('Raw Data'!O188='Raw Data'!P188, 0, IF('Raw Data'!O188&gt;'Raw Data'!P188, 'Raw Data'!J188, 0))</f>
        <v>0</v>
      </c>
      <c r="R193" s="7">
        <f>IF(OR(E193&gt;0, ISBLANK('Raw Data'!O188)=TRUE), 0, 1)</f>
        <v>0</v>
      </c>
      <c r="S193">
        <f>IF('Raw Data'!O188='Raw Data'!P188, 0, IF('Raw Data'!O188&lt;'Raw Data'!P188, 'Raw Data'!K188, 0))</f>
        <v>0</v>
      </c>
      <c r="T193" s="7">
        <f t="shared" si="39"/>
        <v>0</v>
      </c>
      <c r="U193">
        <f>IF(AND(ISNUMBER('Raw Data'!O188), OR('Raw Data'!O188&gt;'Raw Data'!P188, 'Raw Data'!O188='Raw Data'!P188)), 'Raw Data'!L188, 0)</f>
        <v>0</v>
      </c>
      <c r="V193" s="7">
        <f t="shared" si="40"/>
        <v>0</v>
      </c>
      <c r="W193">
        <f>IF(AND(ISNUMBER('Raw Data'!O188), OR('Raw Data'!O188&lt;'Raw Data'!P188, 'Raw Data'!O188='Raw Data'!P188)), 'Raw Data'!M188, 0)</f>
        <v>0</v>
      </c>
      <c r="X193" s="7">
        <f t="shared" si="41"/>
        <v>0</v>
      </c>
      <c r="Y193">
        <f>IF(AND(ISNUMBER('Raw Data'!O188), OR('Raw Data'!O188&gt;'Raw Data'!P188, 'Raw Data'!O188&lt;'Raw Data'!P188)), 'Raw Data'!N188, 0)</f>
        <v>0</v>
      </c>
      <c r="Z193">
        <f>IF('Raw Data'!C188&lt;'Raw Data'!E188, 1, 0)</f>
        <v>0</v>
      </c>
      <c r="AA193">
        <f>IF(AND('Raw Data'!C188&lt;'Raw Data'!E188, 'Raw Data'!O188&gt;'Raw Data'!P188), 'Raw Data'!C188, 0)</f>
        <v>0</v>
      </c>
      <c r="AB193" t="b">
        <f>'Raw Data'!C188&lt;'Raw Data'!E188</f>
        <v>0</v>
      </c>
      <c r="AC193">
        <f>IF('Raw Data'!C189&gt;'Raw Data'!E189, 1, 0)</f>
        <v>0</v>
      </c>
      <c r="AD193">
        <f>IF(AND('Raw Data'!C188&gt;'Raw Data'!E188, 'Raw Data'!O188&gt;'Raw Data'!P188), 'Raw Data'!C188, 0)</f>
        <v>0</v>
      </c>
      <c r="AE193">
        <f>IF('Raw Data'!E188&lt;'Raw Data'!C188, 1, 0)</f>
        <v>0</v>
      </c>
      <c r="AF193">
        <f>IF(AND('Raw Data'!C188&gt;'Raw Data'!E188, 'Raw Data'!O188&lt;'Raw Data'!P188), 'Raw Data'!E188, 0)</f>
        <v>0</v>
      </c>
      <c r="AG193">
        <f>IF('Raw Data'!E188&gt;'Raw Data'!C188, 1, 0)</f>
        <v>0</v>
      </c>
      <c r="AH193">
        <f>IF(AND('Raw Data'!C188&lt;'Raw Data'!E188, 'Raw Data'!O188&lt;'Raw Data'!P188), 'Raw Data'!E188, 0)</f>
        <v>0</v>
      </c>
      <c r="AI193" s="7">
        <f t="shared" si="42"/>
        <v>0</v>
      </c>
      <c r="AJ193">
        <f>IF(ISNUMBER('Raw Data'!C188), IF(_xlfn.XLOOKUP(SMALL('Raw Data'!C188:E188, 1), C193:G193, C193:G193, 0)&gt;0, SMALL('Raw Data'!C188:E188, 1), 0), 0)</f>
        <v>0</v>
      </c>
      <c r="AK193" s="7">
        <f t="shared" si="43"/>
        <v>0</v>
      </c>
      <c r="AL193">
        <f>IF(ISNUMBER('Raw Data'!C188), IF(_xlfn.XLOOKUP(SMALL('Raw Data'!C188:E188, 2), C193:G193, C193:G193, 0)&gt;0, SMALL('Raw Data'!C188:E188, 2), 0), 0)</f>
        <v>0</v>
      </c>
      <c r="AM193" s="7">
        <f t="shared" si="44"/>
        <v>0</v>
      </c>
      <c r="AN193">
        <f>IF(ISNUMBER('Raw Data'!C188), IF(_xlfn.XLOOKUP(SMALL('Raw Data'!C188:E188, 3), C193:G193, C193:G193, 0)&gt;0, SMALL('Raw Data'!C188:E188, 3), 0), 0)</f>
        <v>0</v>
      </c>
      <c r="AO193" s="7">
        <f t="shared" si="45"/>
        <v>0</v>
      </c>
      <c r="AP193">
        <f>IF(AND('Raw Data'!C188&lt;'Raw Data'!E188,'Raw Data'!O188&gt;'Raw Data'!P188),'Raw Data'!C188,IF(AND('Raw Data'!E188&lt;'Raw Data'!C188,'Raw Data'!P188&gt;'Raw Data'!O188),'Raw Data'!E188,0))</f>
        <v>0</v>
      </c>
      <c r="AQ193" s="7">
        <f t="shared" si="46"/>
        <v>0</v>
      </c>
      <c r="AR193">
        <f>IF(AND('Raw Data'!C188&gt;'Raw Data'!E188,'Raw Data'!O188&gt;'Raw Data'!P188),'Raw Data'!C188,IF(AND('Raw Data'!E188&gt;'Raw Data'!C188,'Raw Data'!P188&gt;'Raw Data'!O188),'Raw Data'!E188,0))</f>
        <v>0</v>
      </c>
      <c r="AS193">
        <f>IF('Raw Data'!D188&gt;0, IF('Raw Data'!D188&gt;4, Analysis!P193, 1), 0)</f>
        <v>0</v>
      </c>
      <c r="AT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AU193">
        <f t="shared" si="47"/>
        <v>0</v>
      </c>
      <c r="AV193">
        <f>IF(AND('Raw Data'!D188&gt;4,'Raw Data'!O188&lt;'Raw Data'!P188),'Raw Data'!K188,IF(AND('Raw Data'!D188&gt;4,'Raw Data'!O188='Raw Data'!P188),0,IF('Raw Data'!O188='Raw Data'!P188,'Raw Data'!D188,0)))</f>
        <v>0</v>
      </c>
      <c r="AW193">
        <f>IF(AND('Raw Data'!D188&lt;4, NOT(ISBLANK('Raw Data'!D188))), 1, 0)</f>
        <v>0</v>
      </c>
      <c r="AX193">
        <f>IF(AND('Raw Data'!D188&lt;4, 'Raw Data'!O188='Raw Data'!P188), 'Raw Data'!D188, 0)</f>
        <v>0</v>
      </c>
    </row>
    <row r="194" spans="1:50" x14ac:dyDescent="0.3">
      <c r="A194">
        <f>'Raw Data'!Q189</f>
        <v>0</v>
      </c>
      <c r="B194" s="7">
        <f t="shared" si="32"/>
        <v>0</v>
      </c>
      <c r="C194">
        <f>IF('Raw Data'!O189&gt;'Raw Data'!P189, 'Raw Data'!C189, 0)</f>
        <v>0</v>
      </c>
      <c r="D194" s="7">
        <f t="shared" si="33"/>
        <v>0</v>
      </c>
      <c r="E194">
        <f>IF(AND(ISNUMBER('Raw Data'!O189), 'Raw Data'!O189='Raw Data'!P189), 'Raw Data'!D189, 0)</f>
        <v>0</v>
      </c>
      <c r="F194" s="7">
        <f t="shared" si="34"/>
        <v>0</v>
      </c>
      <c r="G194">
        <f>IF('Raw Data'!O189&lt;'Raw Data'!P189, 'Raw Data'!E189, 0)</f>
        <v>0</v>
      </c>
      <c r="H194" s="7">
        <f t="shared" si="35"/>
        <v>0</v>
      </c>
      <c r="I194">
        <f>IF(SUM('Raw Data'!O189:P189)&gt;2, 'Raw Data'!F189, 0)</f>
        <v>0</v>
      </c>
      <c r="J194" s="7">
        <f t="shared" si="36"/>
        <v>0</v>
      </c>
      <c r="K194">
        <f>IF(AND(ISNUMBER('Raw Data'!O189),SUM('Raw Data'!O189:P189)&lt;3),'Raw Data'!F189,)</f>
        <v>0</v>
      </c>
      <c r="L194" s="7">
        <f t="shared" si="37"/>
        <v>0</v>
      </c>
      <c r="M194">
        <f>IF(AND('Raw Data'!O189&gt;0, 'Raw Data'!P189&gt;0), 'Raw Data'!H189, 0)</f>
        <v>0</v>
      </c>
      <c r="N194" s="7">
        <f t="shared" si="38"/>
        <v>0</v>
      </c>
      <c r="O194">
        <f>IF(AND(ISNUMBER('Raw Data'!O189), OR('Raw Data'!O189=0, 'Raw Data'!P189=0)), 'Raw Data'!I189, 0)</f>
        <v>0</v>
      </c>
      <c r="P194" s="7">
        <f>IF(OR(E194&gt;0, ISBLANK('Raw Data'!O189)=TRUE), 0, 1)</f>
        <v>0</v>
      </c>
      <c r="Q194">
        <f>IF('Raw Data'!O189='Raw Data'!P189, 0, IF('Raw Data'!O189&gt;'Raw Data'!P189, 'Raw Data'!J189, 0))</f>
        <v>0</v>
      </c>
      <c r="R194" s="7">
        <f>IF(OR(E194&gt;0, ISBLANK('Raw Data'!O189)=TRUE), 0, 1)</f>
        <v>0</v>
      </c>
      <c r="S194">
        <f>IF('Raw Data'!O189='Raw Data'!P189, 0, IF('Raw Data'!O189&lt;'Raw Data'!P189, 'Raw Data'!K189, 0))</f>
        <v>0</v>
      </c>
      <c r="T194" s="7">
        <f t="shared" si="39"/>
        <v>0</v>
      </c>
      <c r="U194">
        <f>IF(AND(ISNUMBER('Raw Data'!O189), OR('Raw Data'!O189&gt;'Raw Data'!P189, 'Raw Data'!O189='Raw Data'!P189)), 'Raw Data'!L189, 0)</f>
        <v>0</v>
      </c>
      <c r="V194" s="7">
        <f t="shared" si="40"/>
        <v>0</v>
      </c>
      <c r="W194">
        <f>IF(AND(ISNUMBER('Raw Data'!O189), OR('Raw Data'!O189&lt;'Raw Data'!P189, 'Raw Data'!O189='Raw Data'!P189)), 'Raw Data'!M189, 0)</f>
        <v>0</v>
      </c>
      <c r="X194" s="7">
        <f t="shared" si="41"/>
        <v>0</v>
      </c>
      <c r="Y194">
        <f>IF(AND(ISNUMBER('Raw Data'!O189), OR('Raw Data'!O189&gt;'Raw Data'!P189, 'Raw Data'!O189&lt;'Raw Data'!P189)), 'Raw Data'!N189, 0)</f>
        <v>0</v>
      </c>
      <c r="Z194">
        <f>IF('Raw Data'!C189&lt;'Raw Data'!E189, 1, 0)</f>
        <v>0</v>
      </c>
      <c r="AA194">
        <f>IF(AND('Raw Data'!C189&lt;'Raw Data'!E189, 'Raw Data'!O189&gt;'Raw Data'!P189), 'Raw Data'!C189, 0)</f>
        <v>0</v>
      </c>
      <c r="AB194" t="b">
        <f>'Raw Data'!C189&lt;'Raw Data'!E189</f>
        <v>0</v>
      </c>
      <c r="AC194">
        <f>IF('Raw Data'!C190&gt;'Raw Data'!E190, 1, 0)</f>
        <v>0</v>
      </c>
      <c r="AD194">
        <f>IF(AND('Raw Data'!C189&gt;'Raw Data'!E189, 'Raw Data'!O189&gt;'Raw Data'!P189), 'Raw Data'!C189, 0)</f>
        <v>0</v>
      </c>
      <c r="AE194">
        <f>IF('Raw Data'!E189&lt;'Raw Data'!C189, 1, 0)</f>
        <v>0</v>
      </c>
      <c r="AF194">
        <f>IF(AND('Raw Data'!C189&gt;'Raw Data'!E189, 'Raw Data'!O189&lt;'Raw Data'!P189), 'Raw Data'!E189, 0)</f>
        <v>0</v>
      </c>
      <c r="AG194">
        <f>IF('Raw Data'!E189&gt;'Raw Data'!C189, 1, 0)</f>
        <v>0</v>
      </c>
      <c r="AH194">
        <f>IF(AND('Raw Data'!C189&lt;'Raw Data'!E189, 'Raw Data'!O189&lt;'Raw Data'!P189), 'Raw Data'!E189, 0)</f>
        <v>0</v>
      </c>
      <c r="AI194" s="7">
        <f t="shared" si="42"/>
        <v>0</v>
      </c>
      <c r="AJ194">
        <f>IF(ISNUMBER('Raw Data'!C189), IF(_xlfn.XLOOKUP(SMALL('Raw Data'!C189:E189, 1), C194:G194, C194:G194, 0)&gt;0, SMALL('Raw Data'!C189:E189, 1), 0), 0)</f>
        <v>0</v>
      </c>
      <c r="AK194" s="7">
        <f t="shared" si="43"/>
        <v>0</v>
      </c>
      <c r="AL194">
        <f>IF(ISNUMBER('Raw Data'!C189), IF(_xlfn.XLOOKUP(SMALL('Raw Data'!C189:E189, 2), C194:G194, C194:G194, 0)&gt;0, SMALL('Raw Data'!C189:E189, 2), 0), 0)</f>
        <v>0</v>
      </c>
      <c r="AM194" s="7">
        <f t="shared" si="44"/>
        <v>0</v>
      </c>
      <c r="AN194">
        <f>IF(ISNUMBER('Raw Data'!C189), IF(_xlfn.XLOOKUP(SMALL('Raw Data'!C189:E189, 3), C194:G194, C194:G194, 0)&gt;0, SMALL('Raw Data'!C189:E189, 3), 0), 0)</f>
        <v>0</v>
      </c>
      <c r="AO194" s="7">
        <f t="shared" si="45"/>
        <v>0</v>
      </c>
      <c r="AP194">
        <f>IF(AND('Raw Data'!C189&lt;'Raw Data'!E189,'Raw Data'!O189&gt;'Raw Data'!P189),'Raw Data'!C189,IF(AND('Raw Data'!E189&lt;'Raw Data'!C189,'Raw Data'!P189&gt;'Raw Data'!O189),'Raw Data'!E189,0))</f>
        <v>0</v>
      </c>
      <c r="AQ194" s="7">
        <f t="shared" si="46"/>
        <v>0</v>
      </c>
      <c r="AR194">
        <f>IF(AND('Raw Data'!C189&gt;'Raw Data'!E189,'Raw Data'!O189&gt;'Raw Data'!P189),'Raw Data'!C189,IF(AND('Raw Data'!E189&gt;'Raw Data'!C189,'Raw Data'!P189&gt;'Raw Data'!O189),'Raw Data'!E189,0))</f>
        <v>0</v>
      </c>
      <c r="AS194">
        <f>IF('Raw Data'!D189&gt;0, IF('Raw Data'!D189&gt;4, Analysis!P194, 1), 0)</f>
        <v>0</v>
      </c>
      <c r="AT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AU194">
        <f t="shared" si="47"/>
        <v>0</v>
      </c>
      <c r="AV194">
        <f>IF(AND('Raw Data'!D189&gt;4,'Raw Data'!O189&lt;'Raw Data'!P189),'Raw Data'!K189,IF(AND('Raw Data'!D189&gt;4,'Raw Data'!O189='Raw Data'!P189),0,IF('Raw Data'!O189='Raw Data'!P189,'Raw Data'!D189,0)))</f>
        <v>0</v>
      </c>
      <c r="AW194">
        <f>IF(AND('Raw Data'!D189&lt;4, NOT(ISBLANK('Raw Data'!D189))), 1, 0)</f>
        <v>0</v>
      </c>
      <c r="AX194">
        <f>IF(AND('Raw Data'!D189&lt;4, 'Raw Data'!O189='Raw Data'!P189), 'Raw Data'!D189, 0)</f>
        <v>0</v>
      </c>
    </row>
    <row r="195" spans="1:50" x14ac:dyDescent="0.3">
      <c r="A195">
        <f>'Raw Data'!Q190</f>
        <v>0</v>
      </c>
      <c r="B195" s="7">
        <f t="shared" si="32"/>
        <v>0</v>
      </c>
      <c r="C195">
        <f>IF('Raw Data'!O190&gt;'Raw Data'!P190, 'Raw Data'!C190, 0)</f>
        <v>0</v>
      </c>
      <c r="D195" s="7">
        <f t="shared" si="33"/>
        <v>0</v>
      </c>
      <c r="E195">
        <f>IF(AND(ISNUMBER('Raw Data'!O190), 'Raw Data'!O190='Raw Data'!P190), 'Raw Data'!D190, 0)</f>
        <v>0</v>
      </c>
      <c r="F195" s="7">
        <f t="shared" si="34"/>
        <v>0</v>
      </c>
      <c r="G195">
        <f>IF('Raw Data'!O190&lt;'Raw Data'!P190, 'Raw Data'!E190, 0)</f>
        <v>0</v>
      </c>
      <c r="H195" s="7">
        <f t="shared" si="35"/>
        <v>0</v>
      </c>
      <c r="I195">
        <f>IF(SUM('Raw Data'!O190:P190)&gt;2, 'Raw Data'!F190, 0)</f>
        <v>0</v>
      </c>
      <c r="J195" s="7">
        <f t="shared" si="36"/>
        <v>0</v>
      </c>
      <c r="K195">
        <f>IF(AND(ISNUMBER('Raw Data'!O190),SUM('Raw Data'!O190:P190)&lt;3),'Raw Data'!F190,)</f>
        <v>0</v>
      </c>
      <c r="L195" s="7">
        <f t="shared" si="37"/>
        <v>0</v>
      </c>
      <c r="M195">
        <f>IF(AND('Raw Data'!O190&gt;0, 'Raw Data'!P190&gt;0), 'Raw Data'!H190, 0)</f>
        <v>0</v>
      </c>
      <c r="N195" s="7">
        <f t="shared" si="38"/>
        <v>0</v>
      </c>
      <c r="O195">
        <f>IF(AND(ISNUMBER('Raw Data'!O190), OR('Raw Data'!O190=0, 'Raw Data'!P190=0)), 'Raw Data'!I190, 0)</f>
        <v>0</v>
      </c>
      <c r="P195" s="7">
        <f>IF(OR(E195&gt;0, ISBLANK('Raw Data'!O190)=TRUE), 0, 1)</f>
        <v>0</v>
      </c>
      <c r="Q195">
        <f>IF('Raw Data'!O190='Raw Data'!P190, 0, IF('Raw Data'!O190&gt;'Raw Data'!P190, 'Raw Data'!J190, 0))</f>
        <v>0</v>
      </c>
      <c r="R195" s="7">
        <f>IF(OR(E195&gt;0, ISBLANK('Raw Data'!O190)=TRUE), 0, 1)</f>
        <v>0</v>
      </c>
      <c r="S195">
        <f>IF('Raw Data'!O190='Raw Data'!P190, 0, IF('Raw Data'!O190&lt;'Raw Data'!P190, 'Raw Data'!K190, 0))</f>
        <v>0</v>
      </c>
      <c r="T195" s="7">
        <f t="shared" si="39"/>
        <v>0</v>
      </c>
      <c r="U195">
        <f>IF(AND(ISNUMBER('Raw Data'!O190), OR('Raw Data'!O190&gt;'Raw Data'!P190, 'Raw Data'!O190='Raw Data'!P190)), 'Raw Data'!L190, 0)</f>
        <v>0</v>
      </c>
      <c r="V195" s="7">
        <f t="shared" si="40"/>
        <v>0</v>
      </c>
      <c r="W195">
        <f>IF(AND(ISNUMBER('Raw Data'!O190), OR('Raw Data'!O190&lt;'Raw Data'!P190, 'Raw Data'!O190='Raw Data'!P190)), 'Raw Data'!M190, 0)</f>
        <v>0</v>
      </c>
      <c r="X195" s="7">
        <f t="shared" si="41"/>
        <v>0</v>
      </c>
      <c r="Y195">
        <f>IF(AND(ISNUMBER('Raw Data'!O190), OR('Raw Data'!O190&gt;'Raw Data'!P190, 'Raw Data'!O190&lt;'Raw Data'!P190)), 'Raw Data'!N190, 0)</f>
        <v>0</v>
      </c>
      <c r="Z195">
        <f>IF('Raw Data'!C190&lt;'Raw Data'!E190, 1, 0)</f>
        <v>0</v>
      </c>
      <c r="AA195">
        <f>IF(AND('Raw Data'!C190&lt;'Raw Data'!E190, 'Raw Data'!O190&gt;'Raw Data'!P190), 'Raw Data'!C190, 0)</f>
        <v>0</v>
      </c>
      <c r="AB195" t="b">
        <f>'Raw Data'!C190&lt;'Raw Data'!E190</f>
        <v>0</v>
      </c>
      <c r="AC195">
        <f>IF('Raw Data'!C191&gt;'Raw Data'!E191, 1, 0)</f>
        <v>0</v>
      </c>
      <c r="AD195">
        <f>IF(AND('Raw Data'!C190&gt;'Raw Data'!E190, 'Raw Data'!O190&gt;'Raw Data'!P190), 'Raw Data'!C190, 0)</f>
        <v>0</v>
      </c>
      <c r="AE195">
        <f>IF('Raw Data'!E190&lt;'Raw Data'!C190, 1, 0)</f>
        <v>0</v>
      </c>
      <c r="AF195">
        <f>IF(AND('Raw Data'!C190&gt;'Raw Data'!E190, 'Raw Data'!O190&lt;'Raw Data'!P190), 'Raw Data'!E190, 0)</f>
        <v>0</v>
      </c>
      <c r="AG195">
        <f>IF('Raw Data'!E190&gt;'Raw Data'!C190, 1, 0)</f>
        <v>0</v>
      </c>
      <c r="AH195">
        <f>IF(AND('Raw Data'!C190&lt;'Raw Data'!E190, 'Raw Data'!O190&lt;'Raw Data'!P190), 'Raw Data'!E190, 0)</f>
        <v>0</v>
      </c>
      <c r="AI195" s="7">
        <f t="shared" si="42"/>
        <v>0</v>
      </c>
      <c r="AJ195">
        <f>IF(ISNUMBER('Raw Data'!C190), IF(_xlfn.XLOOKUP(SMALL('Raw Data'!C190:E190, 1), C195:G195, C195:G195, 0)&gt;0, SMALL('Raw Data'!C190:E190, 1), 0), 0)</f>
        <v>0</v>
      </c>
      <c r="AK195" s="7">
        <f t="shared" si="43"/>
        <v>0</v>
      </c>
      <c r="AL195">
        <f>IF(ISNUMBER('Raw Data'!C190), IF(_xlfn.XLOOKUP(SMALL('Raw Data'!C190:E190, 2), C195:G195, C195:G195, 0)&gt;0, SMALL('Raw Data'!C190:E190, 2), 0), 0)</f>
        <v>0</v>
      </c>
      <c r="AM195" s="7">
        <f t="shared" si="44"/>
        <v>0</v>
      </c>
      <c r="AN195">
        <f>IF(ISNUMBER('Raw Data'!C190), IF(_xlfn.XLOOKUP(SMALL('Raw Data'!C190:E190, 3), C195:G195, C195:G195, 0)&gt;0, SMALL('Raw Data'!C190:E190, 3), 0), 0)</f>
        <v>0</v>
      </c>
      <c r="AO195" s="7">
        <f t="shared" si="45"/>
        <v>0</v>
      </c>
      <c r="AP195">
        <f>IF(AND('Raw Data'!C190&lt;'Raw Data'!E190,'Raw Data'!O190&gt;'Raw Data'!P190),'Raw Data'!C190,IF(AND('Raw Data'!E190&lt;'Raw Data'!C190,'Raw Data'!P190&gt;'Raw Data'!O190),'Raw Data'!E190,0))</f>
        <v>0</v>
      </c>
      <c r="AQ195" s="7">
        <f t="shared" si="46"/>
        <v>0</v>
      </c>
      <c r="AR195">
        <f>IF(AND('Raw Data'!C190&gt;'Raw Data'!E190,'Raw Data'!O190&gt;'Raw Data'!P190),'Raw Data'!C190,IF(AND('Raw Data'!E190&gt;'Raw Data'!C190,'Raw Data'!P190&gt;'Raw Data'!O190),'Raw Data'!E190,0))</f>
        <v>0</v>
      </c>
      <c r="AS195">
        <f>IF('Raw Data'!D190&gt;0, IF('Raw Data'!D190&gt;4, Analysis!P195, 1), 0)</f>
        <v>0</v>
      </c>
      <c r="AT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AU195">
        <f t="shared" si="47"/>
        <v>0</v>
      </c>
      <c r="AV195">
        <f>IF(AND('Raw Data'!D190&gt;4,'Raw Data'!O190&lt;'Raw Data'!P190),'Raw Data'!K190,IF(AND('Raw Data'!D190&gt;4,'Raw Data'!O190='Raw Data'!P190),0,IF('Raw Data'!O190='Raw Data'!P190,'Raw Data'!D190,0)))</f>
        <v>0</v>
      </c>
      <c r="AW195">
        <f>IF(AND('Raw Data'!D190&lt;4, NOT(ISBLANK('Raw Data'!D190))), 1, 0)</f>
        <v>0</v>
      </c>
      <c r="AX195">
        <f>IF(AND('Raw Data'!D190&lt;4, 'Raw Data'!O190='Raw Data'!P190), 'Raw Data'!D190, 0)</f>
        <v>0</v>
      </c>
    </row>
    <row r="196" spans="1:50" x14ac:dyDescent="0.3">
      <c r="A196">
        <f>'Raw Data'!Q191</f>
        <v>0</v>
      </c>
      <c r="B196" s="7">
        <f t="shared" si="32"/>
        <v>0</v>
      </c>
      <c r="C196">
        <f>IF('Raw Data'!O191&gt;'Raw Data'!P191, 'Raw Data'!C191, 0)</f>
        <v>0</v>
      </c>
      <c r="D196" s="7">
        <f t="shared" si="33"/>
        <v>0</v>
      </c>
      <c r="E196">
        <f>IF(AND(ISNUMBER('Raw Data'!O191), 'Raw Data'!O191='Raw Data'!P191), 'Raw Data'!D191, 0)</f>
        <v>0</v>
      </c>
      <c r="F196" s="7">
        <f t="shared" si="34"/>
        <v>0</v>
      </c>
      <c r="G196">
        <f>IF('Raw Data'!O191&lt;'Raw Data'!P191, 'Raw Data'!E191, 0)</f>
        <v>0</v>
      </c>
      <c r="H196" s="7">
        <f t="shared" si="35"/>
        <v>0</v>
      </c>
      <c r="I196">
        <f>IF(SUM('Raw Data'!O191:P191)&gt;2, 'Raw Data'!F191, 0)</f>
        <v>0</v>
      </c>
      <c r="J196" s="7">
        <f t="shared" si="36"/>
        <v>0</v>
      </c>
      <c r="K196">
        <f>IF(AND(ISNUMBER('Raw Data'!O191),SUM('Raw Data'!O191:P191)&lt;3),'Raw Data'!F191,)</f>
        <v>0</v>
      </c>
      <c r="L196" s="7">
        <f t="shared" si="37"/>
        <v>0</v>
      </c>
      <c r="M196">
        <f>IF(AND('Raw Data'!O191&gt;0, 'Raw Data'!P191&gt;0), 'Raw Data'!H191, 0)</f>
        <v>0</v>
      </c>
      <c r="N196" s="7">
        <f t="shared" si="38"/>
        <v>0</v>
      </c>
      <c r="O196">
        <f>IF(AND(ISNUMBER('Raw Data'!O191), OR('Raw Data'!O191=0, 'Raw Data'!P191=0)), 'Raw Data'!I191, 0)</f>
        <v>0</v>
      </c>
      <c r="P196" s="7">
        <f>IF(OR(E196&gt;0, ISBLANK('Raw Data'!O191)=TRUE), 0, 1)</f>
        <v>0</v>
      </c>
      <c r="Q196">
        <f>IF('Raw Data'!O191='Raw Data'!P191, 0, IF('Raw Data'!O191&gt;'Raw Data'!P191, 'Raw Data'!J191, 0))</f>
        <v>0</v>
      </c>
      <c r="R196" s="7">
        <f>IF(OR(E196&gt;0, ISBLANK('Raw Data'!O191)=TRUE), 0, 1)</f>
        <v>0</v>
      </c>
      <c r="S196">
        <f>IF('Raw Data'!O191='Raw Data'!P191, 0, IF('Raw Data'!O191&lt;'Raw Data'!P191, 'Raw Data'!K191, 0))</f>
        <v>0</v>
      </c>
      <c r="T196" s="7">
        <f t="shared" si="39"/>
        <v>0</v>
      </c>
      <c r="U196">
        <f>IF(AND(ISNUMBER('Raw Data'!O191), OR('Raw Data'!O191&gt;'Raw Data'!P191, 'Raw Data'!O191='Raw Data'!P191)), 'Raw Data'!L191, 0)</f>
        <v>0</v>
      </c>
      <c r="V196" s="7">
        <f t="shared" si="40"/>
        <v>0</v>
      </c>
      <c r="W196">
        <f>IF(AND(ISNUMBER('Raw Data'!O191), OR('Raw Data'!O191&lt;'Raw Data'!P191, 'Raw Data'!O191='Raw Data'!P191)), 'Raw Data'!M191, 0)</f>
        <v>0</v>
      </c>
      <c r="X196" s="7">
        <f t="shared" si="41"/>
        <v>0</v>
      </c>
      <c r="Y196">
        <f>IF(AND(ISNUMBER('Raw Data'!O191), OR('Raw Data'!O191&gt;'Raw Data'!P191, 'Raw Data'!O191&lt;'Raw Data'!P191)), 'Raw Data'!N191, 0)</f>
        <v>0</v>
      </c>
      <c r="Z196">
        <f>IF('Raw Data'!C191&lt;'Raw Data'!E191, 1, 0)</f>
        <v>0</v>
      </c>
      <c r="AA196">
        <f>IF(AND('Raw Data'!C191&lt;'Raw Data'!E191, 'Raw Data'!O191&gt;'Raw Data'!P191), 'Raw Data'!C191, 0)</f>
        <v>0</v>
      </c>
      <c r="AB196" t="b">
        <f>'Raw Data'!C191&lt;'Raw Data'!E191</f>
        <v>0</v>
      </c>
      <c r="AC196">
        <f>IF('Raw Data'!C192&gt;'Raw Data'!E192, 1, 0)</f>
        <v>0</v>
      </c>
      <c r="AD196">
        <f>IF(AND('Raw Data'!C191&gt;'Raw Data'!E191, 'Raw Data'!O191&gt;'Raw Data'!P191), 'Raw Data'!C191, 0)</f>
        <v>0</v>
      </c>
      <c r="AE196">
        <f>IF('Raw Data'!E191&lt;'Raw Data'!C191, 1, 0)</f>
        <v>0</v>
      </c>
      <c r="AF196">
        <f>IF(AND('Raw Data'!C191&gt;'Raw Data'!E191, 'Raw Data'!O191&lt;'Raw Data'!P191), 'Raw Data'!E191, 0)</f>
        <v>0</v>
      </c>
      <c r="AG196">
        <f>IF('Raw Data'!E191&gt;'Raw Data'!C191, 1, 0)</f>
        <v>0</v>
      </c>
      <c r="AH196">
        <f>IF(AND('Raw Data'!C191&lt;'Raw Data'!E191, 'Raw Data'!O191&lt;'Raw Data'!P191), 'Raw Data'!E191, 0)</f>
        <v>0</v>
      </c>
      <c r="AI196" s="7">
        <f t="shared" si="42"/>
        <v>0</v>
      </c>
      <c r="AJ196">
        <f>IF(ISNUMBER('Raw Data'!C191), IF(_xlfn.XLOOKUP(SMALL('Raw Data'!C191:E191, 1), C196:G196, C196:G196, 0)&gt;0, SMALL('Raw Data'!C191:E191, 1), 0), 0)</f>
        <v>0</v>
      </c>
      <c r="AK196" s="7">
        <f t="shared" si="43"/>
        <v>0</v>
      </c>
      <c r="AL196">
        <f>IF(ISNUMBER('Raw Data'!C191), IF(_xlfn.XLOOKUP(SMALL('Raw Data'!C191:E191, 2), C196:G196, C196:G196, 0)&gt;0, SMALL('Raw Data'!C191:E191, 2), 0), 0)</f>
        <v>0</v>
      </c>
      <c r="AM196" s="7">
        <f t="shared" si="44"/>
        <v>0</v>
      </c>
      <c r="AN196">
        <f>IF(ISNUMBER('Raw Data'!C191), IF(_xlfn.XLOOKUP(SMALL('Raw Data'!C191:E191, 3), C196:G196, C196:G196, 0)&gt;0, SMALL('Raw Data'!C191:E191, 3), 0), 0)</f>
        <v>0</v>
      </c>
      <c r="AO196" s="7">
        <f t="shared" si="45"/>
        <v>0</v>
      </c>
      <c r="AP196">
        <f>IF(AND('Raw Data'!C191&lt;'Raw Data'!E191,'Raw Data'!O191&gt;'Raw Data'!P191),'Raw Data'!C191,IF(AND('Raw Data'!E191&lt;'Raw Data'!C191,'Raw Data'!P191&gt;'Raw Data'!O191),'Raw Data'!E191,0))</f>
        <v>0</v>
      </c>
      <c r="AQ196" s="7">
        <f t="shared" si="46"/>
        <v>0</v>
      </c>
      <c r="AR196">
        <f>IF(AND('Raw Data'!C191&gt;'Raw Data'!E191,'Raw Data'!O191&gt;'Raw Data'!P191),'Raw Data'!C191,IF(AND('Raw Data'!E191&gt;'Raw Data'!C191,'Raw Data'!P191&gt;'Raw Data'!O191),'Raw Data'!E191,0))</f>
        <v>0</v>
      </c>
      <c r="AS196">
        <f>IF('Raw Data'!D191&gt;0, IF('Raw Data'!D191&gt;4, Analysis!P196, 1), 0)</f>
        <v>0</v>
      </c>
      <c r="AT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AU196">
        <f t="shared" si="47"/>
        <v>0</v>
      </c>
      <c r="AV196">
        <f>IF(AND('Raw Data'!D191&gt;4,'Raw Data'!O191&lt;'Raw Data'!P191),'Raw Data'!K191,IF(AND('Raw Data'!D191&gt;4,'Raw Data'!O191='Raw Data'!P191),0,IF('Raw Data'!O191='Raw Data'!P191,'Raw Data'!D191,0)))</f>
        <v>0</v>
      </c>
      <c r="AW196">
        <f>IF(AND('Raw Data'!D191&lt;4, NOT(ISBLANK('Raw Data'!D191))), 1, 0)</f>
        <v>0</v>
      </c>
      <c r="AX196">
        <f>IF(AND('Raw Data'!D191&lt;4, 'Raw Data'!O191='Raw Data'!P191), 'Raw Data'!D191, 0)</f>
        <v>0</v>
      </c>
    </row>
    <row r="197" spans="1:50" x14ac:dyDescent="0.3">
      <c r="A197">
        <f>'Raw Data'!Q192</f>
        <v>0</v>
      </c>
      <c r="B197" s="7">
        <f t="shared" si="32"/>
        <v>0</v>
      </c>
      <c r="C197">
        <f>IF('Raw Data'!O192&gt;'Raw Data'!P192, 'Raw Data'!C192, 0)</f>
        <v>0</v>
      </c>
      <c r="D197" s="7">
        <f t="shared" si="33"/>
        <v>0</v>
      </c>
      <c r="E197">
        <f>IF(AND(ISNUMBER('Raw Data'!O192), 'Raw Data'!O192='Raw Data'!P192), 'Raw Data'!D192, 0)</f>
        <v>0</v>
      </c>
      <c r="F197" s="7">
        <f t="shared" si="34"/>
        <v>0</v>
      </c>
      <c r="G197">
        <f>IF('Raw Data'!O192&lt;'Raw Data'!P192, 'Raw Data'!E192, 0)</f>
        <v>0</v>
      </c>
      <c r="H197" s="7">
        <f t="shared" si="35"/>
        <v>0</v>
      </c>
      <c r="I197">
        <f>IF(SUM('Raw Data'!O192:P192)&gt;2, 'Raw Data'!F192, 0)</f>
        <v>0</v>
      </c>
      <c r="J197" s="7">
        <f t="shared" si="36"/>
        <v>0</v>
      </c>
      <c r="K197">
        <f>IF(AND(ISNUMBER('Raw Data'!O192),SUM('Raw Data'!O192:P192)&lt;3),'Raw Data'!F192,)</f>
        <v>0</v>
      </c>
      <c r="L197" s="7">
        <f t="shared" si="37"/>
        <v>0</v>
      </c>
      <c r="M197">
        <f>IF(AND('Raw Data'!O192&gt;0, 'Raw Data'!P192&gt;0), 'Raw Data'!H192, 0)</f>
        <v>0</v>
      </c>
      <c r="N197" s="7">
        <f t="shared" si="38"/>
        <v>0</v>
      </c>
      <c r="O197">
        <f>IF(AND(ISNUMBER('Raw Data'!O192), OR('Raw Data'!O192=0, 'Raw Data'!P192=0)), 'Raw Data'!I192, 0)</f>
        <v>0</v>
      </c>
      <c r="P197" s="7">
        <f>IF(OR(E197&gt;0, ISBLANK('Raw Data'!O192)=TRUE), 0, 1)</f>
        <v>0</v>
      </c>
      <c r="Q197">
        <f>IF('Raw Data'!O192='Raw Data'!P192, 0, IF('Raw Data'!O192&gt;'Raw Data'!P192, 'Raw Data'!J192, 0))</f>
        <v>0</v>
      </c>
      <c r="R197" s="7">
        <f>IF(OR(E197&gt;0, ISBLANK('Raw Data'!O192)=TRUE), 0, 1)</f>
        <v>0</v>
      </c>
      <c r="S197">
        <f>IF('Raw Data'!O192='Raw Data'!P192, 0, IF('Raw Data'!O192&lt;'Raw Data'!P192, 'Raw Data'!K192, 0))</f>
        <v>0</v>
      </c>
      <c r="T197" s="7">
        <f t="shared" si="39"/>
        <v>0</v>
      </c>
      <c r="U197">
        <f>IF(AND(ISNUMBER('Raw Data'!O192), OR('Raw Data'!O192&gt;'Raw Data'!P192, 'Raw Data'!O192='Raw Data'!P192)), 'Raw Data'!L192, 0)</f>
        <v>0</v>
      </c>
      <c r="V197" s="7">
        <f t="shared" si="40"/>
        <v>0</v>
      </c>
      <c r="W197">
        <f>IF(AND(ISNUMBER('Raw Data'!O192), OR('Raw Data'!O192&lt;'Raw Data'!P192, 'Raw Data'!O192='Raw Data'!P192)), 'Raw Data'!M192, 0)</f>
        <v>0</v>
      </c>
      <c r="X197" s="7">
        <f t="shared" si="41"/>
        <v>0</v>
      </c>
      <c r="Y197">
        <f>IF(AND(ISNUMBER('Raw Data'!O192), OR('Raw Data'!O192&gt;'Raw Data'!P192, 'Raw Data'!O192&lt;'Raw Data'!P192)), 'Raw Data'!N192, 0)</f>
        <v>0</v>
      </c>
      <c r="Z197">
        <f>IF('Raw Data'!C192&lt;'Raw Data'!E192, 1, 0)</f>
        <v>0</v>
      </c>
      <c r="AA197">
        <f>IF(AND('Raw Data'!C192&lt;'Raw Data'!E192, 'Raw Data'!O192&gt;'Raw Data'!P192), 'Raw Data'!C192, 0)</f>
        <v>0</v>
      </c>
      <c r="AB197" t="b">
        <f>'Raw Data'!C192&lt;'Raw Data'!E192</f>
        <v>0</v>
      </c>
      <c r="AC197">
        <f>IF('Raw Data'!C193&gt;'Raw Data'!E193, 1, 0)</f>
        <v>0</v>
      </c>
      <c r="AD197">
        <f>IF(AND('Raw Data'!C192&gt;'Raw Data'!E192, 'Raw Data'!O192&gt;'Raw Data'!P192), 'Raw Data'!C192, 0)</f>
        <v>0</v>
      </c>
      <c r="AE197">
        <f>IF('Raw Data'!E192&lt;'Raw Data'!C192, 1, 0)</f>
        <v>0</v>
      </c>
      <c r="AF197">
        <f>IF(AND('Raw Data'!C192&gt;'Raw Data'!E192, 'Raw Data'!O192&lt;'Raw Data'!P192), 'Raw Data'!E192, 0)</f>
        <v>0</v>
      </c>
      <c r="AG197">
        <f>IF('Raw Data'!E192&gt;'Raw Data'!C192, 1, 0)</f>
        <v>0</v>
      </c>
      <c r="AH197">
        <f>IF(AND('Raw Data'!C192&lt;'Raw Data'!E192, 'Raw Data'!O192&lt;'Raw Data'!P192), 'Raw Data'!E192, 0)</f>
        <v>0</v>
      </c>
      <c r="AI197" s="7">
        <f t="shared" si="42"/>
        <v>0</v>
      </c>
      <c r="AJ197">
        <f>IF(ISNUMBER('Raw Data'!C192), IF(_xlfn.XLOOKUP(SMALL('Raw Data'!C192:E192, 1), C197:G197, C197:G197, 0)&gt;0, SMALL('Raw Data'!C192:E192, 1), 0), 0)</f>
        <v>0</v>
      </c>
      <c r="AK197" s="7">
        <f t="shared" si="43"/>
        <v>0</v>
      </c>
      <c r="AL197">
        <f>IF(ISNUMBER('Raw Data'!C192), IF(_xlfn.XLOOKUP(SMALL('Raw Data'!C192:E192, 2), C197:G197, C197:G197, 0)&gt;0, SMALL('Raw Data'!C192:E192, 2), 0), 0)</f>
        <v>0</v>
      </c>
      <c r="AM197" s="7">
        <f t="shared" si="44"/>
        <v>0</v>
      </c>
      <c r="AN197">
        <f>IF(ISNUMBER('Raw Data'!C192), IF(_xlfn.XLOOKUP(SMALL('Raw Data'!C192:E192, 3), C197:G197, C197:G197, 0)&gt;0, SMALL('Raw Data'!C192:E192, 3), 0), 0)</f>
        <v>0</v>
      </c>
      <c r="AO197" s="7">
        <f t="shared" si="45"/>
        <v>0</v>
      </c>
      <c r="AP197">
        <f>IF(AND('Raw Data'!C192&lt;'Raw Data'!E192,'Raw Data'!O192&gt;'Raw Data'!P192),'Raw Data'!C192,IF(AND('Raw Data'!E192&lt;'Raw Data'!C192,'Raw Data'!P192&gt;'Raw Data'!O192),'Raw Data'!E192,0))</f>
        <v>0</v>
      </c>
      <c r="AQ197" s="7">
        <f t="shared" si="46"/>
        <v>0</v>
      </c>
      <c r="AR197">
        <f>IF(AND('Raw Data'!C192&gt;'Raw Data'!E192,'Raw Data'!O192&gt;'Raw Data'!P192),'Raw Data'!C192,IF(AND('Raw Data'!E192&gt;'Raw Data'!C192,'Raw Data'!P192&gt;'Raw Data'!O192),'Raw Data'!E192,0))</f>
        <v>0</v>
      </c>
      <c r="AS197">
        <f>IF('Raw Data'!D192&gt;0, IF('Raw Data'!D192&gt;4, Analysis!P197, 1), 0)</f>
        <v>0</v>
      </c>
      <c r="AT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AU197">
        <f t="shared" si="47"/>
        <v>0</v>
      </c>
      <c r="AV197">
        <f>IF(AND('Raw Data'!D192&gt;4,'Raw Data'!O192&lt;'Raw Data'!P192),'Raw Data'!K192,IF(AND('Raw Data'!D192&gt;4,'Raw Data'!O192='Raw Data'!P192),0,IF('Raw Data'!O192='Raw Data'!P192,'Raw Data'!D192,0)))</f>
        <v>0</v>
      </c>
      <c r="AW197">
        <f>IF(AND('Raw Data'!D192&lt;4, NOT(ISBLANK('Raw Data'!D192))), 1, 0)</f>
        <v>0</v>
      </c>
      <c r="AX197">
        <f>IF(AND('Raw Data'!D192&lt;4, 'Raw Data'!O192='Raw Data'!P192), 'Raw Data'!D192, 0)</f>
        <v>0</v>
      </c>
    </row>
    <row r="198" spans="1:50" x14ac:dyDescent="0.3">
      <c r="A198">
        <f>'Raw Data'!Q193</f>
        <v>0</v>
      </c>
      <c r="B198" s="7">
        <f t="shared" si="32"/>
        <v>0</v>
      </c>
      <c r="C198">
        <f>IF('Raw Data'!O193&gt;'Raw Data'!P193, 'Raw Data'!C193, 0)</f>
        <v>0</v>
      </c>
      <c r="D198" s="7">
        <f t="shared" si="33"/>
        <v>0</v>
      </c>
      <c r="E198">
        <f>IF(AND(ISNUMBER('Raw Data'!O193), 'Raw Data'!O193='Raw Data'!P193), 'Raw Data'!D193, 0)</f>
        <v>0</v>
      </c>
      <c r="F198" s="7">
        <f t="shared" si="34"/>
        <v>0</v>
      </c>
      <c r="G198">
        <f>IF('Raw Data'!O193&lt;'Raw Data'!P193, 'Raw Data'!E193, 0)</f>
        <v>0</v>
      </c>
      <c r="H198" s="7">
        <f t="shared" si="35"/>
        <v>0</v>
      </c>
      <c r="I198">
        <f>IF(SUM('Raw Data'!O193:P193)&gt;2, 'Raw Data'!F193, 0)</f>
        <v>0</v>
      </c>
      <c r="J198" s="7">
        <f t="shared" si="36"/>
        <v>0</v>
      </c>
      <c r="K198">
        <f>IF(AND(ISNUMBER('Raw Data'!O193),SUM('Raw Data'!O193:P193)&lt;3),'Raw Data'!F193,)</f>
        <v>0</v>
      </c>
      <c r="L198" s="7">
        <f t="shared" si="37"/>
        <v>0</v>
      </c>
      <c r="M198">
        <f>IF(AND('Raw Data'!O193&gt;0, 'Raw Data'!P193&gt;0), 'Raw Data'!H193, 0)</f>
        <v>0</v>
      </c>
      <c r="N198" s="7">
        <f t="shared" si="38"/>
        <v>0</v>
      </c>
      <c r="O198">
        <f>IF(AND(ISNUMBER('Raw Data'!O193), OR('Raw Data'!O193=0, 'Raw Data'!P193=0)), 'Raw Data'!I193, 0)</f>
        <v>0</v>
      </c>
      <c r="P198" s="7">
        <f>IF(OR(E198&gt;0, ISBLANK('Raw Data'!O193)=TRUE), 0, 1)</f>
        <v>0</v>
      </c>
      <c r="Q198">
        <f>IF('Raw Data'!O193='Raw Data'!P193, 0, IF('Raw Data'!O193&gt;'Raw Data'!P193, 'Raw Data'!J193, 0))</f>
        <v>0</v>
      </c>
      <c r="R198" s="7">
        <f>IF(OR(E198&gt;0, ISBLANK('Raw Data'!O193)=TRUE), 0, 1)</f>
        <v>0</v>
      </c>
      <c r="S198">
        <f>IF('Raw Data'!O193='Raw Data'!P193, 0, IF('Raw Data'!O193&lt;'Raw Data'!P193, 'Raw Data'!K193, 0))</f>
        <v>0</v>
      </c>
      <c r="T198" s="7">
        <f t="shared" si="39"/>
        <v>0</v>
      </c>
      <c r="U198">
        <f>IF(AND(ISNUMBER('Raw Data'!O193), OR('Raw Data'!O193&gt;'Raw Data'!P193, 'Raw Data'!O193='Raw Data'!P193)), 'Raw Data'!L193, 0)</f>
        <v>0</v>
      </c>
      <c r="V198" s="7">
        <f t="shared" si="40"/>
        <v>0</v>
      </c>
      <c r="W198">
        <f>IF(AND(ISNUMBER('Raw Data'!O193), OR('Raw Data'!O193&lt;'Raw Data'!P193, 'Raw Data'!O193='Raw Data'!P193)), 'Raw Data'!M193, 0)</f>
        <v>0</v>
      </c>
      <c r="X198" s="7">
        <f t="shared" si="41"/>
        <v>0</v>
      </c>
      <c r="Y198">
        <f>IF(AND(ISNUMBER('Raw Data'!O193), OR('Raw Data'!O193&gt;'Raw Data'!P193, 'Raw Data'!O193&lt;'Raw Data'!P193)), 'Raw Data'!N193, 0)</f>
        <v>0</v>
      </c>
      <c r="Z198">
        <f>IF('Raw Data'!C193&lt;'Raw Data'!E193, 1, 0)</f>
        <v>0</v>
      </c>
      <c r="AA198">
        <f>IF(AND('Raw Data'!C193&lt;'Raw Data'!E193, 'Raw Data'!O193&gt;'Raw Data'!P193), 'Raw Data'!C193, 0)</f>
        <v>0</v>
      </c>
      <c r="AB198" t="b">
        <f>'Raw Data'!C193&lt;'Raw Data'!E193</f>
        <v>0</v>
      </c>
      <c r="AC198">
        <f>IF('Raw Data'!C194&gt;'Raw Data'!E194, 1, 0)</f>
        <v>0</v>
      </c>
      <c r="AD198">
        <f>IF(AND('Raw Data'!C193&gt;'Raw Data'!E193, 'Raw Data'!O193&gt;'Raw Data'!P193), 'Raw Data'!C193, 0)</f>
        <v>0</v>
      </c>
      <c r="AE198">
        <f>IF('Raw Data'!E193&lt;'Raw Data'!C193, 1, 0)</f>
        <v>0</v>
      </c>
      <c r="AF198">
        <f>IF(AND('Raw Data'!C193&gt;'Raw Data'!E193, 'Raw Data'!O193&lt;'Raw Data'!P193), 'Raw Data'!E193, 0)</f>
        <v>0</v>
      </c>
      <c r="AG198">
        <f>IF('Raw Data'!E193&gt;'Raw Data'!C193, 1, 0)</f>
        <v>0</v>
      </c>
      <c r="AH198">
        <f>IF(AND('Raw Data'!C193&lt;'Raw Data'!E193, 'Raw Data'!O193&lt;'Raw Data'!P193), 'Raw Data'!E193, 0)</f>
        <v>0</v>
      </c>
      <c r="AI198" s="7">
        <f t="shared" si="42"/>
        <v>0</v>
      </c>
      <c r="AJ198">
        <f>IF(ISNUMBER('Raw Data'!C193), IF(_xlfn.XLOOKUP(SMALL('Raw Data'!C193:E193, 1), C198:G198, C198:G198, 0)&gt;0, SMALL('Raw Data'!C193:E193, 1), 0), 0)</f>
        <v>0</v>
      </c>
      <c r="AK198" s="7">
        <f t="shared" si="43"/>
        <v>0</v>
      </c>
      <c r="AL198">
        <f>IF(ISNUMBER('Raw Data'!C193), IF(_xlfn.XLOOKUP(SMALL('Raw Data'!C193:E193, 2), C198:G198, C198:G198, 0)&gt;0, SMALL('Raw Data'!C193:E193, 2), 0), 0)</f>
        <v>0</v>
      </c>
      <c r="AM198" s="7">
        <f t="shared" si="44"/>
        <v>0</v>
      </c>
      <c r="AN198">
        <f>IF(ISNUMBER('Raw Data'!C193), IF(_xlfn.XLOOKUP(SMALL('Raw Data'!C193:E193, 3), C198:G198, C198:G198, 0)&gt;0, SMALL('Raw Data'!C193:E193, 3), 0), 0)</f>
        <v>0</v>
      </c>
      <c r="AO198" s="7">
        <f t="shared" si="45"/>
        <v>0</v>
      </c>
      <c r="AP198">
        <f>IF(AND('Raw Data'!C193&lt;'Raw Data'!E193,'Raw Data'!O193&gt;'Raw Data'!P193),'Raw Data'!C193,IF(AND('Raw Data'!E193&lt;'Raw Data'!C193,'Raw Data'!P193&gt;'Raw Data'!O193),'Raw Data'!E193,0))</f>
        <v>0</v>
      </c>
      <c r="AQ198" s="7">
        <f t="shared" si="46"/>
        <v>0</v>
      </c>
      <c r="AR198">
        <f>IF(AND('Raw Data'!C193&gt;'Raw Data'!E193,'Raw Data'!O193&gt;'Raw Data'!P193),'Raw Data'!C193,IF(AND('Raw Data'!E193&gt;'Raw Data'!C193,'Raw Data'!P193&gt;'Raw Data'!O193),'Raw Data'!E193,0))</f>
        <v>0</v>
      </c>
      <c r="AS198">
        <f>IF('Raw Data'!D193&gt;0, IF('Raw Data'!D193&gt;4, Analysis!P198, 1), 0)</f>
        <v>0</v>
      </c>
      <c r="AT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AU198">
        <f t="shared" si="47"/>
        <v>0</v>
      </c>
      <c r="AV198">
        <f>IF(AND('Raw Data'!D193&gt;4,'Raw Data'!O193&lt;'Raw Data'!P193),'Raw Data'!K193,IF(AND('Raw Data'!D193&gt;4,'Raw Data'!O193='Raw Data'!P193),0,IF('Raw Data'!O193='Raw Data'!P193,'Raw Data'!D193,0)))</f>
        <v>0</v>
      </c>
      <c r="AW198">
        <f>IF(AND('Raw Data'!D193&lt;4, NOT(ISBLANK('Raw Data'!D193))), 1, 0)</f>
        <v>0</v>
      </c>
      <c r="AX198">
        <f>IF(AND('Raw Data'!D193&lt;4, 'Raw Data'!O193='Raw Data'!P193), 'Raw Data'!D193, 0)</f>
        <v>0</v>
      </c>
    </row>
    <row r="199" spans="1:50" x14ac:dyDescent="0.3">
      <c r="A199">
        <f>'Raw Data'!Q194</f>
        <v>0</v>
      </c>
      <c r="B199" s="7">
        <f t="shared" ref="B199:B262" si="48">IF(A199, 1, 0)</f>
        <v>0</v>
      </c>
      <c r="C199">
        <f>IF('Raw Data'!O194&gt;'Raw Data'!P194, 'Raw Data'!C194, 0)</f>
        <v>0</v>
      </c>
      <c r="D199" s="7">
        <f t="shared" ref="D199:D262" si="49">B199</f>
        <v>0</v>
      </c>
      <c r="E199">
        <f>IF(AND(ISNUMBER('Raw Data'!O194), 'Raw Data'!O194='Raw Data'!P194), 'Raw Data'!D194, 0)</f>
        <v>0</v>
      </c>
      <c r="F199" s="7">
        <f t="shared" ref="F199:F262" si="50">B199</f>
        <v>0</v>
      </c>
      <c r="G199">
        <f>IF('Raw Data'!O194&lt;'Raw Data'!P194, 'Raw Data'!E194, 0)</f>
        <v>0</v>
      </c>
      <c r="H199" s="7">
        <f t="shared" ref="H199:H262" si="51">D199</f>
        <v>0</v>
      </c>
      <c r="I199">
        <f>IF(SUM('Raw Data'!O194:P194)&gt;2, 'Raw Data'!F194, 0)</f>
        <v>0</v>
      </c>
      <c r="J199" s="7">
        <f t="shared" ref="J199:J262" si="52">H199</f>
        <v>0</v>
      </c>
      <c r="K199">
        <f>IF(AND(ISNUMBER('Raw Data'!O194),SUM('Raw Data'!O194:P194)&lt;3),'Raw Data'!F194,)</f>
        <v>0</v>
      </c>
      <c r="L199" s="7">
        <f t="shared" ref="L199:L262" si="53">J199</f>
        <v>0</v>
      </c>
      <c r="M199">
        <f>IF(AND('Raw Data'!O194&gt;0, 'Raw Data'!P194&gt;0), 'Raw Data'!H194, 0)</f>
        <v>0</v>
      </c>
      <c r="N199" s="7">
        <f t="shared" ref="N199:N262" si="54">J199</f>
        <v>0</v>
      </c>
      <c r="O199">
        <f>IF(AND(ISNUMBER('Raw Data'!O194), OR('Raw Data'!O194=0, 'Raw Data'!P194=0)), 'Raw Data'!I194, 0)</f>
        <v>0</v>
      </c>
      <c r="P199" s="7">
        <f>IF(OR(E199&gt;0, ISBLANK('Raw Data'!O194)=TRUE), 0, 1)</f>
        <v>0</v>
      </c>
      <c r="Q199">
        <f>IF('Raw Data'!O194='Raw Data'!P194, 0, IF('Raw Data'!O194&gt;'Raw Data'!P194, 'Raw Data'!J194, 0))</f>
        <v>0</v>
      </c>
      <c r="R199" s="7">
        <f>IF(OR(E199&gt;0, ISBLANK('Raw Data'!O194)=TRUE), 0, 1)</f>
        <v>0</v>
      </c>
      <c r="S199">
        <f>IF('Raw Data'!O194='Raw Data'!P194, 0, IF('Raw Data'!O194&lt;'Raw Data'!P194, 'Raw Data'!K194, 0))</f>
        <v>0</v>
      </c>
      <c r="T199" s="7">
        <f t="shared" ref="T199:T262" si="55">B199</f>
        <v>0</v>
      </c>
      <c r="U199">
        <f>IF(AND(ISNUMBER('Raw Data'!O194), OR('Raw Data'!O194&gt;'Raw Data'!P194, 'Raw Data'!O194='Raw Data'!P194)), 'Raw Data'!L194, 0)</f>
        <v>0</v>
      </c>
      <c r="V199" s="7">
        <f t="shared" ref="V199:V262" si="56">D199</f>
        <v>0</v>
      </c>
      <c r="W199">
        <f>IF(AND(ISNUMBER('Raw Data'!O194), OR('Raw Data'!O194&lt;'Raw Data'!P194, 'Raw Data'!O194='Raw Data'!P194)), 'Raw Data'!M194, 0)</f>
        <v>0</v>
      </c>
      <c r="X199" s="7">
        <f t="shared" ref="X199:X262" si="57">V199</f>
        <v>0</v>
      </c>
      <c r="Y199">
        <f>IF(AND(ISNUMBER('Raw Data'!O194), OR('Raw Data'!O194&gt;'Raw Data'!P194, 'Raw Data'!O194&lt;'Raw Data'!P194)), 'Raw Data'!N194, 0)</f>
        <v>0</v>
      </c>
      <c r="Z199">
        <f>IF('Raw Data'!C194&lt;'Raw Data'!E194, 1, 0)</f>
        <v>0</v>
      </c>
      <c r="AA199">
        <f>IF(AND('Raw Data'!C194&lt;'Raw Data'!E194, 'Raw Data'!O194&gt;'Raw Data'!P194), 'Raw Data'!C194, 0)</f>
        <v>0</v>
      </c>
      <c r="AB199" t="b">
        <f>'Raw Data'!C194&lt;'Raw Data'!E194</f>
        <v>0</v>
      </c>
      <c r="AC199">
        <f>IF('Raw Data'!C195&gt;'Raw Data'!E195, 1, 0)</f>
        <v>0</v>
      </c>
      <c r="AD199">
        <f>IF(AND('Raw Data'!C194&gt;'Raw Data'!E194, 'Raw Data'!O194&gt;'Raw Data'!P194), 'Raw Data'!C194, 0)</f>
        <v>0</v>
      </c>
      <c r="AE199">
        <f>IF('Raw Data'!E194&lt;'Raw Data'!C194, 1, 0)</f>
        <v>0</v>
      </c>
      <c r="AF199">
        <f>IF(AND('Raw Data'!C194&gt;'Raw Data'!E194, 'Raw Data'!O194&lt;'Raw Data'!P194), 'Raw Data'!E194, 0)</f>
        <v>0</v>
      </c>
      <c r="AG199">
        <f>IF('Raw Data'!E194&gt;'Raw Data'!C194, 1, 0)</f>
        <v>0</v>
      </c>
      <c r="AH199">
        <f>IF(AND('Raw Data'!C194&lt;'Raw Data'!E194, 'Raw Data'!O194&lt;'Raw Data'!P194), 'Raw Data'!E194, 0)</f>
        <v>0</v>
      </c>
      <c r="AI199" s="7">
        <f t="shared" ref="AI199:AI262" si="58">B199</f>
        <v>0</v>
      </c>
      <c r="AJ199">
        <f>IF(ISNUMBER('Raw Data'!C194), IF(_xlfn.XLOOKUP(SMALL('Raw Data'!C194:E194, 1), C199:G199, C199:G199, 0)&gt;0, SMALL('Raw Data'!C194:E194, 1), 0), 0)</f>
        <v>0</v>
      </c>
      <c r="AK199" s="7">
        <f t="shared" ref="AK199:AK262" si="59">AI199</f>
        <v>0</v>
      </c>
      <c r="AL199">
        <f>IF(ISNUMBER('Raw Data'!C194), IF(_xlfn.XLOOKUP(SMALL('Raw Data'!C194:E194, 2), C199:G199, C199:G199, 0)&gt;0, SMALL('Raw Data'!C194:E194, 2), 0), 0)</f>
        <v>0</v>
      </c>
      <c r="AM199" s="7">
        <f t="shared" ref="AM199:AM262" si="60">AK199</f>
        <v>0</v>
      </c>
      <c r="AN199">
        <f>IF(ISNUMBER('Raw Data'!C194), IF(_xlfn.XLOOKUP(SMALL('Raw Data'!C194:E194, 3), C199:G199, C199:G199, 0)&gt;0, SMALL('Raw Data'!C194:E194, 3), 0), 0)</f>
        <v>0</v>
      </c>
      <c r="AO199" s="7">
        <f t="shared" ref="AO199:AO262" si="61">AM199</f>
        <v>0</v>
      </c>
      <c r="AP199">
        <f>IF(AND('Raw Data'!C194&lt;'Raw Data'!E194,'Raw Data'!O194&gt;'Raw Data'!P194),'Raw Data'!C194,IF(AND('Raw Data'!E194&lt;'Raw Data'!C194,'Raw Data'!P194&gt;'Raw Data'!O194),'Raw Data'!E194,0))</f>
        <v>0</v>
      </c>
      <c r="AQ199" s="7">
        <f t="shared" ref="AQ199:AQ262" si="62">AO199</f>
        <v>0</v>
      </c>
      <c r="AR199">
        <f>IF(AND('Raw Data'!C194&gt;'Raw Data'!E194,'Raw Data'!O194&gt;'Raw Data'!P194),'Raw Data'!C194,IF(AND('Raw Data'!E194&gt;'Raw Data'!C194,'Raw Data'!P194&gt;'Raw Data'!O194),'Raw Data'!E194,0))</f>
        <v>0</v>
      </c>
      <c r="AS199">
        <f>IF('Raw Data'!D194&gt;0, IF('Raw Data'!D194&gt;4, Analysis!P199, 1), 0)</f>
        <v>0</v>
      </c>
      <c r="AT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AU199">
        <f t="shared" ref="AU199:AU262" si="63">AS199</f>
        <v>0</v>
      </c>
      <c r="AV199">
        <f>IF(AND('Raw Data'!D194&gt;4,'Raw Data'!O194&lt;'Raw Data'!P194),'Raw Data'!K194,IF(AND('Raw Data'!D194&gt;4,'Raw Data'!O194='Raw Data'!P194),0,IF('Raw Data'!O194='Raw Data'!P194,'Raw Data'!D194,0)))</f>
        <v>0</v>
      </c>
      <c r="AW199">
        <f>IF(AND('Raw Data'!D194&lt;4, NOT(ISBLANK('Raw Data'!D194))), 1, 0)</f>
        <v>0</v>
      </c>
      <c r="AX199">
        <f>IF(AND('Raw Data'!D194&lt;4, 'Raw Data'!O194='Raw Data'!P194), 'Raw Data'!D194, 0)</f>
        <v>0</v>
      </c>
    </row>
    <row r="200" spans="1:50" x14ac:dyDescent="0.3">
      <c r="A200">
        <f>'Raw Data'!Q195</f>
        <v>0</v>
      </c>
      <c r="B200" s="7">
        <f t="shared" si="48"/>
        <v>0</v>
      </c>
      <c r="C200">
        <f>IF('Raw Data'!O195&gt;'Raw Data'!P195, 'Raw Data'!C195, 0)</f>
        <v>0</v>
      </c>
      <c r="D200" s="7">
        <f t="shared" si="49"/>
        <v>0</v>
      </c>
      <c r="E200">
        <f>IF(AND(ISNUMBER('Raw Data'!O195), 'Raw Data'!O195='Raw Data'!P195), 'Raw Data'!D195, 0)</f>
        <v>0</v>
      </c>
      <c r="F200" s="7">
        <f t="shared" si="50"/>
        <v>0</v>
      </c>
      <c r="G200">
        <f>IF('Raw Data'!O195&lt;'Raw Data'!P195, 'Raw Data'!E195, 0)</f>
        <v>0</v>
      </c>
      <c r="H200" s="7">
        <f t="shared" si="51"/>
        <v>0</v>
      </c>
      <c r="I200">
        <f>IF(SUM('Raw Data'!O195:P195)&gt;2, 'Raw Data'!F195, 0)</f>
        <v>0</v>
      </c>
      <c r="J200" s="7">
        <f t="shared" si="52"/>
        <v>0</v>
      </c>
      <c r="K200">
        <f>IF(AND(ISNUMBER('Raw Data'!O195),SUM('Raw Data'!O195:P195)&lt;3),'Raw Data'!F195,)</f>
        <v>0</v>
      </c>
      <c r="L200" s="7">
        <f t="shared" si="53"/>
        <v>0</v>
      </c>
      <c r="M200">
        <f>IF(AND('Raw Data'!O195&gt;0, 'Raw Data'!P195&gt;0), 'Raw Data'!H195, 0)</f>
        <v>0</v>
      </c>
      <c r="N200" s="7">
        <f t="shared" si="54"/>
        <v>0</v>
      </c>
      <c r="O200">
        <f>IF(AND(ISNUMBER('Raw Data'!O195), OR('Raw Data'!O195=0, 'Raw Data'!P195=0)), 'Raw Data'!I195, 0)</f>
        <v>0</v>
      </c>
      <c r="P200" s="7">
        <f>IF(OR(E200&gt;0, ISBLANK('Raw Data'!O195)=TRUE), 0, 1)</f>
        <v>0</v>
      </c>
      <c r="Q200">
        <f>IF('Raw Data'!O195='Raw Data'!P195, 0, IF('Raw Data'!O195&gt;'Raw Data'!P195, 'Raw Data'!J195, 0))</f>
        <v>0</v>
      </c>
      <c r="R200" s="7">
        <f>IF(OR(E200&gt;0, ISBLANK('Raw Data'!O195)=TRUE), 0, 1)</f>
        <v>0</v>
      </c>
      <c r="S200">
        <f>IF('Raw Data'!O195='Raw Data'!P195, 0, IF('Raw Data'!O195&lt;'Raw Data'!P195, 'Raw Data'!K195, 0))</f>
        <v>0</v>
      </c>
      <c r="T200" s="7">
        <f t="shared" si="55"/>
        <v>0</v>
      </c>
      <c r="U200">
        <f>IF(AND(ISNUMBER('Raw Data'!O195), OR('Raw Data'!O195&gt;'Raw Data'!P195, 'Raw Data'!O195='Raw Data'!P195)), 'Raw Data'!L195, 0)</f>
        <v>0</v>
      </c>
      <c r="V200" s="7">
        <f t="shared" si="56"/>
        <v>0</v>
      </c>
      <c r="W200">
        <f>IF(AND(ISNUMBER('Raw Data'!O195), OR('Raw Data'!O195&lt;'Raw Data'!P195, 'Raw Data'!O195='Raw Data'!P195)), 'Raw Data'!M195, 0)</f>
        <v>0</v>
      </c>
      <c r="X200" s="7">
        <f t="shared" si="57"/>
        <v>0</v>
      </c>
      <c r="Y200">
        <f>IF(AND(ISNUMBER('Raw Data'!O195), OR('Raw Data'!O195&gt;'Raw Data'!P195, 'Raw Data'!O195&lt;'Raw Data'!P195)), 'Raw Data'!N195, 0)</f>
        <v>0</v>
      </c>
      <c r="Z200">
        <f>IF('Raw Data'!C195&lt;'Raw Data'!E195, 1, 0)</f>
        <v>0</v>
      </c>
      <c r="AA200">
        <f>IF(AND('Raw Data'!C195&lt;'Raw Data'!E195, 'Raw Data'!O195&gt;'Raw Data'!P195), 'Raw Data'!C195, 0)</f>
        <v>0</v>
      </c>
      <c r="AB200" t="b">
        <f>'Raw Data'!C195&lt;'Raw Data'!E195</f>
        <v>0</v>
      </c>
      <c r="AC200">
        <f>IF('Raw Data'!C196&gt;'Raw Data'!E196, 1, 0)</f>
        <v>0</v>
      </c>
      <c r="AD200">
        <f>IF(AND('Raw Data'!C195&gt;'Raw Data'!E195, 'Raw Data'!O195&gt;'Raw Data'!P195), 'Raw Data'!C195, 0)</f>
        <v>0</v>
      </c>
      <c r="AE200">
        <f>IF('Raw Data'!E195&lt;'Raw Data'!C195, 1, 0)</f>
        <v>0</v>
      </c>
      <c r="AF200">
        <f>IF(AND('Raw Data'!C195&gt;'Raw Data'!E195, 'Raw Data'!O195&lt;'Raw Data'!P195), 'Raw Data'!E195, 0)</f>
        <v>0</v>
      </c>
      <c r="AG200">
        <f>IF('Raw Data'!E195&gt;'Raw Data'!C195, 1, 0)</f>
        <v>0</v>
      </c>
      <c r="AH200">
        <f>IF(AND('Raw Data'!C195&lt;'Raw Data'!E195, 'Raw Data'!O195&lt;'Raw Data'!P195), 'Raw Data'!E195, 0)</f>
        <v>0</v>
      </c>
      <c r="AI200" s="7">
        <f t="shared" si="58"/>
        <v>0</v>
      </c>
      <c r="AJ200">
        <f>IF(ISNUMBER('Raw Data'!C195), IF(_xlfn.XLOOKUP(SMALL('Raw Data'!C195:E195, 1), C200:G200, C200:G200, 0)&gt;0, SMALL('Raw Data'!C195:E195, 1), 0), 0)</f>
        <v>0</v>
      </c>
      <c r="AK200" s="7">
        <f t="shared" si="59"/>
        <v>0</v>
      </c>
      <c r="AL200">
        <f>IF(ISNUMBER('Raw Data'!C195), IF(_xlfn.XLOOKUP(SMALL('Raw Data'!C195:E195, 2), C200:G200, C200:G200, 0)&gt;0, SMALL('Raw Data'!C195:E195, 2), 0), 0)</f>
        <v>0</v>
      </c>
      <c r="AM200" s="7">
        <f t="shared" si="60"/>
        <v>0</v>
      </c>
      <c r="AN200">
        <f>IF(ISNUMBER('Raw Data'!C195), IF(_xlfn.XLOOKUP(SMALL('Raw Data'!C195:E195, 3), C200:G200, C200:G200, 0)&gt;0, SMALL('Raw Data'!C195:E195, 3), 0), 0)</f>
        <v>0</v>
      </c>
      <c r="AO200" s="7">
        <f t="shared" si="61"/>
        <v>0</v>
      </c>
      <c r="AP200">
        <f>IF(AND('Raw Data'!C195&lt;'Raw Data'!E195,'Raw Data'!O195&gt;'Raw Data'!P195),'Raw Data'!C195,IF(AND('Raw Data'!E195&lt;'Raw Data'!C195,'Raw Data'!P195&gt;'Raw Data'!O195),'Raw Data'!E195,0))</f>
        <v>0</v>
      </c>
      <c r="AQ200" s="7">
        <f t="shared" si="62"/>
        <v>0</v>
      </c>
      <c r="AR200">
        <f>IF(AND('Raw Data'!C195&gt;'Raw Data'!E195,'Raw Data'!O195&gt;'Raw Data'!P195),'Raw Data'!C195,IF(AND('Raw Data'!E195&gt;'Raw Data'!C195,'Raw Data'!P195&gt;'Raw Data'!O195),'Raw Data'!E195,0))</f>
        <v>0</v>
      </c>
      <c r="AS200">
        <f>IF('Raw Data'!D195&gt;0, IF('Raw Data'!D195&gt;4, Analysis!P200, 1), 0)</f>
        <v>0</v>
      </c>
      <c r="AT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AU200">
        <f t="shared" si="63"/>
        <v>0</v>
      </c>
      <c r="AV200">
        <f>IF(AND('Raw Data'!D195&gt;4,'Raw Data'!O195&lt;'Raw Data'!P195),'Raw Data'!K195,IF(AND('Raw Data'!D195&gt;4,'Raw Data'!O195='Raw Data'!P195),0,IF('Raw Data'!O195='Raw Data'!P195,'Raw Data'!D195,0)))</f>
        <v>0</v>
      </c>
      <c r="AW200">
        <f>IF(AND('Raw Data'!D195&lt;4, NOT(ISBLANK('Raw Data'!D195))), 1, 0)</f>
        <v>0</v>
      </c>
      <c r="AX200">
        <f>IF(AND('Raw Data'!D195&lt;4, 'Raw Data'!O195='Raw Data'!P195), 'Raw Data'!D195, 0)</f>
        <v>0</v>
      </c>
    </row>
    <row r="201" spans="1:50" x14ac:dyDescent="0.3">
      <c r="A201">
        <f>'Raw Data'!Q196</f>
        <v>0</v>
      </c>
      <c r="B201" s="7">
        <f t="shared" si="48"/>
        <v>0</v>
      </c>
      <c r="C201">
        <f>IF('Raw Data'!O196&gt;'Raw Data'!P196, 'Raw Data'!C196, 0)</f>
        <v>0</v>
      </c>
      <c r="D201" s="7">
        <f t="shared" si="49"/>
        <v>0</v>
      </c>
      <c r="E201">
        <f>IF(AND(ISNUMBER('Raw Data'!O196), 'Raw Data'!O196='Raw Data'!P196), 'Raw Data'!D196, 0)</f>
        <v>0</v>
      </c>
      <c r="F201" s="7">
        <f t="shared" si="50"/>
        <v>0</v>
      </c>
      <c r="G201">
        <f>IF('Raw Data'!O196&lt;'Raw Data'!P196, 'Raw Data'!E196, 0)</f>
        <v>0</v>
      </c>
      <c r="H201" s="7">
        <f t="shared" si="51"/>
        <v>0</v>
      </c>
      <c r="I201">
        <f>IF(SUM('Raw Data'!O196:P196)&gt;2, 'Raw Data'!F196, 0)</f>
        <v>0</v>
      </c>
      <c r="J201" s="7">
        <f t="shared" si="52"/>
        <v>0</v>
      </c>
      <c r="K201">
        <f>IF(AND(ISNUMBER('Raw Data'!O196),SUM('Raw Data'!O196:P196)&lt;3),'Raw Data'!F196,)</f>
        <v>0</v>
      </c>
      <c r="L201" s="7">
        <f t="shared" si="53"/>
        <v>0</v>
      </c>
      <c r="M201">
        <f>IF(AND('Raw Data'!O196&gt;0, 'Raw Data'!P196&gt;0), 'Raw Data'!H196, 0)</f>
        <v>0</v>
      </c>
      <c r="N201" s="7">
        <f t="shared" si="54"/>
        <v>0</v>
      </c>
      <c r="O201">
        <f>IF(AND(ISNUMBER('Raw Data'!O196), OR('Raw Data'!O196=0, 'Raw Data'!P196=0)), 'Raw Data'!I196, 0)</f>
        <v>0</v>
      </c>
      <c r="P201" s="7">
        <f>IF(OR(E201&gt;0, ISBLANK('Raw Data'!O196)=TRUE), 0, 1)</f>
        <v>0</v>
      </c>
      <c r="Q201">
        <f>IF('Raw Data'!O196='Raw Data'!P196, 0, IF('Raw Data'!O196&gt;'Raw Data'!P196, 'Raw Data'!J196, 0))</f>
        <v>0</v>
      </c>
      <c r="R201" s="7">
        <f>IF(OR(E201&gt;0, ISBLANK('Raw Data'!O196)=TRUE), 0, 1)</f>
        <v>0</v>
      </c>
      <c r="S201">
        <f>IF('Raw Data'!O196='Raw Data'!P196, 0, IF('Raw Data'!O196&lt;'Raw Data'!P196, 'Raw Data'!K196, 0))</f>
        <v>0</v>
      </c>
      <c r="T201" s="7">
        <f t="shared" si="55"/>
        <v>0</v>
      </c>
      <c r="U201">
        <f>IF(AND(ISNUMBER('Raw Data'!O196), OR('Raw Data'!O196&gt;'Raw Data'!P196, 'Raw Data'!O196='Raw Data'!P196)), 'Raw Data'!L196, 0)</f>
        <v>0</v>
      </c>
      <c r="V201" s="7">
        <f t="shared" si="56"/>
        <v>0</v>
      </c>
      <c r="W201">
        <f>IF(AND(ISNUMBER('Raw Data'!O196), OR('Raw Data'!O196&lt;'Raw Data'!P196, 'Raw Data'!O196='Raw Data'!P196)), 'Raw Data'!M196, 0)</f>
        <v>0</v>
      </c>
      <c r="X201" s="7">
        <f t="shared" si="57"/>
        <v>0</v>
      </c>
      <c r="Y201">
        <f>IF(AND(ISNUMBER('Raw Data'!O196), OR('Raw Data'!O196&gt;'Raw Data'!P196, 'Raw Data'!O196&lt;'Raw Data'!P196)), 'Raw Data'!N196, 0)</f>
        <v>0</v>
      </c>
      <c r="Z201">
        <f>IF('Raw Data'!C196&lt;'Raw Data'!E196, 1, 0)</f>
        <v>0</v>
      </c>
      <c r="AA201">
        <f>IF(AND('Raw Data'!C196&lt;'Raw Data'!E196, 'Raw Data'!O196&gt;'Raw Data'!P196), 'Raw Data'!C196, 0)</f>
        <v>0</v>
      </c>
      <c r="AB201" t="b">
        <f>'Raw Data'!C196&lt;'Raw Data'!E196</f>
        <v>0</v>
      </c>
      <c r="AC201">
        <f>IF('Raw Data'!C197&gt;'Raw Data'!E197, 1, 0)</f>
        <v>0</v>
      </c>
      <c r="AD201">
        <f>IF(AND('Raw Data'!C196&gt;'Raw Data'!E196, 'Raw Data'!O196&gt;'Raw Data'!P196), 'Raw Data'!C196, 0)</f>
        <v>0</v>
      </c>
      <c r="AE201">
        <f>IF('Raw Data'!E196&lt;'Raw Data'!C196, 1, 0)</f>
        <v>0</v>
      </c>
      <c r="AF201">
        <f>IF(AND('Raw Data'!C196&gt;'Raw Data'!E196, 'Raw Data'!O196&lt;'Raw Data'!P196), 'Raw Data'!E196, 0)</f>
        <v>0</v>
      </c>
      <c r="AG201">
        <f>IF('Raw Data'!E196&gt;'Raw Data'!C196, 1, 0)</f>
        <v>0</v>
      </c>
      <c r="AH201">
        <f>IF(AND('Raw Data'!C196&lt;'Raw Data'!E196, 'Raw Data'!O196&lt;'Raw Data'!P196), 'Raw Data'!E196, 0)</f>
        <v>0</v>
      </c>
      <c r="AI201" s="7">
        <f t="shared" si="58"/>
        <v>0</v>
      </c>
      <c r="AJ201">
        <f>IF(ISNUMBER('Raw Data'!C196), IF(_xlfn.XLOOKUP(SMALL('Raw Data'!C196:E196, 1), C201:G201, C201:G201, 0)&gt;0, SMALL('Raw Data'!C196:E196, 1), 0), 0)</f>
        <v>0</v>
      </c>
      <c r="AK201" s="7">
        <f t="shared" si="59"/>
        <v>0</v>
      </c>
      <c r="AL201">
        <f>IF(ISNUMBER('Raw Data'!C196), IF(_xlfn.XLOOKUP(SMALL('Raw Data'!C196:E196, 2), C201:G201, C201:G201, 0)&gt;0, SMALL('Raw Data'!C196:E196, 2), 0), 0)</f>
        <v>0</v>
      </c>
      <c r="AM201" s="7">
        <f t="shared" si="60"/>
        <v>0</v>
      </c>
      <c r="AN201">
        <f>IF(ISNUMBER('Raw Data'!C196), IF(_xlfn.XLOOKUP(SMALL('Raw Data'!C196:E196, 3), C201:G201, C201:G201, 0)&gt;0, SMALL('Raw Data'!C196:E196, 3), 0), 0)</f>
        <v>0</v>
      </c>
      <c r="AO201" s="7">
        <f t="shared" si="61"/>
        <v>0</v>
      </c>
      <c r="AP201">
        <f>IF(AND('Raw Data'!C196&lt;'Raw Data'!E196,'Raw Data'!O196&gt;'Raw Data'!P196),'Raw Data'!C196,IF(AND('Raw Data'!E196&lt;'Raw Data'!C196,'Raw Data'!P196&gt;'Raw Data'!O196),'Raw Data'!E196,0))</f>
        <v>0</v>
      </c>
      <c r="AQ201" s="7">
        <f t="shared" si="62"/>
        <v>0</v>
      </c>
      <c r="AR201">
        <f>IF(AND('Raw Data'!C196&gt;'Raw Data'!E196,'Raw Data'!O196&gt;'Raw Data'!P196),'Raw Data'!C196,IF(AND('Raw Data'!E196&gt;'Raw Data'!C196,'Raw Data'!P196&gt;'Raw Data'!O196),'Raw Data'!E196,0))</f>
        <v>0</v>
      </c>
      <c r="AS201">
        <f>IF('Raw Data'!D196&gt;0, IF('Raw Data'!D196&gt;4, Analysis!P201, 1), 0)</f>
        <v>0</v>
      </c>
      <c r="AT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AU201">
        <f t="shared" si="63"/>
        <v>0</v>
      </c>
      <c r="AV201">
        <f>IF(AND('Raw Data'!D196&gt;4,'Raw Data'!O196&lt;'Raw Data'!P196),'Raw Data'!K196,IF(AND('Raw Data'!D196&gt;4,'Raw Data'!O196='Raw Data'!P196),0,IF('Raw Data'!O196='Raw Data'!P196,'Raw Data'!D196,0)))</f>
        <v>0</v>
      </c>
      <c r="AW201">
        <f>IF(AND('Raw Data'!D196&lt;4, NOT(ISBLANK('Raw Data'!D196))), 1, 0)</f>
        <v>0</v>
      </c>
      <c r="AX201">
        <f>IF(AND('Raw Data'!D196&lt;4, 'Raw Data'!O196='Raw Data'!P196), 'Raw Data'!D196, 0)</f>
        <v>0</v>
      </c>
    </row>
    <row r="202" spans="1:50" x14ac:dyDescent="0.3">
      <c r="A202">
        <f>'Raw Data'!Q197</f>
        <v>0</v>
      </c>
      <c r="B202" s="7">
        <f t="shared" si="48"/>
        <v>0</v>
      </c>
      <c r="C202">
        <f>IF('Raw Data'!O197&gt;'Raw Data'!P197, 'Raw Data'!C197, 0)</f>
        <v>0</v>
      </c>
      <c r="D202" s="7">
        <f t="shared" si="49"/>
        <v>0</v>
      </c>
      <c r="E202">
        <f>IF(AND(ISNUMBER('Raw Data'!O197), 'Raw Data'!O197='Raw Data'!P197), 'Raw Data'!D197, 0)</f>
        <v>0</v>
      </c>
      <c r="F202" s="7">
        <f t="shared" si="50"/>
        <v>0</v>
      </c>
      <c r="G202">
        <f>IF('Raw Data'!O197&lt;'Raw Data'!P197, 'Raw Data'!E197, 0)</f>
        <v>0</v>
      </c>
      <c r="H202" s="7">
        <f t="shared" si="51"/>
        <v>0</v>
      </c>
      <c r="I202">
        <f>IF(SUM('Raw Data'!O197:P197)&gt;2, 'Raw Data'!F197, 0)</f>
        <v>0</v>
      </c>
      <c r="J202" s="7">
        <f t="shared" si="52"/>
        <v>0</v>
      </c>
      <c r="K202">
        <f>IF(AND(ISNUMBER('Raw Data'!O197),SUM('Raw Data'!O197:P197)&lt;3),'Raw Data'!F197,)</f>
        <v>0</v>
      </c>
      <c r="L202" s="7">
        <f t="shared" si="53"/>
        <v>0</v>
      </c>
      <c r="M202">
        <f>IF(AND('Raw Data'!O197&gt;0, 'Raw Data'!P197&gt;0), 'Raw Data'!H197, 0)</f>
        <v>0</v>
      </c>
      <c r="N202" s="7">
        <f t="shared" si="54"/>
        <v>0</v>
      </c>
      <c r="O202">
        <f>IF(AND(ISNUMBER('Raw Data'!O197), OR('Raw Data'!O197=0, 'Raw Data'!P197=0)), 'Raw Data'!I197, 0)</f>
        <v>0</v>
      </c>
      <c r="P202" s="7">
        <f>IF(OR(E202&gt;0, ISBLANK('Raw Data'!O197)=TRUE), 0, 1)</f>
        <v>0</v>
      </c>
      <c r="Q202">
        <f>IF('Raw Data'!O197='Raw Data'!P197, 0, IF('Raw Data'!O197&gt;'Raw Data'!P197, 'Raw Data'!J197, 0))</f>
        <v>0</v>
      </c>
      <c r="R202" s="7">
        <f>IF(OR(E202&gt;0, ISBLANK('Raw Data'!O197)=TRUE), 0, 1)</f>
        <v>0</v>
      </c>
      <c r="S202">
        <f>IF('Raw Data'!O197='Raw Data'!P197, 0, IF('Raw Data'!O197&lt;'Raw Data'!P197, 'Raw Data'!K197, 0))</f>
        <v>0</v>
      </c>
      <c r="T202" s="7">
        <f t="shared" si="55"/>
        <v>0</v>
      </c>
      <c r="U202">
        <f>IF(AND(ISNUMBER('Raw Data'!O197), OR('Raw Data'!O197&gt;'Raw Data'!P197, 'Raw Data'!O197='Raw Data'!P197)), 'Raw Data'!L197, 0)</f>
        <v>0</v>
      </c>
      <c r="V202" s="7">
        <f t="shared" si="56"/>
        <v>0</v>
      </c>
      <c r="W202">
        <f>IF(AND(ISNUMBER('Raw Data'!O197), OR('Raw Data'!O197&lt;'Raw Data'!P197, 'Raw Data'!O197='Raw Data'!P197)), 'Raw Data'!M197, 0)</f>
        <v>0</v>
      </c>
      <c r="X202" s="7">
        <f t="shared" si="57"/>
        <v>0</v>
      </c>
      <c r="Y202">
        <f>IF(AND(ISNUMBER('Raw Data'!O197), OR('Raw Data'!O197&gt;'Raw Data'!P197, 'Raw Data'!O197&lt;'Raw Data'!P197)), 'Raw Data'!N197, 0)</f>
        <v>0</v>
      </c>
      <c r="Z202">
        <f>IF('Raw Data'!C197&lt;'Raw Data'!E197, 1, 0)</f>
        <v>0</v>
      </c>
      <c r="AA202">
        <f>IF(AND('Raw Data'!C197&lt;'Raw Data'!E197, 'Raw Data'!O197&gt;'Raw Data'!P197), 'Raw Data'!C197, 0)</f>
        <v>0</v>
      </c>
      <c r="AB202" t="b">
        <f>'Raw Data'!C197&lt;'Raw Data'!E197</f>
        <v>0</v>
      </c>
      <c r="AC202">
        <f>IF('Raw Data'!C198&gt;'Raw Data'!E198, 1, 0)</f>
        <v>0</v>
      </c>
      <c r="AD202">
        <f>IF(AND('Raw Data'!C197&gt;'Raw Data'!E197, 'Raw Data'!O197&gt;'Raw Data'!P197), 'Raw Data'!C197, 0)</f>
        <v>0</v>
      </c>
      <c r="AE202">
        <f>IF('Raw Data'!E197&lt;'Raw Data'!C197, 1, 0)</f>
        <v>0</v>
      </c>
      <c r="AF202">
        <f>IF(AND('Raw Data'!C197&gt;'Raw Data'!E197, 'Raw Data'!O197&lt;'Raw Data'!P197), 'Raw Data'!E197, 0)</f>
        <v>0</v>
      </c>
      <c r="AG202">
        <f>IF('Raw Data'!E197&gt;'Raw Data'!C197, 1, 0)</f>
        <v>0</v>
      </c>
      <c r="AH202">
        <f>IF(AND('Raw Data'!C197&lt;'Raw Data'!E197, 'Raw Data'!O197&lt;'Raw Data'!P197), 'Raw Data'!E197, 0)</f>
        <v>0</v>
      </c>
      <c r="AI202" s="7">
        <f t="shared" si="58"/>
        <v>0</v>
      </c>
      <c r="AJ202">
        <f>IF(ISNUMBER('Raw Data'!C197), IF(_xlfn.XLOOKUP(SMALL('Raw Data'!C197:E197, 1), C202:G202, C202:G202, 0)&gt;0, SMALL('Raw Data'!C197:E197, 1), 0), 0)</f>
        <v>0</v>
      </c>
      <c r="AK202" s="7">
        <f t="shared" si="59"/>
        <v>0</v>
      </c>
      <c r="AL202">
        <f>IF(ISNUMBER('Raw Data'!C197), IF(_xlfn.XLOOKUP(SMALL('Raw Data'!C197:E197, 2), C202:G202, C202:G202, 0)&gt;0, SMALL('Raw Data'!C197:E197, 2), 0), 0)</f>
        <v>0</v>
      </c>
      <c r="AM202" s="7">
        <f t="shared" si="60"/>
        <v>0</v>
      </c>
      <c r="AN202">
        <f>IF(ISNUMBER('Raw Data'!C197), IF(_xlfn.XLOOKUP(SMALL('Raw Data'!C197:E197, 3), C202:G202, C202:G202, 0)&gt;0, SMALL('Raw Data'!C197:E197, 3), 0), 0)</f>
        <v>0</v>
      </c>
      <c r="AO202" s="7">
        <f t="shared" si="61"/>
        <v>0</v>
      </c>
      <c r="AP202">
        <f>IF(AND('Raw Data'!C197&lt;'Raw Data'!E197,'Raw Data'!O197&gt;'Raw Data'!P197),'Raw Data'!C197,IF(AND('Raw Data'!E197&lt;'Raw Data'!C197,'Raw Data'!P197&gt;'Raw Data'!O197),'Raw Data'!E197,0))</f>
        <v>0</v>
      </c>
      <c r="AQ202" s="7">
        <f t="shared" si="62"/>
        <v>0</v>
      </c>
      <c r="AR202">
        <f>IF(AND('Raw Data'!C197&gt;'Raw Data'!E197,'Raw Data'!O197&gt;'Raw Data'!P197),'Raw Data'!C197,IF(AND('Raw Data'!E197&gt;'Raw Data'!C197,'Raw Data'!P197&gt;'Raw Data'!O197),'Raw Data'!E197,0))</f>
        <v>0</v>
      </c>
      <c r="AS202">
        <f>IF('Raw Data'!D197&gt;0, IF('Raw Data'!D197&gt;4, Analysis!P202, 1), 0)</f>
        <v>0</v>
      </c>
      <c r="AT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AU202">
        <f t="shared" si="63"/>
        <v>0</v>
      </c>
      <c r="AV202">
        <f>IF(AND('Raw Data'!D197&gt;4,'Raw Data'!O197&lt;'Raw Data'!P197),'Raw Data'!K197,IF(AND('Raw Data'!D197&gt;4,'Raw Data'!O197='Raw Data'!P197),0,IF('Raw Data'!O197='Raw Data'!P197,'Raw Data'!D197,0)))</f>
        <v>0</v>
      </c>
      <c r="AW202">
        <f>IF(AND('Raw Data'!D197&lt;4, NOT(ISBLANK('Raw Data'!D197))), 1, 0)</f>
        <v>0</v>
      </c>
      <c r="AX202">
        <f>IF(AND('Raw Data'!D197&lt;4, 'Raw Data'!O197='Raw Data'!P197), 'Raw Data'!D197, 0)</f>
        <v>0</v>
      </c>
    </row>
    <row r="203" spans="1:50" x14ac:dyDescent="0.3">
      <c r="A203">
        <f>'Raw Data'!Q198</f>
        <v>0</v>
      </c>
      <c r="B203" s="7">
        <f t="shared" si="48"/>
        <v>0</v>
      </c>
      <c r="C203">
        <f>IF('Raw Data'!O198&gt;'Raw Data'!P198, 'Raw Data'!C198, 0)</f>
        <v>0</v>
      </c>
      <c r="D203" s="7">
        <f t="shared" si="49"/>
        <v>0</v>
      </c>
      <c r="E203">
        <f>IF(AND(ISNUMBER('Raw Data'!O198), 'Raw Data'!O198='Raw Data'!P198), 'Raw Data'!D198, 0)</f>
        <v>0</v>
      </c>
      <c r="F203" s="7">
        <f t="shared" si="50"/>
        <v>0</v>
      </c>
      <c r="G203">
        <f>IF('Raw Data'!O198&lt;'Raw Data'!P198, 'Raw Data'!E198, 0)</f>
        <v>0</v>
      </c>
      <c r="H203" s="7">
        <f t="shared" si="51"/>
        <v>0</v>
      </c>
      <c r="I203">
        <f>IF(SUM('Raw Data'!O198:P198)&gt;2, 'Raw Data'!F198, 0)</f>
        <v>0</v>
      </c>
      <c r="J203" s="7">
        <f t="shared" si="52"/>
        <v>0</v>
      </c>
      <c r="K203">
        <f>IF(AND(ISNUMBER('Raw Data'!O198),SUM('Raw Data'!O198:P198)&lt;3),'Raw Data'!F198,)</f>
        <v>0</v>
      </c>
      <c r="L203" s="7">
        <f t="shared" si="53"/>
        <v>0</v>
      </c>
      <c r="M203">
        <f>IF(AND('Raw Data'!O198&gt;0, 'Raw Data'!P198&gt;0), 'Raw Data'!H198, 0)</f>
        <v>0</v>
      </c>
      <c r="N203" s="7">
        <f t="shared" si="54"/>
        <v>0</v>
      </c>
      <c r="O203">
        <f>IF(AND(ISNUMBER('Raw Data'!O198), OR('Raw Data'!O198=0, 'Raw Data'!P198=0)), 'Raw Data'!I198, 0)</f>
        <v>0</v>
      </c>
      <c r="P203" s="7">
        <f>IF(OR(E203&gt;0, ISBLANK('Raw Data'!O198)=TRUE), 0, 1)</f>
        <v>0</v>
      </c>
      <c r="Q203">
        <f>IF('Raw Data'!O198='Raw Data'!P198, 0, IF('Raw Data'!O198&gt;'Raw Data'!P198, 'Raw Data'!J198, 0))</f>
        <v>0</v>
      </c>
      <c r="R203" s="7">
        <f>IF(OR(E203&gt;0, ISBLANK('Raw Data'!O198)=TRUE), 0, 1)</f>
        <v>0</v>
      </c>
      <c r="S203">
        <f>IF('Raw Data'!O198='Raw Data'!P198, 0, IF('Raw Data'!O198&lt;'Raw Data'!P198, 'Raw Data'!K198, 0))</f>
        <v>0</v>
      </c>
      <c r="T203" s="7">
        <f t="shared" si="55"/>
        <v>0</v>
      </c>
      <c r="U203">
        <f>IF(AND(ISNUMBER('Raw Data'!O198), OR('Raw Data'!O198&gt;'Raw Data'!P198, 'Raw Data'!O198='Raw Data'!P198)), 'Raw Data'!L198, 0)</f>
        <v>0</v>
      </c>
      <c r="V203" s="7">
        <f t="shared" si="56"/>
        <v>0</v>
      </c>
      <c r="W203">
        <f>IF(AND(ISNUMBER('Raw Data'!O198), OR('Raw Data'!O198&lt;'Raw Data'!P198, 'Raw Data'!O198='Raw Data'!P198)), 'Raw Data'!M198, 0)</f>
        <v>0</v>
      </c>
      <c r="X203" s="7">
        <f t="shared" si="57"/>
        <v>0</v>
      </c>
      <c r="Y203">
        <f>IF(AND(ISNUMBER('Raw Data'!O198), OR('Raw Data'!O198&gt;'Raw Data'!P198, 'Raw Data'!O198&lt;'Raw Data'!P198)), 'Raw Data'!N198, 0)</f>
        <v>0</v>
      </c>
      <c r="Z203">
        <f>IF('Raw Data'!C198&lt;'Raw Data'!E198, 1, 0)</f>
        <v>0</v>
      </c>
      <c r="AA203">
        <f>IF(AND('Raw Data'!C198&lt;'Raw Data'!E198, 'Raw Data'!O198&gt;'Raw Data'!P198), 'Raw Data'!C198, 0)</f>
        <v>0</v>
      </c>
      <c r="AB203" t="b">
        <f>'Raw Data'!C198&lt;'Raw Data'!E198</f>
        <v>0</v>
      </c>
      <c r="AC203">
        <f>IF('Raw Data'!C199&gt;'Raw Data'!E199, 1, 0)</f>
        <v>0</v>
      </c>
      <c r="AD203">
        <f>IF(AND('Raw Data'!C198&gt;'Raw Data'!E198, 'Raw Data'!O198&gt;'Raw Data'!P198), 'Raw Data'!C198, 0)</f>
        <v>0</v>
      </c>
      <c r="AE203">
        <f>IF('Raw Data'!E198&lt;'Raw Data'!C198, 1, 0)</f>
        <v>0</v>
      </c>
      <c r="AF203">
        <f>IF(AND('Raw Data'!C198&gt;'Raw Data'!E198, 'Raw Data'!O198&lt;'Raw Data'!P198), 'Raw Data'!E198, 0)</f>
        <v>0</v>
      </c>
      <c r="AG203">
        <f>IF('Raw Data'!E198&gt;'Raw Data'!C198, 1, 0)</f>
        <v>0</v>
      </c>
      <c r="AH203">
        <f>IF(AND('Raw Data'!C198&lt;'Raw Data'!E198, 'Raw Data'!O198&lt;'Raw Data'!P198), 'Raw Data'!E198, 0)</f>
        <v>0</v>
      </c>
      <c r="AI203" s="7">
        <f t="shared" si="58"/>
        <v>0</v>
      </c>
      <c r="AJ203">
        <f>IF(ISNUMBER('Raw Data'!C198), IF(_xlfn.XLOOKUP(SMALL('Raw Data'!C198:E198, 1), C203:G203, C203:G203, 0)&gt;0, SMALL('Raw Data'!C198:E198, 1), 0), 0)</f>
        <v>0</v>
      </c>
      <c r="AK203" s="7">
        <f t="shared" si="59"/>
        <v>0</v>
      </c>
      <c r="AL203">
        <f>IF(ISNUMBER('Raw Data'!C198), IF(_xlfn.XLOOKUP(SMALL('Raw Data'!C198:E198, 2), C203:G203, C203:G203, 0)&gt;0, SMALL('Raw Data'!C198:E198, 2), 0), 0)</f>
        <v>0</v>
      </c>
      <c r="AM203" s="7">
        <f t="shared" si="60"/>
        <v>0</v>
      </c>
      <c r="AN203">
        <f>IF(ISNUMBER('Raw Data'!C198), IF(_xlfn.XLOOKUP(SMALL('Raw Data'!C198:E198, 3), C203:G203, C203:G203, 0)&gt;0, SMALL('Raw Data'!C198:E198, 3), 0), 0)</f>
        <v>0</v>
      </c>
      <c r="AO203" s="7">
        <f t="shared" si="61"/>
        <v>0</v>
      </c>
      <c r="AP203">
        <f>IF(AND('Raw Data'!C198&lt;'Raw Data'!E198,'Raw Data'!O198&gt;'Raw Data'!P198),'Raw Data'!C198,IF(AND('Raw Data'!E198&lt;'Raw Data'!C198,'Raw Data'!P198&gt;'Raw Data'!O198),'Raw Data'!E198,0))</f>
        <v>0</v>
      </c>
      <c r="AQ203" s="7">
        <f t="shared" si="62"/>
        <v>0</v>
      </c>
      <c r="AR203">
        <f>IF(AND('Raw Data'!C198&gt;'Raw Data'!E198,'Raw Data'!O198&gt;'Raw Data'!P198),'Raw Data'!C198,IF(AND('Raw Data'!E198&gt;'Raw Data'!C198,'Raw Data'!P198&gt;'Raw Data'!O198),'Raw Data'!E198,0))</f>
        <v>0</v>
      </c>
      <c r="AS203">
        <f>IF('Raw Data'!D198&gt;0, IF('Raw Data'!D198&gt;4, Analysis!P203, 1), 0)</f>
        <v>0</v>
      </c>
      <c r="AT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AU203">
        <f t="shared" si="63"/>
        <v>0</v>
      </c>
      <c r="AV203">
        <f>IF(AND('Raw Data'!D198&gt;4,'Raw Data'!O198&lt;'Raw Data'!P198),'Raw Data'!K198,IF(AND('Raw Data'!D198&gt;4,'Raw Data'!O198='Raw Data'!P198),0,IF('Raw Data'!O198='Raw Data'!P198,'Raw Data'!D198,0)))</f>
        <v>0</v>
      </c>
      <c r="AW203">
        <f>IF(AND('Raw Data'!D198&lt;4, NOT(ISBLANK('Raw Data'!D198))), 1, 0)</f>
        <v>0</v>
      </c>
      <c r="AX203">
        <f>IF(AND('Raw Data'!D198&lt;4, 'Raw Data'!O198='Raw Data'!P198), 'Raw Data'!D198, 0)</f>
        <v>0</v>
      </c>
    </row>
    <row r="204" spans="1:50" x14ac:dyDescent="0.3">
      <c r="A204">
        <f>'Raw Data'!Q199</f>
        <v>0</v>
      </c>
      <c r="B204" s="7">
        <f t="shared" si="48"/>
        <v>0</v>
      </c>
      <c r="C204">
        <f>IF('Raw Data'!O199&gt;'Raw Data'!P199, 'Raw Data'!C199, 0)</f>
        <v>0</v>
      </c>
      <c r="D204" s="7">
        <f t="shared" si="49"/>
        <v>0</v>
      </c>
      <c r="E204">
        <f>IF(AND(ISNUMBER('Raw Data'!O199), 'Raw Data'!O199='Raw Data'!P199), 'Raw Data'!D199, 0)</f>
        <v>0</v>
      </c>
      <c r="F204" s="7">
        <f t="shared" si="50"/>
        <v>0</v>
      </c>
      <c r="G204">
        <f>IF('Raw Data'!O199&lt;'Raw Data'!P199, 'Raw Data'!E199, 0)</f>
        <v>0</v>
      </c>
      <c r="H204" s="7">
        <f t="shared" si="51"/>
        <v>0</v>
      </c>
      <c r="I204">
        <f>IF(SUM('Raw Data'!O199:P199)&gt;2, 'Raw Data'!F199, 0)</f>
        <v>0</v>
      </c>
      <c r="J204" s="7">
        <f t="shared" si="52"/>
        <v>0</v>
      </c>
      <c r="K204">
        <f>IF(AND(ISNUMBER('Raw Data'!O199),SUM('Raw Data'!O199:P199)&lt;3),'Raw Data'!F199,)</f>
        <v>0</v>
      </c>
      <c r="L204" s="7">
        <f t="shared" si="53"/>
        <v>0</v>
      </c>
      <c r="M204">
        <f>IF(AND('Raw Data'!O199&gt;0, 'Raw Data'!P199&gt;0), 'Raw Data'!H199, 0)</f>
        <v>0</v>
      </c>
      <c r="N204" s="7">
        <f t="shared" si="54"/>
        <v>0</v>
      </c>
      <c r="O204">
        <f>IF(AND(ISNUMBER('Raw Data'!O199), OR('Raw Data'!O199=0, 'Raw Data'!P199=0)), 'Raw Data'!I199, 0)</f>
        <v>0</v>
      </c>
      <c r="P204" s="7">
        <f>IF(OR(E204&gt;0, ISBLANK('Raw Data'!O199)=TRUE), 0, 1)</f>
        <v>0</v>
      </c>
      <c r="Q204">
        <f>IF('Raw Data'!O199='Raw Data'!P199, 0, IF('Raw Data'!O199&gt;'Raw Data'!P199, 'Raw Data'!J199, 0))</f>
        <v>0</v>
      </c>
      <c r="R204" s="7">
        <f>IF(OR(E204&gt;0, ISBLANK('Raw Data'!O199)=TRUE), 0, 1)</f>
        <v>0</v>
      </c>
      <c r="S204">
        <f>IF('Raw Data'!O199='Raw Data'!P199, 0, IF('Raw Data'!O199&lt;'Raw Data'!P199, 'Raw Data'!K199, 0))</f>
        <v>0</v>
      </c>
      <c r="T204" s="7">
        <f t="shared" si="55"/>
        <v>0</v>
      </c>
      <c r="U204">
        <f>IF(AND(ISNUMBER('Raw Data'!O199), OR('Raw Data'!O199&gt;'Raw Data'!P199, 'Raw Data'!O199='Raw Data'!P199)), 'Raw Data'!L199, 0)</f>
        <v>0</v>
      </c>
      <c r="V204" s="7">
        <f t="shared" si="56"/>
        <v>0</v>
      </c>
      <c r="W204">
        <f>IF(AND(ISNUMBER('Raw Data'!O199), OR('Raw Data'!O199&lt;'Raw Data'!P199, 'Raw Data'!O199='Raw Data'!P199)), 'Raw Data'!M199, 0)</f>
        <v>0</v>
      </c>
      <c r="X204" s="7">
        <f t="shared" si="57"/>
        <v>0</v>
      </c>
      <c r="Y204">
        <f>IF(AND(ISNUMBER('Raw Data'!O199), OR('Raw Data'!O199&gt;'Raw Data'!P199, 'Raw Data'!O199&lt;'Raw Data'!P199)), 'Raw Data'!N199, 0)</f>
        <v>0</v>
      </c>
      <c r="Z204">
        <f>IF('Raw Data'!C199&lt;'Raw Data'!E199, 1, 0)</f>
        <v>0</v>
      </c>
      <c r="AA204">
        <f>IF(AND('Raw Data'!C199&lt;'Raw Data'!E199, 'Raw Data'!O199&gt;'Raw Data'!P199), 'Raw Data'!C199, 0)</f>
        <v>0</v>
      </c>
      <c r="AB204" t="b">
        <f>'Raw Data'!C199&lt;'Raw Data'!E199</f>
        <v>0</v>
      </c>
      <c r="AC204">
        <f>IF('Raw Data'!C200&gt;'Raw Data'!E200, 1, 0)</f>
        <v>0</v>
      </c>
      <c r="AD204">
        <f>IF(AND('Raw Data'!C199&gt;'Raw Data'!E199, 'Raw Data'!O199&gt;'Raw Data'!P199), 'Raw Data'!C199, 0)</f>
        <v>0</v>
      </c>
      <c r="AE204">
        <f>IF('Raw Data'!E199&lt;'Raw Data'!C199, 1, 0)</f>
        <v>0</v>
      </c>
      <c r="AF204">
        <f>IF(AND('Raw Data'!C199&gt;'Raw Data'!E199, 'Raw Data'!O199&lt;'Raw Data'!P199), 'Raw Data'!E199, 0)</f>
        <v>0</v>
      </c>
      <c r="AG204">
        <f>IF('Raw Data'!E199&gt;'Raw Data'!C199, 1, 0)</f>
        <v>0</v>
      </c>
      <c r="AH204">
        <f>IF(AND('Raw Data'!C199&lt;'Raw Data'!E199, 'Raw Data'!O199&lt;'Raw Data'!P199), 'Raw Data'!E199, 0)</f>
        <v>0</v>
      </c>
      <c r="AI204" s="7">
        <f t="shared" si="58"/>
        <v>0</v>
      </c>
      <c r="AJ204">
        <f>IF(ISNUMBER('Raw Data'!C199), IF(_xlfn.XLOOKUP(SMALL('Raw Data'!C199:E199, 1), C204:G204, C204:G204, 0)&gt;0, SMALL('Raw Data'!C199:E199, 1), 0), 0)</f>
        <v>0</v>
      </c>
      <c r="AK204" s="7">
        <f t="shared" si="59"/>
        <v>0</v>
      </c>
      <c r="AL204">
        <f>IF(ISNUMBER('Raw Data'!C199), IF(_xlfn.XLOOKUP(SMALL('Raw Data'!C199:E199, 2), C204:G204, C204:G204, 0)&gt;0, SMALL('Raw Data'!C199:E199, 2), 0), 0)</f>
        <v>0</v>
      </c>
      <c r="AM204" s="7">
        <f t="shared" si="60"/>
        <v>0</v>
      </c>
      <c r="AN204">
        <f>IF(ISNUMBER('Raw Data'!C199), IF(_xlfn.XLOOKUP(SMALL('Raw Data'!C199:E199, 3), C204:G204, C204:G204, 0)&gt;0, SMALL('Raw Data'!C199:E199, 3), 0), 0)</f>
        <v>0</v>
      </c>
      <c r="AO204" s="7">
        <f t="shared" si="61"/>
        <v>0</v>
      </c>
      <c r="AP204">
        <f>IF(AND('Raw Data'!C199&lt;'Raw Data'!E199,'Raw Data'!O199&gt;'Raw Data'!P199),'Raw Data'!C199,IF(AND('Raw Data'!E199&lt;'Raw Data'!C199,'Raw Data'!P199&gt;'Raw Data'!O199),'Raw Data'!E199,0))</f>
        <v>0</v>
      </c>
      <c r="AQ204" s="7">
        <f t="shared" si="62"/>
        <v>0</v>
      </c>
      <c r="AR204">
        <f>IF(AND('Raw Data'!C199&gt;'Raw Data'!E199,'Raw Data'!O199&gt;'Raw Data'!P199),'Raw Data'!C199,IF(AND('Raw Data'!E199&gt;'Raw Data'!C199,'Raw Data'!P199&gt;'Raw Data'!O199),'Raw Data'!E199,0))</f>
        <v>0</v>
      </c>
      <c r="AS204">
        <f>IF('Raw Data'!D199&gt;0, IF('Raw Data'!D199&gt;4, Analysis!P204, 1), 0)</f>
        <v>0</v>
      </c>
      <c r="AT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AU204">
        <f t="shared" si="63"/>
        <v>0</v>
      </c>
      <c r="AV204">
        <f>IF(AND('Raw Data'!D199&gt;4,'Raw Data'!O199&lt;'Raw Data'!P199),'Raw Data'!K199,IF(AND('Raw Data'!D199&gt;4,'Raw Data'!O199='Raw Data'!P199),0,IF('Raw Data'!O199='Raw Data'!P199,'Raw Data'!D199,0)))</f>
        <v>0</v>
      </c>
      <c r="AW204">
        <f>IF(AND('Raw Data'!D199&lt;4, NOT(ISBLANK('Raw Data'!D199))), 1, 0)</f>
        <v>0</v>
      </c>
      <c r="AX204">
        <f>IF(AND('Raw Data'!D199&lt;4, 'Raw Data'!O199='Raw Data'!P199), 'Raw Data'!D199, 0)</f>
        <v>0</v>
      </c>
    </row>
    <row r="205" spans="1:50" x14ac:dyDescent="0.3">
      <c r="A205">
        <f>'Raw Data'!Q200</f>
        <v>0</v>
      </c>
      <c r="B205" s="7">
        <f t="shared" si="48"/>
        <v>0</v>
      </c>
      <c r="C205">
        <f>IF('Raw Data'!O200&gt;'Raw Data'!P200, 'Raw Data'!C200, 0)</f>
        <v>0</v>
      </c>
      <c r="D205" s="7">
        <f t="shared" si="49"/>
        <v>0</v>
      </c>
      <c r="E205">
        <f>IF(AND(ISNUMBER('Raw Data'!O200), 'Raw Data'!O200='Raw Data'!P200), 'Raw Data'!D200, 0)</f>
        <v>0</v>
      </c>
      <c r="F205" s="7">
        <f t="shared" si="50"/>
        <v>0</v>
      </c>
      <c r="G205">
        <f>IF('Raw Data'!O200&lt;'Raw Data'!P200, 'Raw Data'!E200, 0)</f>
        <v>0</v>
      </c>
      <c r="H205" s="7">
        <f t="shared" si="51"/>
        <v>0</v>
      </c>
      <c r="I205">
        <f>IF(SUM('Raw Data'!O200:P200)&gt;2, 'Raw Data'!F200, 0)</f>
        <v>0</v>
      </c>
      <c r="J205" s="7">
        <f t="shared" si="52"/>
        <v>0</v>
      </c>
      <c r="K205">
        <f>IF(AND(ISNUMBER('Raw Data'!O200),SUM('Raw Data'!O200:P200)&lt;3),'Raw Data'!F200,)</f>
        <v>0</v>
      </c>
      <c r="L205" s="7">
        <f t="shared" si="53"/>
        <v>0</v>
      </c>
      <c r="M205">
        <f>IF(AND('Raw Data'!O200&gt;0, 'Raw Data'!P200&gt;0), 'Raw Data'!H200, 0)</f>
        <v>0</v>
      </c>
      <c r="N205" s="7">
        <f t="shared" si="54"/>
        <v>0</v>
      </c>
      <c r="O205">
        <f>IF(AND(ISNUMBER('Raw Data'!O200), OR('Raw Data'!O200=0, 'Raw Data'!P200=0)), 'Raw Data'!I200, 0)</f>
        <v>0</v>
      </c>
      <c r="P205" s="7">
        <f>IF(OR(E205&gt;0, ISBLANK('Raw Data'!O200)=TRUE), 0, 1)</f>
        <v>0</v>
      </c>
      <c r="Q205">
        <f>IF('Raw Data'!O200='Raw Data'!P200, 0, IF('Raw Data'!O200&gt;'Raw Data'!P200, 'Raw Data'!J200, 0))</f>
        <v>0</v>
      </c>
      <c r="R205" s="7">
        <f>IF(OR(E205&gt;0, ISBLANK('Raw Data'!O200)=TRUE), 0, 1)</f>
        <v>0</v>
      </c>
      <c r="S205">
        <f>IF('Raw Data'!O200='Raw Data'!P200, 0, IF('Raw Data'!O200&lt;'Raw Data'!P200, 'Raw Data'!K200, 0))</f>
        <v>0</v>
      </c>
      <c r="T205" s="7">
        <f t="shared" si="55"/>
        <v>0</v>
      </c>
      <c r="U205">
        <f>IF(AND(ISNUMBER('Raw Data'!O200), OR('Raw Data'!O200&gt;'Raw Data'!P200, 'Raw Data'!O200='Raw Data'!P200)), 'Raw Data'!L200, 0)</f>
        <v>0</v>
      </c>
      <c r="V205" s="7">
        <f t="shared" si="56"/>
        <v>0</v>
      </c>
      <c r="W205">
        <f>IF(AND(ISNUMBER('Raw Data'!O200), OR('Raw Data'!O200&lt;'Raw Data'!P200, 'Raw Data'!O200='Raw Data'!P200)), 'Raw Data'!M200, 0)</f>
        <v>0</v>
      </c>
      <c r="X205" s="7">
        <f t="shared" si="57"/>
        <v>0</v>
      </c>
      <c r="Y205">
        <f>IF(AND(ISNUMBER('Raw Data'!O200), OR('Raw Data'!O200&gt;'Raw Data'!P200, 'Raw Data'!O200&lt;'Raw Data'!P200)), 'Raw Data'!N200, 0)</f>
        <v>0</v>
      </c>
      <c r="Z205">
        <f>IF('Raw Data'!C200&lt;'Raw Data'!E200, 1, 0)</f>
        <v>0</v>
      </c>
      <c r="AA205">
        <f>IF(AND('Raw Data'!C200&lt;'Raw Data'!E200, 'Raw Data'!O200&gt;'Raw Data'!P200), 'Raw Data'!C200, 0)</f>
        <v>0</v>
      </c>
      <c r="AB205" t="b">
        <f>'Raw Data'!C200&lt;'Raw Data'!E200</f>
        <v>0</v>
      </c>
      <c r="AC205">
        <f>IF('Raw Data'!C201&gt;'Raw Data'!E201, 1, 0)</f>
        <v>0</v>
      </c>
      <c r="AD205">
        <f>IF(AND('Raw Data'!C200&gt;'Raw Data'!E200, 'Raw Data'!O200&gt;'Raw Data'!P200), 'Raw Data'!C200, 0)</f>
        <v>0</v>
      </c>
      <c r="AE205">
        <f>IF('Raw Data'!E200&lt;'Raw Data'!C200, 1, 0)</f>
        <v>0</v>
      </c>
      <c r="AF205">
        <f>IF(AND('Raw Data'!C200&gt;'Raw Data'!E200, 'Raw Data'!O200&lt;'Raw Data'!P200), 'Raw Data'!E200, 0)</f>
        <v>0</v>
      </c>
      <c r="AG205">
        <f>IF('Raw Data'!E200&gt;'Raw Data'!C200, 1, 0)</f>
        <v>0</v>
      </c>
      <c r="AH205">
        <f>IF(AND('Raw Data'!C200&lt;'Raw Data'!E200, 'Raw Data'!O200&lt;'Raw Data'!P200), 'Raw Data'!E200, 0)</f>
        <v>0</v>
      </c>
      <c r="AI205" s="7">
        <f t="shared" si="58"/>
        <v>0</v>
      </c>
      <c r="AJ205">
        <f>IF(ISNUMBER('Raw Data'!C200), IF(_xlfn.XLOOKUP(SMALL('Raw Data'!C200:E200, 1), C205:G205, C205:G205, 0)&gt;0, SMALL('Raw Data'!C200:E200, 1), 0), 0)</f>
        <v>0</v>
      </c>
      <c r="AK205" s="7">
        <f t="shared" si="59"/>
        <v>0</v>
      </c>
      <c r="AL205">
        <f>IF(ISNUMBER('Raw Data'!C200), IF(_xlfn.XLOOKUP(SMALL('Raw Data'!C200:E200, 2), C205:G205, C205:G205, 0)&gt;0, SMALL('Raw Data'!C200:E200, 2), 0), 0)</f>
        <v>0</v>
      </c>
      <c r="AM205" s="7">
        <f t="shared" si="60"/>
        <v>0</v>
      </c>
      <c r="AN205">
        <f>IF(ISNUMBER('Raw Data'!C200), IF(_xlfn.XLOOKUP(SMALL('Raw Data'!C200:E200, 3), C205:G205, C205:G205, 0)&gt;0, SMALL('Raw Data'!C200:E200, 3), 0), 0)</f>
        <v>0</v>
      </c>
      <c r="AO205" s="7">
        <f t="shared" si="61"/>
        <v>0</v>
      </c>
      <c r="AP205">
        <f>IF(AND('Raw Data'!C200&lt;'Raw Data'!E200,'Raw Data'!O200&gt;'Raw Data'!P200),'Raw Data'!C200,IF(AND('Raw Data'!E200&lt;'Raw Data'!C200,'Raw Data'!P200&gt;'Raw Data'!O200),'Raw Data'!E200,0))</f>
        <v>0</v>
      </c>
      <c r="AQ205" s="7">
        <f t="shared" si="62"/>
        <v>0</v>
      </c>
      <c r="AR205">
        <f>IF(AND('Raw Data'!C200&gt;'Raw Data'!E200,'Raw Data'!O200&gt;'Raw Data'!P200),'Raw Data'!C200,IF(AND('Raw Data'!E200&gt;'Raw Data'!C200,'Raw Data'!P200&gt;'Raw Data'!O200),'Raw Data'!E200,0))</f>
        <v>0</v>
      </c>
      <c r="AS205">
        <f>IF('Raw Data'!D200&gt;0, IF('Raw Data'!D200&gt;4, Analysis!P205, 1), 0)</f>
        <v>0</v>
      </c>
      <c r="AT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AU205">
        <f t="shared" si="63"/>
        <v>0</v>
      </c>
      <c r="AV205">
        <f>IF(AND('Raw Data'!D200&gt;4,'Raw Data'!O200&lt;'Raw Data'!P200),'Raw Data'!K200,IF(AND('Raw Data'!D200&gt;4,'Raw Data'!O200='Raw Data'!P200),0,IF('Raw Data'!O200='Raw Data'!P200,'Raw Data'!D200,0)))</f>
        <v>0</v>
      </c>
      <c r="AW205">
        <f>IF(AND('Raw Data'!D200&lt;4, NOT(ISBLANK('Raw Data'!D200))), 1, 0)</f>
        <v>0</v>
      </c>
      <c r="AX205">
        <f>IF(AND('Raw Data'!D200&lt;4, 'Raw Data'!O200='Raw Data'!P200), 'Raw Data'!D200, 0)</f>
        <v>0</v>
      </c>
    </row>
    <row r="206" spans="1:50" x14ac:dyDescent="0.3">
      <c r="A206">
        <f>'Raw Data'!Q201</f>
        <v>0</v>
      </c>
      <c r="B206" s="7">
        <f t="shared" si="48"/>
        <v>0</v>
      </c>
      <c r="C206">
        <f>IF('Raw Data'!O201&gt;'Raw Data'!P201, 'Raw Data'!C201, 0)</f>
        <v>0</v>
      </c>
      <c r="D206" s="7">
        <f t="shared" si="49"/>
        <v>0</v>
      </c>
      <c r="E206">
        <f>IF(AND(ISNUMBER('Raw Data'!O201), 'Raw Data'!O201='Raw Data'!P201), 'Raw Data'!D201, 0)</f>
        <v>0</v>
      </c>
      <c r="F206" s="7">
        <f t="shared" si="50"/>
        <v>0</v>
      </c>
      <c r="G206">
        <f>IF('Raw Data'!O201&lt;'Raw Data'!P201, 'Raw Data'!E201, 0)</f>
        <v>0</v>
      </c>
      <c r="H206" s="7">
        <f t="shared" si="51"/>
        <v>0</v>
      </c>
      <c r="I206">
        <f>IF(SUM('Raw Data'!O201:P201)&gt;2, 'Raw Data'!F201, 0)</f>
        <v>0</v>
      </c>
      <c r="J206" s="7">
        <f t="shared" si="52"/>
        <v>0</v>
      </c>
      <c r="K206">
        <f>IF(AND(ISNUMBER('Raw Data'!O201),SUM('Raw Data'!O201:P201)&lt;3),'Raw Data'!F201,)</f>
        <v>0</v>
      </c>
      <c r="L206" s="7">
        <f t="shared" si="53"/>
        <v>0</v>
      </c>
      <c r="M206">
        <f>IF(AND('Raw Data'!O201&gt;0, 'Raw Data'!P201&gt;0), 'Raw Data'!H201, 0)</f>
        <v>0</v>
      </c>
      <c r="N206" s="7">
        <f t="shared" si="54"/>
        <v>0</v>
      </c>
      <c r="O206">
        <f>IF(AND(ISNUMBER('Raw Data'!O201), OR('Raw Data'!O201=0, 'Raw Data'!P201=0)), 'Raw Data'!I201, 0)</f>
        <v>0</v>
      </c>
      <c r="P206" s="7">
        <f>IF(OR(E206&gt;0, ISBLANK('Raw Data'!O201)=TRUE), 0, 1)</f>
        <v>0</v>
      </c>
      <c r="Q206">
        <f>IF('Raw Data'!O201='Raw Data'!P201, 0, IF('Raw Data'!O201&gt;'Raw Data'!P201, 'Raw Data'!J201, 0))</f>
        <v>0</v>
      </c>
      <c r="R206" s="7">
        <f>IF(OR(E206&gt;0, ISBLANK('Raw Data'!O201)=TRUE), 0, 1)</f>
        <v>0</v>
      </c>
      <c r="S206">
        <f>IF('Raw Data'!O201='Raw Data'!P201, 0, IF('Raw Data'!O201&lt;'Raw Data'!P201, 'Raw Data'!K201, 0))</f>
        <v>0</v>
      </c>
      <c r="T206" s="7">
        <f t="shared" si="55"/>
        <v>0</v>
      </c>
      <c r="U206">
        <f>IF(AND(ISNUMBER('Raw Data'!O201), OR('Raw Data'!O201&gt;'Raw Data'!P201, 'Raw Data'!O201='Raw Data'!P201)), 'Raw Data'!L201, 0)</f>
        <v>0</v>
      </c>
      <c r="V206" s="7">
        <f t="shared" si="56"/>
        <v>0</v>
      </c>
      <c r="W206">
        <f>IF(AND(ISNUMBER('Raw Data'!O201), OR('Raw Data'!O201&lt;'Raw Data'!P201, 'Raw Data'!O201='Raw Data'!P201)), 'Raw Data'!M201, 0)</f>
        <v>0</v>
      </c>
      <c r="X206" s="7">
        <f t="shared" si="57"/>
        <v>0</v>
      </c>
      <c r="Y206">
        <f>IF(AND(ISNUMBER('Raw Data'!O201), OR('Raw Data'!O201&gt;'Raw Data'!P201, 'Raw Data'!O201&lt;'Raw Data'!P201)), 'Raw Data'!N201, 0)</f>
        <v>0</v>
      </c>
      <c r="Z206">
        <f>IF('Raw Data'!C201&lt;'Raw Data'!E201, 1, 0)</f>
        <v>0</v>
      </c>
      <c r="AA206">
        <f>IF(AND('Raw Data'!C201&lt;'Raw Data'!E201, 'Raw Data'!O201&gt;'Raw Data'!P201), 'Raw Data'!C201, 0)</f>
        <v>0</v>
      </c>
      <c r="AB206" t="b">
        <f>'Raw Data'!C201&lt;'Raw Data'!E201</f>
        <v>0</v>
      </c>
      <c r="AC206">
        <f>IF('Raw Data'!C202&gt;'Raw Data'!E202, 1, 0)</f>
        <v>0</v>
      </c>
      <c r="AD206">
        <f>IF(AND('Raw Data'!C201&gt;'Raw Data'!E201, 'Raw Data'!O201&gt;'Raw Data'!P201), 'Raw Data'!C201, 0)</f>
        <v>0</v>
      </c>
      <c r="AE206">
        <f>IF('Raw Data'!E201&lt;'Raw Data'!C201, 1, 0)</f>
        <v>0</v>
      </c>
      <c r="AF206">
        <f>IF(AND('Raw Data'!C201&gt;'Raw Data'!E201, 'Raw Data'!O201&lt;'Raw Data'!P201), 'Raw Data'!E201, 0)</f>
        <v>0</v>
      </c>
      <c r="AG206">
        <f>IF('Raw Data'!E201&gt;'Raw Data'!C201, 1, 0)</f>
        <v>0</v>
      </c>
      <c r="AH206">
        <f>IF(AND('Raw Data'!C201&lt;'Raw Data'!E201, 'Raw Data'!O201&lt;'Raw Data'!P201), 'Raw Data'!E201, 0)</f>
        <v>0</v>
      </c>
      <c r="AI206" s="7">
        <f t="shared" si="58"/>
        <v>0</v>
      </c>
      <c r="AJ206">
        <f>IF(ISNUMBER('Raw Data'!C201), IF(_xlfn.XLOOKUP(SMALL('Raw Data'!C201:E201, 1), C206:G206, C206:G206, 0)&gt;0, SMALL('Raw Data'!C201:E201, 1), 0), 0)</f>
        <v>0</v>
      </c>
      <c r="AK206" s="7">
        <f t="shared" si="59"/>
        <v>0</v>
      </c>
      <c r="AL206">
        <f>IF(ISNUMBER('Raw Data'!C201), IF(_xlfn.XLOOKUP(SMALL('Raw Data'!C201:E201, 2), C206:G206, C206:G206, 0)&gt;0, SMALL('Raw Data'!C201:E201, 2), 0), 0)</f>
        <v>0</v>
      </c>
      <c r="AM206" s="7">
        <f t="shared" si="60"/>
        <v>0</v>
      </c>
      <c r="AN206">
        <f>IF(ISNUMBER('Raw Data'!C201), IF(_xlfn.XLOOKUP(SMALL('Raw Data'!C201:E201, 3), C206:G206, C206:G206, 0)&gt;0, SMALL('Raw Data'!C201:E201, 3), 0), 0)</f>
        <v>0</v>
      </c>
      <c r="AO206" s="7">
        <f t="shared" si="61"/>
        <v>0</v>
      </c>
      <c r="AP206">
        <f>IF(AND('Raw Data'!C201&lt;'Raw Data'!E201,'Raw Data'!O201&gt;'Raw Data'!P201),'Raw Data'!C201,IF(AND('Raw Data'!E201&lt;'Raw Data'!C201,'Raw Data'!P201&gt;'Raw Data'!O201),'Raw Data'!E201,0))</f>
        <v>0</v>
      </c>
      <c r="AQ206" s="7">
        <f t="shared" si="62"/>
        <v>0</v>
      </c>
      <c r="AR206">
        <f>IF(AND('Raw Data'!C201&gt;'Raw Data'!E201,'Raw Data'!O201&gt;'Raw Data'!P201),'Raw Data'!C201,IF(AND('Raw Data'!E201&gt;'Raw Data'!C201,'Raw Data'!P201&gt;'Raw Data'!O201),'Raw Data'!E201,0))</f>
        <v>0</v>
      </c>
      <c r="AS206">
        <f>IF('Raw Data'!D201&gt;0, IF('Raw Data'!D201&gt;4, Analysis!P206, 1), 0)</f>
        <v>0</v>
      </c>
      <c r="AT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AU206">
        <f t="shared" si="63"/>
        <v>0</v>
      </c>
      <c r="AV206">
        <f>IF(AND('Raw Data'!D201&gt;4,'Raw Data'!O201&lt;'Raw Data'!P201),'Raw Data'!K201,IF(AND('Raw Data'!D201&gt;4,'Raw Data'!O201='Raw Data'!P201),0,IF('Raw Data'!O201='Raw Data'!P201,'Raw Data'!D201,0)))</f>
        <v>0</v>
      </c>
      <c r="AW206">
        <f>IF(AND('Raw Data'!D201&lt;4, NOT(ISBLANK('Raw Data'!D201))), 1, 0)</f>
        <v>0</v>
      </c>
      <c r="AX206">
        <f>IF(AND('Raw Data'!D201&lt;4, 'Raw Data'!O201='Raw Data'!P201), 'Raw Data'!D201, 0)</f>
        <v>0</v>
      </c>
    </row>
    <row r="207" spans="1:50" x14ac:dyDescent="0.3">
      <c r="A207">
        <f>'Raw Data'!Q202</f>
        <v>0</v>
      </c>
      <c r="B207" s="7">
        <f t="shared" si="48"/>
        <v>0</v>
      </c>
      <c r="C207">
        <f>IF('Raw Data'!O202&gt;'Raw Data'!P202, 'Raw Data'!C202, 0)</f>
        <v>0</v>
      </c>
      <c r="D207" s="7">
        <f t="shared" si="49"/>
        <v>0</v>
      </c>
      <c r="E207">
        <f>IF(AND(ISNUMBER('Raw Data'!O202), 'Raw Data'!O202='Raw Data'!P202), 'Raw Data'!D202, 0)</f>
        <v>0</v>
      </c>
      <c r="F207" s="7">
        <f t="shared" si="50"/>
        <v>0</v>
      </c>
      <c r="G207">
        <f>IF('Raw Data'!O202&lt;'Raw Data'!P202, 'Raw Data'!E202, 0)</f>
        <v>0</v>
      </c>
      <c r="H207" s="7">
        <f t="shared" si="51"/>
        <v>0</v>
      </c>
      <c r="I207">
        <f>IF(SUM('Raw Data'!O202:P202)&gt;2, 'Raw Data'!F202, 0)</f>
        <v>0</v>
      </c>
      <c r="J207" s="7">
        <f t="shared" si="52"/>
        <v>0</v>
      </c>
      <c r="K207">
        <f>IF(AND(ISNUMBER('Raw Data'!O202),SUM('Raw Data'!O202:P202)&lt;3),'Raw Data'!F202,)</f>
        <v>0</v>
      </c>
      <c r="L207" s="7">
        <f t="shared" si="53"/>
        <v>0</v>
      </c>
      <c r="M207">
        <f>IF(AND('Raw Data'!O202&gt;0, 'Raw Data'!P202&gt;0), 'Raw Data'!H202, 0)</f>
        <v>0</v>
      </c>
      <c r="N207" s="7">
        <f t="shared" si="54"/>
        <v>0</v>
      </c>
      <c r="O207">
        <f>IF(AND(ISNUMBER('Raw Data'!O202), OR('Raw Data'!O202=0, 'Raw Data'!P202=0)), 'Raw Data'!I202, 0)</f>
        <v>0</v>
      </c>
      <c r="P207" s="7">
        <f>IF(OR(E207&gt;0, ISBLANK('Raw Data'!O202)=TRUE), 0, 1)</f>
        <v>0</v>
      </c>
      <c r="Q207">
        <f>IF('Raw Data'!O202='Raw Data'!P202, 0, IF('Raw Data'!O202&gt;'Raw Data'!P202, 'Raw Data'!J202, 0))</f>
        <v>0</v>
      </c>
      <c r="R207" s="7">
        <f>IF(OR(E207&gt;0, ISBLANK('Raw Data'!O202)=TRUE), 0, 1)</f>
        <v>0</v>
      </c>
      <c r="S207">
        <f>IF('Raw Data'!O202='Raw Data'!P202, 0, IF('Raw Data'!O202&lt;'Raw Data'!P202, 'Raw Data'!K202, 0))</f>
        <v>0</v>
      </c>
      <c r="T207" s="7">
        <f t="shared" si="55"/>
        <v>0</v>
      </c>
      <c r="U207">
        <f>IF(AND(ISNUMBER('Raw Data'!O202), OR('Raw Data'!O202&gt;'Raw Data'!P202, 'Raw Data'!O202='Raw Data'!P202)), 'Raw Data'!L202, 0)</f>
        <v>0</v>
      </c>
      <c r="V207" s="7">
        <f t="shared" si="56"/>
        <v>0</v>
      </c>
      <c r="W207">
        <f>IF(AND(ISNUMBER('Raw Data'!O202), OR('Raw Data'!O202&lt;'Raw Data'!P202, 'Raw Data'!O202='Raw Data'!P202)), 'Raw Data'!M202, 0)</f>
        <v>0</v>
      </c>
      <c r="X207" s="7">
        <f t="shared" si="57"/>
        <v>0</v>
      </c>
      <c r="Y207">
        <f>IF(AND(ISNUMBER('Raw Data'!O202), OR('Raw Data'!O202&gt;'Raw Data'!P202, 'Raw Data'!O202&lt;'Raw Data'!P202)), 'Raw Data'!N202, 0)</f>
        <v>0</v>
      </c>
      <c r="Z207">
        <f>IF('Raw Data'!C202&lt;'Raw Data'!E202, 1, 0)</f>
        <v>0</v>
      </c>
      <c r="AA207">
        <f>IF(AND('Raw Data'!C202&lt;'Raw Data'!E202, 'Raw Data'!O202&gt;'Raw Data'!P202), 'Raw Data'!C202, 0)</f>
        <v>0</v>
      </c>
      <c r="AB207" t="b">
        <f>'Raw Data'!C202&lt;'Raw Data'!E202</f>
        <v>0</v>
      </c>
      <c r="AC207">
        <f>IF('Raw Data'!C203&gt;'Raw Data'!E203, 1, 0)</f>
        <v>0</v>
      </c>
      <c r="AD207">
        <f>IF(AND('Raw Data'!C202&gt;'Raw Data'!E202, 'Raw Data'!O202&gt;'Raw Data'!P202), 'Raw Data'!C202, 0)</f>
        <v>0</v>
      </c>
      <c r="AE207">
        <f>IF('Raw Data'!E202&lt;'Raw Data'!C202, 1, 0)</f>
        <v>0</v>
      </c>
      <c r="AF207">
        <f>IF(AND('Raw Data'!C202&gt;'Raw Data'!E202, 'Raw Data'!O202&lt;'Raw Data'!P202), 'Raw Data'!E202, 0)</f>
        <v>0</v>
      </c>
      <c r="AG207">
        <f>IF('Raw Data'!E202&gt;'Raw Data'!C202, 1, 0)</f>
        <v>0</v>
      </c>
      <c r="AH207">
        <f>IF(AND('Raw Data'!C202&lt;'Raw Data'!E202, 'Raw Data'!O202&lt;'Raw Data'!P202), 'Raw Data'!E202, 0)</f>
        <v>0</v>
      </c>
      <c r="AI207" s="7">
        <f t="shared" si="58"/>
        <v>0</v>
      </c>
      <c r="AJ207">
        <f>IF(ISNUMBER('Raw Data'!C202), IF(_xlfn.XLOOKUP(SMALL('Raw Data'!C202:E202, 1), C207:G207, C207:G207, 0)&gt;0, SMALL('Raw Data'!C202:E202, 1), 0), 0)</f>
        <v>0</v>
      </c>
      <c r="AK207" s="7">
        <f t="shared" si="59"/>
        <v>0</v>
      </c>
      <c r="AL207">
        <f>IF(ISNUMBER('Raw Data'!C202), IF(_xlfn.XLOOKUP(SMALL('Raw Data'!C202:E202, 2), C207:G207, C207:G207, 0)&gt;0, SMALL('Raw Data'!C202:E202, 2), 0), 0)</f>
        <v>0</v>
      </c>
      <c r="AM207" s="7">
        <f t="shared" si="60"/>
        <v>0</v>
      </c>
      <c r="AN207">
        <f>IF(ISNUMBER('Raw Data'!C202), IF(_xlfn.XLOOKUP(SMALL('Raw Data'!C202:E202, 3), C207:G207, C207:G207, 0)&gt;0, SMALL('Raw Data'!C202:E202, 3), 0), 0)</f>
        <v>0</v>
      </c>
      <c r="AO207" s="7">
        <f t="shared" si="61"/>
        <v>0</v>
      </c>
      <c r="AP207">
        <f>IF(AND('Raw Data'!C202&lt;'Raw Data'!E202,'Raw Data'!O202&gt;'Raw Data'!P202),'Raw Data'!C202,IF(AND('Raw Data'!E202&lt;'Raw Data'!C202,'Raw Data'!P202&gt;'Raw Data'!O202),'Raw Data'!E202,0))</f>
        <v>0</v>
      </c>
      <c r="AQ207" s="7">
        <f t="shared" si="62"/>
        <v>0</v>
      </c>
      <c r="AR207">
        <f>IF(AND('Raw Data'!C202&gt;'Raw Data'!E202,'Raw Data'!O202&gt;'Raw Data'!P202),'Raw Data'!C202,IF(AND('Raw Data'!E202&gt;'Raw Data'!C202,'Raw Data'!P202&gt;'Raw Data'!O202),'Raw Data'!E202,0))</f>
        <v>0</v>
      </c>
      <c r="AS207">
        <f>IF('Raw Data'!D202&gt;0, IF('Raw Data'!D202&gt;4, Analysis!P207, 1), 0)</f>
        <v>0</v>
      </c>
      <c r="AT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AU207">
        <f t="shared" si="63"/>
        <v>0</v>
      </c>
      <c r="AV207">
        <f>IF(AND('Raw Data'!D202&gt;4,'Raw Data'!O202&lt;'Raw Data'!P202),'Raw Data'!K202,IF(AND('Raw Data'!D202&gt;4,'Raw Data'!O202='Raw Data'!P202),0,IF('Raw Data'!O202='Raw Data'!P202,'Raw Data'!D202,0)))</f>
        <v>0</v>
      </c>
      <c r="AW207">
        <f>IF(AND('Raw Data'!D202&lt;4, NOT(ISBLANK('Raw Data'!D202))), 1, 0)</f>
        <v>0</v>
      </c>
      <c r="AX207">
        <f>IF(AND('Raw Data'!D202&lt;4, 'Raw Data'!O202='Raw Data'!P202), 'Raw Data'!D202, 0)</f>
        <v>0</v>
      </c>
    </row>
    <row r="208" spans="1:50" x14ac:dyDescent="0.3">
      <c r="A208">
        <f>'Raw Data'!Q203</f>
        <v>0</v>
      </c>
      <c r="B208" s="7">
        <f t="shared" si="48"/>
        <v>0</v>
      </c>
      <c r="C208">
        <f>IF('Raw Data'!O203&gt;'Raw Data'!P203, 'Raw Data'!C203, 0)</f>
        <v>0</v>
      </c>
      <c r="D208" s="7">
        <f t="shared" si="49"/>
        <v>0</v>
      </c>
      <c r="E208">
        <f>IF(AND(ISNUMBER('Raw Data'!O203), 'Raw Data'!O203='Raw Data'!P203), 'Raw Data'!D203, 0)</f>
        <v>0</v>
      </c>
      <c r="F208" s="7">
        <f t="shared" si="50"/>
        <v>0</v>
      </c>
      <c r="G208">
        <f>IF('Raw Data'!O203&lt;'Raw Data'!P203, 'Raw Data'!E203, 0)</f>
        <v>0</v>
      </c>
      <c r="H208" s="7">
        <f t="shared" si="51"/>
        <v>0</v>
      </c>
      <c r="I208">
        <f>IF(SUM('Raw Data'!O203:P203)&gt;2, 'Raw Data'!F203, 0)</f>
        <v>0</v>
      </c>
      <c r="J208" s="7">
        <f t="shared" si="52"/>
        <v>0</v>
      </c>
      <c r="K208">
        <f>IF(AND(ISNUMBER('Raw Data'!O203),SUM('Raw Data'!O203:P203)&lt;3),'Raw Data'!F203,)</f>
        <v>0</v>
      </c>
      <c r="L208" s="7">
        <f t="shared" si="53"/>
        <v>0</v>
      </c>
      <c r="M208">
        <f>IF(AND('Raw Data'!O203&gt;0, 'Raw Data'!P203&gt;0), 'Raw Data'!H203, 0)</f>
        <v>0</v>
      </c>
      <c r="N208" s="7">
        <f t="shared" si="54"/>
        <v>0</v>
      </c>
      <c r="O208">
        <f>IF(AND(ISNUMBER('Raw Data'!O203), OR('Raw Data'!O203=0, 'Raw Data'!P203=0)), 'Raw Data'!I203, 0)</f>
        <v>0</v>
      </c>
      <c r="P208" s="7">
        <f>IF(OR(E208&gt;0, ISBLANK('Raw Data'!O203)=TRUE), 0, 1)</f>
        <v>0</v>
      </c>
      <c r="Q208">
        <f>IF('Raw Data'!O203='Raw Data'!P203, 0, IF('Raw Data'!O203&gt;'Raw Data'!P203, 'Raw Data'!J203, 0))</f>
        <v>0</v>
      </c>
      <c r="R208" s="7">
        <f>IF(OR(E208&gt;0, ISBLANK('Raw Data'!O203)=TRUE), 0, 1)</f>
        <v>0</v>
      </c>
      <c r="S208">
        <f>IF('Raw Data'!O203='Raw Data'!P203, 0, IF('Raw Data'!O203&lt;'Raw Data'!P203, 'Raw Data'!K203, 0))</f>
        <v>0</v>
      </c>
      <c r="T208" s="7">
        <f t="shared" si="55"/>
        <v>0</v>
      </c>
      <c r="U208">
        <f>IF(AND(ISNUMBER('Raw Data'!O203), OR('Raw Data'!O203&gt;'Raw Data'!P203, 'Raw Data'!O203='Raw Data'!P203)), 'Raw Data'!L203, 0)</f>
        <v>0</v>
      </c>
      <c r="V208" s="7">
        <f t="shared" si="56"/>
        <v>0</v>
      </c>
      <c r="W208">
        <f>IF(AND(ISNUMBER('Raw Data'!O203), OR('Raw Data'!O203&lt;'Raw Data'!P203, 'Raw Data'!O203='Raw Data'!P203)), 'Raw Data'!M203, 0)</f>
        <v>0</v>
      </c>
      <c r="X208" s="7">
        <f t="shared" si="57"/>
        <v>0</v>
      </c>
      <c r="Y208">
        <f>IF(AND(ISNUMBER('Raw Data'!O203), OR('Raw Data'!O203&gt;'Raw Data'!P203, 'Raw Data'!O203&lt;'Raw Data'!P203)), 'Raw Data'!N203, 0)</f>
        <v>0</v>
      </c>
      <c r="Z208">
        <f>IF('Raw Data'!C203&lt;'Raw Data'!E203, 1, 0)</f>
        <v>0</v>
      </c>
      <c r="AA208">
        <f>IF(AND('Raw Data'!C203&lt;'Raw Data'!E203, 'Raw Data'!O203&gt;'Raw Data'!P203), 'Raw Data'!C203, 0)</f>
        <v>0</v>
      </c>
      <c r="AB208" t="b">
        <f>'Raw Data'!C203&lt;'Raw Data'!E203</f>
        <v>0</v>
      </c>
      <c r="AC208">
        <f>IF('Raw Data'!C204&gt;'Raw Data'!E204, 1, 0)</f>
        <v>0</v>
      </c>
      <c r="AD208">
        <f>IF(AND('Raw Data'!C203&gt;'Raw Data'!E203, 'Raw Data'!O203&gt;'Raw Data'!P203), 'Raw Data'!C203, 0)</f>
        <v>0</v>
      </c>
      <c r="AE208">
        <f>IF('Raw Data'!E203&lt;'Raw Data'!C203, 1, 0)</f>
        <v>0</v>
      </c>
      <c r="AF208">
        <f>IF(AND('Raw Data'!C203&gt;'Raw Data'!E203, 'Raw Data'!O203&lt;'Raw Data'!P203), 'Raw Data'!E203, 0)</f>
        <v>0</v>
      </c>
      <c r="AG208">
        <f>IF('Raw Data'!E203&gt;'Raw Data'!C203, 1, 0)</f>
        <v>0</v>
      </c>
      <c r="AH208">
        <f>IF(AND('Raw Data'!C203&lt;'Raw Data'!E203, 'Raw Data'!O203&lt;'Raw Data'!P203), 'Raw Data'!E203, 0)</f>
        <v>0</v>
      </c>
      <c r="AI208" s="7">
        <f t="shared" si="58"/>
        <v>0</v>
      </c>
      <c r="AJ208">
        <f>IF(ISNUMBER('Raw Data'!C203), IF(_xlfn.XLOOKUP(SMALL('Raw Data'!C203:E203, 1), C208:G208, C208:G208, 0)&gt;0, SMALL('Raw Data'!C203:E203, 1), 0), 0)</f>
        <v>0</v>
      </c>
      <c r="AK208" s="7">
        <f t="shared" si="59"/>
        <v>0</v>
      </c>
      <c r="AL208">
        <f>IF(ISNUMBER('Raw Data'!C203), IF(_xlfn.XLOOKUP(SMALL('Raw Data'!C203:E203, 2), C208:G208, C208:G208, 0)&gt;0, SMALL('Raw Data'!C203:E203, 2), 0), 0)</f>
        <v>0</v>
      </c>
      <c r="AM208" s="7">
        <f t="shared" si="60"/>
        <v>0</v>
      </c>
      <c r="AN208">
        <f>IF(ISNUMBER('Raw Data'!C203), IF(_xlfn.XLOOKUP(SMALL('Raw Data'!C203:E203, 3), C208:G208, C208:G208, 0)&gt;0, SMALL('Raw Data'!C203:E203, 3), 0), 0)</f>
        <v>0</v>
      </c>
      <c r="AO208" s="7">
        <f t="shared" si="61"/>
        <v>0</v>
      </c>
      <c r="AP208">
        <f>IF(AND('Raw Data'!C203&lt;'Raw Data'!E203,'Raw Data'!O203&gt;'Raw Data'!P203),'Raw Data'!C203,IF(AND('Raw Data'!E203&lt;'Raw Data'!C203,'Raw Data'!P203&gt;'Raw Data'!O203),'Raw Data'!E203,0))</f>
        <v>0</v>
      </c>
      <c r="AQ208" s="7">
        <f t="shared" si="62"/>
        <v>0</v>
      </c>
      <c r="AR208">
        <f>IF(AND('Raw Data'!C203&gt;'Raw Data'!E203,'Raw Data'!O203&gt;'Raw Data'!P203),'Raw Data'!C203,IF(AND('Raw Data'!E203&gt;'Raw Data'!C203,'Raw Data'!P203&gt;'Raw Data'!O203),'Raw Data'!E203,0))</f>
        <v>0</v>
      </c>
      <c r="AS208">
        <f>IF('Raw Data'!D203&gt;0, IF('Raw Data'!D203&gt;4, Analysis!P208, 1), 0)</f>
        <v>0</v>
      </c>
      <c r="AT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AU208">
        <f t="shared" si="63"/>
        <v>0</v>
      </c>
      <c r="AV208">
        <f>IF(AND('Raw Data'!D203&gt;4,'Raw Data'!O203&lt;'Raw Data'!P203),'Raw Data'!K203,IF(AND('Raw Data'!D203&gt;4,'Raw Data'!O203='Raw Data'!P203),0,IF('Raw Data'!O203='Raw Data'!P203,'Raw Data'!D203,0)))</f>
        <v>0</v>
      </c>
      <c r="AW208">
        <f>IF(AND('Raw Data'!D203&lt;4, NOT(ISBLANK('Raw Data'!D203))), 1, 0)</f>
        <v>0</v>
      </c>
      <c r="AX208">
        <f>IF(AND('Raw Data'!D203&lt;4, 'Raw Data'!O203='Raw Data'!P203), 'Raw Data'!D203, 0)</f>
        <v>0</v>
      </c>
    </row>
    <row r="209" spans="1:50" x14ac:dyDescent="0.3">
      <c r="A209">
        <f>'Raw Data'!Q204</f>
        <v>0</v>
      </c>
      <c r="B209" s="7">
        <f t="shared" si="48"/>
        <v>0</v>
      </c>
      <c r="C209">
        <f>IF('Raw Data'!O204&gt;'Raw Data'!P204, 'Raw Data'!C204, 0)</f>
        <v>0</v>
      </c>
      <c r="D209" s="7">
        <f t="shared" si="49"/>
        <v>0</v>
      </c>
      <c r="E209">
        <f>IF(AND(ISNUMBER('Raw Data'!O204), 'Raw Data'!O204='Raw Data'!P204), 'Raw Data'!D204, 0)</f>
        <v>0</v>
      </c>
      <c r="F209" s="7">
        <f t="shared" si="50"/>
        <v>0</v>
      </c>
      <c r="G209">
        <f>IF('Raw Data'!O204&lt;'Raw Data'!P204, 'Raw Data'!E204, 0)</f>
        <v>0</v>
      </c>
      <c r="H209" s="7">
        <f t="shared" si="51"/>
        <v>0</v>
      </c>
      <c r="I209">
        <f>IF(SUM('Raw Data'!O204:P204)&gt;2, 'Raw Data'!F204, 0)</f>
        <v>0</v>
      </c>
      <c r="J209" s="7">
        <f t="shared" si="52"/>
        <v>0</v>
      </c>
      <c r="K209">
        <f>IF(AND(ISNUMBER('Raw Data'!O204),SUM('Raw Data'!O204:P204)&lt;3),'Raw Data'!F204,)</f>
        <v>0</v>
      </c>
      <c r="L209" s="7">
        <f t="shared" si="53"/>
        <v>0</v>
      </c>
      <c r="M209">
        <f>IF(AND('Raw Data'!O204&gt;0, 'Raw Data'!P204&gt;0), 'Raw Data'!H204, 0)</f>
        <v>0</v>
      </c>
      <c r="N209" s="7">
        <f t="shared" si="54"/>
        <v>0</v>
      </c>
      <c r="O209">
        <f>IF(AND(ISNUMBER('Raw Data'!O204), OR('Raw Data'!O204=0, 'Raw Data'!P204=0)), 'Raw Data'!I204, 0)</f>
        <v>0</v>
      </c>
      <c r="P209" s="7">
        <f>IF(OR(E209&gt;0, ISBLANK('Raw Data'!O204)=TRUE), 0, 1)</f>
        <v>0</v>
      </c>
      <c r="Q209">
        <f>IF('Raw Data'!O204='Raw Data'!P204, 0, IF('Raw Data'!O204&gt;'Raw Data'!P204, 'Raw Data'!J204, 0))</f>
        <v>0</v>
      </c>
      <c r="R209" s="7">
        <f>IF(OR(E209&gt;0, ISBLANK('Raw Data'!O204)=TRUE), 0, 1)</f>
        <v>0</v>
      </c>
      <c r="S209">
        <f>IF('Raw Data'!O204='Raw Data'!P204, 0, IF('Raw Data'!O204&lt;'Raw Data'!P204, 'Raw Data'!K204, 0))</f>
        <v>0</v>
      </c>
      <c r="T209" s="7">
        <f t="shared" si="55"/>
        <v>0</v>
      </c>
      <c r="U209">
        <f>IF(AND(ISNUMBER('Raw Data'!O204), OR('Raw Data'!O204&gt;'Raw Data'!P204, 'Raw Data'!O204='Raw Data'!P204)), 'Raw Data'!L204, 0)</f>
        <v>0</v>
      </c>
      <c r="V209" s="7">
        <f t="shared" si="56"/>
        <v>0</v>
      </c>
      <c r="W209">
        <f>IF(AND(ISNUMBER('Raw Data'!O204), OR('Raw Data'!O204&lt;'Raw Data'!P204, 'Raw Data'!O204='Raw Data'!P204)), 'Raw Data'!M204, 0)</f>
        <v>0</v>
      </c>
      <c r="X209" s="7">
        <f t="shared" si="57"/>
        <v>0</v>
      </c>
      <c r="Y209">
        <f>IF(AND(ISNUMBER('Raw Data'!O204), OR('Raw Data'!O204&gt;'Raw Data'!P204, 'Raw Data'!O204&lt;'Raw Data'!P204)), 'Raw Data'!N204, 0)</f>
        <v>0</v>
      </c>
      <c r="Z209">
        <f>IF('Raw Data'!C204&lt;'Raw Data'!E204, 1, 0)</f>
        <v>0</v>
      </c>
      <c r="AA209">
        <f>IF(AND('Raw Data'!C204&lt;'Raw Data'!E204, 'Raw Data'!O204&gt;'Raw Data'!P204), 'Raw Data'!C204, 0)</f>
        <v>0</v>
      </c>
      <c r="AB209" t="b">
        <f>'Raw Data'!C204&lt;'Raw Data'!E204</f>
        <v>0</v>
      </c>
      <c r="AC209">
        <f>IF('Raw Data'!C205&gt;'Raw Data'!E205, 1, 0)</f>
        <v>0</v>
      </c>
      <c r="AD209">
        <f>IF(AND('Raw Data'!C204&gt;'Raw Data'!E204, 'Raw Data'!O204&gt;'Raw Data'!P204), 'Raw Data'!C204, 0)</f>
        <v>0</v>
      </c>
      <c r="AE209">
        <f>IF('Raw Data'!E204&lt;'Raw Data'!C204, 1, 0)</f>
        <v>0</v>
      </c>
      <c r="AF209">
        <f>IF(AND('Raw Data'!C204&gt;'Raw Data'!E204, 'Raw Data'!O204&lt;'Raw Data'!P204), 'Raw Data'!E204, 0)</f>
        <v>0</v>
      </c>
      <c r="AG209">
        <f>IF('Raw Data'!E204&gt;'Raw Data'!C204, 1, 0)</f>
        <v>0</v>
      </c>
      <c r="AH209">
        <f>IF(AND('Raw Data'!C204&lt;'Raw Data'!E204, 'Raw Data'!O204&lt;'Raw Data'!P204), 'Raw Data'!E204, 0)</f>
        <v>0</v>
      </c>
      <c r="AI209" s="7">
        <f t="shared" si="58"/>
        <v>0</v>
      </c>
      <c r="AJ209">
        <f>IF(ISNUMBER('Raw Data'!C204), IF(_xlfn.XLOOKUP(SMALL('Raw Data'!C204:E204, 1), C209:G209, C209:G209, 0)&gt;0, SMALL('Raw Data'!C204:E204, 1), 0), 0)</f>
        <v>0</v>
      </c>
      <c r="AK209" s="7">
        <f t="shared" si="59"/>
        <v>0</v>
      </c>
      <c r="AL209">
        <f>IF(ISNUMBER('Raw Data'!C204), IF(_xlfn.XLOOKUP(SMALL('Raw Data'!C204:E204, 2), C209:G209, C209:G209, 0)&gt;0, SMALL('Raw Data'!C204:E204, 2), 0), 0)</f>
        <v>0</v>
      </c>
      <c r="AM209" s="7">
        <f t="shared" si="60"/>
        <v>0</v>
      </c>
      <c r="AN209">
        <f>IF(ISNUMBER('Raw Data'!C204), IF(_xlfn.XLOOKUP(SMALL('Raw Data'!C204:E204, 3), C209:G209, C209:G209, 0)&gt;0, SMALL('Raw Data'!C204:E204, 3), 0), 0)</f>
        <v>0</v>
      </c>
      <c r="AO209" s="7">
        <f t="shared" si="61"/>
        <v>0</v>
      </c>
      <c r="AP209">
        <f>IF(AND('Raw Data'!C204&lt;'Raw Data'!E204,'Raw Data'!O204&gt;'Raw Data'!P204),'Raw Data'!C204,IF(AND('Raw Data'!E204&lt;'Raw Data'!C204,'Raw Data'!P204&gt;'Raw Data'!O204),'Raw Data'!E204,0))</f>
        <v>0</v>
      </c>
      <c r="AQ209" s="7">
        <f t="shared" si="62"/>
        <v>0</v>
      </c>
      <c r="AR209">
        <f>IF(AND('Raw Data'!C204&gt;'Raw Data'!E204,'Raw Data'!O204&gt;'Raw Data'!P204),'Raw Data'!C204,IF(AND('Raw Data'!E204&gt;'Raw Data'!C204,'Raw Data'!P204&gt;'Raw Data'!O204),'Raw Data'!E204,0))</f>
        <v>0</v>
      </c>
      <c r="AS209">
        <f>IF('Raw Data'!D204&gt;0, IF('Raw Data'!D204&gt;4, Analysis!P209, 1), 0)</f>
        <v>0</v>
      </c>
      <c r="AT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AU209">
        <f t="shared" si="63"/>
        <v>0</v>
      </c>
      <c r="AV209">
        <f>IF(AND('Raw Data'!D204&gt;4,'Raw Data'!O204&lt;'Raw Data'!P204),'Raw Data'!K204,IF(AND('Raw Data'!D204&gt;4,'Raw Data'!O204='Raw Data'!P204),0,IF('Raw Data'!O204='Raw Data'!P204,'Raw Data'!D204,0)))</f>
        <v>0</v>
      </c>
      <c r="AW209">
        <f>IF(AND('Raw Data'!D204&lt;4, NOT(ISBLANK('Raw Data'!D204))), 1, 0)</f>
        <v>0</v>
      </c>
      <c r="AX209">
        <f>IF(AND('Raw Data'!D204&lt;4, 'Raw Data'!O204='Raw Data'!P204), 'Raw Data'!D204, 0)</f>
        <v>0</v>
      </c>
    </row>
    <row r="210" spans="1:50" x14ac:dyDescent="0.3">
      <c r="A210">
        <f>'Raw Data'!Q205</f>
        <v>0</v>
      </c>
      <c r="B210" s="7">
        <f t="shared" si="48"/>
        <v>0</v>
      </c>
      <c r="C210">
        <f>IF('Raw Data'!O205&gt;'Raw Data'!P205, 'Raw Data'!C205, 0)</f>
        <v>0</v>
      </c>
      <c r="D210" s="7">
        <f t="shared" si="49"/>
        <v>0</v>
      </c>
      <c r="E210">
        <f>IF(AND(ISNUMBER('Raw Data'!O205), 'Raw Data'!O205='Raw Data'!P205), 'Raw Data'!D205, 0)</f>
        <v>0</v>
      </c>
      <c r="F210" s="7">
        <f t="shared" si="50"/>
        <v>0</v>
      </c>
      <c r="G210">
        <f>IF('Raw Data'!O205&lt;'Raw Data'!P205, 'Raw Data'!E205, 0)</f>
        <v>0</v>
      </c>
      <c r="H210" s="7">
        <f t="shared" si="51"/>
        <v>0</v>
      </c>
      <c r="I210">
        <f>IF(SUM('Raw Data'!O205:P205)&gt;2, 'Raw Data'!F205, 0)</f>
        <v>0</v>
      </c>
      <c r="J210" s="7">
        <f t="shared" si="52"/>
        <v>0</v>
      </c>
      <c r="K210">
        <f>IF(AND(ISNUMBER('Raw Data'!O205),SUM('Raw Data'!O205:P205)&lt;3),'Raw Data'!F205,)</f>
        <v>0</v>
      </c>
      <c r="L210" s="7">
        <f t="shared" si="53"/>
        <v>0</v>
      </c>
      <c r="M210">
        <f>IF(AND('Raw Data'!O205&gt;0, 'Raw Data'!P205&gt;0), 'Raw Data'!H205, 0)</f>
        <v>0</v>
      </c>
      <c r="N210" s="7">
        <f t="shared" si="54"/>
        <v>0</v>
      </c>
      <c r="O210">
        <f>IF(AND(ISNUMBER('Raw Data'!O205), OR('Raw Data'!O205=0, 'Raw Data'!P205=0)), 'Raw Data'!I205, 0)</f>
        <v>0</v>
      </c>
      <c r="P210" s="7">
        <f>IF(OR(E210&gt;0, ISBLANK('Raw Data'!O205)=TRUE), 0, 1)</f>
        <v>0</v>
      </c>
      <c r="Q210">
        <f>IF('Raw Data'!O205='Raw Data'!P205, 0, IF('Raw Data'!O205&gt;'Raw Data'!P205, 'Raw Data'!J205, 0))</f>
        <v>0</v>
      </c>
      <c r="R210" s="7">
        <f>IF(OR(E210&gt;0, ISBLANK('Raw Data'!O205)=TRUE), 0, 1)</f>
        <v>0</v>
      </c>
      <c r="S210">
        <f>IF('Raw Data'!O205='Raw Data'!P205, 0, IF('Raw Data'!O205&lt;'Raw Data'!P205, 'Raw Data'!K205, 0))</f>
        <v>0</v>
      </c>
      <c r="T210" s="7">
        <f t="shared" si="55"/>
        <v>0</v>
      </c>
      <c r="U210">
        <f>IF(AND(ISNUMBER('Raw Data'!O205), OR('Raw Data'!O205&gt;'Raw Data'!P205, 'Raw Data'!O205='Raw Data'!P205)), 'Raw Data'!L205, 0)</f>
        <v>0</v>
      </c>
      <c r="V210" s="7">
        <f t="shared" si="56"/>
        <v>0</v>
      </c>
      <c r="W210">
        <f>IF(AND(ISNUMBER('Raw Data'!O205), OR('Raw Data'!O205&lt;'Raw Data'!P205, 'Raw Data'!O205='Raw Data'!P205)), 'Raw Data'!M205, 0)</f>
        <v>0</v>
      </c>
      <c r="X210" s="7">
        <f t="shared" si="57"/>
        <v>0</v>
      </c>
      <c r="Y210">
        <f>IF(AND(ISNUMBER('Raw Data'!O205), OR('Raw Data'!O205&gt;'Raw Data'!P205, 'Raw Data'!O205&lt;'Raw Data'!P205)), 'Raw Data'!N205, 0)</f>
        <v>0</v>
      </c>
      <c r="Z210">
        <f>IF('Raw Data'!C205&lt;'Raw Data'!E205, 1, 0)</f>
        <v>0</v>
      </c>
      <c r="AA210">
        <f>IF(AND('Raw Data'!C205&lt;'Raw Data'!E205, 'Raw Data'!O205&gt;'Raw Data'!P205), 'Raw Data'!C205, 0)</f>
        <v>0</v>
      </c>
      <c r="AB210" t="b">
        <f>'Raw Data'!C205&lt;'Raw Data'!E205</f>
        <v>0</v>
      </c>
      <c r="AC210">
        <f>IF('Raw Data'!C206&gt;'Raw Data'!E206, 1, 0)</f>
        <v>0</v>
      </c>
      <c r="AD210">
        <f>IF(AND('Raw Data'!C205&gt;'Raw Data'!E205, 'Raw Data'!O205&gt;'Raw Data'!P205), 'Raw Data'!C205, 0)</f>
        <v>0</v>
      </c>
      <c r="AE210">
        <f>IF('Raw Data'!E205&lt;'Raw Data'!C205, 1, 0)</f>
        <v>0</v>
      </c>
      <c r="AF210">
        <f>IF(AND('Raw Data'!C205&gt;'Raw Data'!E205, 'Raw Data'!O205&lt;'Raw Data'!P205), 'Raw Data'!E205, 0)</f>
        <v>0</v>
      </c>
      <c r="AG210">
        <f>IF('Raw Data'!E205&gt;'Raw Data'!C205, 1, 0)</f>
        <v>0</v>
      </c>
      <c r="AH210">
        <f>IF(AND('Raw Data'!C205&lt;'Raw Data'!E205, 'Raw Data'!O205&lt;'Raw Data'!P205), 'Raw Data'!E205, 0)</f>
        <v>0</v>
      </c>
      <c r="AI210" s="7">
        <f t="shared" si="58"/>
        <v>0</v>
      </c>
      <c r="AJ210">
        <f>IF(ISNUMBER('Raw Data'!C205), IF(_xlfn.XLOOKUP(SMALL('Raw Data'!C205:E205, 1), C210:G210, C210:G210, 0)&gt;0, SMALL('Raw Data'!C205:E205, 1), 0), 0)</f>
        <v>0</v>
      </c>
      <c r="AK210" s="7">
        <f t="shared" si="59"/>
        <v>0</v>
      </c>
      <c r="AL210">
        <f>IF(ISNUMBER('Raw Data'!C205), IF(_xlfn.XLOOKUP(SMALL('Raw Data'!C205:E205, 2), C210:G210, C210:G210, 0)&gt;0, SMALL('Raw Data'!C205:E205, 2), 0), 0)</f>
        <v>0</v>
      </c>
      <c r="AM210" s="7">
        <f t="shared" si="60"/>
        <v>0</v>
      </c>
      <c r="AN210">
        <f>IF(ISNUMBER('Raw Data'!C205), IF(_xlfn.XLOOKUP(SMALL('Raw Data'!C205:E205, 3), C210:G210, C210:G210, 0)&gt;0, SMALL('Raw Data'!C205:E205, 3), 0), 0)</f>
        <v>0</v>
      </c>
      <c r="AO210" s="7">
        <f t="shared" si="61"/>
        <v>0</v>
      </c>
      <c r="AP210">
        <f>IF(AND('Raw Data'!C205&lt;'Raw Data'!E205,'Raw Data'!O205&gt;'Raw Data'!P205),'Raw Data'!C205,IF(AND('Raw Data'!E205&lt;'Raw Data'!C205,'Raw Data'!P205&gt;'Raw Data'!O205),'Raw Data'!E205,0))</f>
        <v>0</v>
      </c>
      <c r="AQ210" s="7">
        <f t="shared" si="62"/>
        <v>0</v>
      </c>
      <c r="AR210">
        <f>IF(AND('Raw Data'!C205&gt;'Raw Data'!E205,'Raw Data'!O205&gt;'Raw Data'!P205),'Raw Data'!C205,IF(AND('Raw Data'!E205&gt;'Raw Data'!C205,'Raw Data'!P205&gt;'Raw Data'!O205),'Raw Data'!E205,0))</f>
        <v>0</v>
      </c>
      <c r="AS210">
        <f>IF('Raw Data'!D205&gt;0, IF('Raw Data'!D205&gt;4, Analysis!P210, 1), 0)</f>
        <v>0</v>
      </c>
      <c r="AT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AU210">
        <f t="shared" si="63"/>
        <v>0</v>
      </c>
      <c r="AV210">
        <f>IF(AND('Raw Data'!D205&gt;4,'Raw Data'!O205&lt;'Raw Data'!P205),'Raw Data'!K205,IF(AND('Raw Data'!D205&gt;4,'Raw Data'!O205='Raw Data'!P205),0,IF('Raw Data'!O205='Raw Data'!P205,'Raw Data'!D205,0)))</f>
        <v>0</v>
      </c>
      <c r="AW210">
        <f>IF(AND('Raw Data'!D205&lt;4, NOT(ISBLANK('Raw Data'!D205))), 1, 0)</f>
        <v>0</v>
      </c>
      <c r="AX210">
        <f>IF(AND('Raw Data'!D205&lt;4, 'Raw Data'!O205='Raw Data'!P205), 'Raw Data'!D205, 0)</f>
        <v>0</v>
      </c>
    </row>
    <row r="211" spans="1:50" x14ac:dyDescent="0.3">
      <c r="A211">
        <f>'Raw Data'!Q206</f>
        <v>0</v>
      </c>
      <c r="B211" s="7">
        <f t="shared" si="48"/>
        <v>0</v>
      </c>
      <c r="C211">
        <f>IF('Raw Data'!O206&gt;'Raw Data'!P206, 'Raw Data'!C206, 0)</f>
        <v>0</v>
      </c>
      <c r="D211" s="7">
        <f t="shared" si="49"/>
        <v>0</v>
      </c>
      <c r="E211">
        <f>IF(AND(ISNUMBER('Raw Data'!O206), 'Raw Data'!O206='Raw Data'!P206), 'Raw Data'!D206, 0)</f>
        <v>0</v>
      </c>
      <c r="F211" s="7">
        <f t="shared" si="50"/>
        <v>0</v>
      </c>
      <c r="G211">
        <f>IF('Raw Data'!O206&lt;'Raw Data'!P206, 'Raw Data'!E206, 0)</f>
        <v>0</v>
      </c>
      <c r="H211" s="7">
        <f t="shared" si="51"/>
        <v>0</v>
      </c>
      <c r="I211">
        <f>IF(SUM('Raw Data'!O206:P206)&gt;2, 'Raw Data'!F206, 0)</f>
        <v>0</v>
      </c>
      <c r="J211" s="7">
        <f t="shared" si="52"/>
        <v>0</v>
      </c>
      <c r="K211">
        <f>IF(AND(ISNUMBER('Raw Data'!O206),SUM('Raw Data'!O206:P206)&lt;3),'Raw Data'!F206,)</f>
        <v>0</v>
      </c>
      <c r="L211" s="7">
        <f t="shared" si="53"/>
        <v>0</v>
      </c>
      <c r="M211">
        <f>IF(AND('Raw Data'!O206&gt;0, 'Raw Data'!P206&gt;0), 'Raw Data'!H206, 0)</f>
        <v>0</v>
      </c>
      <c r="N211" s="7">
        <f t="shared" si="54"/>
        <v>0</v>
      </c>
      <c r="O211">
        <f>IF(AND(ISNUMBER('Raw Data'!O206), OR('Raw Data'!O206=0, 'Raw Data'!P206=0)), 'Raw Data'!I206, 0)</f>
        <v>0</v>
      </c>
      <c r="P211" s="7">
        <f>IF(OR(E211&gt;0, ISBLANK('Raw Data'!O206)=TRUE), 0, 1)</f>
        <v>0</v>
      </c>
      <c r="Q211">
        <f>IF('Raw Data'!O206='Raw Data'!P206, 0, IF('Raw Data'!O206&gt;'Raw Data'!P206, 'Raw Data'!J206, 0))</f>
        <v>0</v>
      </c>
      <c r="R211" s="7">
        <f>IF(OR(E211&gt;0, ISBLANK('Raw Data'!O206)=TRUE), 0, 1)</f>
        <v>0</v>
      </c>
      <c r="S211">
        <f>IF('Raw Data'!O206='Raw Data'!P206, 0, IF('Raw Data'!O206&lt;'Raw Data'!P206, 'Raw Data'!K206, 0))</f>
        <v>0</v>
      </c>
      <c r="T211" s="7">
        <f t="shared" si="55"/>
        <v>0</v>
      </c>
      <c r="U211">
        <f>IF(AND(ISNUMBER('Raw Data'!O206), OR('Raw Data'!O206&gt;'Raw Data'!P206, 'Raw Data'!O206='Raw Data'!P206)), 'Raw Data'!L206, 0)</f>
        <v>0</v>
      </c>
      <c r="V211" s="7">
        <f t="shared" si="56"/>
        <v>0</v>
      </c>
      <c r="W211">
        <f>IF(AND(ISNUMBER('Raw Data'!O206), OR('Raw Data'!O206&lt;'Raw Data'!P206, 'Raw Data'!O206='Raw Data'!P206)), 'Raw Data'!M206, 0)</f>
        <v>0</v>
      </c>
      <c r="X211" s="7">
        <f t="shared" si="57"/>
        <v>0</v>
      </c>
      <c r="Y211">
        <f>IF(AND(ISNUMBER('Raw Data'!O206), OR('Raw Data'!O206&gt;'Raw Data'!P206, 'Raw Data'!O206&lt;'Raw Data'!P206)), 'Raw Data'!N206, 0)</f>
        <v>0</v>
      </c>
      <c r="Z211">
        <f>IF('Raw Data'!C206&lt;'Raw Data'!E206, 1, 0)</f>
        <v>0</v>
      </c>
      <c r="AA211">
        <f>IF(AND('Raw Data'!C206&lt;'Raw Data'!E206, 'Raw Data'!O206&gt;'Raw Data'!P206), 'Raw Data'!C206, 0)</f>
        <v>0</v>
      </c>
      <c r="AB211" t="b">
        <f>'Raw Data'!C206&lt;'Raw Data'!E206</f>
        <v>0</v>
      </c>
      <c r="AC211">
        <f>IF('Raw Data'!C207&gt;'Raw Data'!E207, 1, 0)</f>
        <v>0</v>
      </c>
      <c r="AD211">
        <f>IF(AND('Raw Data'!C206&gt;'Raw Data'!E206, 'Raw Data'!O206&gt;'Raw Data'!P206), 'Raw Data'!C206, 0)</f>
        <v>0</v>
      </c>
      <c r="AE211">
        <f>IF('Raw Data'!E206&lt;'Raw Data'!C206, 1, 0)</f>
        <v>0</v>
      </c>
      <c r="AF211">
        <f>IF(AND('Raw Data'!C206&gt;'Raw Data'!E206, 'Raw Data'!O206&lt;'Raw Data'!P206), 'Raw Data'!E206, 0)</f>
        <v>0</v>
      </c>
      <c r="AG211">
        <f>IF('Raw Data'!E206&gt;'Raw Data'!C206, 1, 0)</f>
        <v>0</v>
      </c>
      <c r="AH211">
        <f>IF(AND('Raw Data'!C206&lt;'Raw Data'!E206, 'Raw Data'!O206&lt;'Raw Data'!P206), 'Raw Data'!E206, 0)</f>
        <v>0</v>
      </c>
      <c r="AI211" s="7">
        <f t="shared" si="58"/>
        <v>0</v>
      </c>
      <c r="AJ211">
        <f>IF(ISNUMBER('Raw Data'!C206), IF(_xlfn.XLOOKUP(SMALL('Raw Data'!C206:E206, 1), C211:G211, C211:G211, 0)&gt;0, SMALL('Raw Data'!C206:E206, 1), 0), 0)</f>
        <v>0</v>
      </c>
      <c r="AK211" s="7">
        <f t="shared" si="59"/>
        <v>0</v>
      </c>
      <c r="AL211">
        <f>IF(ISNUMBER('Raw Data'!C206), IF(_xlfn.XLOOKUP(SMALL('Raw Data'!C206:E206, 2), C211:G211, C211:G211, 0)&gt;0, SMALL('Raw Data'!C206:E206, 2), 0), 0)</f>
        <v>0</v>
      </c>
      <c r="AM211" s="7">
        <f t="shared" si="60"/>
        <v>0</v>
      </c>
      <c r="AN211">
        <f>IF(ISNUMBER('Raw Data'!C206), IF(_xlfn.XLOOKUP(SMALL('Raw Data'!C206:E206, 3), C211:G211, C211:G211, 0)&gt;0, SMALL('Raw Data'!C206:E206, 3), 0), 0)</f>
        <v>0</v>
      </c>
      <c r="AO211" s="7">
        <f t="shared" si="61"/>
        <v>0</v>
      </c>
      <c r="AP211">
        <f>IF(AND('Raw Data'!C206&lt;'Raw Data'!E206,'Raw Data'!O206&gt;'Raw Data'!P206),'Raw Data'!C206,IF(AND('Raw Data'!E206&lt;'Raw Data'!C206,'Raw Data'!P206&gt;'Raw Data'!O206),'Raw Data'!E206,0))</f>
        <v>0</v>
      </c>
      <c r="AQ211" s="7">
        <f t="shared" si="62"/>
        <v>0</v>
      </c>
      <c r="AR211">
        <f>IF(AND('Raw Data'!C206&gt;'Raw Data'!E206,'Raw Data'!O206&gt;'Raw Data'!P206),'Raw Data'!C206,IF(AND('Raw Data'!E206&gt;'Raw Data'!C206,'Raw Data'!P206&gt;'Raw Data'!O206),'Raw Data'!E206,0))</f>
        <v>0</v>
      </c>
      <c r="AS211">
        <f>IF('Raw Data'!D206&gt;0, IF('Raw Data'!D206&gt;4, Analysis!P211, 1), 0)</f>
        <v>0</v>
      </c>
      <c r="AT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AU211">
        <f t="shared" si="63"/>
        <v>0</v>
      </c>
      <c r="AV211">
        <f>IF(AND('Raw Data'!D206&gt;4,'Raw Data'!O206&lt;'Raw Data'!P206),'Raw Data'!K206,IF(AND('Raw Data'!D206&gt;4,'Raw Data'!O206='Raw Data'!P206),0,IF('Raw Data'!O206='Raw Data'!P206,'Raw Data'!D206,0)))</f>
        <v>0</v>
      </c>
      <c r="AW211">
        <f>IF(AND('Raw Data'!D206&lt;4, NOT(ISBLANK('Raw Data'!D206))), 1, 0)</f>
        <v>0</v>
      </c>
      <c r="AX211">
        <f>IF(AND('Raw Data'!D206&lt;4, 'Raw Data'!O206='Raw Data'!P206), 'Raw Data'!D206, 0)</f>
        <v>0</v>
      </c>
    </row>
    <row r="212" spans="1:50" x14ac:dyDescent="0.3">
      <c r="A212">
        <f>'Raw Data'!Q207</f>
        <v>0</v>
      </c>
      <c r="B212" s="7">
        <f t="shared" si="48"/>
        <v>0</v>
      </c>
      <c r="C212">
        <f>IF('Raw Data'!O207&gt;'Raw Data'!P207, 'Raw Data'!C207, 0)</f>
        <v>0</v>
      </c>
      <c r="D212" s="7">
        <f t="shared" si="49"/>
        <v>0</v>
      </c>
      <c r="E212">
        <f>IF(AND(ISNUMBER('Raw Data'!O207), 'Raw Data'!O207='Raw Data'!P207), 'Raw Data'!D207, 0)</f>
        <v>0</v>
      </c>
      <c r="F212" s="7">
        <f t="shared" si="50"/>
        <v>0</v>
      </c>
      <c r="G212">
        <f>IF('Raw Data'!O207&lt;'Raw Data'!P207, 'Raw Data'!E207, 0)</f>
        <v>0</v>
      </c>
      <c r="H212" s="7">
        <f t="shared" si="51"/>
        <v>0</v>
      </c>
      <c r="I212">
        <f>IF(SUM('Raw Data'!O207:P207)&gt;2, 'Raw Data'!F207, 0)</f>
        <v>0</v>
      </c>
      <c r="J212" s="7">
        <f t="shared" si="52"/>
        <v>0</v>
      </c>
      <c r="K212">
        <f>IF(AND(ISNUMBER('Raw Data'!O207),SUM('Raw Data'!O207:P207)&lt;3),'Raw Data'!F207,)</f>
        <v>0</v>
      </c>
      <c r="L212" s="7">
        <f t="shared" si="53"/>
        <v>0</v>
      </c>
      <c r="M212">
        <f>IF(AND('Raw Data'!O207&gt;0, 'Raw Data'!P207&gt;0), 'Raw Data'!H207, 0)</f>
        <v>0</v>
      </c>
      <c r="N212" s="7">
        <f t="shared" si="54"/>
        <v>0</v>
      </c>
      <c r="O212">
        <f>IF(AND(ISNUMBER('Raw Data'!O207), OR('Raw Data'!O207=0, 'Raw Data'!P207=0)), 'Raw Data'!I207, 0)</f>
        <v>0</v>
      </c>
      <c r="P212" s="7">
        <f>IF(OR(E212&gt;0, ISBLANK('Raw Data'!O207)=TRUE), 0, 1)</f>
        <v>0</v>
      </c>
      <c r="Q212">
        <f>IF('Raw Data'!O207='Raw Data'!P207, 0, IF('Raw Data'!O207&gt;'Raw Data'!P207, 'Raw Data'!J207, 0))</f>
        <v>0</v>
      </c>
      <c r="R212" s="7">
        <f>IF(OR(E212&gt;0, ISBLANK('Raw Data'!O207)=TRUE), 0, 1)</f>
        <v>0</v>
      </c>
      <c r="S212">
        <f>IF('Raw Data'!O207='Raw Data'!P207, 0, IF('Raw Data'!O207&lt;'Raw Data'!P207, 'Raw Data'!K207, 0))</f>
        <v>0</v>
      </c>
      <c r="T212" s="7">
        <f t="shared" si="55"/>
        <v>0</v>
      </c>
      <c r="U212">
        <f>IF(AND(ISNUMBER('Raw Data'!O207), OR('Raw Data'!O207&gt;'Raw Data'!P207, 'Raw Data'!O207='Raw Data'!P207)), 'Raw Data'!L207, 0)</f>
        <v>0</v>
      </c>
      <c r="V212" s="7">
        <f t="shared" si="56"/>
        <v>0</v>
      </c>
      <c r="W212">
        <f>IF(AND(ISNUMBER('Raw Data'!O207), OR('Raw Data'!O207&lt;'Raw Data'!P207, 'Raw Data'!O207='Raw Data'!P207)), 'Raw Data'!M207, 0)</f>
        <v>0</v>
      </c>
      <c r="X212" s="7">
        <f t="shared" si="57"/>
        <v>0</v>
      </c>
      <c r="Y212">
        <f>IF(AND(ISNUMBER('Raw Data'!O207), OR('Raw Data'!O207&gt;'Raw Data'!P207, 'Raw Data'!O207&lt;'Raw Data'!P207)), 'Raw Data'!N207, 0)</f>
        <v>0</v>
      </c>
      <c r="Z212">
        <f>IF('Raw Data'!C207&lt;'Raw Data'!E207, 1, 0)</f>
        <v>0</v>
      </c>
      <c r="AA212">
        <f>IF(AND('Raw Data'!C207&lt;'Raw Data'!E207, 'Raw Data'!O207&gt;'Raw Data'!P207), 'Raw Data'!C207, 0)</f>
        <v>0</v>
      </c>
      <c r="AB212" t="b">
        <f>'Raw Data'!C207&lt;'Raw Data'!E207</f>
        <v>0</v>
      </c>
      <c r="AC212">
        <f>IF('Raw Data'!C208&gt;'Raw Data'!E208, 1, 0)</f>
        <v>0</v>
      </c>
      <c r="AD212">
        <f>IF(AND('Raw Data'!C207&gt;'Raw Data'!E207, 'Raw Data'!O207&gt;'Raw Data'!P207), 'Raw Data'!C207, 0)</f>
        <v>0</v>
      </c>
      <c r="AE212">
        <f>IF('Raw Data'!E207&lt;'Raw Data'!C207, 1, 0)</f>
        <v>0</v>
      </c>
      <c r="AF212">
        <f>IF(AND('Raw Data'!C207&gt;'Raw Data'!E207, 'Raw Data'!O207&lt;'Raw Data'!P207), 'Raw Data'!E207, 0)</f>
        <v>0</v>
      </c>
      <c r="AG212">
        <f>IF('Raw Data'!E207&gt;'Raw Data'!C207, 1, 0)</f>
        <v>0</v>
      </c>
      <c r="AH212">
        <f>IF(AND('Raw Data'!C207&lt;'Raw Data'!E207, 'Raw Data'!O207&lt;'Raw Data'!P207), 'Raw Data'!E207, 0)</f>
        <v>0</v>
      </c>
      <c r="AI212" s="7">
        <f t="shared" si="58"/>
        <v>0</v>
      </c>
      <c r="AJ212">
        <f>IF(ISNUMBER('Raw Data'!C207), IF(_xlfn.XLOOKUP(SMALL('Raw Data'!C207:E207, 1), C212:G212, C212:G212, 0)&gt;0, SMALL('Raw Data'!C207:E207, 1), 0), 0)</f>
        <v>0</v>
      </c>
      <c r="AK212" s="7">
        <f t="shared" si="59"/>
        <v>0</v>
      </c>
      <c r="AL212">
        <f>IF(ISNUMBER('Raw Data'!C207), IF(_xlfn.XLOOKUP(SMALL('Raw Data'!C207:E207, 2), C212:G212, C212:G212, 0)&gt;0, SMALL('Raw Data'!C207:E207, 2), 0), 0)</f>
        <v>0</v>
      </c>
      <c r="AM212" s="7">
        <f t="shared" si="60"/>
        <v>0</v>
      </c>
      <c r="AN212">
        <f>IF(ISNUMBER('Raw Data'!C207), IF(_xlfn.XLOOKUP(SMALL('Raw Data'!C207:E207, 3), C212:G212, C212:G212, 0)&gt;0, SMALL('Raw Data'!C207:E207, 3), 0), 0)</f>
        <v>0</v>
      </c>
      <c r="AO212" s="7">
        <f t="shared" si="61"/>
        <v>0</v>
      </c>
      <c r="AP212">
        <f>IF(AND('Raw Data'!C207&lt;'Raw Data'!E207,'Raw Data'!O207&gt;'Raw Data'!P207),'Raw Data'!C207,IF(AND('Raw Data'!E207&lt;'Raw Data'!C207,'Raw Data'!P207&gt;'Raw Data'!O207),'Raw Data'!E207,0))</f>
        <v>0</v>
      </c>
      <c r="AQ212" s="7">
        <f t="shared" si="62"/>
        <v>0</v>
      </c>
      <c r="AR212">
        <f>IF(AND('Raw Data'!C207&gt;'Raw Data'!E207,'Raw Data'!O207&gt;'Raw Data'!P207),'Raw Data'!C207,IF(AND('Raw Data'!E207&gt;'Raw Data'!C207,'Raw Data'!P207&gt;'Raw Data'!O207),'Raw Data'!E207,0))</f>
        <v>0</v>
      </c>
      <c r="AS212">
        <f>IF('Raw Data'!D207&gt;0, IF('Raw Data'!D207&gt;4, Analysis!P212, 1), 0)</f>
        <v>0</v>
      </c>
      <c r="AT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AU212">
        <f t="shared" si="63"/>
        <v>0</v>
      </c>
      <c r="AV212">
        <f>IF(AND('Raw Data'!D207&gt;4,'Raw Data'!O207&lt;'Raw Data'!P207),'Raw Data'!K207,IF(AND('Raw Data'!D207&gt;4,'Raw Data'!O207='Raw Data'!P207),0,IF('Raw Data'!O207='Raw Data'!P207,'Raw Data'!D207,0)))</f>
        <v>0</v>
      </c>
      <c r="AW212">
        <f>IF(AND('Raw Data'!D207&lt;4, NOT(ISBLANK('Raw Data'!D207))), 1, 0)</f>
        <v>0</v>
      </c>
      <c r="AX212">
        <f>IF(AND('Raw Data'!D207&lt;4, 'Raw Data'!O207='Raw Data'!P207), 'Raw Data'!D207, 0)</f>
        <v>0</v>
      </c>
    </row>
    <row r="213" spans="1:50" x14ac:dyDescent="0.3">
      <c r="A213">
        <f>'Raw Data'!Q208</f>
        <v>0</v>
      </c>
      <c r="B213" s="7">
        <f t="shared" si="48"/>
        <v>0</v>
      </c>
      <c r="C213">
        <f>IF('Raw Data'!O208&gt;'Raw Data'!P208, 'Raw Data'!C208, 0)</f>
        <v>0</v>
      </c>
      <c r="D213" s="7">
        <f t="shared" si="49"/>
        <v>0</v>
      </c>
      <c r="E213">
        <f>IF(AND(ISNUMBER('Raw Data'!O208), 'Raw Data'!O208='Raw Data'!P208), 'Raw Data'!D208, 0)</f>
        <v>0</v>
      </c>
      <c r="F213" s="7">
        <f t="shared" si="50"/>
        <v>0</v>
      </c>
      <c r="G213">
        <f>IF('Raw Data'!O208&lt;'Raw Data'!P208, 'Raw Data'!E208, 0)</f>
        <v>0</v>
      </c>
      <c r="H213" s="7">
        <f t="shared" si="51"/>
        <v>0</v>
      </c>
      <c r="I213">
        <f>IF(SUM('Raw Data'!O208:P208)&gt;2, 'Raw Data'!F208, 0)</f>
        <v>0</v>
      </c>
      <c r="J213" s="7">
        <f t="shared" si="52"/>
        <v>0</v>
      </c>
      <c r="K213">
        <f>IF(AND(ISNUMBER('Raw Data'!O208),SUM('Raw Data'!O208:P208)&lt;3),'Raw Data'!F208,)</f>
        <v>0</v>
      </c>
      <c r="L213" s="7">
        <f t="shared" si="53"/>
        <v>0</v>
      </c>
      <c r="M213">
        <f>IF(AND('Raw Data'!O208&gt;0, 'Raw Data'!P208&gt;0), 'Raw Data'!H208, 0)</f>
        <v>0</v>
      </c>
      <c r="N213" s="7">
        <f t="shared" si="54"/>
        <v>0</v>
      </c>
      <c r="O213">
        <f>IF(AND(ISNUMBER('Raw Data'!O208), OR('Raw Data'!O208=0, 'Raw Data'!P208=0)), 'Raw Data'!I208, 0)</f>
        <v>0</v>
      </c>
      <c r="P213" s="7">
        <f>IF(OR(E213&gt;0, ISBLANK('Raw Data'!O208)=TRUE), 0, 1)</f>
        <v>0</v>
      </c>
      <c r="Q213">
        <f>IF('Raw Data'!O208='Raw Data'!P208, 0, IF('Raw Data'!O208&gt;'Raw Data'!P208, 'Raw Data'!J208, 0))</f>
        <v>0</v>
      </c>
      <c r="R213" s="7">
        <f>IF(OR(E213&gt;0, ISBLANK('Raw Data'!O208)=TRUE), 0, 1)</f>
        <v>0</v>
      </c>
      <c r="S213">
        <f>IF('Raw Data'!O208='Raw Data'!P208, 0, IF('Raw Data'!O208&lt;'Raw Data'!P208, 'Raw Data'!K208, 0))</f>
        <v>0</v>
      </c>
      <c r="T213" s="7">
        <f t="shared" si="55"/>
        <v>0</v>
      </c>
      <c r="U213">
        <f>IF(AND(ISNUMBER('Raw Data'!O208), OR('Raw Data'!O208&gt;'Raw Data'!P208, 'Raw Data'!O208='Raw Data'!P208)), 'Raw Data'!L208, 0)</f>
        <v>0</v>
      </c>
      <c r="V213" s="7">
        <f t="shared" si="56"/>
        <v>0</v>
      </c>
      <c r="W213">
        <f>IF(AND(ISNUMBER('Raw Data'!O208), OR('Raw Data'!O208&lt;'Raw Data'!P208, 'Raw Data'!O208='Raw Data'!P208)), 'Raw Data'!M208, 0)</f>
        <v>0</v>
      </c>
      <c r="X213" s="7">
        <f t="shared" si="57"/>
        <v>0</v>
      </c>
      <c r="Y213">
        <f>IF(AND(ISNUMBER('Raw Data'!O208), OR('Raw Data'!O208&gt;'Raw Data'!P208, 'Raw Data'!O208&lt;'Raw Data'!P208)), 'Raw Data'!N208, 0)</f>
        <v>0</v>
      </c>
      <c r="Z213">
        <f>IF('Raw Data'!C208&lt;'Raw Data'!E208, 1, 0)</f>
        <v>0</v>
      </c>
      <c r="AA213">
        <f>IF(AND('Raw Data'!C208&lt;'Raw Data'!E208, 'Raw Data'!O208&gt;'Raw Data'!P208), 'Raw Data'!C208, 0)</f>
        <v>0</v>
      </c>
      <c r="AB213" t="b">
        <f>'Raw Data'!C208&lt;'Raw Data'!E208</f>
        <v>0</v>
      </c>
      <c r="AC213">
        <f>IF('Raw Data'!C209&gt;'Raw Data'!E209, 1, 0)</f>
        <v>0</v>
      </c>
      <c r="AD213">
        <f>IF(AND('Raw Data'!C208&gt;'Raw Data'!E208, 'Raw Data'!O208&gt;'Raw Data'!P208), 'Raw Data'!C208, 0)</f>
        <v>0</v>
      </c>
      <c r="AE213">
        <f>IF('Raw Data'!E208&lt;'Raw Data'!C208, 1, 0)</f>
        <v>0</v>
      </c>
      <c r="AF213">
        <f>IF(AND('Raw Data'!C208&gt;'Raw Data'!E208, 'Raw Data'!O208&lt;'Raw Data'!P208), 'Raw Data'!E208, 0)</f>
        <v>0</v>
      </c>
      <c r="AG213">
        <f>IF('Raw Data'!E208&gt;'Raw Data'!C208, 1, 0)</f>
        <v>0</v>
      </c>
      <c r="AH213">
        <f>IF(AND('Raw Data'!C208&lt;'Raw Data'!E208, 'Raw Data'!O208&lt;'Raw Data'!P208), 'Raw Data'!E208, 0)</f>
        <v>0</v>
      </c>
      <c r="AI213" s="7">
        <f t="shared" si="58"/>
        <v>0</v>
      </c>
      <c r="AJ213">
        <f>IF(ISNUMBER('Raw Data'!C208), IF(_xlfn.XLOOKUP(SMALL('Raw Data'!C208:E208, 1), C213:G213, C213:G213, 0)&gt;0, SMALL('Raw Data'!C208:E208, 1), 0), 0)</f>
        <v>0</v>
      </c>
      <c r="AK213" s="7">
        <f t="shared" si="59"/>
        <v>0</v>
      </c>
      <c r="AL213">
        <f>IF(ISNUMBER('Raw Data'!C208), IF(_xlfn.XLOOKUP(SMALL('Raw Data'!C208:E208, 2), C213:G213, C213:G213, 0)&gt;0, SMALL('Raw Data'!C208:E208, 2), 0), 0)</f>
        <v>0</v>
      </c>
      <c r="AM213" s="7">
        <f t="shared" si="60"/>
        <v>0</v>
      </c>
      <c r="AN213">
        <f>IF(ISNUMBER('Raw Data'!C208), IF(_xlfn.XLOOKUP(SMALL('Raw Data'!C208:E208, 3), C213:G213, C213:G213, 0)&gt;0, SMALL('Raw Data'!C208:E208, 3), 0), 0)</f>
        <v>0</v>
      </c>
      <c r="AO213" s="7">
        <f t="shared" si="61"/>
        <v>0</v>
      </c>
      <c r="AP213">
        <f>IF(AND('Raw Data'!C208&lt;'Raw Data'!E208,'Raw Data'!O208&gt;'Raw Data'!P208),'Raw Data'!C208,IF(AND('Raw Data'!E208&lt;'Raw Data'!C208,'Raw Data'!P208&gt;'Raw Data'!O208),'Raw Data'!E208,0))</f>
        <v>0</v>
      </c>
      <c r="AQ213" s="7">
        <f t="shared" si="62"/>
        <v>0</v>
      </c>
      <c r="AR213">
        <f>IF(AND('Raw Data'!C208&gt;'Raw Data'!E208,'Raw Data'!O208&gt;'Raw Data'!P208),'Raw Data'!C208,IF(AND('Raw Data'!E208&gt;'Raw Data'!C208,'Raw Data'!P208&gt;'Raw Data'!O208),'Raw Data'!E208,0))</f>
        <v>0</v>
      </c>
      <c r="AS213">
        <f>IF('Raw Data'!D208&gt;0, IF('Raw Data'!D208&gt;4, Analysis!P213, 1), 0)</f>
        <v>0</v>
      </c>
      <c r="AT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AU213">
        <f t="shared" si="63"/>
        <v>0</v>
      </c>
      <c r="AV213">
        <f>IF(AND('Raw Data'!D208&gt;4,'Raw Data'!O208&lt;'Raw Data'!P208),'Raw Data'!K208,IF(AND('Raw Data'!D208&gt;4,'Raw Data'!O208='Raw Data'!P208),0,IF('Raw Data'!O208='Raw Data'!P208,'Raw Data'!D208,0)))</f>
        <v>0</v>
      </c>
      <c r="AW213">
        <f>IF(AND('Raw Data'!D208&lt;4, NOT(ISBLANK('Raw Data'!D208))), 1, 0)</f>
        <v>0</v>
      </c>
      <c r="AX213">
        <f>IF(AND('Raw Data'!D208&lt;4, 'Raw Data'!O208='Raw Data'!P208), 'Raw Data'!D208, 0)</f>
        <v>0</v>
      </c>
    </row>
    <row r="214" spans="1:50" x14ac:dyDescent="0.3">
      <c r="A214">
        <f>'Raw Data'!Q209</f>
        <v>0</v>
      </c>
      <c r="B214" s="7">
        <f t="shared" si="48"/>
        <v>0</v>
      </c>
      <c r="C214">
        <f>IF('Raw Data'!O209&gt;'Raw Data'!P209, 'Raw Data'!C209, 0)</f>
        <v>0</v>
      </c>
      <c r="D214" s="7">
        <f t="shared" si="49"/>
        <v>0</v>
      </c>
      <c r="E214">
        <f>IF(AND(ISNUMBER('Raw Data'!O209), 'Raw Data'!O209='Raw Data'!P209), 'Raw Data'!D209, 0)</f>
        <v>0</v>
      </c>
      <c r="F214" s="7">
        <f t="shared" si="50"/>
        <v>0</v>
      </c>
      <c r="G214">
        <f>IF('Raw Data'!O209&lt;'Raw Data'!P209, 'Raw Data'!E209, 0)</f>
        <v>0</v>
      </c>
      <c r="H214" s="7">
        <f t="shared" si="51"/>
        <v>0</v>
      </c>
      <c r="I214">
        <f>IF(SUM('Raw Data'!O209:P209)&gt;2, 'Raw Data'!F209, 0)</f>
        <v>0</v>
      </c>
      <c r="J214" s="7">
        <f t="shared" si="52"/>
        <v>0</v>
      </c>
      <c r="K214">
        <f>IF(AND(ISNUMBER('Raw Data'!O209),SUM('Raw Data'!O209:P209)&lt;3),'Raw Data'!F209,)</f>
        <v>0</v>
      </c>
      <c r="L214" s="7">
        <f t="shared" si="53"/>
        <v>0</v>
      </c>
      <c r="M214">
        <f>IF(AND('Raw Data'!O209&gt;0, 'Raw Data'!P209&gt;0), 'Raw Data'!H209, 0)</f>
        <v>0</v>
      </c>
      <c r="N214" s="7">
        <f t="shared" si="54"/>
        <v>0</v>
      </c>
      <c r="O214">
        <f>IF(AND(ISNUMBER('Raw Data'!O209), OR('Raw Data'!O209=0, 'Raw Data'!P209=0)), 'Raw Data'!I209, 0)</f>
        <v>0</v>
      </c>
      <c r="P214" s="7">
        <f>IF(OR(E214&gt;0, ISBLANK('Raw Data'!O209)=TRUE), 0, 1)</f>
        <v>0</v>
      </c>
      <c r="Q214">
        <f>IF('Raw Data'!O209='Raw Data'!P209, 0, IF('Raw Data'!O209&gt;'Raw Data'!P209, 'Raw Data'!J209, 0))</f>
        <v>0</v>
      </c>
      <c r="R214" s="7">
        <f>IF(OR(E214&gt;0, ISBLANK('Raw Data'!O209)=TRUE), 0, 1)</f>
        <v>0</v>
      </c>
      <c r="S214">
        <f>IF('Raw Data'!O209='Raw Data'!P209, 0, IF('Raw Data'!O209&lt;'Raw Data'!P209, 'Raw Data'!K209, 0))</f>
        <v>0</v>
      </c>
      <c r="T214" s="7">
        <f t="shared" si="55"/>
        <v>0</v>
      </c>
      <c r="U214">
        <f>IF(AND(ISNUMBER('Raw Data'!O209), OR('Raw Data'!O209&gt;'Raw Data'!P209, 'Raw Data'!O209='Raw Data'!P209)), 'Raw Data'!L209, 0)</f>
        <v>0</v>
      </c>
      <c r="V214" s="7">
        <f t="shared" si="56"/>
        <v>0</v>
      </c>
      <c r="W214">
        <f>IF(AND(ISNUMBER('Raw Data'!O209), OR('Raw Data'!O209&lt;'Raw Data'!P209, 'Raw Data'!O209='Raw Data'!P209)), 'Raw Data'!M209, 0)</f>
        <v>0</v>
      </c>
      <c r="X214" s="7">
        <f t="shared" si="57"/>
        <v>0</v>
      </c>
      <c r="Y214">
        <f>IF(AND(ISNUMBER('Raw Data'!O209), OR('Raw Data'!O209&gt;'Raw Data'!P209, 'Raw Data'!O209&lt;'Raw Data'!P209)), 'Raw Data'!N209, 0)</f>
        <v>0</v>
      </c>
      <c r="Z214">
        <f>IF('Raw Data'!C209&lt;'Raw Data'!E209, 1, 0)</f>
        <v>0</v>
      </c>
      <c r="AA214">
        <f>IF(AND('Raw Data'!C209&lt;'Raw Data'!E209, 'Raw Data'!O209&gt;'Raw Data'!P209), 'Raw Data'!C209, 0)</f>
        <v>0</v>
      </c>
      <c r="AB214" t="b">
        <f>'Raw Data'!C209&lt;'Raw Data'!E209</f>
        <v>0</v>
      </c>
      <c r="AC214">
        <f>IF('Raw Data'!C210&gt;'Raw Data'!E210, 1, 0)</f>
        <v>0</v>
      </c>
      <c r="AD214">
        <f>IF(AND('Raw Data'!C209&gt;'Raw Data'!E209, 'Raw Data'!O209&gt;'Raw Data'!P209), 'Raw Data'!C209, 0)</f>
        <v>0</v>
      </c>
      <c r="AE214">
        <f>IF('Raw Data'!E209&lt;'Raw Data'!C209, 1, 0)</f>
        <v>0</v>
      </c>
      <c r="AF214">
        <f>IF(AND('Raw Data'!C209&gt;'Raw Data'!E209, 'Raw Data'!O209&lt;'Raw Data'!P209), 'Raw Data'!E209, 0)</f>
        <v>0</v>
      </c>
      <c r="AG214">
        <f>IF('Raw Data'!E209&gt;'Raw Data'!C209, 1, 0)</f>
        <v>0</v>
      </c>
      <c r="AH214">
        <f>IF(AND('Raw Data'!C209&lt;'Raw Data'!E209, 'Raw Data'!O209&lt;'Raw Data'!P209), 'Raw Data'!E209, 0)</f>
        <v>0</v>
      </c>
      <c r="AI214" s="7">
        <f t="shared" si="58"/>
        <v>0</v>
      </c>
      <c r="AJ214">
        <f>IF(ISNUMBER('Raw Data'!C209), IF(_xlfn.XLOOKUP(SMALL('Raw Data'!C209:E209, 1), C214:G214, C214:G214, 0)&gt;0, SMALL('Raw Data'!C209:E209, 1), 0), 0)</f>
        <v>0</v>
      </c>
      <c r="AK214" s="7">
        <f t="shared" si="59"/>
        <v>0</v>
      </c>
      <c r="AL214">
        <f>IF(ISNUMBER('Raw Data'!C209), IF(_xlfn.XLOOKUP(SMALL('Raw Data'!C209:E209, 2), C214:G214, C214:G214, 0)&gt;0, SMALL('Raw Data'!C209:E209, 2), 0), 0)</f>
        <v>0</v>
      </c>
      <c r="AM214" s="7">
        <f t="shared" si="60"/>
        <v>0</v>
      </c>
      <c r="AN214">
        <f>IF(ISNUMBER('Raw Data'!C209), IF(_xlfn.XLOOKUP(SMALL('Raw Data'!C209:E209, 3), C214:G214, C214:G214, 0)&gt;0, SMALL('Raw Data'!C209:E209, 3), 0), 0)</f>
        <v>0</v>
      </c>
      <c r="AO214" s="7">
        <f t="shared" si="61"/>
        <v>0</v>
      </c>
      <c r="AP214">
        <f>IF(AND('Raw Data'!C209&lt;'Raw Data'!E209,'Raw Data'!O209&gt;'Raw Data'!P209),'Raw Data'!C209,IF(AND('Raw Data'!E209&lt;'Raw Data'!C209,'Raw Data'!P209&gt;'Raw Data'!O209),'Raw Data'!E209,0))</f>
        <v>0</v>
      </c>
      <c r="AQ214" s="7">
        <f t="shared" si="62"/>
        <v>0</v>
      </c>
      <c r="AR214">
        <f>IF(AND('Raw Data'!C209&gt;'Raw Data'!E209,'Raw Data'!O209&gt;'Raw Data'!P209),'Raw Data'!C209,IF(AND('Raw Data'!E209&gt;'Raw Data'!C209,'Raw Data'!P209&gt;'Raw Data'!O209),'Raw Data'!E209,0))</f>
        <v>0</v>
      </c>
      <c r="AS214">
        <f>IF('Raw Data'!D209&gt;0, IF('Raw Data'!D209&gt;4, Analysis!P214, 1), 0)</f>
        <v>0</v>
      </c>
      <c r="AT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AU214">
        <f t="shared" si="63"/>
        <v>0</v>
      </c>
      <c r="AV214">
        <f>IF(AND('Raw Data'!D209&gt;4,'Raw Data'!O209&lt;'Raw Data'!P209),'Raw Data'!K209,IF(AND('Raw Data'!D209&gt;4,'Raw Data'!O209='Raw Data'!P209),0,IF('Raw Data'!O209='Raw Data'!P209,'Raw Data'!D209,0)))</f>
        <v>0</v>
      </c>
      <c r="AW214">
        <f>IF(AND('Raw Data'!D209&lt;4, NOT(ISBLANK('Raw Data'!D209))), 1, 0)</f>
        <v>0</v>
      </c>
      <c r="AX214">
        <f>IF(AND('Raw Data'!D209&lt;4, 'Raw Data'!O209='Raw Data'!P209), 'Raw Data'!D209, 0)</f>
        <v>0</v>
      </c>
    </row>
    <row r="215" spans="1:50" x14ac:dyDescent="0.3">
      <c r="A215">
        <f>'Raw Data'!Q210</f>
        <v>0</v>
      </c>
      <c r="B215" s="7">
        <f t="shared" si="48"/>
        <v>0</v>
      </c>
      <c r="C215">
        <f>IF('Raw Data'!O210&gt;'Raw Data'!P210, 'Raw Data'!C210, 0)</f>
        <v>0</v>
      </c>
      <c r="D215" s="7">
        <f t="shared" si="49"/>
        <v>0</v>
      </c>
      <c r="E215">
        <f>IF(AND(ISNUMBER('Raw Data'!O210), 'Raw Data'!O210='Raw Data'!P210), 'Raw Data'!D210, 0)</f>
        <v>0</v>
      </c>
      <c r="F215" s="7">
        <f t="shared" si="50"/>
        <v>0</v>
      </c>
      <c r="G215">
        <f>IF('Raw Data'!O210&lt;'Raw Data'!P210, 'Raw Data'!E210, 0)</f>
        <v>0</v>
      </c>
      <c r="H215" s="7">
        <f t="shared" si="51"/>
        <v>0</v>
      </c>
      <c r="I215">
        <f>IF(SUM('Raw Data'!O210:P210)&gt;2, 'Raw Data'!F210, 0)</f>
        <v>0</v>
      </c>
      <c r="J215" s="7">
        <f t="shared" si="52"/>
        <v>0</v>
      </c>
      <c r="K215">
        <f>IF(AND(ISNUMBER('Raw Data'!O210),SUM('Raw Data'!O210:P210)&lt;3),'Raw Data'!F210,)</f>
        <v>0</v>
      </c>
      <c r="L215" s="7">
        <f t="shared" si="53"/>
        <v>0</v>
      </c>
      <c r="M215">
        <f>IF(AND('Raw Data'!O210&gt;0, 'Raw Data'!P210&gt;0), 'Raw Data'!H210, 0)</f>
        <v>0</v>
      </c>
      <c r="N215" s="7">
        <f t="shared" si="54"/>
        <v>0</v>
      </c>
      <c r="O215">
        <f>IF(AND(ISNUMBER('Raw Data'!O210), OR('Raw Data'!O210=0, 'Raw Data'!P210=0)), 'Raw Data'!I210, 0)</f>
        <v>0</v>
      </c>
      <c r="P215" s="7">
        <f>IF(OR(E215&gt;0, ISBLANK('Raw Data'!O210)=TRUE), 0, 1)</f>
        <v>0</v>
      </c>
      <c r="Q215">
        <f>IF('Raw Data'!O210='Raw Data'!P210, 0, IF('Raw Data'!O210&gt;'Raw Data'!P210, 'Raw Data'!J210, 0))</f>
        <v>0</v>
      </c>
      <c r="R215" s="7">
        <f>IF(OR(E215&gt;0, ISBLANK('Raw Data'!O210)=TRUE), 0, 1)</f>
        <v>0</v>
      </c>
      <c r="S215">
        <f>IF('Raw Data'!O210='Raw Data'!P210, 0, IF('Raw Data'!O210&lt;'Raw Data'!P210, 'Raw Data'!K210, 0))</f>
        <v>0</v>
      </c>
      <c r="T215" s="7">
        <f t="shared" si="55"/>
        <v>0</v>
      </c>
      <c r="U215">
        <f>IF(AND(ISNUMBER('Raw Data'!O210), OR('Raw Data'!O210&gt;'Raw Data'!P210, 'Raw Data'!O210='Raw Data'!P210)), 'Raw Data'!L210, 0)</f>
        <v>0</v>
      </c>
      <c r="V215" s="7">
        <f t="shared" si="56"/>
        <v>0</v>
      </c>
      <c r="W215">
        <f>IF(AND(ISNUMBER('Raw Data'!O210), OR('Raw Data'!O210&lt;'Raw Data'!P210, 'Raw Data'!O210='Raw Data'!P210)), 'Raw Data'!M210, 0)</f>
        <v>0</v>
      </c>
      <c r="X215" s="7">
        <f t="shared" si="57"/>
        <v>0</v>
      </c>
      <c r="Y215">
        <f>IF(AND(ISNUMBER('Raw Data'!O210), OR('Raw Data'!O210&gt;'Raw Data'!P210, 'Raw Data'!O210&lt;'Raw Data'!P210)), 'Raw Data'!N210, 0)</f>
        <v>0</v>
      </c>
      <c r="Z215">
        <f>IF('Raw Data'!C210&lt;'Raw Data'!E210, 1, 0)</f>
        <v>0</v>
      </c>
      <c r="AA215">
        <f>IF(AND('Raw Data'!C210&lt;'Raw Data'!E210, 'Raw Data'!O210&gt;'Raw Data'!P210), 'Raw Data'!C210, 0)</f>
        <v>0</v>
      </c>
      <c r="AB215" t="b">
        <f>'Raw Data'!C210&lt;'Raw Data'!E210</f>
        <v>0</v>
      </c>
      <c r="AC215">
        <f>IF('Raw Data'!C211&gt;'Raw Data'!E211, 1, 0)</f>
        <v>0</v>
      </c>
      <c r="AD215">
        <f>IF(AND('Raw Data'!C210&gt;'Raw Data'!E210, 'Raw Data'!O210&gt;'Raw Data'!P210), 'Raw Data'!C210, 0)</f>
        <v>0</v>
      </c>
      <c r="AE215">
        <f>IF('Raw Data'!E210&lt;'Raw Data'!C210, 1, 0)</f>
        <v>0</v>
      </c>
      <c r="AF215">
        <f>IF(AND('Raw Data'!C210&gt;'Raw Data'!E210, 'Raw Data'!O210&lt;'Raw Data'!P210), 'Raw Data'!E210, 0)</f>
        <v>0</v>
      </c>
      <c r="AG215">
        <f>IF('Raw Data'!E210&gt;'Raw Data'!C210, 1, 0)</f>
        <v>0</v>
      </c>
      <c r="AH215">
        <f>IF(AND('Raw Data'!C210&lt;'Raw Data'!E210, 'Raw Data'!O210&lt;'Raw Data'!P210), 'Raw Data'!E210, 0)</f>
        <v>0</v>
      </c>
      <c r="AI215" s="7">
        <f t="shared" si="58"/>
        <v>0</v>
      </c>
      <c r="AJ215">
        <f>IF(ISNUMBER('Raw Data'!C210), IF(_xlfn.XLOOKUP(SMALL('Raw Data'!C210:E210, 1), C215:G215, C215:G215, 0)&gt;0, SMALL('Raw Data'!C210:E210, 1), 0), 0)</f>
        <v>0</v>
      </c>
      <c r="AK215" s="7">
        <f t="shared" si="59"/>
        <v>0</v>
      </c>
      <c r="AL215">
        <f>IF(ISNUMBER('Raw Data'!C210), IF(_xlfn.XLOOKUP(SMALL('Raw Data'!C210:E210, 2), C215:G215, C215:G215, 0)&gt;0, SMALL('Raw Data'!C210:E210, 2), 0), 0)</f>
        <v>0</v>
      </c>
      <c r="AM215" s="7">
        <f t="shared" si="60"/>
        <v>0</v>
      </c>
      <c r="AN215">
        <f>IF(ISNUMBER('Raw Data'!C210), IF(_xlfn.XLOOKUP(SMALL('Raw Data'!C210:E210, 3), C215:G215, C215:G215, 0)&gt;0, SMALL('Raw Data'!C210:E210, 3), 0), 0)</f>
        <v>0</v>
      </c>
      <c r="AO215" s="7">
        <f t="shared" si="61"/>
        <v>0</v>
      </c>
      <c r="AP215">
        <f>IF(AND('Raw Data'!C210&lt;'Raw Data'!E210,'Raw Data'!O210&gt;'Raw Data'!P210),'Raw Data'!C210,IF(AND('Raw Data'!E210&lt;'Raw Data'!C210,'Raw Data'!P210&gt;'Raw Data'!O210),'Raw Data'!E210,0))</f>
        <v>0</v>
      </c>
      <c r="AQ215" s="7">
        <f t="shared" si="62"/>
        <v>0</v>
      </c>
      <c r="AR215">
        <f>IF(AND('Raw Data'!C210&gt;'Raw Data'!E210,'Raw Data'!O210&gt;'Raw Data'!P210),'Raw Data'!C210,IF(AND('Raw Data'!E210&gt;'Raw Data'!C210,'Raw Data'!P210&gt;'Raw Data'!O210),'Raw Data'!E210,0))</f>
        <v>0</v>
      </c>
      <c r="AS215">
        <f>IF('Raw Data'!D210&gt;0, IF('Raw Data'!D210&gt;4, Analysis!P215, 1), 0)</f>
        <v>0</v>
      </c>
      <c r="AT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AU215">
        <f t="shared" si="63"/>
        <v>0</v>
      </c>
      <c r="AV215">
        <f>IF(AND('Raw Data'!D210&gt;4,'Raw Data'!O210&lt;'Raw Data'!P210),'Raw Data'!K210,IF(AND('Raw Data'!D210&gt;4,'Raw Data'!O210='Raw Data'!P210),0,IF('Raw Data'!O210='Raw Data'!P210,'Raw Data'!D210,0)))</f>
        <v>0</v>
      </c>
      <c r="AW215">
        <f>IF(AND('Raw Data'!D210&lt;4, NOT(ISBLANK('Raw Data'!D210))), 1, 0)</f>
        <v>0</v>
      </c>
      <c r="AX215">
        <f>IF(AND('Raw Data'!D210&lt;4, 'Raw Data'!O210='Raw Data'!P210), 'Raw Data'!D210, 0)</f>
        <v>0</v>
      </c>
    </row>
    <row r="216" spans="1:50" x14ac:dyDescent="0.3">
      <c r="A216">
        <f>'Raw Data'!Q211</f>
        <v>0</v>
      </c>
      <c r="B216" s="7">
        <f t="shared" si="48"/>
        <v>0</v>
      </c>
      <c r="C216">
        <f>IF('Raw Data'!O211&gt;'Raw Data'!P211, 'Raw Data'!C211, 0)</f>
        <v>0</v>
      </c>
      <c r="D216" s="7">
        <f t="shared" si="49"/>
        <v>0</v>
      </c>
      <c r="E216">
        <f>IF(AND(ISNUMBER('Raw Data'!O211), 'Raw Data'!O211='Raw Data'!P211), 'Raw Data'!D211, 0)</f>
        <v>0</v>
      </c>
      <c r="F216" s="7">
        <f t="shared" si="50"/>
        <v>0</v>
      </c>
      <c r="G216">
        <f>IF('Raw Data'!O211&lt;'Raw Data'!P211, 'Raw Data'!E211, 0)</f>
        <v>0</v>
      </c>
      <c r="H216" s="7">
        <f t="shared" si="51"/>
        <v>0</v>
      </c>
      <c r="I216">
        <f>IF(SUM('Raw Data'!O211:P211)&gt;2, 'Raw Data'!F211, 0)</f>
        <v>0</v>
      </c>
      <c r="J216" s="7">
        <f t="shared" si="52"/>
        <v>0</v>
      </c>
      <c r="K216">
        <f>IF(AND(ISNUMBER('Raw Data'!O211),SUM('Raw Data'!O211:P211)&lt;3),'Raw Data'!F211,)</f>
        <v>0</v>
      </c>
      <c r="L216" s="7">
        <f t="shared" si="53"/>
        <v>0</v>
      </c>
      <c r="M216">
        <f>IF(AND('Raw Data'!O211&gt;0, 'Raw Data'!P211&gt;0), 'Raw Data'!H211, 0)</f>
        <v>0</v>
      </c>
      <c r="N216" s="7">
        <f t="shared" si="54"/>
        <v>0</v>
      </c>
      <c r="O216">
        <f>IF(AND(ISNUMBER('Raw Data'!O211), OR('Raw Data'!O211=0, 'Raw Data'!P211=0)), 'Raw Data'!I211, 0)</f>
        <v>0</v>
      </c>
      <c r="P216" s="7">
        <f>IF(OR(E216&gt;0, ISBLANK('Raw Data'!O211)=TRUE), 0, 1)</f>
        <v>0</v>
      </c>
      <c r="Q216">
        <f>IF('Raw Data'!O211='Raw Data'!P211, 0, IF('Raw Data'!O211&gt;'Raw Data'!P211, 'Raw Data'!J211, 0))</f>
        <v>0</v>
      </c>
      <c r="R216" s="7">
        <f>IF(OR(E216&gt;0, ISBLANK('Raw Data'!O211)=TRUE), 0, 1)</f>
        <v>0</v>
      </c>
      <c r="S216">
        <f>IF('Raw Data'!O211='Raw Data'!P211, 0, IF('Raw Data'!O211&lt;'Raw Data'!P211, 'Raw Data'!K211, 0))</f>
        <v>0</v>
      </c>
      <c r="T216" s="7">
        <f t="shared" si="55"/>
        <v>0</v>
      </c>
      <c r="U216">
        <f>IF(AND(ISNUMBER('Raw Data'!O211), OR('Raw Data'!O211&gt;'Raw Data'!P211, 'Raw Data'!O211='Raw Data'!P211)), 'Raw Data'!L211, 0)</f>
        <v>0</v>
      </c>
      <c r="V216" s="7">
        <f t="shared" si="56"/>
        <v>0</v>
      </c>
      <c r="W216">
        <f>IF(AND(ISNUMBER('Raw Data'!O211), OR('Raw Data'!O211&lt;'Raw Data'!P211, 'Raw Data'!O211='Raw Data'!P211)), 'Raw Data'!M211, 0)</f>
        <v>0</v>
      </c>
      <c r="X216" s="7">
        <f t="shared" si="57"/>
        <v>0</v>
      </c>
      <c r="Y216">
        <f>IF(AND(ISNUMBER('Raw Data'!O211), OR('Raw Data'!O211&gt;'Raw Data'!P211, 'Raw Data'!O211&lt;'Raw Data'!P211)), 'Raw Data'!N211, 0)</f>
        <v>0</v>
      </c>
      <c r="Z216">
        <f>IF('Raw Data'!C211&lt;'Raw Data'!E211, 1, 0)</f>
        <v>0</v>
      </c>
      <c r="AA216">
        <f>IF(AND('Raw Data'!C211&lt;'Raw Data'!E211, 'Raw Data'!O211&gt;'Raw Data'!P211), 'Raw Data'!C211, 0)</f>
        <v>0</v>
      </c>
      <c r="AB216" t="b">
        <f>'Raw Data'!C211&lt;'Raw Data'!E211</f>
        <v>0</v>
      </c>
      <c r="AC216">
        <f>IF('Raw Data'!C212&gt;'Raw Data'!E212, 1, 0)</f>
        <v>0</v>
      </c>
      <c r="AD216">
        <f>IF(AND('Raw Data'!C211&gt;'Raw Data'!E211, 'Raw Data'!O211&gt;'Raw Data'!P211), 'Raw Data'!C211, 0)</f>
        <v>0</v>
      </c>
      <c r="AE216">
        <f>IF('Raw Data'!E211&lt;'Raw Data'!C211, 1, 0)</f>
        <v>0</v>
      </c>
      <c r="AF216">
        <f>IF(AND('Raw Data'!C211&gt;'Raw Data'!E211, 'Raw Data'!O211&lt;'Raw Data'!P211), 'Raw Data'!E211, 0)</f>
        <v>0</v>
      </c>
      <c r="AG216">
        <f>IF('Raw Data'!E211&gt;'Raw Data'!C211, 1, 0)</f>
        <v>0</v>
      </c>
      <c r="AH216">
        <f>IF(AND('Raw Data'!C211&lt;'Raw Data'!E211, 'Raw Data'!O211&lt;'Raw Data'!P211), 'Raw Data'!E211, 0)</f>
        <v>0</v>
      </c>
      <c r="AI216" s="7">
        <f t="shared" si="58"/>
        <v>0</v>
      </c>
      <c r="AJ216">
        <f>IF(ISNUMBER('Raw Data'!C211), IF(_xlfn.XLOOKUP(SMALL('Raw Data'!C211:E211, 1), C216:G216, C216:G216, 0)&gt;0, SMALL('Raw Data'!C211:E211, 1), 0), 0)</f>
        <v>0</v>
      </c>
      <c r="AK216" s="7">
        <f t="shared" si="59"/>
        <v>0</v>
      </c>
      <c r="AL216">
        <f>IF(ISNUMBER('Raw Data'!C211), IF(_xlfn.XLOOKUP(SMALL('Raw Data'!C211:E211, 2), C216:G216, C216:G216, 0)&gt;0, SMALL('Raw Data'!C211:E211, 2), 0), 0)</f>
        <v>0</v>
      </c>
      <c r="AM216" s="7">
        <f t="shared" si="60"/>
        <v>0</v>
      </c>
      <c r="AN216">
        <f>IF(ISNUMBER('Raw Data'!C211), IF(_xlfn.XLOOKUP(SMALL('Raw Data'!C211:E211, 3), C216:G216, C216:G216, 0)&gt;0, SMALL('Raw Data'!C211:E211, 3), 0), 0)</f>
        <v>0</v>
      </c>
      <c r="AO216" s="7">
        <f t="shared" si="61"/>
        <v>0</v>
      </c>
      <c r="AP216">
        <f>IF(AND('Raw Data'!C211&lt;'Raw Data'!E211,'Raw Data'!O211&gt;'Raw Data'!P211),'Raw Data'!C211,IF(AND('Raw Data'!E211&lt;'Raw Data'!C211,'Raw Data'!P211&gt;'Raw Data'!O211),'Raw Data'!E211,0))</f>
        <v>0</v>
      </c>
      <c r="AQ216" s="7">
        <f t="shared" si="62"/>
        <v>0</v>
      </c>
      <c r="AR216">
        <f>IF(AND('Raw Data'!C211&gt;'Raw Data'!E211,'Raw Data'!O211&gt;'Raw Data'!P211),'Raw Data'!C211,IF(AND('Raw Data'!E211&gt;'Raw Data'!C211,'Raw Data'!P211&gt;'Raw Data'!O211),'Raw Data'!E211,0))</f>
        <v>0</v>
      </c>
      <c r="AS216">
        <f>IF('Raw Data'!D211&gt;0, IF('Raw Data'!D211&gt;4, Analysis!P216, 1), 0)</f>
        <v>0</v>
      </c>
      <c r="AT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AU216">
        <f t="shared" si="63"/>
        <v>0</v>
      </c>
      <c r="AV216">
        <f>IF(AND('Raw Data'!D211&gt;4,'Raw Data'!O211&lt;'Raw Data'!P211),'Raw Data'!K211,IF(AND('Raw Data'!D211&gt;4,'Raw Data'!O211='Raw Data'!P211),0,IF('Raw Data'!O211='Raw Data'!P211,'Raw Data'!D211,0)))</f>
        <v>0</v>
      </c>
      <c r="AW216">
        <f>IF(AND('Raw Data'!D211&lt;4, NOT(ISBLANK('Raw Data'!D211))), 1, 0)</f>
        <v>0</v>
      </c>
      <c r="AX216">
        <f>IF(AND('Raw Data'!D211&lt;4, 'Raw Data'!O211='Raw Data'!P211), 'Raw Data'!D211, 0)</f>
        <v>0</v>
      </c>
    </row>
    <row r="217" spans="1:50" x14ac:dyDescent="0.3">
      <c r="A217">
        <f>'Raw Data'!Q212</f>
        <v>0</v>
      </c>
      <c r="B217" s="7">
        <f t="shared" si="48"/>
        <v>0</v>
      </c>
      <c r="C217">
        <f>IF('Raw Data'!O212&gt;'Raw Data'!P212, 'Raw Data'!C212, 0)</f>
        <v>0</v>
      </c>
      <c r="D217" s="7">
        <f t="shared" si="49"/>
        <v>0</v>
      </c>
      <c r="E217">
        <f>IF(AND(ISNUMBER('Raw Data'!O212), 'Raw Data'!O212='Raw Data'!P212), 'Raw Data'!D212, 0)</f>
        <v>0</v>
      </c>
      <c r="F217" s="7">
        <f t="shared" si="50"/>
        <v>0</v>
      </c>
      <c r="G217">
        <f>IF('Raw Data'!O212&lt;'Raw Data'!P212, 'Raw Data'!E212, 0)</f>
        <v>0</v>
      </c>
      <c r="H217" s="7">
        <f t="shared" si="51"/>
        <v>0</v>
      </c>
      <c r="I217">
        <f>IF(SUM('Raw Data'!O212:P212)&gt;2, 'Raw Data'!F212, 0)</f>
        <v>0</v>
      </c>
      <c r="J217" s="7">
        <f t="shared" si="52"/>
        <v>0</v>
      </c>
      <c r="K217">
        <f>IF(AND(ISNUMBER('Raw Data'!O212),SUM('Raw Data'!O212:P212)&lt;3),'Raw Data'!F212,)</f>
        <v>0</v>
      </c>
      <c r="L217" s="7">
        <f t="shared" si="53"/>
        <v>0</v>
      </c>
      <c r="M217">
        <f>IF(AND('Raw Data'!O212&gt;0, 'Raw Data'!P212&gt;0), 'Raw Data'!H212, 0)</f>
        <v>0</v>
      </c>
      <c r="N217" s="7">
        <f t="shared" si="54"/>
        <v>0</v>
      </c>
      <c r="O217">
        <f>IF(AND(ISNUMBER('Raw Data'!O212), OR('Raw Data'!O212=0, 'Raw Data'!P212=0)), 'Raw Data'!I212, 0)</f>
        <v>0</v>
      </c>
      <c r="P217" s="7">
        <f>IF(OR(E217&gt;0, ISBLANK('Raw Data'!O212)=TRUE), 0, 1)</f>
        <v>0</v>
      </c>
      <c r="Q217">
        <f>IF('Raw Data'!O212='Raw Data'!P212, 0, IF('Raw Data'!O212&gt;'Raw Data'!P212, 'Raw Data'!J212, 0))</f>
        <v>0</v>
      </c>
      <c r="R217" s="7">
        <f>IF(OR(E217&gt;0, ISBLANK('Raw Data'!O212)=TRUE), 0, 1)</f>
        <v>0</v>
      </c>
      <c r="S217">
        <f>IF('Raw Data'!O212='Raw Data'!P212, 0, IF('Raw Data'!O212&lt;'Raw Data'!P212, 'Raw Data'!K212, 0))</f>
        <v>0</v>
      </c>
      <c r="T217" s="7">
        <f t="shared" si="55"/>
        <v>0</v>
      </c>
      <c r="U217">
        <f>IF(AND(ISNUMBER('Raw Data'!O212), OR('Raw Data'!O212&gt;'Raw Data'!P212, 'Raw Data'!O212='Raw Data'!P212)), 'Raw Data'!L212, 0)</f>
        <v>0</v>
      </c>
      <c r="V217" s="7">
        <f t="shared" si="56"/>
        <v>0</v>
      </c>
      <c r="W217">
        <f>IF(AND(ISNUMBER('Raw Data'!O212), OR('Raw Data'!O212&lt;'Raw Data'!P212, 'Raw Data'!O212='Raw Data'!P212)), 'Raw Data'!M212, 0)</f>
        <v>0</v>
      </c>
      <c r="X217" s="7">
        <f t="shared" si="57"/>
        <v>0</v>
      </c>
      <c r="Y217">
        <f>IF(AND(ISNUMBER('Raw Data'!O212), OR('Raw Data'!O212&gt;'Raw Data'!P212, 'Raw Data'!O212&lt;'Raw Data'!P212)), 'Raw Data'!N212, 0)</f>
        <v>0</v>
      </c>
      <c r="Z217">
        <f>IF('Raw Data'!C212&lt;'Raw Data'!E212, 1, 0)</f>
        <v>0</v>
      </c>
      <c r="AA217">
        <f>IF(AND('Raw Data'!C212&lt;'Raw Data'!E212, 'Raw Data'!O212&gt;'Raw Data'!P212), 'Raw Data'!C212, 0)</f>
        <v>0</v>
      </c>
      <c r="AB217" t="b">
        <f>'Raw Data'!C212&lt;'Raw Data'!E212</f>
        <v>0</v>
      </c>
      <c r="AC217">
        <f>IF('Raw Data'!C213&gt;'Raw Data'!E213, 1, 0)</f>
        <v>0</v>
      </c>
      <c r="AD217">
        <f>IF(AND('Raw Data'!C212&gt;'Raw Data'!E212, 'Raw Data'!O212&gt;'Raw Data'!P212), 'Raw Data'!C212, 0)</f>
        <v>0</v>
      </c>
      <c r="AE217">
        <f>IF('Raw Data'!E212&lt;'Raw Data'!C212, 1, 0)</f>
        <v>0</v>
      </c>
      <c r="AF217">
        <f>IF(AND('Raw Data'!C212&gt;'Raw Data'!E212, 'Raw Data'!O212&lt;'Raw Data'!P212), 'Raw Data'!E212, 0)</f>
        <v>0</v>
      </c>
      <c r="AG217">
        <f>IF('Raw Data'!E212&gt;'Raw Data'!C212, 1, 0)</f>
        <v>0</v>
      </c>
      <c r="AH217">
        <f>IF(AND('Raw Data'!C212&lt;'Raw Data'!E212, 'Raw Data'!O212&lt;'Raw Data'!P212), 'Raw Data'!E212, 0)</f>
        <v>0</v>
      </c>
      <c r="AI217" s="7">
        <f t="shared" si="58"/>
        <v>0</v>
      </c>
      <c r="AJ217">
        <f>IF(ISNUMBER('Raw Data'!C212), IF(_xlfn.XLOOKUP(SMALL('Raw Data'!C212:E212, 1), C217:G217, C217:G217, 0)&gt;0, SMALL('Raw Data'!C212:E212, 1), 0), 0)</f>
        <v>0</v>
      </c>
      <c r="AK217" s="7">
        <f t="shared" si="59"/>
        <v>0</v>
      </c>
      <c r="AL217">
        <f>IF(ISNUMBER('Raw Data'!C212), IF(_xlfn.XLOOKUP(SMALL('Raw Data'!C212:E212, 2), C217:G217, C217:G217, 0)&gt;0, SMALL('Raw Data'!C212:E212, 2), 0), 0)</f>
        <v>0</v>
      </c>
      <c r="AM217" s="7">
        <f t="shared" si="60"/>
        <v>0</v>
      </c>
      <c r="AN217">
        <f>IF(ISNUMBER('Raw Data'!C212), IF(_xlfn.XLOOKUP(SMALL('Raw Data'!C212:E212, 3), C217:G217, C217:G217, 0)&gt;0, SMALL('Raw Data'!C212:E212, 3), 0), 0)</f>
        <v>0</v>
      </c>
      <c r="AO217" s="7">
        <f t="shared" si="61"/>
        <v>0</v>
      </c>
      <c r="AP217">
        <f>IF(AND('Raw Data'!C212&lt;'Raw Data'!E212,'Raw Data'!O212&gt;'Raw Data'!P212),'Raw Data'!C212,IF(AND('Raw Data'!E212&lt;'Raw Data'!C212,'Raw Data'!P212&gt;'Raw Data'!O212),'Raw Data'!E212,0))</f>
        <v>0</v>
      </c>
      <c r="AQ217" s="7">
        <f t="shared" si="62"/>
        <v>0</v>
      </c>
      <c r="AR217">
        <f>IF(AND('Raw Data'!C212&gt;'Raw Data'!E212,'Raw Data'!O212&gt;'Raw Data'!P212),'Raw Data'!C212,IF(AND('Raw Data'!E212&gt;'Raw Data'!C212,'Raw Data'!P212&gt;'Raw Data'!O212),'Raw Data'!E212,0))</f>
        <v>0</v>
      </c>
      <c r="AS217">
        <f>IF('Raw Data'!D212&gt;0, IF('Raw Data'!D212&gt;4, Analysis!P217, 1), 0)</f>
        <v>0</v>
      </c>
      <c r="AT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AU217">
        <f t="shared" si="63"/>
        <v>0</v>
      </c>
      <c r="AV217">
        <f>IF(AND('Raw Data'!D212&gt;4,'Raw Data'!O212&lt;'Raw Data'!P212),'Raw Data'!K212,IF(AND('Raw Data'!D212&gt;4,'Raw Data'!O212='Raw Data'!P212),0,IF('Raw Data'!O212='Raw Data'!P212,'Raw Data'!D212,0)))</f>
        <v>0</v>
      </c>
      <c r="AW217">
        <f>IF(AND('Raw Data'!D212&lt;4, NOT(ISBLANK('Raw Data'!D212))), 1, 0)</f>
        <v>0</v>
      </c>
      <c r="AX217">
        <f>IF(AND('Raw Data'!D212&lt;4, 'Raw Data'!O212='Raw Data'!P212), 'Raw Data'!D212, 0)</f>
        <v>0</v>
      </c>
    </row>
    <row r="218" spans="1:50" x14ac:dyDescent="0.3">
      <c r="A218">
        <f>'Raw Data'!Q213</f>
        <v>0</v>
      </c>
      <c r="B218" s="7">
        <f t="shared" si="48"/>
        <v>0</v>
      </c>
      <c r="C218">
        <f>IF('Raw Data'!O213&gt;'Raw Data'!P213, 'Raw Data'!C213, 0)</f>
        <v>0</v>
      </c>
      <c r="D218" s="7">
        <f t="shared" si="49"/>
        <v>0</v>
      </c>
      <c r="E218">
        <f>IF(AND(ISNUMBER('Raw Data'!O213), 'Raw Data'!O213='Raw Data'!P213), 'Raw Data'!D213, 0)</f>
        <v>0</v>
      </c>
      <c r="F218" s="7">
        <f t="shared" si="50"/>
        <v>0</v>
      </c>
      <c r="G218">
        <f>IF('Raw Data'!O213&lt;'Raw Data'!P213, 'Raw Data'!E213, 0)</f>
        <v>0</v>
      </c>
      <c r="H218" s="7">
        <f t="shared" si="51"/>
        <v>0</v>
      </c>
      <c r="I218">
        <f>IF(SUM('Raw Data'!O213:P213)&gt;2, 'Raw Data'!F213, 0)</f>
        <v>0</v>
      </c>
      <c r="J218" s="7">
        <f t="shared" si="52"/>
        <v>0</v>
      </c>
      <c r="K218">
        <f>IF(AND(ISNUMBER('Raw Data'!O213),SUM('Raw Data'!O213:P213)&lt;3),'Raw Data'!F213,)</f>
        <v>0</v>
      </c>
      <c r="L218" s="7">
        <f t="shared" si="53"/>
        <v>0</v>
      </c>
      <c r="M218">
        <f>IF(AND('Raw Data'!O213&gt;0, 'Raw Data'!P213&gt;0), 'Raw Data'!H213, 0)</f>
        <v>0</v>
      </c>
      <c r="N218" s="7">
        <f t="shared" si="54"/>
        <v>0</v>
      </c>
      <c r="O218">
        <f>IF(AND(ISNUMBER('Raw Data'!O213), OR('Raw Data'!O213=0, 'Raw Data'!P213=0)), 'Raw Data'!I213, 0)</f>
        <v>0</v>
      </c>
      <c r="P218" s="7">
        <f>IF(OR(E218&gt;0, ISBLANK('Raw Data'!O213)=TRUE), 0, 1)</f>
        <v>0</v>
      </c>
      <c r="Q218">
        <f>IF('Raw Data'!O213='Raw Data'!P213, 0, IF('Raw Data'!O213&gt;'Raw Data'!P213, 'Raw Data'!J213, 0))</f>
        <v>0</v>
      </c>
      <c r="R218" s="7">
        <f>IF(OR(E218&gt;0, ISBLANK('Raw Data'!O213)=TRUE), 0, 1)</f>
        <v>0</v>
      </c>
      <c r="S218">
        <f>IF('Raw Data'!O213='Raw Data'!P213, 0, IF('Raw Data'!O213&lt;'Raw Data'!P213, 'Raw Data'!K213, 0))</f>
        <v>0</v>
      </c>
      <c r="T218" s="7">
        <f t="shared" si="55"/>
        <v>0</v>
      </c>
      <c r="U218">
        <f>IF(AND(ISNUMBER('Raw Data'!O213), OR('Raw Data'!O213&gt;'Raw Data'!P213, 'Raw Data'!O213='Raw Data'!P213)), 'Raw Data'!L213, 0)</f>
        <v>0</v>
      </c>
      <c r="V218" s="7">
        <f t="shared" si="56"/>
        <v>0</v>
      </c>
      <c r="W218">
        <f>IF(AND(ISNUMBER('Raw Data'!O213), OR('Raw Data'!O213&lt;'Raw Data'!P213, 'Raw Data'!O213='Raw Data'!P213)), 'Raw Data'!M213, 0)</f>
        <v>0</v>
      </c>
      <c r="X218" s="7">
        <f t="shared" si="57"/>
        <v>0</v>
      </c>
      <c r="Y218">
        <f>IF(AND(ISNUMBER('Raw Data'!O213), OR('Raw Data'!O213&gt;'Raw Data'!P213, 'Raw Data'!O213&lt;'Raw Data'!P213)), 'Raw Data'!N213, 0)</f>
        <v>0</v>
      </c>
      <c r="Z218">
        <f>IF('Raw Data'!C213&lt;'Raw Data'!E213, 1, 0)</f>
        <v>0</v>
      </c>
      <c r="AA218">
        <f>IF(AND('Raw Data'!C213&lt;'Raw Data'!E213, 'Raw Data'!O213&gt;'Raw Data'!P213), 'Raw Data'!C213, 0)</f>
        <v>0</v>
      </c>
      <c r="AB218" t="b">
        <f>'Raw Data'!C213&lt;'Raw Data'!E213</f>
        <v>0</v>
      </c>
      <c r="AC218">
        <f>IF('Raw Data'!C214&gt;'Raw Data'!E214, 1, 0)</f>
        <v>0</v>
      </c>
      <c r="AD218">
        <f>IF(AND('Raw Data'!C213&gt;'Raw Data'!E213, 'Raw Data'!O213&gt;'Raw Data'!P213), 'Raw Data'!C213, 0)</f>
        <v>0</v>
      </c>
      <c r="AE218">
        <f>IF('Raw Data'!E213&lt;'Raw Data'!C213, 1, 0)</f>
        <v>0</v>
      </c>
      <c r="AF218">
        <f>IF(AND('Raw Data'!C213&gt;'Raw Data'!E213, 'Raw Data'!O213&lt;'Raw Data'!P213), 'Raw Data'!E213, 0)</f>
        <v>0</v>
      </c>
      <c r="AG218">
        <f>IF('Raw Data'!E213&gt;'Raw Data'!C213, 1, 0)</f>
        <v>0</v>
      </c>
      <c r="AH218">
        <f>IF(AND('Raw Data'!C213&lt;'Raw Data'!E213, 'Raw Data'!O213&lt;'Raw Data'!P213), 'Raw Data'!E213, 0)</f>
        <v>0</v>
      </c>
      <c r="AI218" s="7">
        <f t="shared" si="58"/>
        <v>0</v>
      </c>
      <c r="AJ218">
        <f>IF(ISNUMBER('Raw Data'!C213), IF(_xlfn.XLOOKUP(SMALL('Raw Data'!C213:E213, 1), C218:G218, C218:G218, 0)&gt;0, SMALL('Raw Data'!C213:E213, 1), 0), 0)</f>
        <v>0</v>
      </c>
      <c r="AK218" s="7">
        <f t="shared" si="59"/>
        <v>0</v>
      </c>
      <c r="AL218">
        <f>IF(ISNUMBER('Raw Data'!C213), IF(_xlfn.XLOOKUP(SMALL('Raw Data'!C213:E213, 2), C218:G218, C218:G218, 0)&gt;0, SMALL('Raw Data'!C213:E213, 2), 0), 0)</f>
        <v>0</v>
      </c>
      <c r="AM218" s="7">
        <f t="shared" si="60"/>
        <v>0</v>
      </c>
      <c r="AN218">
        <f>IF(ISNUMBER('Raw Data'!C213), IF(_xlfn.XLOOKUP(SMALL('Raw Data'!C213:E213, 3), C218:G218, C218:G218, 0)&gt;0, SMALL('Raw Data'!C213:E213, 3), 0), 0)</f>
        <v>0</v>
      </c>
      <c r="AO218" s="7">
        <f t="shared" si="61"/>
        <v>0</v>
      </c>
      <c r="AP218">
        <f>IF(AND('Raw Data'!C213&lt;'Raw Data'!E213,'Raw Data'!O213&gt;'Raw Data'!P213),'Raw Data'!C213,IF(AND('Raw Data'!E213&lt;'Raw Data'!C213,'Raw Data'!P213&gt;'Raw Data'!O213),'Raw Data'!E213,0))</f>
        <v>0</v>
      </c>
      <c r="AQ218" s="7">
        <f t="shared" si="62"/>
        <v>0</v>
      </c>
      <c r="AR218">
        <f>IF(AND('Raw Data'!C213&gt;'Raw Data'!E213,'Raw Data'!O213&gt;'Raw Data'!P213),'Raw Data'!C213,IF(AND('Raw Data'!E213&gt;'Raw Data'!C213,'Raw Data'!P213&gt;'Raw Data'!O213),'Raw Data'!E213,0))</f>
        <v>0</v>
      </c>
      <c r="AS218">
        <f>IF('Raw Data'!D213&gt;0, IF('Raw Data'!D213&gt;4, Analysis!P218, 1), 0)</f>
        <v>0</v>
      </c>
      <c r="AT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AU218">
        <f t="shared" si="63"/>
        <v>0</v>
      </c>
      <c r="AV218">
        <f>IF(AND('Raw Data'!D213&gt;4,'Raw Data'!O213&lt;'Raw Data'!P213),'Raw Data'!K213,IF(AND('Raw Data'!D213&gt;4,'Raw Data'!O213='Raw Data'!P213),0,IF('Raw Data'!O213='Raw Data'!P213,'Raw Data'!D213,0)))</f>
        <v>0</v>
      </c>
      <c r="AW218">
        <f>IF(AND('Raw Data'!D213&lt;4, NOT(ISBLANK('Raw Data'!D213))), 1, 0)</f>
        <v>0</v>
      </c>
      <c r="AX218">
        <f>IF(AND('Raw Data'!D213&lt;4, 'Raw Data'!O213='Raw Data'!P213), 'Raw Data'!D213, 0)</f>
        <v>0</v>
      </c>
    </row>
    <row r="219" spans="1:50" x14ac:dyDescent="0.3">
      <c r="A219">
        <f>'Raw Data'!Q214</f>
        <v>0</v>
      </c>
      <c r="B219" s="7">
        <f t="shared" si="48"/>
        <v>0</v>
      </c>
      <c r="C219">
        <f>IF('Raw Data'!O214&gt;'Raw Data'!P214, 'Raw Data'!C214, 0)</f>
        <v>0</v>
      </c>
      <c r="D219" s="7">
        <f t="shared" si="49"/>
        <v>0</v>
      </c>
      <c r="E219">
        <f>IF(AND(ISNUMBER('Raw Data'!O214), 'Raw Data'!O214='Raw Data'!P214), 'Raw Data'!D214, 0)</f>
        <v>0</v>
      </c>
      <c r="F219" s="7">
        <f t="shared" si="50"/>
        <v>0</v>
      </c>
      <c r="G219">
        <f>IF('Raw Data'!O214&lt;'Raw Data'!P214, 'Raw Data'!E214, 0)</f>
        <v>0</v>
      </c>
      <c r="H219" s="7">
        <f t="shared" si="51"/>
        <v>0</v>
      </c>
      <c r="I219">
        <f>IF(SUM('Raw Data'!O214:P214)&gt;2, 'Raw Data'!F214, 0)</f>
        <v>0</v>
      </c>
      <c r="J219" s="7">
        <f t="shared" si="52"/>
        <v>0</v>
      </c>
      <c r="K219">
        <f>IF(AND(ISNUMBER('Raw Data'!O214),SUM('Raw Data'!O214:P214)&lt;3),'Raw Data'!F214,)</f>
        <v>0</v>
      </c>
      <c r="L219" s="7">
        <f t="shared" si="53"/>
        <v>0</v>
      </c>
      <c r="M219">
        <f>IF(AND('Raw Data'!O214&gt;0, 'Raw Data'!P214&gt;0), 'Raw Data'!H214, 0)</f>
        <v>0</v>
      </c>
      <c r="N219" s="7">
        <f t="shared" si="54"/>
        <v>0</v>
      </c>
      <c r="O219">
        <f>IF(AND(ISNUMBER('Raw Data'!O214), OR('Raw Data'!O214=0, 'Raw Data'!P214=0)), 'Raw Data'!I214, 0)</f>
        <v>0</v>
      </c>
      <c r="P219" s="7">
        <f>IF(OR(E219&gt;0, ISBLANK('Raw Data'!O214)=TRUE), 0, 1)</f>
        <v>0</v>
      </c>
      <c r="Q219">
        <f>IF('Raw Data'!O214='Raw Data'!P214, 0, IF('Raw Data'!O214&gt;'Raw Data'!P214, 'Raw Data'!J214, 0))</f>
        <v>0</v>
      </c>
      <c r="R219" s="7">
        <f>IF(OR(E219&gt;0, ISBLANK('Raw Data'!O214)=TRUE), 0, 1)</f>
        <v>0</v>
      </c>
      <c r="S219">
        <f>IF('Raw Data'!O214='Raw Data'!P214, 0, IF('Raw Data'!O214&lt;'Raw Data'!P214, 'Raw Data'!K214, 0))</f>
        <v>0</v>
      </c>
      <c r="T219" s="7">
        <f t="shared" si="55"/>
        <v>0</v>
      </c>
      <c r="U219">
        <f>IF(AND(ISNUMBER('Raw Data'!O214), OR('Raw Data'!O214&gt;'Raw Data'!P214, 'Raw Data'!O214='Raw Data'!P214)), 'Raw Data'!L214, 0)</f>
        <v>0</v>
      </c>
      <c r="V219" s="7">
        <f t="shared" si="56"/>
        <v>0</v>
      </c>
      <c r="W219">
        <f>IF(AND(ISNUMBER('Raw Data'!O214), OR('Raw Data'!O214&lt;'Raw Data'!P214, 'Raw Data'!O214='Raw Data'!P214)), 'Raw Data'!M214, 0)</f>
        <v>0</v>
      </c>
      <c r="X219" s="7">
        <f t="shared" si="57"/>
        <v>0</v>
      </c>
      <c r="Y219">
        <f>IF(AND(ISNUMBER('Raw Data'!O214), OR('Raw Data'!O214&gt;'Raw Data'!P214, 'Raw Data'!O214&lt;'Raw Data'!P214)), 'Raw Data'!N214, 0)</f>
        <v>0</v>
      </c>
      <c r="Z219">
        <f>IF('Raw Data'!C214&lt;'Raw Data'!E214, 1, 0)</f>
        <v>0</v>
      </c>
      <c r="AA219">
        <f>IF(AND('Raw Data'!C214&lt;'Raw Data'!E214, 'Raw Data'!O214&gt;'Raw Data'!P214), 'Raw Data'!C214, 0)</f>
        <v>0</v>
      </c>
      <c r="AB219" t="b">
        <f>'Raw Data'!C214&lt;'Raw Data'!E214</f>
        <v>0</v>
      </c>
      <c r="AC219">
        <f>IF('Raw Data'!C215&gt;'Raw Data'!E215, 1, 0)</f>
        <v>0</v>
      </c>
      <c r="AD219">
        <f>IF(AND('Raw Data'!C214&gt;'Raw Data'!E214, 'Raw Data'!O214&gt;'Raw Data'!P214), 'Raw Data'!C214, 0)</f>
        <v>0</v>
      </c>
      <c r="AE219">
        <f>IF('Raw Data'!E214&lt;'Raw Data'!C214, 1, 0)</f>
        <v>0</v>
      </c>
      <c r="AF219">
        <f>IF(AND('Raw Data'!C214&gt;'Raw Data'!E214, 'Raw Data'!O214&lt;'Raw Data'!P214), 'Raw Data'!E214, 0)</f>
        <v>0</v>
      </c>
      <c r="AG219">
        <f>IF('Raw Data'!E214&gt;'Raw Data'!C214, 1, 0)</f>
        <v>0</v>
      </c>
      <c r="AH219">
        <f>IF(AND('Raw Data'!C214&lt;'Raw Data'!E214, 'Raw Data'!O214&lt;'Raw Data'!P214), 'Raw Data'!E214, 0)</f>
        <v>0</v>
      </c>
      <c r="AI219" s="7">
        <f t="shared" si="58"/>
        <v>0</v>
      </c>
      <c r="AJ219">
        <f>IF(ISNUMBER('Raw Data'!C214), IF(_xlfn.XLOOKUP(SMALL('Raw Data'!C214:E214, 1), C219:G219, C219:G219, 0)&gt;0, SMALL('Raw Data'!C214:E214, 1), 0), 0)</f>
        <v>0</v>
      </c>
      <c r="AK219" s="7">
        <f t="shared" si="59"/>
        <v>0</v>
      </c>
      <c r="AL219">
        <f>IF(ISNUMBER('Raw Data'!C214), IF(_xlfn.XLOOKUP(SMALL('Raw Data'!C214:E214, 2), C219:G219, C219:G219, 0)&gt;0, SMALL('Raw Data'!C214:E214, 2), 0), 0)</f>
        <v>0</v>
      </c>
      <c r="AM219" s="7">
        <f t="shared" si="60"/>
        <v>0</v>
      </c>
      <c r="AN219">
        <f>IF(ISNUMBER('Raw Data'!C214), IF(_xlfn.XLOOKUP(SMALL('Raw Data'!C214:E214, 3), C219:G219, C219:G219, 0)&gt;0, SMALL('Raw Data'!C214:E214, 3), 0), 0)</f>
        <v>0</v>
      </c>
      <c r="AO219" s="7">
        <f t="shared" si="61"/>
        <v>0</v>
      </c>
      <c r="AP219">
        <f>IF(AND('Raw Data'!C214&lt;'Raw Data'!E214,'Raw Data'!O214&gt;'Raw Data'!P214),'Raw Data'!C214,IF(AND('Raw Data'!E214&lt;'Raw Data'!C214,'Raw Data'!P214&gt;'Raw Data'!O214),'Raw Data'!E214,0))</f>
        <v>0</v>
      </c>
      <c r="AQ219" s="7">
        <f t="shared" si="62"/>
        <v>0</v>
      </c>
      <c r="AR219">
        <f>IF(AND('Raw Data'!C214&gt;'Raw Data'!E214,'Raw Data'!O214&gt;'Raw Data'!P214),'Raw Data'!C214,IF(AND('Raw Data'!E214&gt;'Raw Data'!C214,'Raw Data'!P214&gt;'Raw Data'!O214),'Raw Data'!E214,0))</f>
        <v>0</v>
      </c>
      <c r="AS219">
        <f>IF('Raw Data'!D214&gt;0, IF('Raw Data'!D214&gt;4, Analysis!P219, 1), 0)</f>
        <v>0</v>
      </c>
      <c r="AT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AU219">
        <f t="shared" si="63"/>
        <v>0</v>
      </c>
      <c r="AV219">
        <f>IF(AND('Raw Data'!D214&gt;4,'Raw Data'!O214&lt;'Raw Data'!P214),'Raw Data'!K214,IF(AND('Raw Data'!D214&gt;4,'Raw Data'!O214='Raw Data'!P214),0,IF('Raw Data'!O214='Raw Data'!P214,'Raw Data'!D214,0)))</f>
        <v>0</v>
      </c>
      <c r="AW219">
        <f>IF(AND('Raw Data'!D214&lt;4, NOT(ISBLANK('Raw Data'!D214))), 1, 0)</f>
        <v>0</v>
      </c>
      <c r="AX219">
        <f>IF(AND('Raw Data'!D214&lt;4, 'Raw Data'!O214='Raw Data'!P214), 'Raw Data'!D214, 0)</f>
        <v>0</v>
      </c>
    </row>
    <row r="220" spans="1:50" x14ac:dyDescent="0.3">
      <c r="A220">
        <f>'Raw Data'!Q215</f>
        <v>0</v>
      </c>
      <c r="B220" s="7">
        <f t="shared" si="48"/>
        <v>0</v>
      </c>
      <c r="C220">
        <f>IF('Raw Data'!O215&gt;'Raw Data'!P215, 'Raw Data'!C215, 0)</f>
        <v>0</v>
      </c>
      <c r="D220" s="7">
        <f t="shared" si="49"/>
        <v>0</v>
      </c>
      <c r="E220">
        <f>IF(AND(ISNUMBER('Raw Data'!O215), 'Raw Data'!O215='Raw Data'!P215), 'Raw Data'!D215, 0)</f>
        <v>0</v>
      </c>
      <c r="F220" s="7">
        <f t="shared" si="50"/>
        <v>0</v>
      </c>
      <c r="G220">
        <f>IF('Raw Data'!O215&lt;'Raw Data'!P215, 'Raw Data'!E215, 0)</f>
        <v>0</v>
      </c>
      <c r="H220" s="7">
        <f t="shared" si="51"/>
        <v>0</v>
      </c>
      <c r="I220">
        <f>IF(SUM('Raw Data'!O215:P215)&gt;2, 'Raw Data'!F215, 0)</f>
        <v>0</v>
      </c>
      <c r="J220" s="7">
        <f t="shared" si="52"/>
        <v>0</v>
      </c>
      <c r="K220">
        <f>IF(AND(ISNUMBER('Raw Data'!O215),SUM('Raw Data'!O215:P215)&lt;3),'Raw Data'!F215,)</f>
        <v>0</v>
      </c>
      <c r="L220" s="7">
        <f t="shared" si="53"/>
        <v>0</v>
      </c>
      <c r="M220">
        <f>IF(AND('Raw Data'!O215&gt;0, 'Raw Data'!P215&gt;0), 'Raw Data'!H215, 0)</f>
        <v>0</v>
      </c>
      <c r="N220" s="7">
        <f t="shared" si="54"/>
        <v>0</v>
      </c>
      <c r="O220">
        <f>IF(AND(ISNUMBER('Raw Data'!O215), OR('Raw Data'!O215=0, 'Raw Data'!P215=0)), 'Raw Data'!I215, 0)</f>
        <v>0</v>
      </c>
      <c r="P220" s="7">
        <f>IF(OR(E220&gt;0, ISBLANK('Raw Data'!O215)=TRUE), 0, 1)</f>
        <v>0</v>
      </c>
      <c r="Q220">
        <f>IF('Raw Data'!O215='Raw Data'!P215, 0, IF('Raw Data'!O215&gt;'Raw Data'!P215, 'Raw Data'!J215, 0))</f>
        <v>0</v>
      </c>
      <c r="R220" s="7">
        <f>IF(OR(E220&gt;0, ISBLANK('Raw Data'!O215)=TRUE), 0, 1)</f>
        <v>0</v>
      </c>
      <c r="S220">
        <f>IF('Raw Data'!O215='Raw Data'!P215, 0, IF('Raw Data'!O215&lt;'Raw Data'!P215, 'Raw Data'!K215, 0))</f>
        <v>0</v>
      </c>
      <c r="T220" s="7">
        <f t="shared" si="55"/>
        <v>0</v>
      </c>
      <c r="U220">
        <f>IF(AND(ISNUMBER('Raw Data'!O215), OR('Raw Data'!O215&gt;'Raw Data'!P215, 'Raw Data'!O215='Raw Data'!P215)), 'Raw Data'!L215, 0)</f>
        <v>0</v>
      </c>
      <c r="V220" s="7">
        <f t="shared" si="56"/>
        <v>0</v>
      </c>
      <c r="W220">
        <f>IF(AND(ISNUMBER('Raw Data'!O215), OR('Raw Data'!O215&lt;'Raw Data'!P215, 'Raw Data'!O215='Raw Data'!P215)), 'Raw Data'!M215, 0)</f>
        <v>0</v>
      </c>
      <c r="X220" s="7">
        <f t="shared" si="57"/>
        <v>0</v>
      </c>
      <c r="Y220">
        <f>IF(AND(ISNUMBER('Raw Data'!O215), OR('Raw Data'!O215&gt;'Raw Data'!P215, 'Raw Data'!O215&lt;'Raw Data'!P215)), 'Raw Data'!N215, 0)</f>
        <v>0</v>
      </c>
      <c r="Z220">
        <f>IF('Raw Data'!C215&lt;'Raw Data'!E215, 1, 0)</f>
        <v>0</v>
      </c>
      <c r="AA220">
        <f>IF(AND('Raw Data'!C215&lt;'Raw Data'!E215, 'Raw Data'!O215&gt;'Raw Data'!P215), 'Raw Data'!C215, 0)</f>
        <v>0</v>
      </c>
      <c r="AB220" t="b">
        <f>'Raw Data'!C215&lt;'Raw Data'!E215</f>
        <v>0</v>
      </c>
      <c r="AC220">
        <f>IF('Raw Data'!C216&gt;'Raw Data'!E216, 1, 0)</f>
        <v>0</v>
      </c>
      <c r="AD220">
        <f>IF(AND('Raw Data'!C215&gt;'Raw Data'!E215, 'Raw Data'!O215&gt;'Raw Data'!P215), 'Raw Data'!C215, 0)</f>
        <v>0</v>
      </c>
      <c r="AE220">
        <f>IF('Raw Data'!E215&lt;'Raw Data'!C215, 1, 0)</f>
        <v>0</v>
      </c>
      <c r="AF220">
        <f>IF(AND('Raw Data'!C215&gt;'Raw Data'!E215, 'Raw Data'!O215&lt;'Raw Data'!P215), 'Raw Data'!E215, 0)</f>
        <v>0</v>
      </c>
      <c r="AG220">
        <f>IF('Raw Data'!E215&gt;'Raw Data'!C215, 1, 0)</f>
        <v>0</v>
      </c>
      <c r="AH220">
        <f>IF(AND('Raw Data'!C215&lt;'Raw Data'!E215, 'Raw Data'!O215&lt;'Raw Data'!P215), 'Raw Data'!E215, 0)</f>
        <v>0</v>
      </c>
      <c r="AI220" s="7">
        <f t="shared" si="58"/>
        <v>0</v>
      </c>
      <c r="AJ220">
        <f>IF(ISNUMBER('Raw Data'!C215), IF(_xlfn.XLOOKUP(SMALL('Raw Data'!C215:E215, 1), C220:G220, C220:G220, 0)&gt;0, SMALL('Raw Data'!C215:E215, 1), 0), 0)</f>
        <v>0</v>
      </c>
      <c r="AK220" s="7">
        <f t="shared" si="59"/>
        <v>0</v>
      </c>
      <c r="AL220">
        <f>IF(ISNUMBER('Raw Data'!C215), IF(_xlfn.XLOOKUP(SMALL('Raw Data'!C215:E215, 2), C220:G220, C220:G220, 0)&gt;0, SMALL('Raw Data'!C215:E215, 2), 0), 0)</f>
        <v>0</v>
      </c>
      <c r="AM220" s="7">
        <f t="shared" si="60"/>
        <v>0</v>
      </c>
      <c r="AN220">
        <f>IF(ISNUMBER('Raw Data'!C215), IF(_xlfn.XLOOKUP(SMALL('Raw Data'!C215:E215, 3), C220:G220, C220:G220, 0)&gt;0, SMALL('Raw Data'!C215:E215, 3), 0), 0)</f>
        <v>0</v>
      </c>
      <c r="AO220" s="7">
        <f t="shared" si="61"/>
        <v>0</v>
      </c>
      <c r="AP220">
        <f>IF(AND('Raw Data'!C215&lt;'Raw Data'!E215,'Raw Data'!O215&gt;'Raw Data'!P215),'Raw Data'!C215,IF(AND('Raw Data'!E215&lt;'Raw Data'!C215,'Raw Data'!P215&gt;'Raw Data'!O215),'Raw Data'!E215,0))</f>
        <v>0</v>
      </c>
      <c r="AQ220" s="7">
        <f t="shared" si="62"/>
        <v>0</v>
      </c>
      <c r="AR220">
        <f>IF(AND('Raw Data'!C215&gt;'Raw Data'!E215,'Raw Data'!O215&gt;'Raw Data'!P215),'Raw Data'!C215,IF(AND('Raw Data'!E215&gt;'Raw Data'!C215,'Raw Data'!P215&gt;'Raw Data'!O215),'Raw Data'!E215,0))</f>
        <v>0</v>
      </c>
      <c r="AS220">
        <f>IF('Raw Data'!D215&gt;0, IF('Raw Data'!D215&gt;4, Analysis!P220, 1), 0)</f>
        <v>0</v>
      </c>
      <c r="AT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AU220">
        <f t="shared" si="63"/>
        <v>0</v>
      </c>
      <c r="AV220">
        <f>IF(AND('Raw Data'!D215&gt;4,'Raw Data'!O215&lt;'Raw Data'!P215),'Raw Data'!K215,IF(AND('Raw Data'!D215&gt;4,'Raw Data'!O215='Raw Data'!P215),0,IF('Raw Data'!O215='Raw Data'!P215,'Raw Data'!D215,0)))</f>
        <v>0</v>
      </c>
      <c r="AW220">
        <f>IF(AND('Raw Data'!D215&lt;4, NOT(ISBLANK('Raw Data'!D215))), 1, 0)</f>
        <v>0</v>
      </c>
      <c r="AX220">
        <f>IF(AND('Raw Data'!D215&lt;4, 'Raw Data'!O215='Raw Data'!P215), 'Raw Data'!D215, 0)</f>
        <v>0</v>
      </c>
    </row>
    <row r="221" spans="1:50" x14ac:dyDescent="0.3">
      <c r="A221">
        <f>'Raw Data'!Q216</f>
        <v>0</v>
      </c>
      <c r="B221" s="7">
        <f t="shared" si="48"/>
        <v>0</v>
      </c>
      <c r="C221">
        <f>IF('Raw Data'!O216&gt;'Raw Data'!P216, 'Raw Data'!C216, 0)</f>
        <v>0</v>
      </c>
      <c r="D221" s="7">
        <f t="shared" si="49"/>
        <v>0</v>
      </c>
      <c r="E221">
        <f>IF(AND(ISNUMBER('Raw Data'!O216), 'Raw Data'!O216='Raw Data'!P216), 'Raw Data'!D216, 0)</f>
        <v>0</v>
      </c>
      <c r="F221" s="7">
        <f t="shared" si="50"/>
        <v>0</v>
      </c>
      <c r="G221">
        <f>IF('Raw Data'!O216&lt;'Raw Data'!P216, 'Raw Data'!E216, 0)</f>
        <v>0</v>
      </c>
      <c r="H221" s="7">
        <f t="shared" si="51"/>
        <v>0</v>
      </c>
      <c r="I221">
        <f>IF(SUM('Raw Data'!O216:P216)&gt;2, 'Raw Data'!F216, 0)</f>
        <v>0</v>
      </c>
      <c r="J221" s="7">
        <f t="shared" si="52"/>
        <v>0</v>
      </c>
      <c r="K221">
        <f>IF(AND(ISNUMBER('Raw Data'!O216),SUM('Raw Data'!O216:P216)&lt;3),'Raw Data'!F216,)</f>
        <v>0</v>
      </c>
      <c r="L221" s="7">
        <f t="shared" si="53"/>
        <v>0</v>
      </c>
      <c r="M221">
        <f>IF(AND('Raw Data'!O216&gt;0, 'Raw Data'!P216&gt;0), 'Raw Data'!H216, 0)</f>
        <v>0</v>
      </c>
      <c r="N221" s="7">
        <f t="shared" si="54"/>
        <v>0</v>
      </c>
      <c r="O221">
        <f>IF(AND(ISNUMBER('Raw Data'!O216), OR('Raw Data'!O216=0, 'Raw Data'!P216=0)), 'Raw Data'!I216, 0)</f>
        <v>0</v>
      </c>
      <c r="P221" s="7">
        <f>IF(OR(E221&gt;0, ISBLANK('Raw Data'!O216)=TRUE), 0, 1)</f>
        <v>0</v>
      </c>
      <c r="Q221">
        <f>IF('Raw Data'!O216='Raw Data'!P216, 0, IF('Raw Data'!O216&gt;'Raw Data'!P216, 'Raw Data'!J216, 0))</f>
        <v>0</v>
      </c>
      <c r="R221" s="7">
        <f>IF(OR(E221&gt;0, ISBLANK('Raw Data'!O216)=TRUE), 0, 1)</f>
        <v>0</v>
      </c>
      <c r="S221">
        <f>IF('Raw Data'!O216='Raw Data'!P216, 0, IF('Raw Data'!O216&lt;'Raw Data'!P216, 'Raw Data'!K216, 0))</f>
        <v>0</v>
      </c>
      <c r="T221" s="7">
        <f t="shared" si="55"/>
        <v>0</v>
      </c>
      <c r="U221">
        <f>IF(AND(ISNUMBER('Raw Data'!O216), OR('Raw Data'!O216&gt;'Raw Data'!P216, 'Raw Data'!O216='Raw Data'!P216)), 'Raw Data'!L216, 0)</f>
        <v>0</v>
      </c>
      <c r="V221" s="7">
        <f t="shared" si="56"/>
        <v>0</v>
      </c>
      <c r="W221">
        <f>IF(AND(ISNUMBER('Raw Data'!O216), OR('Raw Data'!O216&lt;'Raw Data'!P216, 'Raw Data'!O216='Raw Data'!P216)), 'Raw Data'!M216, 0)</f>
        <v>0</v>
      </c>
      <c r="X221" s="7">
        <f t="shared" si="57"/>
        <v>0</v>
      </c>
      <c r="Y221">
        <f>IF(AND(ISNUMBER('Raw Data'!O216), OR('Raw Data'!O216&gt;'Raw Data'!P216, 'Raw Data'!O216&lt;'Raw Data'!P216)), 'Raw Data'!N216, 0)</f>
        <v>0</v>
      </c>
      <c r="Z221">
        <f>IF('Raw Data'!C216&lt;'Raw Data'!E216, 1, 0)</f>
        <v>0</v>
      </c>
      <c r="AA221">
        <f>IF(AND('Raw Data'!C216&lt;'Raw Data'!E216, 'Raw Data'!O216&gt;'Raw Data'!P216), 'Raw Data'!C216, 0)</f>
        <v>0</v>
      </c>
      <c r="AB221" t="b">
        <f>'Raw Data'!C216&lt;'Raw Data'!E216</f>
        <v>0</v>
      </c>
      <c r="AC221">
        <f>IF('Raw Data'!C217&gt;'Raw Data'!E217, 1, 0)</f>
        <v>0</v>
      </c>
      <c r="AD221">
        <f>IF(AND('Raw Data'!C216&gt;'Raw Data'!E216, 'Raw Data'!O216&gt;'Raw Data'!P216), 'Raw Data'!C216, 0)</f>
        <v>0</v>
      </c>
      <c r="AE221">
        <f>IF('Raw Data'!E216&lt;'Raw Data'!C216, 1, 0)</f>
        <v>0</v>
      </c>
      <c r="AF221">
        <f>IF(AND('Raw Data'!C216&gt;'Raw Data'!E216, 'Raw Data'!O216&lt;'Raw Data'!P216), 'Raw Data'!E216, 0)</f>
        <v>0</v>
      </c>
      <c r="AG221">
        <f>IF('Raw Data'!E216&gt;'Raw Data'!C216, 1, 0)</f>
        <v>0</v>
      </c>
      <c r="AH221">
        <f>IF(AND('Raw Data'!C216&lt;'Raw Data'!E216, 'Raw Data'!O216&lt;'Raw Data'!P216), 'Raw Data'!E216, 0)</f>
        <v>0</v>
      </c>
      <c r="AI221" s="7">
        <f t="shared" si="58"/>
        <v>0</v>
      </c>
      <c r="AJ221">
        <f>IF(ISNUMBER('Raw Data'!C216), IF(_xlfn.XLOOKUP(SMALL('Raw Data'!C216:E216, 1), C221:G221, C221:G221, 0)&gt;0, SMALL('Raw Data'!C216:E216, 1), 0), 0)</f>
        <v>0</v>
      </c>
      <c r="AK221" s="7">
        <f t="shared" si="59"/>
        <v>0</v>
      </c>
      <c r="AL221">
        <f>IF(ISNUMBER('Raw Data'!C216), IF(_xlfn.XLOOKUP(SMALL('Raw Data'!C216:E216, 2), C221:G221, C221:G221, 0)&gt;0, SMALL('Raw Data'!C216:E216, 2), 0), 0)</f>
        <v>0</v>
      </c>
      <c r="AM221" s="7">
        <f t="shared" si="60"/>
        <v>0</v>
      </c>
      <c r="AN221">
        <f>IF(ISNUMBER('Raw Data'!C216), IF(_xlfn.XLOOKUP(SMALL('Raw Data'!C216:E216, 3), C221:G221, C221:G221, 0)&gt;0, SMALL('Raw Data'!C216:E216, 3), 0), 0)</f>
        <v>0</v>
      </c>
      <c r="AO221" s="7">
        <f t="shared" si="61"/>
        <v>0</v>
      </c>
      <c r="AP221">
        <f>IF(AND('Raw Data'!C216&lt;'Raw Data'!E216,'Raw Data'!O216&gt;'Raw Data'!P216),'Raw Data'!C216,IF(AND('Raw Data'!E216&lt;'Raw Data'!C216,'Raw Data'!P216&gt;'Raw Data'!O216),'Raw Data'!E216,0))</f>
        <v>0</v>
      </c>
      <c r="AQ221" s="7">
        <f t="shared" si="62"/>
        <v>0</v>
      </c>
      <c r="AR221">
        <f>IF(AND('Raw Data'!C216&gt;'Raw Data'!E216,'Raw Data'!O216&gt;'Raw Data'!P216),'Raw Data'!C216,IF(AND('Raw Data'!E216&gt;'Raw Data'!C216,'Raw Data'!P216&gt;'Raw Data'!O216),'Raw Data'!E216,0))</f>
        <v>0</v>
      </c>
      <c r="AS221">
        <f>IF('Raw Data'!D216&gt;0, IF('Raw Data'!D216&gt;4, Analysis!P221, 1), 0)</f>
        <v>0</v>
      </c>
      <c r="AT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AU221">
        <f t="shared" si="63"/>
        <v>0</v>
      </c>
      <c r="AV221">
        <f>IF(AND('Raw Data'!D216&gt;4,'Raw Data'!O216&lt;'Raw Data'!P216),'Raw Data'!K216,IF(AND('Raw Data'!D216&gt;4,'Raw Data'!O216='Raw Data'!P216),0,IF('Raw Data'!O216='Raw Data'!P216,'Raw Data'!D216,0)))</f>
        <v>0</v>
      </c>
      <c r="AW221">
        <f>IF(AND('Raw Data'!D216&lt;4, NOT(ISBLANK('Raw Data'!D216))), 1, 0)</f>
        <v>0</v>
      </c>
      <c r="AX221">
        <f>IF(AND('Raw Data'!D216&lt;4, 'Raw Data'!O216='Raw Data'!P216), 'Raw Data'!D216, 0)</f>
        <v>0</v>
      </c>
    </row>
    <row r="222" spans="1:50" x14ac:dyDescent="0.3">
      <c r="A222">
        <f>'Raw Data'!Q217</f>
        <v>0</v>
      </c>
      <c r="B222" s="7">
        <f t="shared" si="48"/>
        <v>0</v>
      </c>
      <c r="C222">
        <f>IF('Raw Data'!O217&gt;'Raw Data'!P217, 'Raw Data'!C217, 0)</f>
        <v>0</v>
      </c>
      <c r="D222" s="7">
        <f t="shared" si="49"/>
        <v>0</v>
      </c>
      <c r="E222">
        <f>IF(AND(ISNUMBER('Raw Data'!O217), 'Raw Data'!O217='Raw Data'!P217), 'Raw Data'!D217, 0)</f>
        <v>0</v>
      </c>
      <c r="F222" s="7">
        <f t="shared" si="50"/>
        <v>0</v>
      </c>
      <c r="G222">
        <f>IF('Raw Data'!O217&lt;'Raw Data'!P217, 'Raw Data'!E217, 0)</f>
        <v>0</v>
      </c>
      <c r="H222" s="7">
        <f t="shared" si="51"/>
        <v>0</v>
      </c>
      <c r="I222">
        <f>IF(SUM('Raw Data'!O217:P217)&gt;2, 'Raw Data'!F217, 0)</f>
        <v>0</v>
      </c>
      <c r="J222" s="7">
        <f t="shared" si="52"/>
        <v>0</v>
      </c>
      <c r="K222">
        <f>IF(AND(ISNUMBER('Raw Data'!O217),SUM('Raw Data'!O217:P217)&lt;3),'Raw Data'!F217,)</f>
        <v>0</v>
      </c>
      <c r="L222" s="7">
        <f t="shared" si="53"/>
        <v>0</v>
      </c>
      <c r="M222">
        <f>IF(AND('Raw Data'!O217&gt;0, 'Raw Data'!P217&gt;0), 'Raw Data'!H217, 0)</f>
        <v>0</v>
      </c>
      <c r="N222" s="7">
        <f t="shared" si="54"/>
        <v>0</v>
      </c>
      <c r="O222">
        <f>IF(AND(ISNUMBER('Raw Data'!O217), OR('Raw Data'!O217=0, 'Raw Data'!P217=0)), 'Raw Data'!I217, 0)</f>
        <v>0</v>
      </c>
      <c r="P222" s="7">
        <f>IF(OR(E222&gt;0, ISBLANK('Raw Data'!O217)=TRUE), 0, 1)</f>
        <v>0</v>
      </c>
      <c r="Q222">
        <f>IF('Raw Data'!O217='Raw Data'!P217, 0, IF('Raw Data'!O217&gt;'Raw Data'!P217, 'Raw Data'!J217, 0))</f>
        <v>0</v>
      </c>
      <c r="R222" s="7">
        <f>IF(OR(E222&gt;0, ISBLANK('Raw Data'!O217)=TRUE), 0, 1)</f>
        <v>0</v>
      </c>
      <c r="S222">
        <f>IF('Raw Data'!O217='Raw Data'!P217, 0, IF('Raw Data'!O217&lt;'Raw Data'!P217, 'Raw Data'!K217, 0))</f>
        <v>0</v>
      </c>
      <c r="T222" s="7">
        <f t="shared" si="55"/>
        <v>0</v>
      </c>
      <c r="U222">
        <f>IF(AND(ISNUMBER('Raw Data'!O217), OR('Raw Data'!O217&gt;'Raw Data'!P217, 'Raw Data'!O217='Raw Data'!P217)), 'Raw Data'!L217, 0)</f>
        <v>0</v>
      </c>
      <c r="V222" s="7">
        <f t="shared" si="56"/>
        <v>0</v>
      </c>
      <c r="W222">
        <f>IF(AND(ISNUMBER('Raw Data'!O217), OR('Raw Data'!O217&lt;'Raw Data'!P217, 'Raw Data'!O217='Raw Data'!P217)), 'Raw Data'!M217, 0)</f>
        <v>0</v>
      </c>
      <c r="X222" s="7">
        <f t="shared" si="57"/>
        <v>0</v>
      </c>
      <c r="Y222">
        <f>IF(AND(ISNUMBER('Raw Data'!O217), OR('Raw Data'!O217&gt;'Raw Data'!P217, 'Raw Data'!O217&lt;'Raw Data'!P217)), 'Raw Data'!N217, 0)</f>
        <v>0</v>
      </c>
      <c r="Z222">
        <f>IF('Raw Data'!C217&lt;'Raw Data'!E217, 1, 0)</f>
        <v>0</v>
      </c>
      <c r="AA222">
        <f>IF(AND('Raw Data'!C217&lt;'Raw Data'!E217, 'Raw Data'!O217&gt;'Raw Data'!P217), 'Raw Data'!C217, 0)</f>
        <v>0</v>
      </c>
      <c r="AB222" t="b">
        <f>'Raw Data'!C217&lt;'Raw Data'!E217</f>
        <v>0</v>
      </c>
      <c r="AC222">
        <f>IF('Raw Data'!C218&gt;'Raw Data'!E218, 1, 0)</f>
        <v>0</v>
      </c>
      <c r="AD222">
        <f>IF(AND('Raw Data'!C217&gt;'Raw Data'!E217, 'Raw Data'!O217&gt;'Raw Data'!P217), 'Raw Data'!C217, 0)</f>
        <v>0</v>
      </c>
      <c r="AE222">
        <f>IF('Raw Data'!E217&lt;'Raw Data'!C217, 1, 0)</f>
        <v>0</v>
      </c>
      <c r="AF222">
        <f>IF(AND('Raw Data'!C217&gt;'Raw Data'!E217, 'Raw Data'!O217&lt;'Raw Data'!P217), 'Raw Data'!E217, 0)</f>
        <v>0</v>
      </c>
      <c r="AG222">
        <f>IF('Raw Data'!E217&gt;'Raw Data'!C217, 1, 0)</f>
        <v>0</v>
      </c>
      <c r="AH222">
        <f>IF(AND('Raw Data'!C217&lt;'Raw Data'!E217, 'Raw Data'!O217&lt;'Raw Data'!P217), 'Raw Data'!E217, 0)</f>
        <v>0</v>
      </c>
      <c r="AI222" s="7">
        <f t="shared" si="58"/>
        <v>0</v>
      </c>
      <c r="AJ222">
        <f>IF(ISNUMBER('Raw Data'!C217), IF(_xlfn.XLOOKUP(SMALL('Raw Data'!C217:E217, 1), C222:G222, C222:G222, 0)&gt;0, SMALL('Raw Data'!C217:E217, 1), 0), 0)</f>
        <v>0</v>
      </c>
      <c r="AK222" s="7">
        <f t="shared" si="59"/>
        <v>0</v>
      </c>
      <c r="AL222">
        <f>IF(ISNUMBER('Raw Data'!C217), IF(_xlfn.XLOOKUP(SMALL('Raw Data'!C217:E217, 2), C222:G222, C222:G222, 0)&gt;0, SMALL('Raw Data'!C217:E217, 2), 0), 0)</f>
        <v>0</v>
      </c>
      <c r="AM222" s="7">
        <f t="shared" si="60"/>
        <v>0</v>
      </c>
      <c r="AN222">
        <f>IF(ISNUMBER('Raw Data'!C217), IF(_xlfn.XLOOKUP(SMALL('Raw Data'!C217:E217, 3), C222:G222, C222:G222, 0)&gt;0, SMALL('Raw Data'!C217:E217, 3), 0), 0)</f>
        <v>0</v>
      </c>
      <c r="AO222" s="7">
        <f t="shared" si="61"/>
        <v>0</v>
      </c>
      <c r="AP222">
        <f>IF(AND('Raw Data'!C217&lt;'Raw Data'!E217,'Raw Data'!O217&gt;'Raw Data'!P217),'Raw Data'!C217,IF(AND('Raw Data'!E217&lt;'Raw Data'!C217,'Raw Data'!P217&gt;'Raw Data'!O217),'Raw Data'!E217,0))</f>
        <v>0</v>
      </c>
      <c r="AQ222" s="7">
        <f t="shared" si="62"/>
        <v>0</v>
      </c>
      <c r="AR222">
        <f>IF(AND('Raw Data'!C217&gt;'Raw Data'!E217,'Raw Data'!O217&gt;'Raw Data'!P217),'Raw Data'!C217,IF(AND('Raw Data'!E217&gt;'Raw Data'!C217,'Raw Data'!P217&gt;'Raw Data'!O217),'Raw Data'!E217,0))</f>
        <v>0</v>
      </c>
      <c r="AS222">
        <f>IF('Raw Data'!D217&gt;0, IF('Raw Data'!D217&gt;4, Analysis!P222, 1), 0)</f>
        <v>0</v>
      </c>
      <c r="AT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AU222">
        <f t="shared" si="63"/>
        <v>0</v>
      </c>
      <c r="AV222">
        <f>IF(AND('Raw Data'!D217&gt;4,'Raw Data'!O217&lt;'Raw Data'!P217),'Raw Data'!K217,IF(AND('Raw Data'!D217&gt;4,'Raw Data'!O217='Raw Data'!P217),0,IF('Raw Data'!O217='Raw Data'!P217,'Raw Data'!D217,0)))</f>
        <v>0</v>
      </c>
      <c r="AW222">
        <f>IF(AND('Raw Data'!D217&lt;4, NOT(ISBLANK('Raw Data'!D217))), 1, 0)</f>
        <v>0</v>
      </c>
      <c r="AX222">
        <f>IF(AND('Raw Data'!D217&lt;4, 'Raw Data'!O217='Raw Data'!P217), 'Raw Data'!D217, 0)</f>
        <v>0</v>
      </c>
    </row>
    <row r="223" spans="1:50" x14ac:dyDescent="0.3">
      <c r="A223">
        <f>'Raw Data'!Q218</f>
        <v>0</v>
      </c>
      <c r="B223" s="7">
        <f t="shared" si="48"/>
        <v>0</v>
      </c>
      <c r="C223">
        <f>IF('Raw Data'!O218&gt;'Raw Data'!P218, 'Raw Data'!C218, 0)</f>
        <v>0</v>
      </c>
      <c r="D223" s="7">
        <f t="shared" si="49"/>
        <v>0</v>
      </c>
      <c r="E223">
        <f>IF(AND(ISNUMBER('Raw Data'!O218), 'Raw Data'!O218='Raw Data'!P218), 'Raw Data'!D218, 0)</f>
        <v>0</v>
      </c>
      <c r="F223" s="7">
        <f t="shared" si="50"/>
        <v>0</v>
      </c>
      <c r="G223">
        <f>IF('Raw Data'!O218&lt;'Raw Data'!P218, 'Raw Data'!E218, 0)</f>
        <v>0</v>
      </c>
      <c r="H223" s="7">
        <f t="shared" si="51"/>
        <v>0</v>
      </c>
      <c r="I223">
        <f>IF(SUM('Raw Data'!O218:P218)&gt;2, 'Raw Data'!F218, 0)</f>
        <v>0</v>
      </c>
      <c r="J223" s="7">
        <f t="shared" si="52"/>
        <v>0</v>
      </c>
      <c r="K223">
        <f>IF(AND(ISNUMBER('Raw Data'!O218),SUM('Raw Data'!O218:P218)&lt;3),'Raw Data'!F218,)</f>
        <v>0</v>
      </c>
      <c r="L223" s="7">
        <f t="shared" si="53"/>
        <v>0</v>
      </c>
      <c r="M223">
        <f>IF(AND('Raw Data'!O218&gt;0, 'Raw Data'!P218&gt;0), 'Raw Data'!H218, 0)</f>
        <v>0</v>
      </c>
      <c r="N223" s="7">
        <f t="shared" si="54"/>
        <v>0</v>
      </c>
      <c r="O223">
        <f>IF(AND(ISNUMBER('Raw Data'!O218), OR('Raw Data'!O218=0, 'Raw Data'!P218=0)), 'Raw Data'!I218, 0)</f>
        <v>0</v>
      </c>
      <c r="P223" s="7">
        <f>IF(OR(E223&gt;0, ISBLANK('Raw Data'!O218)=TRUE), 0, 1)</f>
        <v>0</v>
      </c>
      <c r="Q223">
        <f>IF('Raw Data'!O218='Raw Data'!P218, 0, IF('Raw Data'!O218&gt;'Raw Data'!P218, 'Raw Data'!J218, 0))</f>
        <v>0</v>
      </c>
      <c r="R223" s="7">
        <f>IF(OR(E223&gt;0, ISBLANK('Raw Data'!O218)=TRUE), 0, 1)</f>
        <v>0</v>
      </c>
      <c r="S223">
        <f>IF('Raw Data'!O218='Raw Data'!P218, 0, IF('Raw Data'!O218&lt;'Raw Data'!P218, 'Raw Data'!K218, 0))</f>
        <v>0</v>
      </c>
      <c r="T223" s="7">
        <f t="shared" si="55"/>
        <v>0</v>
      </c>
      <c r="U223">
        <f>IF(AND(ISNUMBER('Raw Data'!O218), OR('Raw Data'!O218&gt;'Raw Data'!P218, 'Raw Data'!O218='Raw Data'!P218)), 'Raw Data'!L218, 0)</f>
        <v>0</v>
      </c>
      <c r="V223" s="7">
        <f t="shared" si="56"/>
        <v>0</v>
      </c>
      <c r="W223">
        <f>IF(AND(ISNUMBER('Raw Data'!O218), OR('Raw Data'!O218&lt;'Raw Data'!P218, 'Raw Data'!O218='Raw Data'!P218)), 'Raw Data'!M218, 0)</f>
        <v>0</v>
      </c>
      <c r="X223" s="7">
        <f t="shared" si="57"/>
        <v>0</v>
      </c>
      <c r="Y223">
        <f>IF(AND(ISNUMBER('Raw Data'!O218), OR('Raw Data'!O218&gt;'Raw Data'!P218, 'Raw Data'!O218&lt;'Raw Data'!P218)), 'Raw Data'!N218, 0)</f>
        <v>0</v>
      </c>
      <c r="Z223">
        <f>IF('Raw Data'!C218&lt;'Raw Data'!E218, 1, 0)</f>
        <v>0</v>
      </c>
      <c r="AA223">
        <f>IF(AND('Raw Data'!C218&lt;'Raw Data'!E218, 'Raw Data'!O218&gt;'Raw Data'!P218), 'Raw Data'!C218, 0)</f>
        <v>0</v>
      </c>
      <c r="AB223" t="b">
        <f>'Raw Data'!C218&lt;'Raw Data'!E218</f>
        <v>0</v>
      </c>
      <c r="AC223">
        <f>IF('Raw Data'!C219&gt;'Raw Data'!E219, 1, 0)</f>
        <v>0</v>
      </c>
      <c r="AD223">
        <f>IF(AND('Raw Data'!C218&gt;'Raw Data'!E218, 'Raw Data'!O218&gt;'Raw Data'!P218), 'Raw Data'!C218, 0)</f>
        <v>0</v>
      </c>
      <c r="AE223">
        <f>IF('Raw Data'!E218&lt;'Raw Data'!C218, 1, 0)</f>
        <v>0</v>
      </c>
      <c r="AF223">
        <f>IF(AND('Raw Data'!C218&gt;'Raw Data'!E218, 'Raw Data'!O218&lt;'Raw Data'!P218), 'Raw Data'!E218, 0)</f>
        <v>0</v>
      </c>
      <c r="AG223">
        <f>IF('Raw Data'!E218&gt;'Raw Data'!C218, 1, 0)</f>
        <v>0</v>
      </c>
      <c r="AH223">
        <f>IF(AND('Raw Data'!C218&lt;'Raw Data'!E218, 'Raw Data'!O218&lt;'Raw Data'!P218), 'Raw Data'!E218, 0)</f>
        <v>0</v>
      </c>
      <c r="AI223" s="7">
        <f t="shared" si="58"/>
        <v>0</v>
      </c>
      <c r="AJ223">
        <f>IF(ISNUMBER('Raw Data'!C218), IF(_xlfn.XLOOKUP(SMALL('Raw Data'!C218:E218, 1), C223:G223, C223:G223, 0)&gt;0, SMALL('Raw Data'!C218:E218, 1), 0), 0)</f>
        <v>0</v>
      </c>
      <c r="AK223" s="7">
        <f t="shared" si="59"/>
        <v>0</v>
      </c>
      <c r="AL223">
        <f>IF(ISNUMBER('Raw Data'!C218), IF(_xlfn.XLOOKUP(SMALL('Raw Data'!C218:E218, 2), C223:G223, C223:G223, 0)&gt;0, SMALL('Raw Data'!C218:E218, 2), 0), 0)</f>
        <v>0</v>
      </c>
      <c r="AM223" s="7">
        <f t="shared" si="60"/>
        <v>0</v>
      </c>
      <c r="AN223">
        <f>IF(ISNUMBER('Raw Data'!C218), IF(_xlfn.XLOOKUP(SMALL('Raw Data'!C218:E218, 3), C223:G223, C223:G223, 0)&gt;0, SMALL('Raw Data'!C218:E218, 3), 0), 0)</f>
        <v>0</v>
      </c>
      <c r="AO223" s="7">
        <f t="shared" si="61"/>
        <v>0</v>
      </c>
      <c r="AP223">
        <f>IF(AND('Raw Data'!C218&lt;'Raw Data'!E218,'Raw Data'!O218&gt;'Raw Data'!P218),'Raw Data'!C218,IF(AND('Raw Data'!E218&lt;'Raw Data'!C218,'Raw Data'!P218&gt;'Raw Data'!O218),'Raw Data'!E218,0))</f>
        <v>0</v>
      </c>
      <c r="AQ223" s="7">
        <f t="shared" si="62"/>
        <v>0</v>
      </c>
      <c r="AR223">
        <f>IF(AND('Raw Data'!C218&gt;'Raw Data'!E218,'Raw Data'!O218&gt;'Raw Data'!P218),'Raw Data'!C218,IF(AND('Raw Data'!E218&gt;'Raw Data'!C218,'Raw Data'!P218&gt;'Raw Data'!O218),'Raw Data'!E218,0))</f>
        <v>0</v>
      </c>
      <c r="AS223">
        <f>IF('Raw Data'!D218&gt;0, IF('Raw Data'!D218&gt;4, Analysis!P223, 1), 0)</f>
        <v>0</v>
      </c>
      <c r="AT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AU223">
        <f t="shared" si="63"/>
        <v>0</v>
      </c>
      <c r="AV223">
        <f>IF(AND('Raw Data'!D218&gt;4,'Raw Data'!O218&lt;'Raw Data'!P218),'Raw Data'!K218,IF(AND('Raw Data'!D218&gt;4,'Raw Data'!O218='Raw Data'!P218),0,IF('Raw Data'!O218='Raw Data'!P218,'Raw Data'!D218,0)))</f>
        <v>0</v>
      </c>
      <c r="AW223">
        <f>IF(AND('Raw Data'!D218&lt;4, NOT(ISBLANK('Raw Data'!D218))), 1, 0)</f>
        <v>0</v>
      </c>
      <c r="AX223">
        <f>IF(AND('Raw Data'!D218&lt;4, 'Raw Data'!O218='Raw Data'!P218), 'Raw Data'!D218, 0)</f>
        <v>0</v>
      </c>
    </row>
    <row r="224" spans="1:50" x14ac:dyDescent="0.3">
      <c r="A224">
        <f>'Raw Data'!Q219</f>
        <v>0</v>
      </c>
      <c r="B224" s="7">
        <f t="shared" si="48"/>
        <v>0</v>
      </c>
      <c r="C224">
        <f>IF('Raw Data'!O219&gt;'Raw Data'!P219, 'Raw Data'!C219, 0)</f>
        <v>0</v>
      </c>
      <c r="D224" s="7">
        <f t="shared" si="49"/>
        <v>0</v>
      </c>
      <c r="E224">
        <f>IF(AND(ISNUMBER('Raw Data'!O219), 'Raw Data'!O219='Raw Data'!P219), 'Raw Data'!D219, 0)</f>
        <v>0</v>
      </c>
      <c r="F224" s="7">
        <f t="shared" si="50"/>
        <v>0</v>
      </c>
      <c r="G224">
        <f>IF('Raw Data'!O219&lt;'Raw Data'!P219, 'Raw Data'!E219, 0)</f>
        <v>0</v>
      </c>
      <c r="H224" s="7">
        <f t="shared" si="51"/>
        <v>0</v>
      </c>
      <c r="I224">
        <f>IF(SUM('Raw Data'!O219:P219)&gt;2, 'Raw Data'!F219, 0)</f>
        <v>0</v>
      </c>
      <c r="J224" s="7">
        <f t="shared" si="52"/>
        <v>0</v>
      </c>
      <c r="K224">
        <f>IF(AND(ISNUMBER('Raw Data'!O219),SUM('Raw Data'!O219:P219)&lt;3),'Raw Data'!F219,)</f>
        <v>0</v>
      </c>
      <c r="L224" s="7">
        <f t="shared" si="53"/>
        <v>0</v>
      </c>
      <c r="M224">
        <f>IF(AND('Raw Data'!O219&gt;0, 'Raw Data'!P219&gt;0), 'Raw Data'!H219, 0)</f>
        <v>0</v>
      </c>
      <c r="N224" s="7">
        <f t="shared" si="54"/>
        <v>0</v>
      </c>
      <c r="O224">
        <f>IF(AND(ISNUMBER('Raw Data'!O219), OR('Raw Data'!O219=0, 'Raw Data'!P219=0)), 'Raw Data'!I219, 0)</f>
        <v>0</v>
      </c>
      <c r="P224" s="7">
        <f>IF(OR(E224&gt;0, ISBLANK('Raw Data'!O219)=TRUE), 0, 1)</f>
        <v>0</v>
      </c>
      <c r="Q224">
        <f>IF('Raw Data'!O219='Raw Data'!P219, 0, IF('Raw Data'!O219&gt;'Raw Data'!P219, 'Raw Data'!J219, 0))</f>
        <v>0</v>
      </c>
      <c r="R224" s="7">
        <f>IF(OR(E224&gt;0, ISBLANK('Raw Data'!O219)=TRUE), 0, 1)</f>
        <v>0</v>
      </c>
      <c r="S224">
        <f>IF('Raw Data'!O219='Raw Data'!P219, 0, IF('Raw Data'!O219&lt;'Raw Data'!P219, 'Raw Data'!K219, 0))</f>
        <v>0</v>
      </c>
      <c r="T224" s="7">
        <f t="shared" si="55"/>
        <v>0</v>
      </c>
      <c r="U224">
        <f>IF(AND(ISNUMBER('Raw Data'!O219), OR('Raw Data'!O219&gt;'Raw Data'!P219, 'Raw Data'!O219='Raw Data'!P219)), 'Raw Data'!L219, 0)</f>
        <v>0</v>
      </c>
      <c r="V224" s="7">
        <f t="shared" si="56"/>
        <v>0</v>
      </c>
      <c r="W224">
        <f>IF(AND(ISNUMBER('Raw Data'!O219), OR('Raw Data'!O219&lt;'Raw Data'!P219, 'Raw Data'!O219='Raw Data'!P219)), 'Raw Data'!M219, 0)</f>
        <v>0</v>
      </c>
      <c r="X224" s="7">
        <f t="shared" si="57"/>
        <v>0</v>
      </c>
      <c r="Y224">
        <f>IF(AND(ISNUMBER('Raw Data'!O219), OR('Raw Data'!O219&gt;'Raw Data'!P219, 'Raw Data'!O219&lt;'Raw Data'!P219)), 'Raw Data'!N219, 0)</f>
        <v>0</v>
      </c>
      <c r="Z224">
        <f>IF('Raw Data'!C219&lt;'Raw Data'!E219, 1, 0)</f>
        <v>0</v>
      </c>
      <c r="AA224">
        <f>IF(AND('Raw Data'!C219&lt;'Raw Data'!E219, 'Raw Data'!O219&gt;'Raw Data'!P219), 'Raw Data'!C219, 0)</f>
        <v>0</v>
      </c>
      <c r="AB224" t="b">
        <f>'Raw Data'!C219&lt;'Raw Data'!E219</f>
        <v>0</v>
      </c>
      <c r="AC224">
        <f>IF('Raw Data'!C220&gt;'Raw Data'!E220, 1, 0)</f>
        <v>0</v>
      </c>
      <c r="AD224">
        <f>IF(AND('Raw Data'!C219&gt;'Raw Data'!E219, 'Raw Data'!O219&gt;'Raw Data'!P219), 'Raw Data'!C219, 0)</f>
        <v>0</v>
      </c>
      <c r="AE224">
        <f>IF('Raw Data'!E219&lt;'Raw Data'!C219, 1, 0)</f>
        <v>0</v>
      </c>
      <c r="AF224">
        <f>IF(AND('Raw Data'!C219&gt;'Raw Data'!E219, 'Raw Data'!O219&lt;'Raw Data'!P219), 'Raw Data'!E219, 0)</f>
        <v>0</v>
      </c>
      <c r="AG224">
        <f>IF('Raw Data'!E219&gt;'Raw Data'!C219, 1, 0)</f>
        <v>0</v>
      </c>
      <c r="AH224">
        <f>IF(AND('Raw Data'!C219&lt;'Raw Data'!E219, 'Raw Data'!O219&lt;'Raw Data'!P219), 'Raw Data'!E219, 0)</f>
        <v>0</v>
      </c>
      <c r="AI224" s="7">
        <f t="shared" si="58"/>
        <v>0</v>
      </c>
      <c r="AJ224">
        <f>IF(ISNUMBER('Raw Data'!C219), IF(_xlfn.XLOOKUP(SMALL('Raw Data'!C219:E219, 1), C224:G224, C224:G224, 0)&gt;0, SMALL('Raw Data'!C219:E219, 1), 0), 0)</f>
        <v>0</v>
      </c>
      <c r="AK224" s="7">
        <f t="shared" si="59"/>
        <v>0</v>
      </c>
      <c r="AL224">
        <f>IF(ISNUMBER('Raw Data'!C219), IF(_xlfn.XLOOKUP(SMALL('Raw Data'!C219:E219, 2), C224:G224, C224:G224, 0)&gt;0, SMALL('Raw Data'!C219:E219, 2), 0), 0)</f>
        <v>0</v>
      </c>
      <c r="AM224" s="7">
        <f t="shared" si="60"/>
        <v>0</v>
      </c>
      <c r="AN224">
        <f>IF(ISNUMBER('Raw Data'!C219), IF(_xlfn.XLOOKUP(SMALL('Raw Data'!C219:E219, 3), C224:G224, C224:G224, 0)&gt;0, SMALL('Raw Data'!C219:E219, 3), 0), 0)</f>
        <v>0</v>
      </c>
      <c r="AO224" s="7">
        <f t="shared" si="61"/>
        <v>0</v>
      </c>
      <c r="AP224">
        <f>IF(AND('Raw Data'!C219&lt;'Raw Data'!E219,'Raw Data'!O219&gt;'Raw Data'!P219),'Raw Data'!C219,IF(AND('Raw Data'!E219&lt;'Raw Data'!C219,'Raw Data'!P219&gt;'Raw Data'!O219),'Raw Data'!E219,0))</f>
        <v>0</v>
      </c>
      <c r="AQ224" s="7">
        <f t="shared" si="62"/>
        <v>0</v>
      </c>
      <c r="AR224">
        <f>IF(AND('Raw Data'!C219&gt;'Raw Data'!E219,'Raw Data'!O219&gt;'Raw Data'!P219),'Raw Data'!C219,IF(AND('Raw Data'!E219&gt;'Raw Data'!C219,'Raw Data'!P219&gt;'Raw Data'!O219),'Raw Data'!E219,0))</f>
        <v>0</v>
      </c>
      <c r="AS224">
        <f>IF('Raw Data'!D219&gt;0, IF('Raw Data'!D219&gt;4, Analysis!P224, 1), 0)</f>
        <v>0</v>
      </c>
      <c r="AT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AU224">
        <f t="shared" si="63"/>
        <v>0</v>
      </c>
      <c r="AV224">
        <f>IF(AND('Raw Data'!D219&gt;4,'Raw Data'!O219&lt;'Raw Data'!P219),'Raw Data'!K219,IF(AND('Raw Data'!D219&gt;4,'Raw Data'!O219='Raw Data'!P219),0,IF('Raw Data'!O219='Raw Data'!P219,'Raw Data'!D219,0)))</f>
        <v>0</v>
      </c>
      <c r="AW224">
        <f>IF(AND('Raw Data'!D219&lt;4, NOT(ISBLANK('Raw Data'!D219))), 1, 0)</f>
        <v>0</v>
      </c>
      <c r="AX224">
        <f>IF(AND('Raw Data'!D219&lt;4, 'Raw Data'!O219='Raw Data'!P219), 'Raw Data'!D219, 0)</f>
        <v>0</v>
      </c>
    </row>
    <row r="225" spans="1:50" x14ac:dyDescent="0.3">
      <c r="A225">
        <f>'Raw Data'!Q220</f>
        <v>0</v>
      </c>
      <c r="B225" s="7">
        <f t="shared" si="48"/>
        <v>0</v>
      </c>
      <c r="C225">
        <f>IF('Raw Data'!O220&gt;'Raw Data'!P220, 'Raw Data'!C220, 0)</f>
        <v>0</v>
      </c>
      <c r="D225" s="7">
        <f t="shared" si="49"/>
        <v>0</v>
      </c>
      <c r="E225">
        <f>IF(AND(ISNUMBER('Raw Data'!O220), 'Raw Data'!O220='Raw Data'!P220), 'Raw Data'!D220, 0)</f>
        <v>0</v>
      </c>
      <c r="F225" s="7">
        <f t="shared" si="50"/>
        <v>0</v>
      </c>
      <c r="G225">
        <f>IF('Raw Data'!O220&lt;'Raw Data'!P220, 'Raw Data'!E220, 0)</f>
        <v>0</v>
      </c>
      <c r="H225" s="7">
        <f t="shared" si="51"/>
        <v>0</v>
      </c>
      <c r="I225">
        <f>IF(SUM('Raw Data'!O220:P220)&gt;2, 'Raw Data'!F220, 0)</f>
        <v>0</v>
      </c>
      <c r="J225" s="7">
        <f t="shared" si="52"/>
        <v>0</v>
      </c>
      <c r="K225">
        <f>IF(AND(ISNUMBER('Raw Data'!O220),SUM('Raw Data'!O220:P220)&lt;3),'Raw Data'!F220,)</f>
        <v>0</v>
      </c>
      <c r="L225" s="7">
        <f t="shared" si="53"/>
        <v>0</v>
      </c>
      <c r="M225">
        <f>IF(AND('Raw Data'!O220&gt;0, 'Raw Data'!P220&gt;0), 'Raw Data'!H220, 0)</f>
        <v>0</v>
      </c>
      <c r="N225" s="7">
        <f t="shared" si="54"/>
        <v>0</v>
      </c>
      <c r="O225">
        <f>IF(AND(ISNUMBER('Raw Data'!O220), OR('Raw Data'!O220=0, 'Raw Data'!P220=0)), 'Raw Data'!I220, 0)</f>
        <v>0</v>
      </c>
      <c r="P225" s="7">
        <f>IF(OR(E225&gt;0, ISBLANK('Raw Data'!O220)=TRUE), 0, 1)</f>
        <v>0</v>
      </c>
      <c r="Q225">
        <f>IF('Raw Data'!O220='Raw Data'!P220, 0, IF('Raw Data'!O220&gt;'Raw Data'!P220, 'Raw Data'!J220, 0))</f>
        <v>0</v>
      </c>
      <c r="R225" s="7">
        <f>IF(OR(E225&gt;0, ISBLANK('Raw Data'!O220)=TRUE), 0, 1)</f>
        <v>0</v>
      </c>
      <c r="S225">
        <f>IF('Raw Data'!O220='Raw Data'!P220, 0, IF('Raw Data'!O220&lt;'Raw Data'!P220, 'Raw Data'!K220, 0))</f>
        <v>0</v>
      </c>
      <c r="T225" s="7">
        <f t="shared" si="55"/>
        <v>0</v>
      </c>
      <c r="U225">
        <f>IF(AND(ISNUMBER('Raw Data'!O220), OR('Raw Data'!O220&gt;'Raw Data'!P220, 'Raw Data'!O220='Raw Data'!P220)), 'Raw Data'!L220, 0)</f>
        <v>0</v>
      </c>
      <c r="V225" s="7">
        <f t="shared" si="56"/>
        <v>0</v>
      </c>
      <c r="W225">
        <f>IF(AND(ISNUMBER('Raw Data'!O220), OR('Raw Data'!O220&lt;'Raw Data'!P220, 'Raw Data'!O220='Raw Data'!P220)), 'Raw Data'!M220, 0)</f>
        <v>0</v>
      </c>
      <c r="X225" s="7">
        <f t="shared" si="57"/>
        <v>0</v>
      </c>
      <c r="Y225">
        <f>IF(AND(ISNUMBER('Raw Data'!O220), OR('Raw Data'!O220&gt;'Raw Data'!P220, 'Raw Data'!O220&lt;'Raw Data'!P220)), 'Raw Data'!N220, 0)</f>
        <v>0</v>
      </c>
      <c r="Z225">
        <f>IF('Raw Data'!C220&lt;'Raw Data'!E220, 1, 0)</f>
        <v>0</v>
      </c>
      <c r="AA225">
        <f>IF(AND('Raw Data'!C220&lt;'Raw Data'!E220, 'Raw Data'!O220&gt;'Raw Data'!P220), 'Raw Data'!C220, 0)</f>
        <v>0</v>
      </c>
      <c r="AB225" t="b">
        <f>'Raw Data'!C220&lt;'Raw Data'!E220</f>
        <v>0</v>
      </c>
      <c r="AC225">
        <f>IF('Raw Data'!C221&gt;'Raw Data'!E221, 1, 0)</f>
        <v>0</v>
      </c>
      <c r="AD225">
        <f>IF(AND('Raw Data'!C220&gt;'Raw Data'!E220, 'Raw Data'!O220&gt;'Raw Data'!P220), 'Raw Data'!C220, 0)</f>
        <v>0</v>
      </c>
      <c r="AE225">
        <f>IF('Raw Data'!E220&lt;'Raw Data'!C220, 1, 0)</f>
        <v>0</v>
      </c>
      <c r="AF225">
        <f>IF(AND('Raw Data'!C220&gt;'Raw Data'!E220, 'Raw Data'!O220&lt;'Raw Data'!P220), 'Raw Data'!E220, 0)</f>
        <v>0</v>
      </c>
      <c r="AG225">
        <f>IF('Raw Data'!E220&gt;'Raw Data'!C220, 1, 0)</f>
        <v>0</v>
      </c>
      <c r="AH225">
        <f>IF(AND('Raw Data'!C220&lt;'Raw Data'!E220, 'Raw Data'!O220&lt;'Raw Data'!P220), 'Raw Data'!E220, 0)</f>
        <v>0</v>
      </c>
      <c r="AI225" s="7">
        <f t="shared" si="58"/>
        <v>0</v>
      </c>
      <c r="AJ225">
        <f>IF(ISNUMBER('Raw Data'!C220), IF(_xlfn.XLOOKUP(SMALL('Raw Data'!C220:E220, 1), C225:G225, C225:G225, 0)&gt;0, SMALL('Raw Data'!C220:E220, 1), 0), 0)</f>
        <v>0</v>
      </c>
      <c r="AK225" s="7">
        <f t="shared" si="59"/>
        <v>0</v>
      </c>
      <c r="AL225">
        <f>IF(ISNUMBER('Raw Data'!C220), IF(_xlfn.XLOOKUP(SMALL('Raw Data'!C220:E220, 2), C225:G225, C225:G225, 0)&gt;0, SMALL('Raw Data'!C220:E220, 2), 0), 0)</f>
        <v>0</v>
      </c>
      <c r="AM225" s="7">
        <f t="shared" si="60"/>
        <v>0</v>
      </c>
      <c r="AN225">
        <f>IF(ISNUMBER('Raw Data'!C220), IF(_xlfn.XLOOKUP(SMALL('Raw Data'!C220:E220, 3), C225:G225, C225:G225, 0)&gt;0, SMALL('Raw Data'!C220:E220, 3), 0), 0)</f>
        <v>0</v>
      </c>
      <c r="AO225" s="7">
        <f t="shared" si="61"/>
        <v>0</v>
      </c>
      <c r="AP225">
        <f>IF(AND('Raw Data'!C220&lt;'Raw Data'!E220,'Raw Data'!O220&gt;'Raw Data'!P220),'Raw Data'!C220,IF(AND('Raw Data'!E220&lt;'Raw Data'!C220,'Raw Data'!P220&gt;'Raw Data'!O220),'Raw Data'!E220,0))</f>
        <v>0</v>
      </c>
      <c r="AQ225" s="7">
        <f t="shared" si="62"/>
        <v>0</v>
      </c>
      <c r="AR225">
        <f>IF(AND('Raw Data'!C220&gt;'Raw Data'!E220,'Raw Data'!O220&gt;'Raw Data'!P220),'Raw Data'!C220,IF(AND('Raw Data'!E220&gt;'Raw Data'!C220,'Raw Data'!P220&gt;'Raw Data'!O220),'Raw Data'!E220,0))</f>
        <v>0</v>
      </c>
      <c r="AS225">
        <f>IF('Raw Data'!D220&gt;0, IF('Raw Data'!D220&gt;4, Analysis!P225, 1), 0)</f>
        <v>0</v>
      </c>
      <c r="AT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AU225">
        <f t="shared" si="63"/>
        <v>0</v>
      </c>
      <c r="AV225">
        <f>IF(AND('Raw Data'!D220&gt;4,'Raw Data'!O220&lt;'Raw Data'!P220),'Raw Data'!K220,IF(AND('Raw Data'!D220&gt;4,'Raw Data'!O220='Raw Data'!P220),0,IF('Raw Data'!O220='Raw Data'!P220,'Raw Data'!D220,0)))</f>
        <v>0</v>
      </c>
      <c r="AW225">
        <f>IF(AND('Raw Data'!D220&lt;4, NOT(ISBLANK('Raw Data'!D220))), 1, 0)</f>
        <v>0</v>
      </c>
      <c r="AX225">
        <f>IF(AND('Raw Data'!D220&lt;4, 'Raw Data'!O220='Raw Data'!P220), 'Raw Data'!D220, 0)</f>
        <v>0</v>
      </c>
    </row>
    <row r="226" spans="1:50" x14ac:dyDescent="0.3">
      <c r="A226">
        <f>'Raw Data'!Q221</f>
        <v>0</v>
      </c>
      <c r="B226" s="7">
        <f t="shared" si="48"/>
        <v>0</v>
      </c>
      <c r="C226">
        <f>IF('Raw Data'!O221&gt;'Raw Data'!P221, 'Raw Data'!C221, 0)</f>
        <v>0</v>
      </c>
      <c r="D226" s="7">
        <f t="shared" si="49"/>
        <v>0</v>
      </c>
      <c r="E226">
        <f>IF(AND(ISNUMBER('Raw Data'!O221), 'Raw Data'!O221='Raw Data'!P221), 'Raw Data'!D221, 0)</f>
        <v>0</v>
      </c>
      <c r="F226" s="7">
        <f t="shared" si="50"/>
        <v>0</v>
      </c>
      <c r="G226">
        <f>IF('Raw Data'!O221&lt;'Raw Data'!P221, 'Raw Data'!E221, 0)</f>
        <v>0</v>
      </c>
      <c r="H226" s="7">
        <f t="shared" si="51"/>
        <v>0</v>
      </c>
      <c r="I226">
        <f>IF(SUM('Raw Data'!O221:P221)&gt;2, 'Raw Data'!F221, 0)</f>
        <v>0</v>
      </c>
      <c r="J226" s="7">
        <f t="shared" si="52"/>
        <v>0</v>
      </c>
      <c r="K226">
        <f>IF(AND(ISNUMBER('Raw Data'!O221),SUM('Raw Data'!O221:P221)&lt;3),'Raw Data'!F221,)</f>
        <v>0</v>
      </c>
      <c r="L226" s="7">
        <f t="shared" si="53"/>
        <v>0</v>
      </c>
      <c r="M226">
        <f>IF(AND('Raw Data'!O221&gt;0, 'Raw Data'!P221&gt;0), 'Raw Data'!H221, 0)</f>
        <v>0</v>
      </c>
      <c r="N226" s="7">
        <f t="shared" si="54"/>
        <v>0</v>
      </c>
      <c r="O226">
        <f>IF(AND(ISNUMBER('Raw Data'!O221), OR('Raw Data'!O221=0, 'Raw Data'!P221=0)), 'Raw Data'!I221, 0)</f>
        <v>0</v>
      </c>
      <c r="P226" s="7">
        <f>IF(OR(E226&gt;0, ISBLANK('Raw Data'!O221)=TRUE), 0, 1)</f>
        <v>0</v>
      </c>
      <c r="Q226">
        <f>IF('Raw Data'!O221='Raw Data'!P221, 0, IF('Raw Data'!O221&gt;'Raw Data'!P221, 'Raw Data'!J221, 0))</f>
        <v>0</v>
      </c>
      <c r="R226" s="7">
        <f>IF(OR(E226&gt;0, ISBLANK('Raw Data'!O221)=TRUE), 0, 1)</f>
        <v>0</v>
      </c>
      <c r="S226">
        <f>IF('Raw Data'!O221='Raw Data'!P221, 0, IF('Raw Data'!O221&lt;'Raw Data'!P221, 'Raw Data'!K221, 0))</f>
        <v>0</v>
      </c>
      <c r="T226" s="7">
        <f t="shared" si="55"/>
        <v>0</v>
      </c>
      <c r="U226">
        <f>IF(AND(ISNUMBER('Raw Data'!O221), OR('Raw Data'!O221&gt;'Raw Data'!P221, 'Raw Data'!O221='Raw Data'!P221)), 'Raw Data'!L221, 0)</f>
        <v>0</v>
      </c>
      <c r="V226" s="7">
        <f t="shared" si="56"/>
        <v>0</v>
      </c>
      <c r="W226">
        <f>IF(AND(ISNUMBER('Raw Data'!O221), OR('Raw Data'!O221&lt;'Raw Data'!P221, 'Raw Data'!O221='Raw Data'!P221)), 'Raw Data'!M221, 0)</f>
        <v>0</v>
      </c>
      <c r="X226" s="7">
        <f t="shared" si="57"/>
        <v>0</v>
      </c>
      <c r="Y226">
        <f>IF(AND(ISNUMBER('Raw Data'!O221), OR('Raw Data'!O221&gt;'Raw Data'!P221, 'Raw Data'!O221&lt;'Raw Data'!P221)), 'Raw Data'!N221, 0)</f>
        <v>0</v>
      </c>
      <c r="Z226">
        <f>IF('Raw Data'!C221&lt;'Raw Data'!E221, 1, 0)</f>
        <v>0</v>
      </c>
      <c r="AA226">
        <f>IF(AND('Raw Data'!C221&lt;'Raw Data'!E221, 'Raw Data'!O221&gt;'Raw Data'!P221), 'Raw Data'!C221, 0)</f>
        <v>0</v>
      </c>
      <c r="AB226" t="b">
        <f>'Raw Data'!C221&lt;'Raw Data'!E221</f>
        <v>0</v>
      </c>
      <c r="AC226">
        <f>IF('Raw Data'!C222&gt;'Raw Data'!E222, 1, 0)</f>
        <v>0</v>
      </c>
      <c r="AD226">
        <f>IF(AND('Raw Data'!C221&gt;'Raw Data'!E221, 'Raw Data'!O221&gt;'Raw Data'!P221), 'Raw Data'!C221, 0)</f>
        <v>0</v>
      </c>
      <c r="AE226">
        <f>IF('Raw Data'!E221&lt;'Raw Data'!C221, 1, 0)</f>
        <v>0</v>
      </c>
      <c r="AF226">
        <f>IF(AND('Raw Data'!C221&gt;'Raw Data'!E221, 'Raw Data'!O221&lt;'Raw Data'!P221), 'Raw Data'!E221, 0)</f>
        <v>0</v>
      </c>
      <c r="AG226">
        <f>IF('Raw Data'!E221&gt;'Raw Data'!C221, 1, 0)</f>
        <v>0</v>
      </c>
      <c r="AH226">
        <f>IF(AND('Raw Data'!C221&lt;'Raw Data'!E221, 'Raw Data'!O221&lt;'Raw Data'!P221), 'Raw Data'!E221, 0)</f>
        <v>0</v>
      </c>
      <c r="AI226" s="7">
        <f t="shared" si="58"/>
        <v>0</v>
      </c>
      <c r="AJ226">
        <f>IF(ISNUMBER('Raw Data'!C221), IF(_xlfn.XLOOKUP(SMALL('Raw Data'!C221:E221, 1), C226:G226, C226:G226, 0)&gt;0, SMALL('Raw Data'!C221:E221, 1), 0), 0)</f>
        <v>0</v>
      </c>
      <c r="AK226" s="7">
        <f t="shared" si="59"/>
        <v>0</v>
      </c>
      <c r="AL226">
        <f>IF(ISNUMBER('Raw Data'!C221), IF(_xlfn.XLOOKUP(SMALL('Raw Data'!C221:E221, 2), C226:G226, C226:G226, 0)&gt;0, SMALL('Raw Data'!C221:E221, 2), 0), 0)</f>
        <v>0</v>
      </c>
      <c r="AM226" s="7">
        <f t="shared" si="60"/>
        <v>0</v>
      </c>
      <c r="AN226">
        <f>IF(ISNUMBER('Raw Data'!C221), IF(_xlfn.XLOOKUP(SMALL('Raw Data'!C221:E221, 3), C226:G226, C226:G226, 0)&gt;0, SMALL('Raw Data'!C221:E221, 3), 0), 0)</f>
        <v>0</v>
      </c>
      <c r="AO226" s="7">
        <f t="shared" si="61"/>
        <v>0</v>
      </c>
      <c r="AP226">
        <f>IF(AND('Raw Data'!C221&lt;'Raw Data'!E221,'Raw Data'!O221&gt;'Raw Data'!P221),'Raw Data'!C221,IF(AND('Raw Data'!E221&lt;'Raw Data'!C221,'Raw Data'!P221&gt;'Raw Data'!O221),'Raw Data'!E221,0))</f>
        <v>0</v>
      </c>
      <c r="AQ226" s="7">
        <f t="shared" si="62"/>
        <v>0</v>
      </c>
      <c r="AR226">
        <f>IF(AND('Raw Data'!C221&gt;'Raw Data'!E221,'Raw Data'!O221&gt;'Raw Data'!P221),'Raw Data'!C221,IF(AND('Raw Data'!E221&gt;'Raw Data'!C221,'Raw Data'!P221&gt;'Raw Data'!O221),'Raw Data'!E221,0))</f>
        <v>0</v>
      </c>
      <c r="AS226">
        <f>IF('Raw Data'!D221&gt;0, IF('Raw Data'!D221&gt;4, Analysis!P226, 1), 0)</f>
        <v>0</v>
      </c>
      <c r="AT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AU226">
        <f t="shared" si="63"/>
        <v>0</v>
      </c>
      <c r="AV226">
        <f>IF(AND('Raw Data'!D221&gt;4,'Raw Data'!O221&lt;'Raw Data'!P221),'Raw Data'!K221,IF(AND('Raw Data'!D221&gt;4,'Raw Data'!O221='Raw Data'!P221),0,IF('Raw Data'!O221='Raw Data'!P221,'Raw Data'!D221,0)))</f>
        <v>0</v>
      </c>
      <c r="AW226">
        <f>IF(AND('Raw Data'!D221&lt;4, NOT(ISBLANK('Raw Data'!D221))), 1, 0)</f>
        <v>0</v>
      </c>
      <c r="AX226">
        <f>IF(AND('Raw Data'!D221&lt;4, 'Raw Data'!O221='Raw Data'!P221), 'Raw Data'!D221, 0)</f>
        <v>0</v>
      </c>
    </row>
    <row r="227" spans="1:50" x14ac:dyDescent="0.3">
      <c r="A227">
        <f>'Raw Data'!Q222</f>
        <v>0</v>
      </c>
      <c r="B227" s="7">
        <f t="shared" si="48"/>
        <v>0</v>
      </c>
      <c r="C227">
        <f>IF('Raw Data'!O222&gt;'Raw Data'!P222, 'Raw Data'!C222, 0)</f>
        <v>0</v>
      </c>
      <c r="D227" s="7">
        <f t="shared" si="49"/>
        <v>0</v>
      </c>
      <c r="E227">
        <f>IF(AND(ISNUMBER('Raw Data'!O222), 'Raw Data'!O222='Raw Data'!P222), 'Raw Data'!D222, 0)</f>
        <v>0</v>
      </c>
      <c r="F227" s="7">
        <f t="shared" si="50"/>
        <v>0</v>
      </c>
      <c r="G227">
        <f>IF('Raw Data'!O222&lt;'Raw Data'!P222, 'Raw Data'!E222, 0)</f>
        <v>0</v>
      </c>
      <c r="H227" s="7">
        <f t="shared" si="51"/>
        <v>0</v>
      </c>
      <c r="I227">
        <f>IF(SUM('Raw Data'!O222:P222)&gt;2, 'Raw Data'!F222, 0)</f>
        <v>0</v>
      </c>
      <c r="J227" s="7">
        <f t="shared" si="52"/>
        <v>0</v>
      </c>
      <c r="K227">
        <f>IF(AND(ISNUMBER('Raw Data'!O222),SUM('Raw Data'!O222:P222)&lt;3),'Raw Data'!F222,)</f>
        <v>0</v>
      </c>
      <c r="L227" s="7">
        <f t="shared" si="53"/>
        <v>0</v>
      </c>
      <c r="M227">
        <f>IF(AND('Raw Data'!O222&gt;0, 'Raw Data'!P222&gt;0), 'Raw Data'!H222, 0)</f>
        <v>0</v>
      </c>
      <c r="N227" s="7">
        <f t="shared" si="54"/>
        <v>0</v>
      </c>
      <c r="O227">
        <f>IF(AND(ISNUMBER('Raw Data'!O222), OR('Raw Data'!O222=0, 'Raw Data'!P222=0)), 'Raw Data'!I222, 0)</f>
        <v>0</v>
      </c>
      <c r="P227" s="7">
        <f>IF(OR(E227&gt;0, ISBLANK('Raw Data'!O222)=TRUE), 0, 1)</f>
        <v>0</v>
      </c>
      <c r="Q227">
        <f>IF('Raw Data'!O222='Raw Data'!P222, 0, IF('Raw Data'!O222&gt;'Raw Data'!P222, 'Raw Data'!J222, 0))</f>
        <v>0</v>
      </c>
      <c r="R227" s="7">
        <f>IF(OR(E227&gt;0, ISBLANK('Raw Data'!O222)=TRUE), 0, 1)</f>
        <v>0</v>
      </c>
      <c r="S227">
        <f>IF('Raw Data'!O222='Raw Data'!P222, 0, IF('Raw Data'!O222&lt;'Raw Data'!P222, 'Raw Data'!K222, 0))</f>
        <v>0</v>
      </c>
      <c r="T227" s="7">
        <f t="shared" si="55"/>
        <v>0</v>
      </c>
      <c r="U227">
        <f>IF(AND(ISNUMBER('Raw Data'!O222), OR('Raw Data'!O222&gt;'Raw Data'!P222, 'Raw Data'!O222='Raw Data'!P222)), 'Raw Data'!L222, 0)</f>
        <v>0</v>
      </c>
      <c r="V227" s="7">
        <f t="shared" si="56"/>
        <v>0</v>
      </c>
      <c r="W227">
        <f>IF(AND(ISNUMBER('Raw Data'!O222), OR('Raw Data'!O222&lt;'Raw Data'!P222, 'Raw Data'!O222='Raw Data'!P222)), 'Raw Data'!M222, 0)</f>
        <v>0</v>
      </c>
      <c r="X227" s="7">
        <f t="shared" si="57"/>
        <v>0</v>
      </c>
      <c r="Y227">
        <f>IF(AND(ISNUMBER('Raw Data'!O222), OR('Raw Data'!O222&gt;'Raw Data'!P222, 'Raw Data'!O222&lt;'Raw Data'!P222)), 'Raw Data'!N222, 0)</f>
        <v>0</v>
      </c>
      <c r="Z227">
        <f>IF('Raw Data'!C222&lt;'Raw Data'!E222, 1, 0)</f>
        <v>0</v>
      </c>
      <c r="AA227">
        <f>IF(AND('Raw Data'!C222&lt;'Raw Data'!E222, 'Raw Data'!O222&gt;'Raw Data'!P222), 'Raw Data'!C222, 0)</f>
        <v>0</v>
      </c>
      <c r="AB227" t="b">
        <f>'Raw Data'!C222&lt;'Raw Data'!E222</f>
        <v>0</v>
      </c>
      <c r="AC227">
        <f>IF('Raw Data'!C223&gt;'Raw Data'!E223, 1, 0)</f>
        <v>0</v>
      </c>
      <c r="AD227">
        <f>IF(AND('Raw Data'!C222&gt;'Raw Data'!E222, 'Raw Data'!O222&gt;'Raw Data'!P222), 'Raw Data'!C222, 0)</f>
        <v>0</v>
      </c>
      <c r="AE227">
        <f>IF('Raw Data'!E222&lt;'Raw Data'!C222, 1, 0)</f>
        <v>0</v>
      </c>
      <c r="AF227">
        <f>IF(AND('Raw Data'!C222&gt;'Raw Data'!E222, 'Raw Data'!O222&lt;'Raw Data'!P222), 'Raw Data'!E222, 0)</f>
        <v>0</v>
      </c>
      <c r="AG227">
        <f>IF('Raw Data'!E222&gt;'Raw Data'!C222, 1, 0)</f>
        <v>0</v>
      </c>
      <c r="AH227">
        <f>IF(AND('Raw Data'!C222&lt;'Raw Data'!E222, 'Raw Data'!O222&lt;'Raw Data'!P222), 'Raw Data'!E222, 0)</f>
        <v>0</v>
      </c>
      <c r="AI227" s="7">
        <f t="shared" si="58"/>
        <v>0</v>
      </c>
      <c r="AJ227">
        <f>IF(ISNUMBER('Raw Data'!C222), IF(_xlfn.XLOOKUP(SMALL('Raw Data'!C222:E222, 1), C227:G227, C227:G227, 0)&gt;0, SMALL('Raw Data'!C222:E222, 1), 0), 0)</f>
        <v>0</v>
      </c>
      <c r="AK227" s="7">
        <f t="shared" si="59"/>
        <v>0</v>
      </c>
      <c r="AL227">
        <f>IF(ISNUMBER('Raw Data'!C222), IF(_xlfn.XLOOKUP(SMALL('Raw Data'!C222:E222, 2), C227:G227, C227:G227, 0)&gt;0, SMALL('Raw Data'!C222:E222, 2), 0), 0)</f>
        <v>0</v>
      </c>
      <c r="AM227" s="7">
        <f t="shared" si="60"/>
        <v>0</v>
      </c>
      <c r="AN227">
        <f>IF(ISNUMBER('Raw Data'!C222), IF(_xlfn.XLOOKUP(SMALL('Raw Data'!C222:E222, 3), C227:G227, C227:G227, 0)&gt;0, SMALL('Raw Data'!C222:E222, 3), 0), 0)</f>
        <v>0</v>
      </c>
      <c r="AO227" s="7">
        <f t="shared" si="61"/>
        <v>0</v>
      </c>
      <c r="AP227">
        <f>IF(AND('Raw Data'!C222&lt;'Raw Data'!E222,'Raw Data'!O222&gt;'Raw Data'!P222),'Raw Data'!C222,IF(AND('Raw Data'!E222&lt;'Raw Data'!C222,'Raw Data'!P222&gt;'Raw Data'!O222),'Raw Data'!E222,0))</f>
        <v>0</v>
      </c>
      <c r="AQ227" s="7">
        <f t="shared" si="62"/>
        <v>0</v>
      </c>
      <c r="AR227">
        <f>IF(AND('Raw Data'!C222&gt;'Raw Data'!E222,'Raw Data'!O222&gt;'Raw Data'!P222),'Raw Data'!C222,IF(AND('Raw Data'!E222&gt;'Raw Data'!C222,'Raw Data'!P222&gt;'Raw Data'!O222),'Raw Data'!E222,0))</f>
        <v>0</v>
      </c>
      <c r="AS227">
        <f>IF('Raw Data'!D222&gt;0, IF('Raw Data'!D222&gt;4, Analysis!P227, 1), 0)</f>
        <v>0</v>
      </c>
      <c r="AT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AU227">
        <f t="shared" si="63"/>
        <v>0</v>
      </c>
      <c r="AV227">
        <f>IF(AND('Raw Data'!D222&gt;4,'Raw Data'!O222&lt;'Raw Data'!P222),'Raw Data'!K222,IF(AND('Raw Data'!D222&gt;4,'Raw Data'!O222='Raw Data'!P222),0,IF('Raw Data'!O222='Raw Data'!P222,'Raw Data'!D222,0)))</f>
        <v>0</v>
      </c>
      <c r="AW227">
        <f>IF(AND('Raw Data'!D222&lt;4, NOT(ISBLANK('Raw Data'!D222))), 1, 0)</f>
        <v>0</v>
      </c>
      <c r="AX227">
        <f>IF(AND('Raw Data'!D222&lt;4, 'Raw Data'!O222='Raw Data'!P222), 'Raw Data'!D222, 0)</f>
        <v>0</v>
      </c>
    </row>
    <row r="228" spans="1:50" x14ac:dyDescent="0.3">
      <c r="A228">
        <f>'Raw Data'!Q223</f>
        <v>0</v>
      </c>
      <c r="B228" s="7">
        <f t="shared" si="48"/>
        <v>0</v>
      </c>
      <c r="C228">
        <f>IF('Raw Data'!O223&gt;'Raw Data'!P223, 'Raw Data'!C223, 0)</f>
        <v>0</v>
      </c>
      <c r="D228" s="7">
        <f t="shared" si="49"/>
        <v>0</v>
      </c>
      <c r="E228">
        <f>IF(AND(ISNUMBER('Raw Data'!O223), 'Raw Data'!O223='Raw Data'!P223), 'Raw Data'!D223, 0)</f>
        <v>0</v>
      </c>
      <c r="F228" s="7">
        <f t="shared" si="50"/>
        <v>0</v>
      </c>
      <c r="G228">
        <f>IF('Raw Data'!O223&lt;'Raw Data'!P223, 'Raw Data'!E223, 0)</f>
        <v>0</v>
      </c>
      <c r="H228" s="7">
        <f t="shared" si="51"/>
        <v>0</v>
      </c>
      <c r="I228">
        <f>IF(SUM('Raw Data'!O223:P223)&gt;2, 'Raw Data'!F223, 0)</f>
        <v>0</v>
      </c>
      <c r="J228" s="7">
        <f t="shared" si="52"/>
        <v>0</v>
      </c>
      <c r="K228">
        <f>IF(AND(ISNUMBER('Raw Data'!O223),SUM('Raw Data'!O223:P223)&lt;3),'Raw Data'!F223,)</f>
        <v>0</v>
      </c>
      <c r="L228" s="7">
        <f t="shared" si="53"/>
        <v>0</v>
      </c>
      <c r="M228">
        <f>IF(AND('Raw Data'!O223&gt;0, 'Raw Data'!P223&gt;0), 'Raw Data'!H223, 0)</f>
        <v>0</v>
      </c>
      <c r="N228" s="7">
        <f t="shared" si="54"/>
        <v>0</v>
      </c>
      <c r="O228">
        <f>IF(AND(ISNUMBER('Raw Data'!O223), OR('Raw Data'!O223=0, 'Raw Data'!P223=0)), 'Raw Data'!I223, 0)</f>
        <v>0</v>
      </c>
      <c r="P228" s="7">
        <f>IF(OR(E228&gt;0, ISBLANK('Raw Data'!O223)=TRUE), 0, 1)</f>
        <v>0</v>
      </c>
      <c r="Q228">
        <f>IF('Raw Data'!O223='Raw Data'!P223, 0, IF('Raw Data'!O223&gt;'Raw Data'!P223, 'Raw Data'!J223, 0))</f>
        <v>0</v>
      </c>
      <c r="R228" s="7">
        <f>IF(OR(E228&gt;0, ISBLANK('Raw Data'!O223)=TRUE), 0, 1)</f>
        <v>0</v>
      </c>
      <c r="S228">
        <f>IF('Raw Data'!O223='Raw Data'!P223, 0, IF('Raw Data'!O223&lt;'Raw Data'!P223, 'Raw Data'!K223, 0))</f>
        <v>0</v>
      </c>
      <c r="T228" s="7">
        <f t="shared" si="55"/>
        <v>0</v>
      </c>
      <c r="U228">
        <f>IF(AND(ISNUMBER('Raw Data'!O223), OR('Raw Data'!O223&gt;'Raw Data'!P223, 'Raw Data'!O223='Raw Data'!P223)), 'Raw Data'!L223, 0)</f>
        <v>0</v>
      </c>
      <c r="V228" s="7">
        <f t="shared" si="56"/>
        <v>0</v>
      </c>
      <c r="W228">
        <f>IF(AND(ISNUMBER('Raw Data'!O223), OR('Raw Data'!O223&lt;'Raw Data'!P223, 'Raw Data'!O223='Raw Data'!P223)), 'Raw Data'!M223, 0)</f>
        <v>0</v>
      </c>
      <c r="X228" s="7">
        <f t="shared" si="57"/>
        <v>0</v>
      </c>
      <c r="Y228">
        <f>IF(AND(ISNUMBER('Raw Data'!O223), OR('Raw Data'!O223&gt;'Raw Data'!P223, 'Raw Data'!O223&lt;'Raw Data'!P223)), 'Raw Data'!N223, 0)</f>
        <v>0</v>
      </c>
      <c r="Z228">
        <f>IF('Raw Data'!C223&lt;'Raw Data'!E223, 1, 0)</f>
        <v>0</v>
      </c>
      <c r="AA228">
        <f>IF(AND('Raw Data'!C223&lt;'Raw Data'!E223, 'Raw Data'!O223&gt;'Raw Data'!P223), 'Raw Data'!C223, 0)</f>
        <v>0</v>
      </c>
      <c r="AB228" t="b">
        <f>'Raw Data'!C223&lt;'Raw Data'!E223</f>
        <v>0</v>
      </c>
      <c r="AC228">
        <f>IF('Raw Data'!C224&gt;'Raw Data'!E224, 1, 0)</f>
        <v>0</v>
      </c>
      <c r="AD228">
        <f>IF(AND('Raw Data'!C223&gt;'Raw Data'!E223, 'Raw Data'!O223&gt;'Raw Data'!P223), 'Raw Data'!C223, 0)</f>
        <v>0</v>
      </c>
      <c r="AE228">
        <f>IF('Raw Data'!E223&lt;'Raw Data'!C223, 1, 0)</f>
        <v>0</v>
      </c>
      <c r="AF228">
        <f>IF(AND('Raw Data'!C223&gt;'Raw Data'!E223, 'Raw Data'!O223&lt;'Raw Data'!P223), 'Raw Data'!E223, 0)</f>
        <v>0</v>
      </c>
      <c r="AG228">
        <f>IF('Raw Data'!E223&gt;'Raw Data'!C223, 1, 0)</f>
        <v>0</v>
      </c>
      <c r="AH228">
        <f>IF(AND('Raw Data'!C223&lt;'Raw Data'!E223, 'Raw Data'!O223&lt;'Raw Data'!P223), 'Raw Data'!E223, 0)</f>
        <v>0</v>
      </c>
      <c r="AI228" s="7">
        <f t="shared" si="58"/>
        <v>0</v>
      </c>
      <c r="AJ228">
        <f>IF(ISNUMBER('Raw Data'!C223), IF(_xlfn.XLOOKUP(SMALL('Raw Data'!C223:E223, 1), C228:G228, C228:G228, 0)&gt;0, SMALL('Raw Data'!C223:E223, 1), 0), 0)</f>
        <v>0</v>
      </c>
      <c r="AK228" s="7">
        <f t="shared" si="59"/>
        <v>0</v>
      </c>
      <c r="AL228">
        <f>IF(ISNUMBER('Raw Data'!C223), IF(_xlfn.XLOOKUP(SMALL('Raw Data'!C223:E223, 2), C228:G228, C228:G228, 0)&gt;0, SMALL('Raw Data'!C223:E223, 2), 0), 0)</f>
        <v>0</v>
      </c>
      <c r="AM228" s="7">
        <f t="shared" si="60"/>
        <v>0</v>
      </c>
      <c r="AN228">
        <f>IF(ISNUMBER('Raw Data'!C223), IF(_xlfn.XLOOKUP(SMALL('Raw Data'!C223:E223, 3), C228:G228, C228:G228, 0)&gt;0, SMALL('Raw Data'!C223:E223, 3), 0), 0)</f>
        <v>0</v>
      </c>
      <c r="AO228" s="7">
        <f t="shared" si="61"/>
        <v>0</v>
      </c>
      <c r="AP228">
        <f>IF(AND('Raw Data'!C223&lt;'Raw Data'!E223,'Raw Data'!O223&gt;'Raw Data'!P223),'Raw Data'!C223,IF(AND('Raw Data'!E223&lt;'Raw Data'!C223,'Raw Data'!P223&gt;'Raw Data'!O223),'Raw Data'!E223,0))</f>
        <v>0</v>
      </c>
      <c r="AQ228" s="7">
        <f t="shared" si="62"/>
        <v>0</v>
      </c>
      <c r="AR228">
        <f>IF(AND('Raw Data'!C223&gt;'Raw Data'!E223,'Raw Data'!O223&gt;'Raw Data'!P223),'Raw Data'!C223,IF(AND('Raw Data'!E223&gt;'Raw Data'!C223,'Raw Data'!P223&gt;'Raw Data'!O223),'Raw Data'!E223,0))</f>
        <v>0</v>
      </c>
      <c r="AS228">
        <f>IF('Raw Data'!D223&gt;0, IF('Raw Data'!D223&gt;4, Analysis!P228, 1), 0)</f>
        <v>0</v>
      </c>
      <c r="AT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AU228">
        <f t="shared" si="63"/>
        <v>0</v>
      </c>
      <c r="AV228">
        <f>IF(AND('Raw Data'!D223&gt;4,'Raw Data'!O223&lt;'Raw Data'!P223),'Raw Data'!K223,IF(AND('Raw Data'!D223&gt;4,'Raw Data'!O223='Raw Data'!P223),0,IF('Raw Data'!O223='Raw Data'!P223,'Raw Data'!D223,0)))</f>
        <v>0</v>
      </c>
      <c r="AW228">
        <f>IF(AND('Raw Data'!D223&lt;4, NOT(ISBLANK('Raw Data'!D223))), 1, 0)</f>
        <v>0</v>
      </c>
      <c r="AX228">
        <f>IF(AND('Raw Data'!D223&lt;4, 'Raw Data'!O223='Raw Data'!P223), 'Raw Data'!D223, 0)</f>
        <v>0</v>
      </c>
    </row>
    <row r="229" spans="1:50" x14ac:dyDescent="0.3">
      <c r="A229">
        <f>'Raw Data'!Q224</f>
        <v>0</v>
      </c>
      <c r="B229" s="7">
        <f t="shared" si="48"/>
        <v>0</v>
      </c>
      <c r="C229">
        <f>IF('Raw Data'!O224&gt;'Raw Data'!P224, 'Raw Data'!C224, 0)</f>
        <v>0</v>
      </c>
      <c r="D229" s="7">
        <f t="shared" si="49"/>
        <v>0</v>
      </c>
      <c r="E229">
        <f>IF(AND(ISNUMBER('Raw Data'!O224), 'Raw Data'!O224='Raw Data'!P224), 'Raw Data'!D224, 0)</f>
        <v>0</v>
      </c>
      <c r="F229" s="7">
        <f t="shared" si="50"/>
        <v>0</v>
      </c>
      <c r="G229">
        <f>IF('Raw Data'!O224&lt;'Raw Data'!P224, 'Raw Data'!E224, 0)</f>
        <v>0</v>
      </c>
      <c r="H229" s="7">
        <f t="shared" si="51"/>
        <v>0</v>
      </c>
      <c r="I229">
        <f>IF(SUM('Raw Data'!O224:P224)&gt;2, 'Raw Data'!F224, 0)</f>
        <v>0</v>
      </c>
      <c r="J229" s="7">
        <f t="shared" si="52"/>
        <v>0</v>
      </c>
      <c r="K229">
        <f>IF(AND(ISNUMBER('Raw Data'!O224),SUM('Raw Data'!O224:P224)&lt;3),'Raw Data'!F224,)</f>
        <v>0</v>
      </c>
      <c r="L229" s="7">
        <f t="shared" si="53"/>
        <v>0</v>
      </c>
      <c r="M229">
        <f>IF(AND('Raw Data'!O224&gt;0, 'Raw Data'!P224&gt;0), 'Raw Data'!H224, 0)</f>
        <v>0</v>
      </c>
      <c r="N229" s="7">
        <f t="shared" si="54"/>
        <v>0</v>
      </c>
      <c r="O229">
        <f>IF(AND(ISNUMBER('Raw Data'!O224), OR('Raw Data'!O224=0, 'Raw Data'!P224=0)), 'Raw Data'!I224, 0)</f>
        <v>0</v>
      </c>
      <c r="P229" s="7">
        <f>IF(OR(E229&gt;0, ISBLANK('Raw Data'!O224)=TRUE), 0, 1)</f>
        <v>0</v>
      </c>
      <c r="Q229">
        <f>IF('Raw Data'!O224='Raw Data'!P224, 0, IF('Raw Data'!O224&gt;'Raw Data'!P224, 'Raw Data'!J224, 0))</f>
        <v>0</v>
      </c>
      <c r="R229" s="7">
        <f>IF(OR(E229&gt;0, ISBLANK('Raw Data'!O224)=TRUE), 0, 1)</f>
        <v>0</v>
      </c>
      <c r="S229">
        <f>IF('Raw Data'!O224='Raw Data'!P224, 0, IF('Raw Data'!O224&lt;'Raw Data'!P224, 'Raw Data'!K224, 0))</f>
        <v>0</v>
      </c>
      <c r="T229" s="7">
        <f t="shared" si="55"/>
        <v>0</v>
      </c>
      <c r="U229">
        <f>IF(AND(ISNUMBER('Raw Data'!O224), OR('Raw Data'!O224&gt;'Raw Data'!P224, 'Raw Data'!O224='Raw Data'!P224)), 'Raw Data'!L224, 0)</f>
        <v>0</v>
      </c>
      <c r="V229" s="7">
        <f t="shared" si="56"/>
        <v>0</v>
      </c>
      <c r="W229">
        <f>IF(AND(ISNUMBER('Raw Data'!O224), OR('Raw Data'!O224&lt;'Raw Data'!P224, 'Raw Data'!O224='Raw Data'!P224)), 'Raw Data'!M224, 0)</f>
        <v>0</v>
      </c>
      <c r="X229" s="7">
        <f t="shared" si="57"/>
        <v>0</v>
      </c>
      <c r="Y229">
        <f>IF(AND(ISNUMBER('Raw Data'!O224), OR('Raw Data'!O224&gt;'Raw Data'!P224, 'Raw Data'!O224&lt;'Raw Data'!P224)), 'Raw Data'!N224, 0)</f>
        <v>0</v>
      </c>
      <c r="Z229">
        <f>IF('Raw Data'!C224&lt;'Raw Data'!E224, 1, 0)</f>
        <v>0</v>
      </c>
      <c r="AA229">
        <f>IF(AND('Raw Data'!C224&lt;'Raw Data'!E224, 'Raw Data'!O224&gt;'Raw Data'!P224), 'Raw Data'!C224, 0)</f>
        <v>0</v>
      </c>
      <c r="AB229" t="b">
        <f>'Raw Data'!C224&lt;'Raw Data'!E224</f>
        <v>0</v>
      </c>
      <c r="AC229">
        <f>IF('Raw Data'!C225&gt;'Raw Data'!E225, 1, 0)</f>
        <v>0</v>
      </c>
      <c r="AD229">
        <f>IF(AND('Raw Data'!C224&gt;'Raw Data'!E224, 'Raw Data'!O224&gt;'Raw Data'!P224), 'Raw Data'!C224, 0)</f>
        <v>0</v>
      </c>
      <c r="AE229">
        <f>IF('Raw Data'!E224&lt;'Raw Data'!C224, 1, 0)</f>
        <v>0</v>
      </c>
      <c r="AF229">
        <f>IF(AND('Raw Data'!C224&gt;'Raw Data'!E224, 'Raw Data'!O224&lt;'Raw Data'!P224), 'Raw Data'!E224, 0)</f>
        <v>0</v>
      </c>
      <c r="AG229">
        <f>IF('Raw Data'!E224&gt;'Raw Data'!C224, 1, 0)</f>
        <v>0</v>
      </c>
      <c r="AH229">
        <f>IF(AND('Raw Data'!C224&lt;'Raw Data'!E224, 'Raw Data'!O224&lt;'Raw Data'!P224), 'Raw Data'!E224, 0)</f>
        <v>0</v>
      </c>
      <c r="AI229" s="7">
        <f t="shared" si="58"/>
        <v>0</v>
      </c>
      <c r="AJ229">
        <f>IF(ISNUMBER('Raw Data'!C224), IF(_xlfn.XLOOKUP(SMALL('Raw Data'!C224:E224, 1), C229:G229, C229:G229, 0)&gt;0, SMALL('Raw Data'!C224:E224, 1), 0), 0)</f>
        <v>0</v>
      </c>
      <c r="AK229" s="7">
        <f t="shared" si="59"/>
        <v>0</v>
      </c>
      <c r="AL229">
        <f>IF(ISNUMBER('Raw Data'!C224), IF(_xlfn.XLOOKUP(SMALL('Raw Data'!C224:E224, 2), C229:G229, C229:G229, 0)&gt;0, SMALL('Raw Data'!C224:E224, 2), 0), 0)</f>
        <v>0</v>
      </c>
      <c r="AM229" s="7">
        <f t="shared" si="60"/>
        <v>0</v>
      </c>
      <c r="AN229">
        <f>IF(ISNUMBER('Raw Data'!C224), IF(_xlfn.XLOOKUP(SMALL('Raw Data'!C224:E224, 3), C229:G229, C229:G229, 0)&gt;0, SMALL('Raw Data'!C224:E224, 3), 0), 0)</f>
        <v>0</v>
      </c>
      <c r="AO229" s="7">
        <f t="shared" si="61"/>
        <v>0</v>
      </c>
      <c r="AP229">
        <f>IF(AND('Raw Data'!C224&lt;'Raw Data'!E224,'Raw Data'!O224&gt;'Raw Data'!P224),'Raw Data'!C224,IF(AND('Raw Data'!E224&lt;'Raw Data'!C224,'Raw Data'!P224&gt;'Raw Data'!O224),'Raw Data'!E224,0))</f>
        <v>0</v>
      </c>
      <c r="AQ229" s="7">
        <f t="shared" si="62"/>
        <v>0</v>
      </c>
      <c r="AR229">
        <f>IF(AND('Raw Data'!C224&gt;'Raw Data'!E224,'Raw Data'!O224&gt;'Raw Data'!P224),'Raw Data'!C224,IF(AND('Raw Data'!E224&gt;'Raw Data'!C224,'Raw Data'!P224&gt;'Raw Data'!O224),'Raw Data'!E224,0))</f>
        <v>0</v>
      </c>
      <c r="AS229">
        <f>IF('Raw Data'!D224&gt;0, IF('Raw Data'!D224&gt;4, Analysis!P229, 1), 0)</f>
        <v>0</v>
      </c>
      <c r="AT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AU229">
        <f t="shared" si="63"/>
        <v>0</v>
      </c>
      <c r="AV229">
        <f>IF(AND('Raw Data'!D224&gt;4,'Raw Data'!O224&lt;'Raw Data'!P224),'Raw Data'!K224,IF(AND('Raw Data'!D224&gt;4,'Raw Data'!O224='Raw Data'!P224),0,IF('Raw Data'!O224='Raw Data'!P224,'Raw Data'!D224,0)))</f>
        <v>0</v>
      </c>
      <c r="AW229">
        <f>IF(AND('Raw Data'!D224&lt;4, NOT(ISBLANK('Raw Data'!D224))), 1, 0)</f>
        <v>0</v>
      </c>
      <c r="AX229">
        <f>IF(AND('Raw Data'!D224&lt;4, 'Raw Data'!O224='Raw Data'!P224), 'Raw Data'!D224, 0)</f>
        <v>0</v>
      </c>
    </row>
    <row r="230" spans="1:50" x14ac:dyDescent="0.3">
      <c r="A230">
        <f>'Raw Data'!Q225</f>
        <v>0</v>
      </c>
      <c r="B230" s="7">
        <f t="shared" si="48"/>
        <v>0</v>
      </c>
      <c r="C230">
        <f>IF('Raw Data'!O225&gt;'Raw Data'!P225, 'Raw Data'!C225, 0)</f>
        <v>0</v>
      </c>
      <c r="D230" s="7">
        <f t="shared" si="49"/>
        <v>0</v>
      </c>
      <c r="E230">
        <f>IF(AND(ISNUMBER('Raw Data'!O225), 'Raw Data'!O225='Raw Data'!P225), 'Raw Data'!D225, 0)</f>
        <v>0</v>
      </c>
      <c r="F230" s="7">
        <f t="shared" si="50"/>
        <v>0</v>
      </c>
      <c r="G230">
        <f>IF('Raw Data'!O225&lt;'Raw Data'!P225, 'Raw Data'!E225, 0)</f>
        <v>0</v>
      </c>
      <c r="H230" s="7">
        <f t="shared" si="51"/>
        <v>0</v>
      </c>
      <c r="I230">
        <f>IF(SUM('Raw Data'!O225:P225)&gt;2, 'Raw Data'!F225, 0)</f>
        <v>0</v>
      </c>
      <c r="J230" s="7">
        <f t="shared" si="52"/>
        <v>0</v>
      </c>
      <c r="K230">
        <f>IF(AND(ISNUMBER('Raw Data'!O225),SUM('Raw Data'!O225:P225)&lt;3),'Raw Data'!F225,)</f>
        <v>0</v>
      </c>
      <c r="L230" s="7">
        <f t="shared" si="53"/>
        <v>0</v>
      </c>
      <c r="M230">
        <f>IF(AND('Raw Data'!O225&gt;0, 'Raw Data'!P225&gt;0), 'Raw Data'!H225, 0)</f>
        <v>0</v>
      </c>
      <c r="N230" s="7">
        <f t="shared" si="54"/>
        <v>0</v>
      </c>
      <c r="O230">
        <f>IF(AND(ISNUMBER('Raw Data'!O225), OR('Raw Data'!O225=0, 'Raw Data'!P225=0)), 'Raw Data'!I225, 0)</f>
        <v>0</v>
      </c>
      <c r="P230" s="7">
        <f>IF(OR(E230&gt;0, ISBLANK('Raw Data'!O225)=TRUE), 0, 1)</f>
        <v>0</v>
      </c>
      <c r="Q230">
        <f>IF('Raw Data'!O225='Raw Data'!P225, 0, IF('Raw Data'!O225&gt;'Raw Data'!P225, 'Raw Data'!J225, 0))</f>
        <v>0</v>
      </c>
      <c r="R230" s="7">
        <f>IF(OR(E230&gt;0, ISBLANK('Raw Data'!O225)=TRUE), 0, 1)</f>
        <v>0</v>
      </c>
      <c r="S230">
        <f>IF('Raw Data'!O225='Raw Data'!P225, 0, IF('Raw Data'!O225&lt;'Raw Data'!P225, 'Raw Data'!K225, 0))</f>
        <v>0</v>
      </c>
      <c r="T230" s="7">
        <f t="shared" si="55"/>
        <v>0</v>
      </c>
      <c r="U230">
        <f>IF(AND(ISNUMBER('Raw Data'!O225), OR('Raw Data'!O225&gt;'Raw Data'!P225, 'Raw Data'!O225='Raw Data'!P225)), 'Raw Data'!L225, 0)</f>
        <v>0</v>
      </c>
      <c r="V230" s="7">
        <f t="shared" si="56"/>
        <v>0</v>
      </c>
      <c r="W230">
        <f>IF(AND(ISNUMBER('Raw Data'!O225), OR('Raw Data'!O225&lt;'Raw Data'!P225, 'Raw Data'!O225='Raw Data'!P225)), 'Raw Data'!M225, 0)</f>
        <v>0</v>
      </c>
      <c r="X230" s="7">
        <f t="shared" si="57"/>
        <v>0</v>
      </c>
      <c r="Y230">
        <f>IF(AND(ISNUMBER('Raw Data'!O225), OR('Raw Data'!O225&gt;'Raw Data'!P225, 'Raw Data'!O225&lt;'Raw Data'!P225)), 'Raw Data'!N225, 0)</f>
        <v>0</v>
      </c>
      <c r="Z230">
        <f>IF('Raw Data'!C225&lt;'Raw Data'!E225, 1, 0)</f>
        <v>0</v>
      </c>
      <c r="AA230">
        <f>IF(AND('Raw Data'!C225&lt;'Raw Data'!E225, 'Raw Data'!O225&gt;'Raw Data'!P225), 'Raw Data'!C225, 0)</f>
        <v>0</v>
      </c>
      <c r="AB230" t="b">
        <f>'Raw Data'!C225&lt;'Raw Data'!E225</f>
        <v>0</v>
      </c>
      <c r="AC230">
        <f>IF('Raw Data'!C226&gt;'Raw Data'!E226, 1, 0)</f>
        <v>0</v>
      </c>
      <c r="AD230">
        <f>IF(AND('Raw Data'!C225&gt;'Raw Data'!E225, 'Raw Data'!O225&gt;'Raw Data'!P225), 'Raw Data'!C225, 0)</f>
        <v>0</v>
      </c>
      <c r="AE230">
        <f>IF('Raw Data'!E225&lt;'Raw Data'!C225, 1, 0)</f>
        <v>0</v>
      </c>
      <c r="AF230">
        <f>IF(AND('Raw Data'!C225&gt;'Raw Data'!E225, 'Raw Data'!O225&lt;'Raw Data'!P225), 'Raw Data'!E225, 0)</f>
        <v>0</v>
      </c>
      <c r="AG230">
        <f>IF('Raw Data'!E225&gt;'Raw Data'!C225, 1, 0)</f>
        <v>0</v>
      </c>
      <c r="AH230">
        <f>IF(AND('Raw Data'!C225&lt;'Raw Data'!E225, 'Raw Data'!O225&lt;'Raw Data'!P225), 'Raw Data'!E225, 0)</f>
        <v>0</v>
      </c>
      <c r="AI230" s="7">
        <f t="shared" si="58"/>
        <v>0</v>
      </c>
      <c r="AJ230">
        <f>IF(ISNUMBER('Raw Data'!C225), IF(_xlfn.XLOOKUP(SMALL('Raw Data'!C225:E225, 1), C230:G230, C230:G230, 0)&gt;0, SMALL('Raw Data'!C225:E225, 1), 0), 0)</f>
        <v>0</v>
      </c>
      <c r="AK230" s="7">
        <f t="shared" si="59"/>
        <v>0</v>
      </c>
      <c r="AL230">
        <f>IF(ISNUMBER('Raw Data'!C225), IF(_xlfn.XLOOKUP(SMALL('Raw Data'!C225:E225, 2), C230:G230, C230:G230, 0)&gt;0, SMALL('Raw Data'!C225:E225, 2), 0), 0)</f>
        <v>0</v>
      </c>
      <c r="AM230" s="7">
        <f t="shared" si="60"/>
        <v>0</v>
      </c>
      <c r="AN230">
        <f>IF(ISNUMBER('Raw Data'!C225), IF(_xlfn.XLOOKUP(SMALL('Raw Data'!C225:E225, 3), C230:G230, C230:G230, 0)&gt;0, SMALL('Raw Data'!C225:E225, 3), 0), 0)</f>
        <v>0</v>
      </c>
      <c r="AO230" s="7">
        <f t="shared" si="61"/>
        <v>0</v>
      </c>
      <c r="AP230">
        <f>IF(AND('Raw Data'!C225&lt;'Raw Data'!E225,'Raw Data'!O225&gt;'Raw Data'!P225),'Raw Data'!C225,IF(AND('Raw Data'!E225&lt;'Raw Data'!C225,'Raw Data'!P225&gt;'Raw Data'!O225),'Raw Data'!E225,0))</f>
        <v>0</v>
      </c>
      <c r="AQ230" s="7">
        <f t="shared" si="62"/>
        <v>0</v>
      </c>
      <c r="AR230">
        <f>IF(AND('Raw Data'!C225&gt;'Raw Data'!E225,'Raw Data'!O225&gt;'Raw Data'!P225),'Raw Data'!C225,IF(AND('Raw Data'!E225&gt;'Raw Data'!C225,'Raw Data'!P225&gt;'Raw Data'!O225),'Raw Data'!E225,0))</f>
        <v>0</v>
      </c>
      <c r="AS230">
        <f>IF('Raw Data'!D225&gt;0, IF('Raw Data'!D225&gt;4, Analysis!P230, 1), 0)</f>
        <v>0</v>
      </c>
      <c r="AT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AU230">
        <f t="shared" si="63"/>
        <v>0</v>
      </c>
      <c r="AV230">
        <f>IF(AND('Raw Data'!D225&gt;4,'Raw Data'!O225&lt;'Raw Data'!P225),'Raw Data'!K225,IF(AND('Raw Data'!D225&gt;4,'Raw Data'!O225='Raw Data'!P225),0,IF('Raw Data'!O225='Raw Data'!P225,'Raw Data'!D225,0)))</f>
        <v>0</v>
      </c>
      <c r="AW230">
        <f>IF(AND('Raw Data'!D225&lt;4, NOT(ISBLANK('Raw Data'!D225))), 1, 0)</f>
        <v>0</v>
      </c>
      <c r="AX230">
        <f>IF(AND('Raw Data'!D225&lt;4, 'Raw Data'!O225='Raw Data'!P225), 'Raw Data'!D225, 0)</f>
        <v>0</v>
      </c>
    </row>
    <row r="231" spans="1:50" x14ac:dyDescent="0.3">
      <c r="A231">
        <f>'Raw Data'!Q226</f>
        <v>0</v>
      </c>
      <c r="B231" s="7">
        <f t="shared" si="48"/>
        <v>0</v>
      </c>
      <c r="C231">
        <f>IF('Raw Data'!O226&gt;'Raw Data'!P226, 'Raw Data'!C226, 0)</f>
        <v>0</v>
      </c>
      <c r="D231" s="7">
        <f t="shared" si="49"/>
        <v>0</v>
      </c>
      <c r="E231">
        <f>IF(AND(ISNUMBER('Raw Data'!O226), 'Raw Data'!O226='Raw Data'!P226), 'Raw Data'!D226, 0)</f>
        <v>0</v>
      </c>
      <c r="F231" s="7">
        <f t="shared" si="50"/>
        <v>0</v>
      </c>
      <c r="G231">
        <f>IF('Raw Data'!O226&lt;'Raw Data'!P226, 'Raw Data'!E226, 0)</f>
        <v>0</v>
      </c>
      <c r="H231" s="7">
        <f t="shared" si="51"/>
        <v>0</v>
      </c>
      <c r="I231">
        <f>IF(SUM('Raw Data'!O226:P226)&gt;2, 'Raw Data'!F226, 0)</f>
        <v>0</v>
      </c>
      <c r="J231" s="7">
        <f t="shared" si="52"/>
        <v>0</v>
      </c>
      <c r="K231">
        <f>IF(AND(ISNUMBER('Raw Data'!O226),SUM('Raw Data'!O226:P226)&lt;3),'Raw Data'!F226,)</f>
        <v>0</v>
      </c>
      <c r="L231" s="7">
        <f t="shared" si="53"/>
        <v>0</v>
      </c>
      <c r="M231">
        <f>IF(AND('Raw Data'!O226&gt;0, 'Raw Data'!P226&gt;0), 'Raw Data'!H226, 0)</f>
        <v>0</v>
      </c>
      <c r="N231" s="7">
        <f t="shared" si="54"/>
        <v>0</v>
      </c>
      <c r="O231">
        <f>IF(AND(ISNUMBER('Raw Data'!O226), OR('Raw Data'!O226=0, 'Raw Data'!P226=0)), 'Raw Data'!I226, 0)</f>
        <v>0</v>
      </c>
      <c r="P231" s="7">
        <f>IF(OR(E231&gt;0, ISBLANK('Raw Data'!O226)=TRUE), 0, 1)</f>
        <v>0</v>
      </c>
      <c r="Q231">
        <f>IF('Raw Data'!O226='Raw Data'!P226, 0, IF('Raw Data'!O226&gt;'Raw Data'!P226, 'Raw Data'!J226, 0))</f>
        <v>0</v>
      </c>
      <c r="R231" s="7">
        <f>IF(OR(E231&gt;0, ISBLANK('Raw Data'!O226)=TRUE), 0, 1)</f>
        <v>0</v>
      </c>
      <c r="S231">
        <f>IF('Raw Data'!O226='Raw Data'!P226, 0, IF('Raw Data'!O226&lt;'Raw Data'!P226, 'Raw Data'!K226, 0))</f>
        <v>0</v>
      </c>
      <c r="T231" s="7">
        <f t="shared" si="55"/>
        <v>0</v>
      </c>
      <c r="U231">
        <f>IF(AND(ISNUMBER('Raw Data'!O226), OR('Raw Data'!O226&gt;'Raw Data'!P226, 'Raw Data'!O226='Raw Data'!P226)), 'Raw Data'!L226, 0)</f>
        <v>0</v>
      </c>
      <c r="V231" s="7">
        <f t="shared" si="56"/>
        <v>0</v>
      </c>
      <c r="W231">
        <f>IF(AND(ISNUMBER('Raw Data'!O226), OR('Raw Data'!O226&lt;'Raw Data'!P226, 'Raw Data'!O226='Raw Data'!P226)), 'Raw Data'!M226, 0)</f>
        <v>0</v>
      </c>
      <c r="X231" s="7">
        <f t="shared" si="57"/>
        <v>0</v>
      </c>
      <c r="Y231">
        <f>IF(AND(ISNUMBER('Raw Data'!O226), OR('Raw Data'!O226&gt;'Raw Data'!P226, 'Raw Data'!O226&lt;'Raw Data'!P226)), 'Raw Data'!N226, 0)</f>
        <v>0</v>
      </c>
      <c r="Z231">
        <f>IF('Raw Data'!C226&lt;'Raw Data'!E226, 1, 0)</f>
        <v>0</v>
      </c>
      <c r="AA231">
        <f>IF(AND('Raw Data'!C226&lt;'Raw Data'!E226, 'Raw Data'!O226&gt;'Raw Data'!P226), 'Raw Data'!C226, 0)</f>
        <v>0</v>
      </c>
      <c r="AB231" t="b">
        <f>'Raw Data'!C226&lt;'Raw Data'!E226</f>
        <v>0</v>
      </c>
      <c r="AC231">
        <f>IF('Raw Data'!C227&gt;'Raw Data'!E227, 1, 0)</f>
        <v>0</v>
      </c>
      <c r="AD231">
        <f>IF(AND('Raw Data'!C226&gt;'Raw Data'!E226, 'Raw Data'!O226&gt;'Raw Data'!P226), 'Raw Data'!C226, 0)</f>
        <v>0</v>
      </c>
      <c r="AE231">
        <f>IF('Raw Data'!E226&lt;'Raw Data'!C226, 1, 0)</f>
        <v>0</v>
      </c>
      <c r="AF231">
        <f>IF(AND('Raw Data'!C226&gt;'Raw Data'!E226, 'Raw Data'!O226&lt;'Raw Data'!P226), 'Raw Data'!E226, 0)</f>
        <v>0</v>
      </c>
      <c r="AG231">
        <f>IF('Raw Data'!E226&gt;'Raw Data'!C226, 1, 0)</f>
        <v>0</v>
      </c>
      <c r="AH231">
        <f>IF(AND('Raw Data'!C226&lt;'Raw Data'!E226, 'Raw Data'!O226&lt;'Raw Data'!P226), 'Raw Data'!E226, 0)</f>
        <v>0</v>
      </c>
      <c r="AI231" s="7">
        <f t="shared" si="58"/>
        <v>0</v>
      </c>
      <c r="AJ231">
        <f>IF(ISNUMBER('Raw Data'!C226), IF(_xlfn.XLOOKUP(SMALL('Raw Data'!C226:E226, 1), C231:G231, C231:G231, 0)&gt;0, SMALL('Raw Data'!C226:E226, 1), 0), 0)</f>
        <v>0</v>
      </c>
      <c r="AK231" s="7">
        <f t="shared" si="59"/>
        <v>0</v>
      </c>
      <c r="AL231">
        <f>IF(ISNUMBER('Raw Data'!C226), IF(_xlfn.XLOOKUP(SMALL('Raw Data'!C226:E226, 2), C231:G231, C231:G231, 0)&gt;0, SMALL('Raw Data'!C226:E226, 2), 0), 0)</f>
        <v>0</v>
      </c>
      <c r="AM231" s="7">
        <f t="shared" si="60"/>
        <v>0</v>
      </c>
      <c r="AN231">
        <f>IF(ISNUMBER('Raw Data'!C226), IF(_xlfn.XLOOKUP(SMALL('Raw Data'!C226:E226, 3), C231:G231, C231:G231, 0)&gt;0, SMALL('Raw Data'!C226:E226, 3), 0), 0)</f>
        <v>0</v>
      </c>
      <c r="AO231" s="7">
        <f t="shared" si="61"/>
        <v>0</v>
      </c>
      <c r="AP231">
        <f>IF(AND('Raw Data'!C226&lt;'Raw Data'!E226,'Raw Data'!O226&gt;'Raw Data'!P226),'Raw Data'!C226,IF(AND('Raw Data'!E226&lt;'Raw Data'!C226,'Raw Data'!P226&gt;'Raw Data'!O226),'Raw Data'!E226,0))</f>
        <v>0</v>
      </c>
      <c r="AQ231" s="7">
        <f t="shared" si="62"/>
        <v>0</v>
      </c>
      <c r="AR231">
        <f>IF(AND('Raw Data'!C226&gt;'Raw Data'!E226,'Raw Data'!O226&gt;'Raw Data'!P226),'Raw Data'!C226,IF(AND('Raw Data'!E226&gt;'Raw Data'!C226,'Raw Data'!P226&gt;'Raw Data'!O226),'Raw Data'!E226,0))</f>
        <v>0</v>
      </c>
      <c r="AS231">
        <f>IF('Raw Data'!D226&gt;0, IF('Raw Data'!D226&gt;4, Analysis!P231, 1), 0)</f>
        <v>0</v>
      </c>
      <c r="AT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AU231">
        <f t="shared" si="63"/>
        <v>0</v>
      </c>
      <c r="AV231">
        <f>IF(AND('Raw Data'!D226&gt;4,'Raw Data'!O226&lt;'Raw Data'!P226),'Raw Data'!K226,IF(AND('Raw Data'!D226&gt;4,'Raw Data'!O226='Raw Data'!P226),0,IF('Raw Data'!O226='Raw Data'!P226,'Raw Data'!D226,0)))</f>
        <v>0</v>
      </c>
      <c r="AW231">
        <f>IF(AND('Raw Data'!D226&lt;4, NOT(ISBLANK('Raw Data'!D226))), 1, 0)</f>
        <v>0</v>
      </c>
      <c r="AX231">
        <f>IF(AND('Raw Data'!D226&lt;4, 'Raw Data'!O226='Raw Data'!P226), 'Raw Data'!D226, 0)</f>
        <v>0</v>
      </c>
    </row>
    <row r="232" spans="1:50" x14ac:dyDescent="0.3">
      <c r="A232">
        <f>'Raw Data'!Q227</f>
        <v>0</v>
      </c>
      <c r="B232" s="7">
        <f t="shared" si="48"/>
        <v>0</v>
      </c>
      <c r="C232">
        <f>IF('Raw Data'!O227&gt;'Raw Data'!P227, 'Raw Data'!C227, 0)</f>
        <v>0</v>
      </c>
      <c r="D232" s="7">
        <f t="shared" si="49"/>
        <v>0</v>
      </c>
      <c r="E232">
        <f>IF(AND(ISNUMBER('Raw Data'!O227), 'Raw Data'!O227='Raw Data'!P227), 'Raw Data'!D227, 0)</f>
        <v>0</v>
      </c>
      <c r="F232" s="7">
        <f t="shared" si="50"/>
        <v>0</v>
      </c>
      <c r="G232">
        <f>IF('Raw Data'!O227&lt;'Raw Data'!P227, 'Raw Data'!E227, 0)</f>
        <v>0</v>
      </c>
      <c r="H232" s="7">
        <f t="shared" si="51"/>
        <v>0</v>
      </c>
      <c r="I232">
        <f>IF(SUM('Raw Data'!O227:P227)&gt;2, 'Raw Data'!F227, 0)</f>
        <v>0</v>
      </c>
      <c r="J232" s="7">
        <f t="shared" si="52"/>
        <v>0</v>
      </c>
      <c r="K232">
        <f>IF(AND(ISNUMBER('Raw Data'!O227),SUM('Raw Data'!O227:P227)&lt;3),'Raw Data'!F227,)</f>
        <v>0</v>
      </c>
      <c r="L232" s="7">
        <f t="shared" si="53"/>
        <v>0</v>
      </c>
      <c r="M232">
        <f>IF(AND('Raw Data'!O227&gt;0, 'Raw Data'!P227&gt;0), 'Raw Data'!H227, 0)</f>
        <v>0</v>
      </c>
      <c r="N232" s="7">
        <f t="shared" si="54"/>
        <v>0</v>
      </c>
      <c r="O232">
        <f>IF(AND(ISNUMBER('Raw Data'!O227), OR('Raw Data'!O227=0, 'Raw Data'!P227=0)), 'Raw Data'!I227, 0)</f>
        <v>0</v>
      </c>
      <c r="P232" s="7">
        <f>IF(OR(E232&gt;0, ISBLANK('Raw Data'!O227)=TRUE), 0, 1)</f>
        <v>0</v>
      </c>
      <c r="Q232">
        <f>IF('Raw Data'!O227='Raw Data'!P227, 0, IF('Raw Data'!O227&gt;'Raw Data'!P227, 'Raw Data'!J227, 0))</f>
        <v>0</v>
      </c>
      <c r="R232" s="7">
        <f>IF(OR(E232&gt;0, ISBLANK('Raw Data'!O227)=TRUE), 0, 1)</f>
        <v>0</v>
      </c>
      <c r="S232">
        <f>IF('Raw Data'!O227='Raw Data'!P227, 0, IF('Raw Data'!O227&lt;'Raw Data'!P227, 'Raw Data'!K227, 0))</f>
        <v>0</v>
      </c>
      <c r="T232" s="7">
        <f t="shared" si="55"/>
        <v>0</v>
      </c>
      <c r="U232">
        <f>IF(AND(ISNUMBER('Raw Data'!O227), OR('Raw Data'!O227&gt;'Raw Data'!P227, 'Raw Data'!O227='Raw Data'!P227)), 'Raw Data'!L227, 0)</f>
        <v>0</v>
      </c>
      <c r="V232" s="7">
        <f t="shared" si="56"/>
        <v>0</v>
      </c>
      <c r="W232">
        <f>IF(AND(ISNUMBER('Raw Data'!O227), OR('Raw Data'!O227&lt;'Raw Data'!P227, 'Raw Data'!O227='Raw Data'!P227)), 'Raw Data'!M227, 0)</f>
        <v>0</v>
      </c>
      <c r="X232" s="7">
        <f t="shared" si="57"/>
        <v>0</v>
      </c>
      <c r="Y232">
        <f>IF(AND(ISNUMBER('Raw Data'!O227), OR('Raw Data'!O227&gt;'Raw Data'!P227, 'Raw Data'!O227&lt;'Raw Data'!P227)), 'Raw Data'!N227, 0)</f>
        <v>0</v>
      </c>
      <c r="Z232">
        <f>IF('Raw Data'!C227&lt;'Raw Data'!E227, 1, 0)</f>
        <v>0</v>
      </c>
      <c r="AA232">
        <f>IF(AND('Raw Data'!C227&lt;'Raw Data'!E227, 'Raw Data'!O227&gt;'Raw Data'!P227), 'Raw Data'!C227, 0)</f>
        <v>0</v>
      </c>
      <c r="AB232" t="b">
        <f>'Raw Data'!C227&lt;'Raw Data'!E227</f>
        <v>0</v>
      </c>
      <c r="AC232">
        <f>IF('Raw Data'!C228&gt;'Raw Data'!E228, 1, 0)</f>
        <v>0</v>
      </c>
      <c r="AD232">
        <f>IF(AND('Raw Data'!C227&gt;'Raw Data'!E227, 'Raw Data'!O227&gt;'Raw Data'!P227), 'Raw Data'!C227, 0)</f>
        <v>0</v>
      </c>
      <c r="AE232">
        <f>IF('Raw Data'!E227&lt;'Raw Data'!C227, 1, 0)</f>
        <v>0</v>
      </c>
      <c r="AF232">
        <f>IF(AND('Raw Data'!C227&gt;'Raw Data'!E227, 'Raw Data'!O227&lt;'Raw Data'!P227), 'Raw Data'!E227, 0)</f>
        <v>0</v>
      </c>
      <c r="AG232">
        <f>IF('Raw Data'!E227&gt;'Raw Data'!C227, 1, 0)</f>
        <v>0</v>
      </c>
      <c r="AH232">
        <f>IF(AND('Raw Data'!C227&lt;'Raw Data'!E227, 'Raw Data'!O227&lt;'Raw Data'!P227), 'Raw Data'!E227, 0)</f>
        <v>0</v>
      </c>
      <c r="AI232" s="7">
        <f t="shared" si="58"/>
        <v>0</v>
      </c>
      <c r="AJ232">
        <f>IF(ISNUMBER('Raw Data'!C227), IF(_xlfn.XLOOKUP(SMALL('Raw Data'!C227:E227, 1), C232:G232, C232:G232, 0)&gt;0, SMALL('Raw Data'!C227:E227, 1), 0), 0)</f>
        <v>0</v>
      </c>
      <c r="AK232" s="7">
        <f t="shared" si="59"/>
        <v>0</v>
      </c>
      <c r="AL232">
        <f>IF(ISNUMBER('Raw Data'!C227), IF(_xlfn.XLOOKUP(SMALL('Raw Data'!C227:E227, 2), C232:G232, C232:G232, 0)&gt;0, SMALL('Raw Data'!C227:E227, 2), 0), 0)</f>
        <v>0</v>
      </c>
      <c r="AM232" s="7">
        <f t="shared" si="60"/>
        <v>0</v>
      </c>
      <c r="AN232">
        <f>IF(ISNUMBER('Raw Data'!C227), IF(_xlfn.XLOOKUP(SMALL('Raw Data'!C227:E227, 3), C232:G232, C232:G232, 0)&gt;0, SMALL('Raw Data'!C227:E227, 3), 0), 0)</f>
        <v>0</v>
      </c>
      <c r="AO232" s="7">
        <f t="shared" si="61"/>
        <v>0</v>
      </c>
      <c r="AP232">
        <f>IF(AND('Raw Data'!C227&lt;'Raw Data'!E227,'Raw Data'!O227&gt;'Raw Data'!P227),'Raw Data'!C227,IF(AND('Raw Data'!E227&lt;'Raw Data'!C227,'Raw Data'!P227&gt;'Raw Data'!O227),'Raw Data'!E227,0))</f>
        <v>0</v>
      </c>
      <c r="AQ232" s="7">
        <f t="shared" si="62"/>
        <v>0</v>
      </c>
      <c r="AR232">
        <f>IF(AND('Raw Data'!C227&gt;'Raw Data'!E227,'Raw Data'!O227&gt;'Raw Data'!P227),'Raw Data'!C227,IF(AND('Raw Data'!E227&gt;'Raw Data'!C227,'Raw Data'!P227&gt;'Raw Data'!O227),'Raw Data'!E227,0))</f>
        <v>0</v>
      </c>
      <c r="AS232">
        <f>IF('Raw Data'!D227&gt;0, IF('Raw Data'!D227&gt;4, Analysis!P232, 1), 0)</f>
        <v>0</v>
      </c>
      <c r="AT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AU232">
        <f t="shared" si="63"/>
        <v>0</v>
      </c>
      <c r="AV232">
        <f>IF(AND('Raw Data'!D227&gt;4,'Raw Data'!O227&lt;'Raw Data'!P227),'Raw Data'!K227,IF(AND('Raw Data'!D227&gt;4,'Raw Data'!O227='Raw Data'!P227),0,IF('Raw Data'!O227='Raw Data'!P227,'Raw Data'!D227,0)))</f>
        <v>0</v>
      </c>
      <c r="AW232">
        <f>IF(AND('Raw Data'!D227&lt;4, NOT(ISBLANK('Raw Data'!D227))), 1, 0)</f>
        <v>0</v>
      </c>
      <c r="AX232">
        <f>IF(AND('Raw Data'!D227&lt;4, 'Raw Data'!O227='Raw Data'!P227), 'Raw Data'!D227, 0)</f>
        <v>0</v>
      </c>
    </row>
    <row r="233" spans="1:50" x14ac:dyDescent="0.3">
      <c r="A233">
        <f>'Raw Data'!Q228</f>
        <v>0</v>
      </c>
      <c r="B233" s="7">
        <f t="shared" si="48"/>
        <v>0</v>
      </c>
      <c r="C233">
        <f>IF('Raw Data'!O228&gt;'Raw Data'!P228, 'Raw Data'!C228, 0)</f>
        <v>0</v>
      </c>
      <c r="D233" s="7">
        <f t="shared" si="49"/>
        <v>0</v>
      </c>
      <c r="E233">
        <f>IF(AND(ISNUMBER('Raw Data'!O228), 'Raw Data'!O228='Raw Data'!P228), 'Raw Data'!D228, 0)</f>
        <v>0</v>
      </c>
      <c r="F233" s="7">
        <f t="shared" si="50"/>
        <v>0</v>
      </c>
      <c r="G233">
        <f>IF('Raw Data'!O228&lt;'Raw Data'!P228, 'Raw Data'!E228, 0)</f>
        <v>0</v>
      </c>
      <c r="H233" s="7">
        <f t="shared" si="51"/>
        <v>0</v>
      </c>
      <c r="I233">
        <f>IF(SUM('Raw Data'!O228:P228)&gt;2, 'Raw Data'!F228, 0)</f>
        <v>0</v>
      </c>
      <c r="J233" s="7">
        <f t="shared" si="52"/>
        <v>0</v>
      </c>
      <c r="K233">
        <f>IF(AND(ISNUMBER('Raw Data'!O228),SUM('Raw Data'!O228:P228)&lt;3),'Raw Data'!F228,)</f>
        <v>0</v>
      </c>
      <c r="L233" s="7">
        <f t="shared" si="53"/>
        <v>0</v>
      </c>
      <c r="M233">
        <f>IF(AND('Raw Data'!O228&gt;0, 'Raw Data'!P228&gt;0), 'Raw Data'!H228, 0)</f>
        <v>0</v>
      </c>
      <c r="N233" s="7">
        <f t="shared" si="54"/>
        <v>0</v>
      </c>
      <c r="O233">
        <f>IF(AND(ISNUMBER('Raw Data'!O228), OR('Raw Data'!O228=0, 'Raw Data'!P228=0)), 'Raw Data'!I228, 0)</f>
        <v>0</v>
      </c>
      <c r="P233" s="7">
        <f>IF(OR(E233&gt;0, ISBLANK('Raw Data'!O228)=TRUE), 0, 1)</f>
        <v>0</v>
      </c>
      <c r="Q233">
        <f>IF('Raw Data'!O228='Raw Data'!P228, 0, IF('Raw Data'!O228&gt;'Raw Data'!P228, 'Raw Data'!J228, 0))</f>
        <v>0</v>
      </c>
      <c r="R233" s="7">
        <f>IF(OR(E233&gt;0, ISBLANK('Raw Data'!O228)=TRUE), 0, 1)</f>
        <v>0</v>
      </c>
      <c r="S233">
        <f>IF('Raw Data'!O228='Raw Data'!P228, 0, IF('Raw Data'!O228&lt;'Raw Data'!P228, 'Raw Data'!K228, 0))</f>
        <v>0</v>
      </c>
      <c r="T233" s="7">
        <f t="shared" si="55"/>
        <v>0</v>
      </c>
      <c r="U233">
        <f>IF(AND(ISNUMBER('Raw Data'!O228), OR('Raw Data'!O228&gt;'Raw Data'!P228, 'Raw Data'!O228='Raw Data'!P228)), 'Raw Data'!L228, 0)</f>
        <v>0</v>
      </c>
      <c r="V233" s="7">
        <f t="shared" si="56"/>
        <v>0</v>
      </c>
      <c r="W233">
        <f>IF(AND(ISNUMBER('Raw Data'!O228), OR('Raw Data'!O228&lt;'Raw Data'!P228, 'Raw Data'!O228='Raw Data'!P228)), 'Raw Data'!M228, 0)</f>
        <v>0</v>
      </c>
      <c r="X233" s="7">
        <f t="shared" si="57"/>
        <v>0</v>
      </c>
      <c r="Y233">
        <f>IF(AND(ISNUMBER('Raw Data'!O228), OR('Raw Data'!O228&gt;'Raw Data'!P228, 'Raw Data'!O228&lt;'Raw Data'!P228)), 'Raw Data'!N228, 0)</f>
        <v>0</v>
      </c>
      <c r="Z233">
        <f>IF('Raw Data'!C228&lt;'Raw Data'!E228, 1, 0)</f>
        <v>0</v>
      </c>
      <c r="AA233">
        <f>IF(AND('Raw Data'!C228&lt;'Raw Data'!E228, 'Raw Data'!O228&gt;'Raw Data'!P228), 'Raw Data'!C228, 0)</f>
        <v>0</v>
      </c>
      <c r="AB233" t="b">
        <f>'Raw Data'!C228&lt;'Raw Data'!E228</f>
        <v>0</v>
      </c>
      <c r="AC233">
        <f>IF('Raw Data'!C229&gt;'Raw Data'!E229, 1, 0)</f>
        <v>0</v>
      </c>
      <c r="AD233">
        <f>IF(AND('Raw Data'!C228&gt;'Raw Data'!E228, 'Raw Data'!O228&gt;'Raw Data'!P228), 'Raw Data'!C228, 0)</f>
        <v>0</v>
      </c>
      <c r="AE233">
        <f>IF('Raw Data'!E228&lt;'Raw Data'!C228, 1, 0)</f>
        <v>0</v>
      </c>
      <c r="AF233">
        <f>IF(AND('Raw Data'!C228&gt;'Raw Data'!E228, 'Raw Data'!O228&lt;'Raw Data'!P228), 'Raw Data'!E228, 0)</f>
        <v>0</v>
      </c>
      <c r="AG233">
        <f>IF('Raw Data'!E228&gt;'Raw Data'!C228, 1, 0)</f>
        <v>0</v>
      </c>
      <c r="AH233">
        <f>IF(AND('Raw Data'!C228&lt;'Raw Data'!E228, 'Raw Data'!O228&lt;'Raw Data'!P228), 'Raw Data'!E228, 0)</f>
        <v>0</v>
      </c>
      <c r="AI233" s="7">
        <f t="shared" si="58"/>
        <v>0</v>
      </c>
      <c r="AJ233">
        <f>IF(ISNUMBER('Raw Data'!C228), IF(_xlfn.XLOOKUP(SMALL('Raw Data'!C228:E228, 1), C233:G233, C233:G233, 0)&gt;0, SMALL('Raw Data'!C228:E228, 1), 0), 0)</f>
        <v>0</v>
      </c>
      <c r="AK233" s="7">
        <f t="shared" si="59"/>
        <v>0</v>
      </c>
      <c r="AL233">
        <f>IF(ISNUMBER('Raw Data'!C228), IF(_xlfn.XLOOKUP(SMALL('Raw Data'!C228:E228, 2), C233:G233, C233:G233, 0)&gt;0, SMALL('Raw Data'!C228:E228, 2), 0), 0)</f>
        <v>0</v>
      </c>
      <c r="AM233" s="7">
        <f t="shared" si="60"/>
        <v>0</v>
      </c>
      <c r="AN233">
        <f>IF(ISNUMBER('Raw Data'!C228), IF(_xlfn.XLOOKUP(SMALL('Raw Data'!C228:E228, 3), C233:G233, C233:G233, 0)&gt;0, SMALL('Raw Data'!C228:E228, 3), 0), 0)</f>
        <v>0</v>
      </c>
      <c r="AO233" s="7">
        <f t="shared" si="61"/>
        <v>0</v>
      </c>
      <c r="AP233">
        <f>IF(AND('Raw Data'!C228&lt;'Raw Data'!E228,'Raw Data'!O228&gt;'Raw Data'!P228),'Raw Data'!C228,IF(AND('Raw Data'!E228&lt;'Raw Data'!C228,'Raw Data'!P228&gt;'Raw Data'!O228),'Raw Data'!E228,0))</f>
        <v>0</v>
      </c>
      <c r="AQ233" s="7">
        <f t="shared" si="62"/>
        <v>0</v>
      </c>
      <c r="AR233">
        <f>IF(AND('Raw Data'!C228&gt;'Raw Data'!E228,'Raw Data'!O228&gt;'Raw Data'!P228),'Raw Data'!C228,IF(AND('Raw Data'!E228&gt;'Raw Data'!C228,'Raw Data'!P228&gt;'Raw Data'!O228),'Raw Data'!E228,0))</f>
        <v>0</v>
      </c>
      <c r="AS233">
        <f>IF('Raw Data'!D228&gt;0, IF('Raw Data'!D228&gt;4, Analysis!P233, 1), 0)</f>
        <v>0</v>
      </c>
      <c r="AT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AU233">
        <f t="shared" si="63"/>
        <v>0</v>
      </c>
      <c r="AV233">
        <f>IF(AND('Raw Data'!D228&gt;4,'Raw Data'!O228&lt;'Raw Data'!P228),'Raw Data'!K228,IF(AND('Raw Data'!D228&gt;4,'Raw Data'!O228='Raw Data'!P228),0,IF('Raw Data'!O228='Raw Data'!P228,'Raw Data'!D228,0)))</f>
        <v>0</v>
      </c>
      <c r="AW233">
        <f>IF(AND('Raw Data'!D228&lt;4, NOT(ISBLANK('Raw Data'!D228))), 1, 0)</f>
        <v>0</v>
      </c>
      <c r="AX233">
        <f>IF(AND('Raw Data'!D228&lt;4, 'Raw Data'!O228='Raw Data'!P228), 'Raw Data'!D228, 0)</f>
        <v>0</v>
      </c>
    </row>
    <row r="234" spans="1:50" x14ac:dyDescent="0.3">
      <c r="A234">
        <f>'Raw Data'!Q229</f>
        <v>0</v>
      </c>
      <c r="B234" s="7">
        <f t="shared" si="48"/>
        <v>0</v>
      </c>
      <c r="C234">
        <f>IF('Raw Data'!O229&gt;'Raw Data'!P229, 'Raw Data'!C229, 0)</f>
        <v>0</v>
      </c>
      <c r="D234" s="7">
        <f t="shared" si="49"/>
        <v>0</v>
      </c>
      <c r="E234">
        <f>IF(AND(ISNUMBER('Raw Data'!O229), 'Raw Data'!O229='Raw Data'!P229), 'Raw Data'!D229, 0)</f>
        <v>0</v>
      </c>
      <c r="F234" s="7">
        <f t="shared" si="50"/>
        <v>0</v>
      </c>
      <c r="G234">
        <f>IF('Raw Data'!O229&lt;'Raw Data'!P229, 'Raw Data'!E229, 0)</f>
        <v>0</v>
      </c>
      <c r="H234" s="7">
        <f t="shared" si="51"/>
        <v>0</v>
      </c>
      <c r="I234">
        <f>IF(SUM('Raw Data'!O229:P229)&gt;2, 'Raw Data'!F229, 0)</f>
        <v>0</v>
      </c>
      <c r="J234" s="7">
        <f t="shared" si="52"/>
        <v>0</v>
      </c>
      <c r="K234">
        <f>IF(AND(ISNUMBER('Raw Data'!O229),SUM('Raw Data'!O229:P229)&lt;3),'Raw Data'!F229,)</f>
        <v>0</v>
      </c>
      <c r="L234" s="7">
        <f t="shared" si="53"/>
        <v>0</v>
      </c>
      <c r="M234">
        <f>IF(AND('Raw Data'!O229&gt;0, 'Raw Data'!P229&gt;0), 'Raw Data'!H229, 0)</f>
        <v>0</v>
      </c>
      <c r="N234" s="7">
        <f t="shared" si="54"/>
        <v>0</v>
      </c>
      <c r="O234">
        <f>IF(AND(ISNUMBER('Raw Data'!O229), OR('Raw Data'!O229=0, 'Raw Data'!P229=0)), 'Raw Data'!I229, 0)</f>
        <v>0</v>
      </c>
      <c r="P234" s="7">
        <f>IF(OR(E234&gt;0, ISBLANK('Raw Data'!O229)=TRUE), 0, 1)</f>
        <v>0</v>
      </c>
      <c r="Q234">
        <f>IF('Raw Data'!O229='Raw Data'!P229, 0, IF('Raw Data'!O229&gt;'Raw Data'!P229, 'Raw Data'!J229, 0))</f>
        <v>0</v>
      </c>
      <c r="R234" s="7">
        <f>IF(OR(E234&gt;0, ISBLANK('Raw Data'!O229)=TRUE), 0, 1)</f>
        <v>0</v>
      </c>
      <c r="S234">
        <f>IF('Raw Data'!O229='Raw Data'!P229, 0, IF('Raw Data'!O229&lt;'Raw Data'!P229, 'Raw Data'!K229, 0))</f>
        <v>0</v>
      </c>
      <c r="T234" s="7">
        <f t="shared" si="55"/>
        <v>0</v>
      </c>
      <c r="U234">
        <f>IF(AND(ISNUMBER('Raw Data'!O229), OR('Raw Data'!O229&gt;'Raw Data'!P229, 'Raw Data'!O229='Raw Data'!P229)), 'Raw Data'!L229, 0)</f>
        <v>0</v>
      </c>
      <c r="V234" s="7">
        <f t="shared" si="56"/>
        <v>0</v>
      </c>
      <c r="W234">
        <f>IF(AND(ISNUMBER('Raw Data'!O229), OR('Raw Data'!O229&lt;'Raw Data'!P229, 'Raw Data'!O229='Raw Data'!P229)), 'Raw Data'!M229, 0)</f>
        <v>0</v>
      </c>
      <c r="X234" s="7">
        <f t="shared" si="57"/>
        <v>0</v>
      </c>
      <c r="Y234">
        <f>IF(AND(ISNUMBER('Raw Data'!O229), OR('Raw Data'!O229&gt;'Raw Data'!P229, 'Raw Data'!O229&lt;'Raw Data'!P229)), 'Raw Data'!N229, 0)</f>
        <v>0</v>
      </c>
      <c r="Z234">
        <f>IF('Raw Data'!C229&lt;'Raw Data'!E229, 1, 0)</f>
        <v>0</v>
      </c>
      <c r="AA234">
        <f>IF(AND('Raw Data'!C229&lt;'Raw Data'!E229, 'Raw Data'!O229&gt;'Raw Data'!P229), 'Raw Data'!C229, 0)</f>
        <v>0</v>
      </c>
      <c r="AB234" t="b">
        <f>'Raw Data'!C229&lt;'Raw Data'!E229</f>
        <v>0</v>
      </c>
      <c r="AC234">
        <f>IF('Raw Data'!C230&gt;'Raw Data'!E230, 1, 0)</f>
        <v>0</v>
      </c>
      <c r="AD234">
        <f>IF(AND('Raw Data'!C229&gt;'Raw Data'!E229, 'Raw Data'!O229&gt;'Raw Data'!P229), 'Raw Data'!C229, 0)</f>
        <v>0</v>
      </c>
      <c r="AE234">
        <f>IF('Raw Data'!E229&lt;'Raw Data'!C229, 1, 0)</f>
        <v>0</v>
      </c>
      <c r="AF234">
        <f>IF(AND('Raw Data'!C229&gt;'Raw Data'!E229, 'Raw Data'!O229&lt;'Raw Data'!P229), 'Raw Data'!E229, 0)</f>
        <v>0</v>
      </c>
      <c r="AG234">
        <f>IF('Raw Data'!E229&gt;'Raw Data'!C229, 1, 0)</f>
        <v>0</v>
      </c>
      <c r="AH234">
        <f>IF(AND('Raw Data'!C229&lt;'Raw Data'!E229, 'Raw Data'!O229&lt;'Raw Data'!P229), 'Raw Data'!E229, 0)</f>
        <v>0</v>
      </c>
      <c r="AI234" s="7">
        <f t="shared" si="58"/>
        <v>0</v>
      </c>
      <c r="AJ234">
        <f>IF(ISNUMBER('Raw Data'!C229), IF(_xlfn.XLOOKUP(SMALL('Raw Data'!C229:E229, 1), C234:G234, C234:G234, 0)&gt;0, SMALL('Raw Data'!C229:E229, 1), 0), 0)</f>
        <v>0</v>
      </c>
      <c r="AK234" s="7">
        <f t="shared" si="59"/>
        <v>0</v>
      </c>
      <c r="AL234">
        <f>IF(ISNUMBER('Raw Data'!C229), IF(_xlfn.XLOOKUP(SMALL('Raw Data'!C229:E229, 2), C234:G234, C234:G234, 0)&gt;0, SMALL('Raw Data'!C229:E229, 2), 0), 0)</f>
        <v>0</v>
      </c>
      <c r="AM234" s="7">
        <f t="shared" si="60"/>
        <v>0</v>
      </c>
      <c r="AN234">
        <f>IF(ISNUMBER('Raw Data'!C229), IF(_xlfn.XLOOKUP(SMALL('Raw Data'!C229:E229, 3), C234:G234, C234:G234, 0)&gt;0, SMALL('Raw Data'!C229:E229, 3), 0), 0)</f>
        <v>0</v>
      </c>
      <c r="AO234" s="7">
        <f t="shared" si="61"/>
        <v>0</v>
      </c>
      <c r="AP234">
        <f>IF(AND('Raw Data'!C229&lt;'Raw Data'!E229,'Raw Data'!O229&gt;'Raw Data'!P229),'Raw Data'!C229,IF(AND('Raw Data'!E229&lt;'Raw Data'!C229,'Raw Data'!P229&gt;'Raw Data'!O229),'Raw Data'!E229,0))</f>
        <v>0</v>
      </c>
      <c r="AQ234" s="7">
        <f t="shared" si="62"/>
        <v>0</v>
      </c>
      <c r="AR234">
        <f>IF(AND('Raw Data'!C229&gt;'Raw Data'!E229,'Raw Data'!O229&gt;'Raw Data'!P229),'Raw Data'!C229,IF(AND('Raw Data'!E229&gt;'Raw Data'!C229,'Raw Data'!P229&gt;'Raw Data'!O229),'Raw Data'!E229,0))</f>
        <v>0</v>
      </c>
      <c r="AS234">
        <f>IF('Raw Data'!D229&gt;0, IF('Raw Data'!D229&gt;4, Analysis!P234, 1), 0)</f>
        <v>0</v>
      </c>
      <c r="AT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AU234">
        <f t="shared" si="63"/>
        <v>0</v>
      </c>
      <c r="AV234">
        <f>IF(AND('Raw Data'!D229&gt;4,'Raw Data'!O229&lt;'Raw Data'!P229),'Raw Data'!K229,IF(AND('Raw Data'!D229&gt;4,'Raw Data'!O229='Raw Data'!P229),0,IF('Raw Data'!O229='Raw Data'!P229,'Raw Data'!D229,0)))</f>
        <v>0</v>
      </c>
      <c r="AW234">
        <f>IF(AND('Raw Data'!D229&lt;4, NOT(ISBLANK('Raw Data'!D229))), 1, 0)</f>
        <v>0</v>
      </c>
      <c r="AX234">
        <f>IF(AND('Raw Data'!D229&lt;4, 'Raw Data'!O229='Raw Data'!P229), 'Raw Data'!D229, 0)</f>
        <v>0</v>
      </c>
    </row>
    <row r="235" spans="1:50" x14ac:dyDescent="0.3">
      <c r="A235">
        <f>'Raw Data'!Q230</f>
        <v>0</v>
      </c>
      <c r="B235" s="7">
        <f t="shared" si="48"/>
        <v>0</v>
      </c>
      <c r="C235">
        <f>IF('Raw Data'!O230&gt;'Raw Data'!P230, 'Raw Data'!C230, 0)</f>
        <v>0</v>
      </c>
      <c r="D235" s="7">
        <f t="shared" si="49"/>
        <v>0</v>
      </c>
      <c r="E235">
        <f>IF(AND(ISNUMBER('Raw Data'!O230), 'Raw Data'!O230='Raw Data'!P230), 'Raw Data'!D230, 0)</f>
        <v>0</v>
      </c>
      <c r="F235" s="7">
        <f t="shared" si="50"/>
        <v>0</v>
      </c>
      <c r="G235">
        <f>IF('Raw Data'!O230&lt;'Raw Data'!P230, 'Raw Data'!E230, 0)</f>
        <v>0</v>
      </c>
      <c r="H235" s="7">
        <f t="shared" si="51"/>
        <v>0</v>
      </c>
      <c r="I235">
        <f>IF(SUM('Raw Data'!O230:P230)&gt;2, 'Raw Data'!F230, 0)</f>
        <v>0</v>
      </c>
      <c r="J235" s="7">
        <f t="shared" si="52"/>
        <v>0</v>
      </c>
      <c r="K235">
        <f>IF(AND(ISNUMBER('Raw Data'!O230),SUM('Raw Data'!O230:P230)&lt;3),'Raw Data'!F230,)</f>
        <v>0</v>
      </c>
      <c r="L235" s="7">
        <f t="shared" si="53"/>
        <v>0</v>
      </c>
      <c r="M235">
        <f>IF(AND('Raw Data'!O230&gt;0, 'Raw Data'!P230&gt;0), 'Raw Data'!H230, 0)</f>
        <v>0</v>
      </c>
      <c r="N235" s="7">
        <f t="shared" si="54"/>
        <v>0</v>
      </c>
      <c r="O235">
        <f>IF(AND(ISNUMBER('Raw Data'!O230), OR('Raw Data'!O230=0, 'Raw Data'!P230=0)), 'Raw Data'!I230, 0)</f>
        <v>0</v>
      </c>
      <c r="P235" s="7">
        <f>IF(OR(E235&gt;0, ISBLANK('Raw Data'!O230)=TRUE), 0, 1)</f>
        <v>0</v>
      </c>
      <c r="Q235">
        <f>IF('Raw Data'!O230='Raw Data'!P230, 0, IF('Raw Data'!O230&gt;'Raw Data'!P230, 'Raw Data'!J230, 0))</f>
        <v>0</v>
      </c>
      <c r="R235" s="7">
        <f>IF(OR(E235&gt;0, ISBLANK('Raw Data'!O230)=TRUE), 0, 1)</f>
        <v>0</v>
      </c>
      <c r="S235">
        <f>IF('Raw Data'!O230='Raw Data'!P230, 0, IF('Raw Data'!O230&lt;'Raw Data'!P230, 'Raw Data'!K230, 0))</f>
        <v>0</v>
      </c>
      <c r="T235" s="7">
        <f t="shared" si="55"/>
        <v>0</v>
      </c>
      <c r="U235">
        <f>IF(AND(ISNUMBER('Raw Data'!O230), OR('Raw Data'!O230&gt;'Raw Data'!P230, 'Raw Data'!O230='Raw Data'!P230)), 'Raw Data'!L230, 0)</f>
        <v>0</v>
      </c>
      <c r="V235" s="7">
        <f t="shared" si="56"/>
        <v>0</v>
      </c>
      <c r="W235">
        <f>IF(AND(ISNUMBER('Raw Data'!O230), OR('Raw Data'!O230&lt;'Raw Data'!P230, 'Raw Data'!O230='Raw Data'!P230)), 'Raw Data'!M230, 0)</f>
        <v>0</v>
      </c>
      <c r="X235" s="7">
        <f t="shared" si="57"/>
        <v>0</v>
      </c>
      <c r="Y235">
        <f>IF(AND(ISNUMBER('Raw Data'!O230), OR('Raw Data'!O230&gt;'Raw Data'!P230, 'Raw Data'!O230&lt;'Raw Data'!P230)), 'Raw Data'!N230, 0)</f>
        <v>0</v>
      </c>
      <c r="Z235">
        <f>IF('Raw Data'!C230&lt;'Raw Data'!E230, 1, 0)</f>
        <v>0</v>
      </c>
      <c r="AA235">
        <f>IF(AND('Raw Data'!C230&lt;'Raw Data'!E230, 'Raw Data'!O230&gt;'Raw Data'!P230), 'Raw Data'!C230, 0)</f>
        <v>0</v>
      </c>
      <c r="AB235" t="b">
        <f>'Raw Data'!C230&lt;'Raw Data'!E230</f>
        <v>0</v>
      </c>
      <c r="AC235">
        <f>IF('Raw Data'!C231&gt;'Raw Data'!E231, 1, 0)</f>
        <v>0</v>
      </c>
      <c r="AD235">
        <f>IF(AND('Raw Data'!C230&gt;'Raw Data'!E230, 'Raw Data'!O230&gt;'Raw Data'!P230), 'Raw Data'!C230, 0)</f>
        <v>0</v>
      </c>
      <c r="AE235">
        <f>IF('Raw Data'!E230&lt;'Raw Data'!C230, 1, 0)</f>
        <v>0</v>
      </c>
      <c r="AF235">
        <f>IF(AND('Raw Data'!C230&gt;'Raw Data'!E230, 'Raw Data'!O230&lt;'Raw Data'!P230), 'Raw Data'!E230, 0)</f>
        <v>0</v>
      </c>
      <c r="AG235">
        <f>IF('Raw Data'!E230&gt;'Raw Data'!C230, 1, 0)</f>
        <v>0</v>
      </c>
      <c r="AH235">
        <f>IF(AND('Raw Data'!C230&lt;'Raw Data'!E230, 'Raw Data'!O230&lt;'Raw Data'!P230), 'Raw Data'!E230, 0)</f>
        <v>0</v>
      </c>
      <c r="AI235" s="7">
        <f t="shared" si="58"/>
        <v>0</v>
      </c>
      <c r="AJ235">
        <f>IF(ISNUMBER('Raw Data'!C230), IF(_xlfn.XLOOKUP(SMALL('Raw Data'!C230:E230, 1), C235:G235, C235:G235, 0)&gt;0, SMALL('Raw Data'!C230:E230, 1), 0), 0)</f>
        <v>0</v>
      </c>
      <c r="AK235" s="7">
        <f t="shared" si="59"/>
        <v>0</v>
      </c>
      <c r="AL235">
        <f>IF(ISNUMBER('Raw Data'!C230), IF(_xlfn.XLOOKUP(SMALL('Raw Data'!C230:E230, 2), C235:G235, C235:G235, 0)&gt;0, SMALL('Raw Data'!C230:E230, 2), 0), 0)</f>
        <v>0</v>
      </c>
      <c r="AM235" s="7">
        <f t="shared" si="60"/>
        <v>0</v>
      </c>
      <c r="AN235">
        <f>IF(ISNUMBER('Raw Data'!C230), IF(_xlfn.XLOOKUP(SMALL('Raw Data'!C230:E230, 3), C235:G235, C235:G235, 0)&gt;0, SMALL('Raw Data'!C230:E230, 3), 0), 0)</f>
        <v>0</v>
      </c>
      <c r="AO235" s="7">
        <f t="shared" si="61"/>
        <v>0</v>
      </c>
      <c r="AP235">
        <f>IF(AND('Raw Data'!C230&lt;'Raw Data'!E230,'Raw Data'!O230&gt;'Raw Data'!P230),'Raw Data'!C230,IF(AND('Raw Data'!E230&lt;'Raw Data'!C230,'Raw Data'!P230&gt;'Raw Data'!O230),'Raw Data'!E230,0))</f>
        <v>0</v>
      </c>
      <c r="AQ235" s="7">
        <f t="shared" si="62"/>
        <v>0</v>
      </c>
      <c r="AR235">
        <f>IF(AND('Raw Data'!C230&gt;'Raw Data'!E230,'Raw Data'!O230&gt;'Raw Data'!P230),'Raw Data'!C230,IF(AND('Raw Data'!E230&gt;'Raw Data'!C230,'Raw Data'!P230&gt;'Raw Data'!O230),'Raw Data'!E230,0))</f>
        <v>0</v>
      </c>
      <c r="AS235">
        <f>IF('Raw Data'!D230&gt;0, IF('Raw Data'!D230&gt;4, Analysis!P235, 1), 0)</f>
        <v>0</v>
      </c>
      <c r="AT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AU235">
        <f t="shared" si="63"/>
        <v>0</v>
      </c>
      <c r="AV235">
        <f>IF(AND('Raw Data'!D230&gt;4,'Raw Data'!O230&lt;'Raw Data'!P230),'Raw Data'!K230,IF(AND('Raw Data'!D230&gt;4,'Raw Data'!O230='Raw Data'!P230),0,IF('Raw Data'!O230='Raw Data'!P230,'Raw Data'!D230,0)))</f>
        <v>0</v>
      </c>
      <c r="AW235">
        <f>IF(AND('Raw Data'!D230&lt;4, NOT(ISBLANK('Raw Data'!D230))), 1, 0)</f>
        <v>0</v>
      </c>
      <c r="AX235">
        <f>IF(AND('Raw Data'!D230&lt;4, 'Raw Data'!O230='Raw Data'!P230), 'Raw Data'!D230, 0)</f>
        <v>0</v>
      </c>
    </row>
    <row r="236" spans="1:50" x14ac:dyDescent="0.3">
      <c r="A236">
        <f>'Raw Data'!Q231</f>
        <v>0</v>
      </c>
      <c r="B236" s="7">
        <f t="shared" si="48"/>
        <v>0</v>
      </c>
      <c r="C236">
        <f>IF('Raw Data'!O231&gt;'Raw Data'!P231, 'Raw Data'!C231, 0)</f>
        <v>0</v>
      </c>
      <c r="D236" s="7">
        <f t="shared" si="49"/>
        <v>0</v>
      </c>
      <c r="E236">
        <f>IF(AND(ISNUMBER('Raw Data'!O231), 'Raw Data'!O231='Raw Data'!P231), 'Raw Data'!D231, 0)</f>
        <v>0</v>
      </c>
      <c r="F236" s="7">
        <f t="shared" si="50"/>
        <v>0</v>
      </c>
      <c r="G236">
        <f>IF('Raw Data'!O231&lt;'Raw Data'!P231, 'Raw Data'!E231, 0)</f>
        <v>0</v>
      </c>
      <c r="H236" s="7">
        <f t="shared" si="51"/>
        <v>0</v>
      </c>
      <c r="I236">
        <f>IF(SUM('Raw Data'!O231:P231)&gt;2, 'Raw Data'!F231, 0)</f>
        <v>0</v>
      </c>
      <c r="J236" s="7">
        <f t="shared" si="52"/>
        <v>0</v>
      </c>
      <c r="K236">
        <f>IF(AND(ISNUMBER('Raw Data'!O231),SUM('Raw Data'!O231:P231)&lt;3),'Raw Data'!F231,)</f>
        <v>0</v>
      </c>
      <c r="L236" s="7">
        <f t="shared" si="53"/>
        <v>0</v>
      </c>
      <c r="M236">
        <f>IF(AND('Raw Data'!O231&gt;0, 'Raw Data'!P231&gt;0), 'Raw Data'!H231, 0)</f>
        <v>0</v>
      </c>
      <c r="N236" s="7">
        <f t="shared" si="54"/>
        <v>0</v>
      </c>
      <c r="O236">
        <f>IF(AND(ISNUMBER('Raw Data'!O231), OR('Raw Data'!O231=0, 'Raw Data'!P231=0)), 'Raw Data'!I231, 0)</f>
        <v>0</v>
      </c>
      <c r="P236" s="7">
        <f>IF(OR(E236&gt;0, ISBLANK('Raw Data'!O231)=TRUE), 0, 1)</f>
        <v>0</v>
      </c>
      <c r="Q236">
        <f>IF('Raw Data'!O231='Raw Data'!P231, 0, IF('Raw Data'!O231&gt;'Raw Data'!P231, 'Raw Data'!J231, 0))</f>
        <v>0</v>
      </c>
      <c r="R236" s="7">
        <f>IF(OR(E236&gt;0, ISBLANK('Raw Data'!O231)=TRUE), 0, 1)</f>
        <v>0</v>
      </c>
      <c r="S236">
        <f>IF('Raw Data'!O231='Raw Data'!P231, 0, IF('Raw Data'!O231&lt;'Raw Data'!P231, 'Raw Data'!K231, 0))</f>
        <v>0</v>
      </c>
      <c r="T236" s="7">
        <f t="shared" si="55"/>
        <v>0</v>
      </c>
      <c r="U236">
        <f>IF(AND(ISNUMBER('Raw Data'!O231), OR('Raw Data'!O231&gt;'Raw Data'!P231, 'Raw Data'!O231='Raw Data'!P231)), 'Raw Data'!L231, 0)</f>
        <v>0</v>
      </c>
      <c r="V236" s="7">
        <f t="shared" si="56"/>
        <v>0</v>
      </c>
      <c r="W236">
        <f>IF(AND(ISNUMBER('Raw Data'!O231), OR('Raw Data'!O231&lt;'Raw Data'!P231, 'Raw Data'!O231='Raw Data'!P231)), 'Raw Data'!M231, 0)</f>
        <v>0</v>
      </c>
      <c r="X236" s="7">
        <f t="shared" si="57"/>
        <v>0</v>
      </c>
      <c r="Y236">
        <f>IF(AND(ISNUMBER('Raw Data'!O231), OR('Raw Data'!O231&gt;'Raw Data'!P231, 'Raw Data'!O231&lt;'Raw Data'!P231)), 'Raw Data'!N231, 0)</f>
        <v>0</v>
      </c>
      <c r="Z236">
        <f>IF('Raw Data'!C231&lt;'Raw Data'!E231, 1, 0)</f>
        <v>0</v>
      </c>
      <c r="AA236">
        <f>IF(AND('Raw Data'!C231&lt;'Raw Data'!E231, 'Raw Data'!O231&gt;'Raw Data'!P231), 'Raw Data'!C231, 0)</f>
        <v>0</v>
      </c>
      <c r="AB236" t="b">
        <f>'Raw Data'!C231&lt;'Raw Data'!E231</f>
        <v>0</v>
      </c>
      <c r="AC236">
        <f>IF('Raw Data'!C232&gt;'Raw Data'!E232, 1, 0)</f>
        <v>0</v>
      </c>
      <c r="AD236">
        <f>IF(AND('Raw Data'!C231&gt;'Raw Data'!E231, 'Raw Data'!O231&gt;'Raw Data'!P231), 'Raw Data'!C231, 0)</f>
        <v>0</v>
      </c>
      <c r="AE236">
        <f>IF('Raw Data'!E231&lt;'Raw Data'!C231, 1, 0)</f>
        <v>0</v>
      </c>
      <c r="AF236">
        <f>IF(AND('Raw Data'!C231&gt;'Raw Data'!E231, 'Raw Data'!O231&lt;'Raw Data'!P231), 'Raw Data'!E231, 0)</f>
        <v>0</v>
      </c>
      <c r="AG236">
        <f>IF('Raw Data'!E231&gt;'Raw Data'!C231, 1, 0)</f>
        <v>0</v>
      </c>
      <c r="AH236">
        <f>IF(AND('Raw Data'!C231&lt;'Raw Data'!E231, 'Raw Data'!O231&lt;'Raw Data'!P231), 'Raw Data'!E231, 0)</f>
        <v>0</v>
      </c>
      <c r="AI236" s="7">
        <f t="shared" si="58"/>
        <v>0</v>
      </c>
      <c r="AJ236">
        <f>IF(ISNUMBER('Raw Data'!C231), IF(_xlfn.XLOOKUP(SMALL('Raw Data'!C231:E231, 1), C236:G236, C236:G236, 0)&gt;0, SMALL('Raw Data'!C231:E231, 1), 0), 0)</f>
        <v>0</v>
      </c>
      <c r="AK236" s="7">
        <f t="shared" si="59"/>
        <v>0</v>
      </c>
      <c r="AL236">
        <f>IF(ISNUMBER('Raw Data'!C231), IF(_xlfn.XLOOKUP(SMALL('Raw Data'!C231:E231, 2), C236:G236, C236:G236, 0)&gt;0, SMALL('Raw Data'!C231:E231, 2), 0), 0)</f>
        <v>0</v>
      </c>
      <c r="AM236" s="7">
        <f t="shared" si="60"/>
        <v>0</v>
      </c>
      <c r="AN236">
        <f>IF(ISNUMBER('Raw Data'!C231), IF(_xlfn.XLOOKUP(SMALL('Raw Data'!C231:E231, 3), C236:G236, C236:G236, 0)&gt;0, SMALL('Raw Data'!C231:E231, 3), 0), 0)</f>
        <v>0</v>
      </c>
      <c r="AO236" s="7">
        <f t="shared" si="61"/>
        <v>0</v>
      </c>
      <c r="AP236">
        <f>IF(AND('Raw Data'!C231&lt;'Raw Data'!E231,'Raw Data'!O231&gt;'Raw Data'!P231),'Raw Data'!C231,IF(AND('Raw Data'!E231&lt;'Raw Data'!C231,'Raw Data'!P231&gt;'Raw Data'!O231),'Raw Data'!E231,0))</f>
        <v>0</v>
      </c>
      <c r="AQ236" s="7">
        <f t="shared" si="62"/>
        <v>0</v>
      </c>
      <c r="AR236">
        <f>IF(AND('Raw Data'!C231&gt;'Raw Data'!E231,'Raw Data'!O231&gt;'Raw Data'!P231),'Raw Data'!C231,IF(AND('Raw Data'!E231&gt;'Raw Data'!C231,'Raw Data'!P231&gt;'Raw Data'!O231),'Raw Data'!E231,0))</f>
        <v>0</v>
      </c>
      <c r="AS236">
        <f>IF('Raw Data'!D231&gt;0, IF('Raw Data'!D231&gt;4, Analysis!P236, 1), 0)</f>
        <v>0</v>
      </c>
      <c r="AT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AU236">
        <f t="shared" si="63"/>
        <v>0</v>
      </c>
      <c r="AV236">
        <f>IF(AND('Raw Data'!D231&gt;4,'Raw Data'!O231&lt;'Raw Data'!P231),'Raw Data'!K231,IF(AND('Raw Data'!D231&gt;4,'Raw Data'!O231='Raw Data'!P231),0,IF('Raw Data'!O231='Raw Data'!P231,'Raw Data'!D231,0)))</f>
        <v>0</v>
      </c>
      <c r="AW236">
        <f>IF(AND('Raw Data'!D231&lt;4, NOT(ISBLANK('Raw Data'!D231))), 1, 0)</f>
        <v>0</v>
      </c>
      <c r="AX236">
        <f>IF(AND('Raw Data'!D231&lt;4, 'Raw Data'!O231='Raw Data'!P231), 'Raw Data'!D231, 0)</f>
        <v>0</v>
      </c>
    </row>
    <row r="237" spans="1:50" x14ac:dyDescent="0.3">
      <c r="A237">
        <f>'Raw Data'!Q232</f>
        <v>0</v>
      </c>
      <c r="B237" s="7">
        <f t="shared" si="48"/>
        <v>0</v>
      </c>
      <c r="C237">
        <f>IF('Raw Data'!O232&gt;'Raw Data'!P232, 'Raw Data'!C232, 0)</f>
        <v>0</v>
      </c>
      <c r="D237" s="7">
        <f t="shared" si="49"/>
        <v>0</v>
      </c>
      <c r="E237">
        <f>IF(AND(ISNUMBER('Raw Data'!O232), 'Raw Data'!O232='Raw Data'!P232), 'Raw Data'!D232, 0)</f>
        <v>0</v>
      </c>
      <c r="F237" s="7">
        <f t="shared" si="50"/>
        <v>0</v>
      </c>
      <c r="G237">
        <f>IF('Raw Data'!O232&lt;'Raw Data'!P232, 'Raw Data'!E232, 0)</f>
        <v>0</v>
      </c>
      <c r="H237" s="7">
        <f t="shared" si="51"/>
        <v>0</v>
      </c>
      <c r="I237">
        <f>IF(SUM('Raw Data'!O232:P232)&gt;2, 'Raw Data'!F232, 0)</f>
        <v>0</v>
      </c>
      <c r="J237" s="7">
        <f t="shared" si="52"/>
        <v>0</v>
      </c>
      <c r="K237">
        <f>IF(AND(ISNUMBER('Raw Data'!O232),SUM('Raw Data'!O232:P232)&lt;3),'Raw Data'!F232,)</f>
        <v>0</v>
      </c>
      <c r="L237" s="7">
        <f t="shared" si="53"/>
        <v>0</v>
      </c>
      <c r="M237">
        <f>IF(AND('Raw Data'!O232&gt;0, 'Raw Data'!P232&gt;0), 'Raw Data'!H232, 0)</f>
        <v>0</v>
      </c>
      <c r="N237" s="7">
        <f t="shared" si="54"/>
        <v>0</v>
      </c>
      <c r="O237">
        <f>IF(AND(ISNUMBER('Raw Data'!O232), OR('Raw Data'!O232=0, 'Raw Data'!P232=0)), 'Raw Data'!I232, 0)</f>
        <v>0</v>
      </c>
      <c r="P237" s="7">
        <f>IF(OR(E237&gt;0, ISBLANK('Raw Data'!O232)=TRUE), 0, 1)</f>
        <v>0</v>
      </c>
      <c r="Q237">
        <f>IF('Raw Data'!O232='Raw Data'!P232, 0, IF('Raw Data'!O232&gt;'Raw Data'!P232, 'Raw Data'!J232, 0))</f>
        <v>0</v>
      </c>
      <c r="R237" s="7">
        <f>IF(OR(E237&gt;0, ISBLANK('Raw Data'!O232)=TRUE), 0, 1)</f>
        <v>0</v>
      </c>
      <c r="S237">
        <f>IF('Raw Data'!O232='Raw Data'!P232, 0, IF('Raw Data'!O232&lt;'Raw Data'!P232, 'Raw Data'!K232, 0))</f>
        <v>0</v>
      </c>
      <c r="T237" s="7">
        <f t="shared" si="55"/>
        <v>0</v>
      </c>
      <c r="U237">
        <f>IF(AND(ISNUMBER('Raw Data'!O232), OR('Raw Data'!O232&gt;'Raw Data'!P232, 'Raw Data'!O232='Raw Data'!P232)), 'Raw Data'!L232, 0)</f>
        <v>0</v>
      </c>
      <c r="V237" s="7">
        <f t="shared" si="56"/>
        <v>0</v>
      </c>
      <c r="W237">
        <f>IF(AND(ISNUMBER('Raw Data'!O232), OR('Raw Data'!O232&lt;'Raw Data'!P232, 'Raw Data'!O232='Raw Data'!P232)), 'Raw Data'!M232, 0)</f>
        <v>0</v>
      </c>
      <c r="X237" s="7">
        <f t="shared" si="57"/>
        <v>0</v>
      </c>
      <c r="Y237">
        <f>IF(AND(ISNUMBER('Raw Data'!O232), OR('Raw Data'!O232&gt;'Raw Data'!P232, 'Raw Data'!O232&lt;'Raw Data'!P232)), 'Raw Data'!N232, 0)</f>
        <v>0</v>
      </c>
      <c r="Z237">
        <f>IF('Raw Data'!C232&lt;'Raw Data'!E232, 1, 0)</f>
        <v>0</v>
      </c>
      <c r="AA237">
        <f>IF(AND('Raw Data'!C232&lt;'Raw Data'!E232, 'Raw Data'!O232&gt;'Raw Data'!P232), 'Raw Data'!C232, 0)</f>
        <v>0</v>
      </c>
      <c r="AB237" t="b">
        <f>'Raw Data'!C232&lt;'Raw Data'!E232</f>
        <v>0</v>
      </c>
      <c r="AC237">
        <f>IF('Raw Data'!C233&gt;'Raw Data'!E233, 1, 0)</f>
        <v>0</v>
      </c>
      <c r="AD237">
        <f>IF(AND('Raw Data'!C232&gt;'Raw Data'!E232, 'Raw Data'!O232&gt;'Raw Data'!P232), 'Raw Data'!C232, 0)</f>
        <v>0</v>
      </c>
      <c r="AE237">
        <f>IF('Raw Data'!E232&lt;'Raw Data'!C232, 1, 0)</f>
        <v>0</v>
      </c>
      <c r="AF237">
        <f>IF(AND('Raw Data'!C232&gt;'Raw Data'!E232, 'Raw Data'!O232&lt;'Raw Data'!P232), 'Raw Data'!E232, 0)</f>
        <v>0</v>
      </c>
      <c r="AG237">
        <f>IF('Raw Data'!E232&gt;'Raw Data'!C232, 1, 0)</f>
        <v>0</v>
      </c>
      <c r="AH237">
        <f>IF(AND('Raw Data'!C232&lt;'Raw Data'!E232, 'Raw Data'!O232&lt;'Raw Data'!P232), 'Raw Data'!E232, 0)</f>
        <v>0</v>
      </c>
      <c r="AI237" s="7">
        <f t="shared" si="58"/>
        <v>0</v>
      </c>
      <c r="AJ237">
        <f>IF(ISNUMBER('Raw Data'!C232), IF(_xlfn.XLOOKUP(SMALL('Raw Data'!C232:E232, 1), C237:G237, C237:G237, 0)&gt;0, SMALL('Raw Data'!C232:E232, 1), 0), 0)</f>
        <v>0</v>
      </c>
      <c r="AK237" s="7">
        <f t="shared" si="59"/>
        <v>0</v>
      </c>
      <c r="AL237">
        <f>IF(ISNUMBER('Raw Data'!C232), IF(_xlfn.XLOOKUP(SMALL('Raw Data'!C232:E232, 2), C237:G237, C237:G237, 0)&gt;0, SMALL('Raw Data'!C232:E232, 2), 0), 0)</f>
        <v>0</v>
      </c>
      <c r="AM237" s="7">
        <f t="shared" si="60"/>
        <v>0</v>
      </c>
      <c r="AN237">
        <f>IF(ISNUMBER('Raw Data'!C232), IF(_xlfn.XLOOKUP(SMALL('Raw Data'!C232:E232, 3), C237:G237, C237:G237, 0)&gt;0, SMALL('Raw Data'!C232:E232, 3), 0), 0)</f>
        <v>0</v>
      </c>
      <c r="AO237" s="7">
        <f t="shared" si="61"/>
        <v>0</v>
      </c>
      <c r="AP237">
        <f>IF(AND('Raw Data'!C232&lt;'Raw Data'!E232,'Raw Data'!O232&gt;'Raw Data'!P232),'Raw Data'!C232,IF(AND('Raw Data'!E232&lt;'Raw Data'!C232,'Raw Data'!P232&gt;'Raw Data'!O232),'Raw Data'!E232,0))</f>
        <v>0</v>
      </c>
      <c r="AQ237" s="7">
        <f t="shared" si="62"/>
        <v>0</v>
      </c>
      <c r="AR237">
        <f>IF(AND('Raw Data'!C232&gt;'Raw Data'!E232,'Raw Data'!O232&gt;'Raw Data'!P232),'Raw Data'!C232,IF(AND('Raw Data'!E232&gt;'Raw Data'!C232,'Raw Data'!P232&gt;'Raw Data'!O232),'Raw Data'!E232,0))</f>
        <v>0</v>
      </c>
      <c r="AS237">
        <f>IF('Raw Data'!D232&gt;0, IF('Raw Data'!D232&gt;4, Analysis!P237, 1), 0)</f>
        <v>0</v>
      </c>
      <c r="AT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AU237">
        <f t="shared" si="63"/>
        <v>0</v>
      </c>
      <c r="AV237">
        <f>IF(AND('Raw Data'!D232&gt;4,'Raw Data'!O232&lt;'Raw Data'!P232),'Raw Data'!K232,IF(AND('Raw Data'!D232&gt;4,'Raw Data'!O232='Raw Data'!P232),0,IF('Raw Data'!O232='Raw Data'!P232,'Raw Data'!D232,0)))</f>
        <v>0</v>
      </c>
      <c r="AW237">
        <f>IF(AND('Raw Data'!D232&lt;4, NOT(ISBLANK('Raw Data'!D232))), 1, 0)</f>
        <v>0</v>
      </c>
      <c r="AX237">
        <f>IF(AND('Raw Data'!D232&lt;4, 'Raw Data'!O232='Raw Data'!P232), 'Raw Data'!D232, 0)</f>
        <v>0</v>
      </c>
    </row>
    <row r="238" spans="1:50" x14ac:dyDescent="0.3">
      <c r="A238">
        <f>'Raw Data'!Q233</f>
        <v>0</v>
      </c>
      <c r="B238" s="7">
        <f t="shared" si="48"/>
        <v>0</v>
      </c>
      <c r="C238">
        <f>IF('Raw Data'!O233&gt;'Raw Data'!P233, 'Raw Data'!C233, 0)</f>
        <v>0</v>
      </c>
      <c r="D238" s="7">
        <f t="shared" si="49"/>
        <v>0</v>
      </c>
      <c r="E238">
        <f>IF(AND(ISNUMBER('Raw Data'!O233), 'Raw Data'!O233='Raw Data'!P233), 'Raw Data'!D233, 0)</f>
        <v>0</v>
      </c>
      <c r="F238" s="7">
        <f t="shared" si="50"/>
        <v>0</v>
      </c>
      <c r="G238">
        <f>IF('Raw Data'!O233&lt;'Raw Data'!P233, 'Raw Data'!E233, 0)</f>
        <v>0</v>
      </c>
      <c r="H238" s="7">
        <f t="shared" si="51"/>
        <v>0</v>
      </c>
      <c r="I238">
        <f>IF(SUM('Raw Data'!O233:P233)&gt;2, 'Raw Data'!F233, 0)</f>
        <v>0</v>
      </c>
      <c r="J238" s="7">
        <f t="shared" si="52"/>
        <v>0</v>
      </c>
      <c r="K238">
        <f>IF(AND(ISNUMBER('Raw Data'!O233),SUM('Raw Data'!O233:P233)&lt;3),'Raw Data'!F233,)</f>
        <v>0</v>
      </c>
      <c r="L238" s="7">
        <f t="shared" si="53"/>
        <v>0</v>
      </c>
      <c r="M238">
        <f>IF(AND('Raw Data'!O233&gt;0, 'Raw Data'!P233&gt;0), 'Raw Data'!H233, 0)</f>
        <v>0</v>
      </c>
      <c r="N238" s="7">
        <f t="shared" si="54"/>
        <v>0</v>
      </c>
      <c r="O238">
        <f>IF(AND(ISNUMBER('Raw Data'!O233), OR('Raw Data'!O233=0, 'Raw Data'!P233=0)), 'Raw Data'!I233, 0)</f>
        <v>0</v>
      </c>
      <c r="P238" s="7">
        <f>IF(OR(E238&gt;0, ISBLANK('Raw Data'!O233)=TRUE), 0, 1)</f>
        <v>0</v>
      </c>
      <c r="Q238">
        <f>IF('Raw Data'!O233='Raw Data'!P233, 0, IF('Raw Data'!O233&gt;'Raw Data'!P233, 'Raw Data'!J233, 0))</f>
        <v>0</v>
      </c>
      <c r="R238" s="7">
        <f>IF(OR(E238&gt;0, ISBLANK('Raw Data'!O233)=TRUE), 0, 1)</f>
        <v>0</v>
      </c>
      <c r="S238">
        <f>IF('Raw Data'!O233='Raw Data'!P233, 0, IF('Raw Data'!O233&lt;'Raw Data'!P233, 'Raw Data'!K233, 0))</f>
        <v>0</v>
      </c>
      <c r="T238" s="7">
        <f t="shared" si="55"/>
        <v>0</v>
      </c>
      <c r="U238">
        <f>IF(AND(ISNUMBER('Raw Data'!O233), OR('Raw Data'!O233&gt;'Raw Data'!P233, 'Raw Data'!O233='Raw Data'!P233)), 'Raw Data'!L233, 0)</f>
        <v>0</v>
      </c>
      <c r="V238" s="7">
        <f t="shared" si="56"/>
        <v>0</v>
      </c>
      <c r="W238">
        <f>IF(AND(ISNUMBER('Raw Data'!O233), OR('Raw Data'!O233&lt;'Raw Data'!P233, 'Raw Data'!O233='Raw Data'!P233)), 'Raw Data'!M233, 0)</f>
        <v>0</v>
      </c>
      <c r="X238" s="7">
        <f t="shared" si="57"/>
        <v>0</v>
      </c>
      <c r="Y238">
        <f>IF(AND(ISNUMBER('Raw Data'!O233), OR('Raw Data'!O233&gt;'Raw Data'!P233, 'Raw Data'!O233&lt;'Raw Data'!P233)), 'Raw Data'!N233, 0)</f>
        <v>0</v>
      </c>
      <c r="Z238">
        <f>IF('Raw Data'!C233&lt;'Raw Data'!E233, 1, 0)</f>
        <v>0</v>
      </c>
      <c r="AA238">
        <f>IF(AND('Raw Data'!C233&lt;'Raw Data'!E233, 'Raw Data'!O233&gt;'Raw Data'!P233), 'Raw Data'!C233, 0)</f>
        <v>0</v>
      </c>
      <c r="AB238" t="b">
        <f>'Raw Data'!C233&lt;'Raw Data'!E233</f>
        <v>0</v>
      </c>
      <c r="AC238">
        <f>IF('Raw Data'!C234&gt;'Raw Data'!E234, 1, 0)</f>
        <v>0</v>
      </c>
      <c r="AD238">
        <f>IF(AND('Raw Data'!C233&gt;'Raw Data'!E233, 'Raw Data'!O233&gt;'Raw Data'!P233), 'Raw Data'!C233, 0)</f>
        <v>0</v>
      </c>
      <c r="AE238">
        <f>IF('Raw Data'!E233&lt;'Raw Data'!C233, 1, 0)</f>
        <v>0</v>
      </c>
      <c r="AF238">
        <f>IF(AND('Raw Data'!C233&gt;'Raw Data'!E233, 'Raw Data'!O233&lt;'Raw Data'!P233), 'Raw Data'!E233, 0)</f>
        <v>0</v>
      </c>
      <c r="AG238">
        <f>IF('Raw Data'!E233&gt;'Raw Data'!C233, 1, 0)</f>
        <v>0</v>
      </c>
      <c r="AH238">
        <f>IF(AND('Raw Data'!C233&lt;'Raw Data'!E233, 'Raw Data'!O233&lt;'Raw Data'!P233), 'Raw Data'!E233, 0)</f>
        <v>0</v>
      </c>
      <c r="AI238" s="7">
        <f t="shared" si="58"/>
        <v>0</v>
      </c>
      <c r="AJ238">
        <f>IF(ISNUMBER('Raw Data'!C233), IF(_xlfn.XLOOKUP(SMALL('Raw Data'!C233:E233, 1), C238:G238, C238:G238, 0)&gt;0, SMALL('Raw Data'!C233:E233, 1), 0), 0)</f>
        <v>0</v>
      </c>
      <c r="AK238" s="7">
        <f t="shared" si="59"/>
        <v>0</v>
      </c>
      <c r="AL238">
        <f>IF(ISNUMBER('Raw Data'!C233), IF(_xlfn.XLOOKUP(SMALL('Raw Data'!C233:E233, 2), C238:G238, C238:G238, 0)&gt;0, SMALL('Raw Data'!C233:E233, 2), 0), 0)</f>
        <v>0</v>
      </c>
      <c r="AM238" s="7">
        <f t="shared" si="60"/>
        <v>0</v>
      </c>
      <c r="AN238">
        <f>IF(ISNUMBER('Raw Data'!C233), IF(_xlfn.XLOOKUP(SMALL('Raw Data'!C233:E233, 3), C238:G238, C238:G238, 0)&gt;0, SMALL('Raw Data'!C233:E233, 3), 0), 0)</f>
        <v>0</v>
      </c>
      <c r="AO238" s="7">
        <f t="shared" si="61"/>
        <v>0</v>
      </c>
      <c r="AP238">
        <f>IF(AND('Raw Data'!C233&lt;'Raw Data'!E233,'Raw Data'!O233&gt;'Raw Data'!P233),'Raw Data'!C233,IF(AND('Raw Data'!E233&lt;'Raw Data'!C233,'Raw Data'!P233&gt;'Raw Data'!O233),'Raw Data'!E233,0))</f>
        <v>0</v>
      </c>
      <c r="AQ238" s="7">
        <f t="shared" si="62"/>
        <v>0</v>
      </c>
      <c r="AR238">
        <f>IF(AND('Raw Data'!C233&gt;'Raw Data'!E233,'Raw Data'!O233&gt;'Raw Data'!P233),'Raw Data'!C233,IF(AND('Raw Data'!E233&gt;'Raw Data'!C233,'Raw Data'!P233&gt;'Raw Data'!O233),'Raw Data'!E233,0))</f>
        <v>0</v>
      </c>
      <c r="AS238">
        <f>IF('Raw Data'!D233&gt;0, IF('Raw Data'!D233&gt;4, Analysis!P238, 1), 0)</f>
        <v>0</v>
      </c>
      <c r="AT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AU238">
        <f t="shared" si="63"/>
        <v>0</v>
      </c>
      <c r="AV238">
        <f>IF(AND('Raw Data'!D233&gt;4,'Raw Data'!O233&lt;'Raw Data'!P233),'Raw Data'!K233,IF(AND('Raw Data'!D233&gt;4,'Raw Data'!O233='Raw Data'!P233),0,IF('Raw Data'!O233='Raw Data'!P233,'Raw Data'!D233,0)))</f>
        <v>0</v>
      </c>
      <c r="AW238">
        <f>IF(AND('Raw Data'!D233&lt;4, NOT(ISBLANK('Raw Data'!D233))), 1, 0)</f>
        <v>0</v>
      </c>
      <c r="AX238">
        <f>IF(AND('Raw Data'!D233&lt;4, 'Raw Data'!O233='Raw Data'!P233), 'Raw Data'!D233, 0)</f>
        <v>0</v>
      </c>
    </row>
    <row r="239" spans="1:50" x14ac:dyDescent="0.3">
      <c r="A239">
        <f>'Raw Data'!Q234</f>
        <v>0</v>
      </c>
      <c r="B239" s="7">
        <f t="shared" si="48"/>
        <v>0</v>
      </c>
      <c r="C239">
        <f>IF('Raw Data'!O234&gt;'Raw Data'!P234, 'Raw Data'!C234, 0)</f>
        <v>0</v>
      </c>
      <c r="D239" s="7">
        <f t="shared" si="49"/>
        <v>0</v>
      </c>
      <c r="E239">
        <f>IF(AND(ISNUMBER('Raw Data'!O234), 'Raw Data'!O234='Raw Data'!P234), 'Raw Data'!D234, 0)</f>
        <v>0</v>
      </c>
      <c r="F239" s="7">
        <f t="shared" si="50"/>
        <v>0</v>
      </c>
      <c r="G239">
        <f>IF('Raw Data'!O234&lt;'Raw Data'!P234, 'Raw Data'!E234, 0)</f>
        <v>0</v>
      </c>
      <c r="H239" s="7">
        <f t="shared" si="51"/>
        <v>0</v>
      </c>
      <c r="I239">
        <f>IF(SUM('Raw Data'!O234:P234)&gt;2, 'Raw Data'!F234, 0)</f>
        <v>0</v>
      </c>
      <c r="J239" s="7">
        <f t="shared" si="52"/>
        <v>0</v>
      </c>
      <c r="K239">
        <f>IF(AND(ISNUMBER('Raw Data'!O234),SUM('Raw Data'!O234:P234)&lt;3),'Raw Data'!F234,)</f>
        <v>0</v>
      </c>
      <c r="L239" s="7">
        <f t="shared" si="53"/>
        <v>0</v>
      </c>
      <c r="M239">
        <f>IF(AND('Raw Data'!O234&gt;0, 'Raw Data'!P234&gt;0), 'Raw Data'!H234, 0)</f>
        <v>0</v>
      </c>
      <c r="N239" s="7">
        <f t="shared" si="54"/>
        <v>0</v>
      </c>
      <c r="O239">
        <f>IF(AND(ISNUMBER('Raw Data'!O234), OR('Raw Data'!O234=0, 'Raw Data'!P234=0)), 'Raw Data'!I234, 0)</f>
        <v>0</v>
      </c>
      <c r="P239" s="7">
        <f>IF(OR(E239&gt;0, ISBLANK('Raw Data'!O234)=TRUE), 0, 1)</f>
        <v>0</v>
      </c>
      <c r="Q239">
        <f>IF('Raw Data'!O234='Raw Data'!P234, 0, IF('Raw Data'!O234&gt;'Raw Data'!P234, 'Raw Data'!J234, 0))</f>
        <v>0</v>
      </c>
      <c r="R239" s="7">
        <f>IF(OR(E239&gt;0, ISBLANK('Raw Data'!O234)=TRUE), 0, 1)</f>
        <v>0</v>
      </c>
      <c r="S239">
        <f>IF('Raw Data'!O234='Raw Data'!P234, 0, IF('Raw Data'!O234&lt;'Raw Data'!P234, 'Raw Data'!K234, 0))</f>
        <v>0</v>
      </c>
      <c r="T239" s="7">
        <f t="shared" si="55"/>
        <v>0</v>
      </c>
      <c r="U239">
        <f>IF(AND(ISNUMBER('Raw Data'!O234), OR('Raw Data'!O234&gt;'Raw Data'!P234, 'Raw Data'!O234='Raw Data'!P234)), 'Raw Data'!L234, 0)</f>
        <v>0</v>
      </c>
      <c r="V239" s="7">
        <f t="shared" si="56"/>
        <v>0</v>
      </c>
      <c r="W239">
        <f>IF(AND(ISNUMBER('Raw Data'!O234), OR('Raw Data'!O234&lt;'Raw Data'!P234, 'Raw Data'!O234='Raw Data'!P234)), 'Raw Data'!M234, 0)</f>
        <v>0</v>
      </c>
      <c r="X239" s="7">
        <f t="shared" si="57"/>
        <v>0</v>
      </c>
      <c r="Y239">
        <f>IF(AND(ISNUMBER('Raw Data'!O234), OR('Raw Data'!O234&gt;'Raw Data'!P234, 'Raw Data'!O234&lt;'Raw Data'!P234)), 'Raw Data'!N234, 0)</f>
        <v>0</v>
      </c>
      <c r="Z239">
        <f>IF('Raw Data'!C234&lt;'Raw Data'!E234, 1, 0)</f>
        <v>0</v>
      </c>
      <c r="AA239">
        <f>IF(AND('Raw Data'!C234&lt;'Raw Data'!E234, 'Raw Data'!O234&gt;'Raw Data'!P234), 'Raw Data'!C234, 0)</f>
        <v>0</v>
      </c>
      <c r="AB239" t="b">
        <f>'Raw Data'!C234&lt;'Raw Data'!E234</f>
        <v>0</v>
      </c>
      <c r="AC239">
        <f>IF('Raw Data'!C235&gt;'Raw Data'!E235, 1, 0)</f>
        <v>0</v>
      </c>
      <c r="AD239">
        <f>IF(AND('Raw Data'!C234&gt;'Raw Data'!E234, 'Raw Data'!O234&gt;'Raw Data'!P234), 'Raw Data'!C234, 0)</f>
        <v>0</v>
      </c>
      <c r="AE239">
        <f>IF('Raw Data'!E234&lt;'Raw Data'!C234, 1, 0)</f>
        <v>0</v>
      </c>
      <c r="AF239">
        <f>IF(AND('Raw Data'!C234&gt;'Raw Data'!E234, 'Raw Data'!O234&lt;'Raw Data'!P234), 'Raw Data'!E234, 0)</f>
        <v>0</v>
      </c>
      <c r="AG239">
        <f>IF('Raw Data'!E234&gt;'Raw Data'!C234, 1, 0)</f>
        <v>0</v>
      </c>
      <c r="AH239">
        <f>IF(AND('Raw Data'!C234&lt;'Raw Data'!E234, 'Raw Data'!O234&lt;'Raw Data'!P234), 'Raw Data'!E234, 0)</f>
        <v>0</v>
      </c>
      <c r="AI239" s="7">
        <f t="shared" si="58"/>
        <v>0</v>
      </c>
      <c r="AJ239">
        <f>IF(ISNUMBER('Raw Data'!C234), IF(_xlfn.XLOOKUP(SMALL('Raw Data'!C234:E234, 1), C239:G239, C239:G239, 0)&gt;0, SMALL('Raw Data'!C234:E234, 1), 0), 0)</f>
        <v>0</v>
      </c>
      <c r="AK239" s="7">
        <f t="shared" si="59"/>
        <v>0</v>
      </c>
      <c r="AL239">
        <f>IF(ISNUMBER('Raw Data'!C234), IF(_xlfn.XLOOKUP(SMALL('Raw Data'!C234:E234, 2), C239:G239, C239:G239, 0)&gt;0, SMALL('Raw Data'!C234:E234, 2), 0), 0)</f>
        <v>0</v>
      </c>
      <c r="AM239" s="7">
        <f t="shared" si="60"/>
        <v>0</v>
      </c>
      <c r="AN239">
        <f>IF(ISNUMBER('Raw Data'!C234), IF(_xlfn.XLOOKUP(SMALL('Raw Data'!C234:E234, 3), C239:G239, C239:G239, 0)&gt;0, SMALL('Raw Data'!C234:E234, 3), 0), 0)</f>
        <v>0</v>
      </c>
      <c r="AO239" s="7">
        <f t="shared" si="61"/>
        <v>0</v>
      </c>
      <c r="AP239">
        <f>IF(AND('Raw Data'!C234&lt;'Raw Data'!E234,'Raw Data'!O234&gt;'Raw Data'!P234),'Raw Data'!C234,IF(AND('Raw Data'!E234&lt;'Raw Data'!C234,'Raw Data'!P234&gt;'Raw Data'!O234),'Raw Data'!E234,0))</f>
        <v>0</v>
      </c>
      <c r="AQ239" s="7">
        <f t="shared" si="62"/>
        <v>0</v>
      </c>
      <c r="AR239">
        <f>IF(AND('Raw Data'!C234&gt;'Raw Data'!E234,'Raw Data'!O234&gt;'Raw Data'!P234),'Raw Data'!C234,IF(AND('Raw Data'!E234&gt;'Raw Data'!C234,'Raw Data'!P234&gt;'Raw Data'!O234),'Raw Data'!E234,0))</f>
        <v>0</v>
      </c>
      <c r="AS239">
        <f>IF('Raw Data'!D234&gt;0, IF('Raw Data'!D234&gt;4, Analysis!P239, 1), 0)</f>
        <v>0</v>
      </c>
      <c r="AT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AU239">
        <f t="shared" si="63"/>
        <v>0</v>
      </c>
      <c r="AV239">
        <f>IF(AND('Raw Data'!D234&gt;4,'Raw Data'!O234&lt;'Raw Data'!P234),'Raw Data'!K234,IF(AND('Raw Data'!D234&gt;4,'Raw Data'!O234='Raw Data'!P234),0,IF('Raw Data'!O234='Raw Data'!P234,'Raw Data'!D234,0)))</f>
        <v>0</v>
      </c>
      <c r="AW239">
        <f>IF(AND('Raw Data'!D234&lt;4, NOT(ISBLANK('Raw Data'!D234))), 1, 0)</f>
        <v>0</v>
      </c>
      <c r="AX239">
        <f>IF(AND('Raw Data'!D234&lt;4, 'Raw Data'!O234='Raw Data'!P234), 'Raw Data'!D234, 0)</f>
        <v>0</v>
      </c>
    </row>
    <row r="240" spans="1:50" x14ac:dyDescent="0.3">
      <c r="A240">
        <f>'Raw Data'!Q235</f>
        <v>0</v>
      </c>
      <c r="B240" s="7">
        <f t="shared" si="48"/>
        <v>0</v>
      </c>
      <c r="C240">
        <f>IF('Raw Data'!O235&gt;'Raw Data'!P235, 'Raw Data'!C235, 0)</f>
        <v>0</v>
      </c>
      <c r="D240" s="7">
        <f t="shared" si="49"/>
        <v>0</v>
      </c>
      <c r="E240">
        <f>IF(AND(ISNUMBER('Raw Data'!O235), 'Raw Data'!O235='Raw Data'!P235), 'Raw Data'!D235, 0)</f>
        <v>0</v>
      </c>
      <c r="F240" s="7">
        <f t="shared" si="50"/>
        <v>0</v>
      </c>
      <c r="G240">
        <f>IF('Raw Data'!O235&lt;'Raw Data'!P235, 'Raw Data'!E235, 0)</f>
        <v>0</v>
      </c>
      <c r="H240" s="7">
        <f t="shared" si="51"/>
        <v>0</v>
      </c>
      <c r="I240">
        <f>IF(SUM('Raw Data'!O235:P235)&gt;2, 'Raw Data'!F235, 0)</f>
        <v>0</v>
      </c>
      <c r="J240" s="7">
        <f t="shared" si="52"/>
        <v>0</v>
      </c>
      <c r="K240">
        <f>IF(AND(ISNUMBER('Raw Data'!O235),SUM('Raw Data'!O235:P235)&lt;3),'Raw Data'!F235,)</f>
        <v>0</v>
      </c>
      <c r="L240" s="7">
        <f t="shared" si="53"/>
        <v>0</v>
      </c>
      <c r="M240">
        <f>IF(AND('Raw Data'!O235&gt;0, 'Raw Data'!P235&gt;0), 'Raw Data'!H235, 0)</f>
        <v>0</v>
      </c>
      <c r="N240" s="7">
        <f t="shared" si="54"/>
        <v>0</v>
      </c>
      <c r="O240">
        <f>IF(AND(ISNUMBER('Raw Data'!O235), OR('Raw Data'!O235=0, 'Raw Data'!P235=0)), 'Raw Data'!I235, 0)</f>
        <v>0</v>
      </c>
      <c r="P240" s="7">
        <f>IF(OR(E240&gt;0, ISBLANK('Raw Data'!O235)=TRUE), 0, 1)</f>
        <v>0</v>
      </c>
      <c r="Q240">
        <f>IF('Raw Data'!O235='Raw Data'!P235, 0, IF('Raw Data'!O235&gt;'Raw Data'!P235, 'Raw Data'!J235, 0))</f>
        <v>0</v>
      </c>
      <c r="R240" s="7">
        <f>IF(OR(E240&gt;0, ISBLANK('Raw Data'!O235)=TRUE), 0, 1)</f>
        <v>0</v>
      </c>
      <c r="S240">
        <f>IF('Raw Data'!O235='Raw Data'!P235, 0, IF('Raw Data'!O235&lt;'Raw Data'!P235, 'Raw Data'!K235, 0))</f>
        <v>0</v>
      </c>
      <c r="T240" s="7">
        <f t="shared" si="55"/>
        <v>0</v>
      </c>
      <c r="U240">
        <f>IF(AND(ISNUMBER('Raw Data'!O235), OR('Raw Data'!O235&gt;'Raw Data'!P235, 'Raw Data'!O235='Raw Data'!P235)), 'Raw Data'!L235, 0)</f>
        <v>0</v>
      </c>
      <c r="V240" s="7">
        <f t="shared" si="56"/>
        <v>0</v>
      </c>
      <c r="W240">
        <f>IF(AND(ISNUMBER('Raw Data'!O235), OR('Raw Data'!O235&lt;'Raw Data'!P235, 'Raw Data'!O235='Raw Data'!P235)), 'Raw Data'!M235, 0)</f>
        <v>0</v>
      </c>
      <c r="X240" s="7">
        <f t="shared" si="57"/>
        <v>0</v>
      </c>
      <c r="Y240">
        <f>IF(AND(ISNUMBER('Raw Data'!O235), OR('Raw Data'!O235&gt;'Raw Data'!P235, 'Raw Data'!O235&lt;'Raw Data'!P235)), 'Raw Data'!N235, 0)</f>
        <v>0</v>
      </c>
      <c r="Z240">
        <f>IF('Raw Data'!C235&lt;'Raw Data'!E235, 1, 0)</f>
        <v>0</v>
      </c>
      <c r="AA240">
        <f>IF(AND('Raw Data'!C235&lt;'Raw Data'!E235, 'Raw Data'!O235&gt;'Raw Data'!P235), 'Raw Data'!C235, 0)</f>
        <v>0</v>
      </c>
      <c r="AB240" t="b">
        <f>'Raw Data'!C235&lt;'Raw Data'!E235</f>
        <v>0</v>
      </c>
      <c r="AC240">
        <f>IF('Raw Data'!C236&gt;'Raw Data'!E236, 1, 0)</f>
        <v>0</v>
      </c>
      <c r="AD240">
        <f>IF(AND('Raw Data'!C235&gt;'Raw Data'!E235, 'Raw Data'!O235&gt;'Raw Data'!P235), 'Raw Data'!C235, 0)</f>
        <v>0</v>
      </c>
      <c r="AE240">
        <f>IF('Raw Data'!E235&lt;'Raw Data'!C235, 1, 0)</f>
        <v>0</v>
      </c>
      <c r="AF240">
        <f>IF(AND('Raw Data'!C235&gt;'Raw Data'!E235, 'Raw Data'!O235&lt;'Raw Data'!P235), 'Raw Data'!E235, 0)</f>
        <v>0</v>
      </c>
      <c r="AG240">
        <f>IF('Raw Data'!E235&gt;'Raw Data'!C235, 1, 0)</f>
        <v>0</v>
      </c>
      <c r="AH240">
        <f>IF(AND('Raw Data'!C235&lt;'Raw Data'!E235, 'Raw Data'!O235&lt;'Raw Data'!P235), 'Raw Data'!E235, 0)</f>
        <v>0</v>
      </c>
      <c r="AI240" s="7">
        <f t="shared" si="58"/>
        <v>0</v>
      </c>
      <c r="AJ240">
        <f>IF(ISNUMBER('Raw Data'!C235), IF(_xlfn.XLOOKUP(SMALL('Raw Data'!C235:E235, 1), C240:G240, C240:G240, 0)&gt;0, SMALL('Raw Data'!C235:E235, 1), 0), 0)</f>
        <v>0</v>
      </c>
      <c r="AK240" s="7">
        <f t="shared" si="59"/>
        <v>0</v>
      </c>
      <c r="AL240">
        <f>IF(ISNUMBER('Raw Data'!C235), IF(_xlfn.XLOOKUP(SMALL('Raw Data'!C235:E235, 2), C240:G240, C240:G240, 0)&gt;0, SMALL('Raw Data'!C235:E235, 2), 0), 0)</f>
        <v>0</v>
      </c>
      <c r="AM240" s="7">
        <f t="shared" si="60"/>
        <v>0</v>
      </c>
      <c r="AN240">
        <f>IF(ISNUMBER('Raw Data'!C235), IF(_xlfn.XLOOKUP(SMALL('Raw Data'!C235:E235, 3), C240:G240, C240:G240, 0)&gt;0, SMALL('Raw Data'!C235:E235, 3), 0), 0)</f>
        <v>0</v>
      </c>
      <c r="AO240" s="7">
        <f t="shared" si="61"/>
        <v>0</v>
      </c>
      <c r="AP240">
        <f>IF(AND('Raw Data'!C235&lt;'Raw Data'!E235,'Raw Data'!O235&gt;'Raw Data'!P235),'Raw Data'!C235,IF(AND('Raw Data'!E235&lt;'Raw Data'!C235,'Raw Data'!P235&gt;'Raw Data'!O235),'Raw Data'!E235,0))</f>
        <v>0</v>
      </c>
      <c r="AQ240" s="7">
        <f t="shared" si="62"/>
        <v>0</v>
      </c>
      <c r="AR240">
        <f>IF(AND('Raw Data'!C235&gt;'Raw Data'!E235,'Raw Data'!O235&gt;'Raw Data'!P235),'Raw Data'!C235,IF(AND('Raw Data'!E235&gt;'Raw Data'!C235,'Raw Data'!P235&gt;'Raw Data'!O235),'Raw Data'!E235,0))</f>
        <v>0</v>
      </c>
      <c r="AS240">
        <f>IF('Raw Data'!D235&gt;0, IF('Raw Data'!D235&gt;4, Analysis!P240, 1), 0)</f>
        <v>0</v>
      </c>
      <c r="AT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AU240">
        <f t="shared" si="63"/>
        <v>0</v>
      </c>
      <c r="AV240">
        <f>IF(AND('Raw Data'!D235&gt;4,'Raw Data'!O235&lt;'Raw Data'!P235),'Raw Data'!K235,IF(AND('Raw Data'!D235&gt;4,'Raw Data'!O235='Raw Data'!P235),0,IF('Raw Data'!O235='Raw Data'!P235,'Raw Data'!D235,0)))</f>
        <v>0</v>
      </c>
      <c r="AW240">
        <f>IF(AND('Raw Data'!D235&lt;4, NOT(ISBLANK('Raw Data'!D235))), 1, 0)</f>
        <v>0</v>
      </c>
      <c r="AX240">
        <f>IF(AND('Raw Data'!D235&lt;4, 'Raw Data'!O235='Raw Data'!P235), 'Raw Data'!D235, 0)</f>
        <v>0</v>
      </c>
    </row>
    <row r="241" spans="1:50" x14ac:dyDescent="0.3">
      <c r="A241">
        <f>'Raw Data'!Q236</f>
        <v>0</v>
      </c>
      <c r="B241" s="7">
        <f t="shared" si="48"/>
        <v>0</v>
      </c>
      <c r="C241">
        <f>IF('Raw Data'!O236&gt;'Raw Data'!P236, 'Raw Data'!C236, 0)</f>
        <v>0</v>
      </c>
      <c r="D241" s="7">
        <f t="shared" si="49"/>
        <v>0</v>
      </c>
      <c r="E241">
        <f>IF(AND(ISNUMBER('Raw Data'!O236), 'Raw Data'!O236='Raw Data'!P236), 'Raw Data'!D236, 0)</f>
        <v>0</v>
      </c>
      <c r="F241" s="7">
        <f t="shared" si="50"/>
        <v>0</v>
      </c>
      <c r="G241">
        <f>IF('Raw Data'!O236&lt;'Raw Data'!P236, 'Raw Data'!E236, 0)</f>
        <v>0</v>
      </c>
      <c r="H241" s="7">
        <f t="shared" si="51"/>
        <v>0</v>
      </c>
      <c r="I241">
        <f>IF(SUM('Raw Data'!O236:P236)&gt;2, 'Raw Data'!F236, 0)</f>
        <v>0</v>
      </c>
      <c r="J241" s="7">
        <f t="shared" si="52"/>
        <v>0</v>
      </c>
      <c r="K241">
        <f>IF(AND(ISNUMBER('Raw Data'!O236),SUM('Raw Data'!O236:P236)&lt;3),'Raw Data'!F236,)</f>
        <v>0</v>
      </c>
      <c r="L241" s="7">
        <f t="shared" si="53"/>
        <v>0</v>
      </c>
      <c r="M241">
        <f>IF(AND('Raw Data'!O236&gt;0, 'Raw Data'!P236&gt;0), 'Raw Data'!H236, 0)</f>
        <v>0</v>
      </c>
      <c r="N241" s="7">
        <f t="shared" si="54"/>
        <v>0</v>
      </c>
      <c r="O241">
        <f>IF(AND(ISNUMBER('Raw Data'!O236), OR('Raw Data'!O236=0, 'Raw Data'!P236=0)), 'Raw Data'!I236, 0)</f>
        <v>0</v>
      </c>
      <c r="P241" s="7">
        <f>IF(OR(E241&gt;0, ISBLANK('Raw Data'!O236)=TRUE), 0, 1)</f>
        <v>0</v>
      </c>
      <c r="Q241">
        <f>IF('Raw Data'!O236='Raw Data'!P236, 0, IF('Raw Data'!O236&gt;'Raw Data'!P236, 'Raw Data'!J236, 0))</f>
        <v>0</v>
      </c>
      <c r="R241" s="7">
        <f>IF(OR(E241&gt;0, ISBLANK('Raw Data'!O236)=TRUE), 0, 1)</f>
        <v>0</v>
      </c>
      <c r="S241">
        <f>IF('Raw Data'!O236='Raw Data'!P236, 0, IF('Raw Data'!O236&lt;'Raw Data'!P236, 'Raw Data'!K236, 0))</f>
        <v>0</v>
      </c>
      <c r="T241" s="7">
        <f t="shared" si="55"/>
        <v>0</v>
      </c>
      <c r="U241">
        <f>IF(AND(ISNUMBER('Raw Data'!O236), OR('Raw Data'!O236&gt;'Raw Data'!P236, 'Raw Data'!O236='Raw Data'!P236)), 'Raw Data'!L236, 0)</f>
        <v>0</v>
      </c>
      <c r="V241" s="7">
        <f t="shared" si="56"/>
        <v>0</v>
      </c>
      <c r="W241">
        <f>IF(AND(ISNUMBER('Raw Data'!O236), OR('Raw Data'!O236&lt;'Raw Data'!P236, 'Raw Data'!O236='Raw Data'!P236)), 'Raw Data'!M236, 0)</f>
        <v>0</v>
      </c>
      <c r="X241" s="7">
        <f t="shared" si="57"/>
        <v>0</v>
      </c>
      <c r="Y241">
        <f>IF(AND(ISNUMBER('Raw Data'!O236), OR('Raw Data'!O236&gt;'Raw Data'!P236, 'Raw Data'!O236&lt;'Raw Data'!P236)), 'Raw Data'!N236, 0)</f>
        <v>0</v>
      </c>
      <c r="Z241">
        <f>IF('Raw Data'!C236&lt;'Raw Data'!E236, 1, 0)</f>
        <v>0</v>
      </c>
      <c r="AA241">
        <f>IF(AND('Raw Data'!C236&lt;'Raw Data'!E236, 'Raw Data'!O236&gt;'Raw Data'!P236), 'Raw Data'!C236, 0)</f>
        <v>0</v>
      </c>
      <c r="AB241" t="b">
        <f>'Raw Data'!C236&lt;'Raw Data'!E236</f>
        <v>0</v>
      </c>
      <c r="AC241">
        <f>IF('Raw Data'!C237&gt;'Raw Data'!E237, 1, 0)</f>
        <v>0</v>
      </c>
      <c r="AD241">
        <f>IF(AND('Raw Data'!C236&gt;'Raw Data'!E236, 'Raw Data'!O236&gt;'Raw Data'!P236), 'Raw Data'!C236, 0)</f>
        <v>0</v>
      </c>
      <c r="AE241">
        <f>IF('Raw Data'!E236&lt;'Raw Data'!C236, 1, 0)</f>
        <v>0</v>
      </c>
      <c r="AF241">
        <f>IF(AND('Raw Data'!C236&gt;'Raw Data'!E236, 'Raw Data'!O236&lt;'Raw Data'!P236), 'Raw Data'!E236, 0)</f>
        <v>0</v>
      </c>
      <c r="AG241">
        <f>IF('Raw Data'!E236&gt;'Raw Data'!C236, 1, 0)</f>
        <v>0</v>
      </c>
      <c r="AH241">
        <f>IF(AND('Raw Data'!C236&lt;'Raw Data'!E236, 'Raw Data'!O236&lt;'Raw Data'!P236), 'Raw Data'!E236, 0)</f>
        <v>0</v>
      </c>
      <c r="AI241" s="7">
        <f t="shared" si="58"/>
        <v>0</v>
      </c>
      <c r="AJ241">
        <f>IF(ISNUMBER('Raw Data'!C236), IF(_xlfn.XLOOKUP(SMALL('Raw Data'!C236:E236, 1), C241:G241, C241:G241, 0)&gt;0, SMALL('Raw Data'!C236:E236, 1), 0), 0)</f>
        <v>0</v>
      </c>
      <c r="AK241" s="7">
        <f t="shared" si="59"/>
        <v>0</v>
      </c>
      <c r="AL241">
        <f>IF(ISNUMBER('Raw Data'!C236), IF(_xlfn.XLOOKUP(SMALL('Raw Data'!C236:E236, 2), C241:G241, C241:G241, 0)&gt;0, SMALL('Raw Data'!C236:E236, 2), 0), 0)</f>
        <v>0</v>
      </c>
      <c r="AM241" s="7">
        <f t="shared" si="60"/>
        <v>0</v>
      </c>
      <c r="AN241">
        <f>IF(ISNUMBER('Raw Data'!C236), IF(_xlfn.XLOOKUP(SMALL('Raw Data'!C236:E236, 3), C241:G241, C241:G241, 0)&gt;0, SMALL('Raw Data'!C236:E236, 3), 0), 0)</f>
        <v>0</v>
      </c>
      <c r="AO241" s="7">
        <f t="shared" si="61"/>
        <v>0</v>
      </c>
      <c r="AP241">
        <f>IF(AND('Raw Data'!C236&lt;'Raw Data'!E236,'Raw Data'!O236&gt;'Raw Data'!P236),'Raw Data'!C236,IF(AND('Raw Data'!E236&lt;'Raw Data'!C236,'Raw Data'!P236&gt;'Raw Data'!O236),'Raw Data'!E236,0))</f>
        <v>0</v>
      </c>
      <c r="AQ241" s="7">
        <f t="shared" si="62"/>
        <v>0</v>
      </c>
      <c r="AR241">
        <f>IF(AND('Raw Data'!C236&gt;'Raw Data'!E236,'Raw Data'!O236&gt;'Raw Data'!P236),'Raw Data'!C236,IF(AND('Raw Data'!E236&gt;'Raw Data'!C236,'Raw Data'!P236&gt;'Raw Data'!O236),'Raw Data'!E236,0))</f>
        <v>0</v>
      </c>
      <c r="AS241">
        <f>IF('Raw Data'!D236&gt;0, IF('Raw Data'!D236&gt;4, Analysis!P241, 1), 0)</f>
        <v>0</v>
      </c>
      <c r="AT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AU241">
        <f t="shared" si="63"/>
        <v>0</v>
      </c>
      <c r="AV241">
        <f>IF(AND('Raw Data'!D236&gt;4,'Raw Data'!O236&lt;'Raw Data'!P236),'Raw Data'!K236,IF(AND('Raw Data'!D236&gt;4,'Raw Data'!O236='Raw Data'!P236),0,IF('Raw Data'!O236='Raw Data'!P236,'Raw Data'!D236,0)))</f>
        <v>0</v>
      </c>
      <c r="AW241">
        <f>IF(AND('Raw Data'!D236&lt;4, NOT(ISBLANK('Raw Data'!D236))), 1, 0)</f>
        <v>0</v>
      </c>
      <c r="AX241">
        <f>IF(AND('Raw Data'!D236&lt;4, 'Raw Data'!O236='Raw Data'!P236), 'Raw Data'!D236, 0)</f>
        <v>0</v>
      </c>
    </row>
    <row r="242" spans="1:50" x14ac:dyDescent="0.3">
      <c r="A242">
        <f>'Raw Data'!Q237</f>
        <v>0</v>
      </c>
      <c r="B242" s="7">
        <f t="shared" si="48"/>
        <v>0</v>
      </c>
      <c r="C242">
        <f>IF('Raw Data'!O237&gt;'Raw Data'!P237, 'Raw Data'!C237, 0)</f>
        <v>0</v>
      </c>
      <c r="D242" s="7">
        <f t="shared" si="49"/>
        <v>0</v>
      </c>
      <c r="E242">
        <f>IF(AND(ISNUMBER('Raw Data'!O237), 'Raw Data'!O237='Raw Data'!P237), 'Raw Data'!D237, 0)</f>
        <v>0</v>
      </c>
      <c r="F242" s="7">
        <f t="shared" si="50"/>
        <v>0</v>
      </c>
      <c r="G242">
        <f>IF('Raw Data'!O237&lt;'Raw Data'!P237, 'Raw Data'!E237, 0)</f>
        <v>0</v>
      </c>
      <c r="H242" s="7">
        <f t="shared" si="51"/>
        <v>0</v>
      </c>
      <c r="I242">
        <f>IF(SUM('Raw Data'!O237:P237)&gt;2, 'Raw Data'!F237, 0)</f>
        <v>0</v>
      </c>
      <c r="J242" s="7">
        <f t="shared" si="52"/>
        <v>0</v>
      </c>
      <c r="K242">
        <f>IF(AND(ISNUMBER('Raw Data'!O237),SUM('Raw Data'!O237:P237)&lt;3),'Raw Data'!F237,)</f>
        <v>0</v>
      </c>
      <c r="L242" s="7">
        <f t="shared" si="53"/>
        <v>0</v>
      </c>
      <c r="M242">
        <f>IF(AND('Raw Data'!O237&gt;0, 'Raw Data'!P237&gt;0), 'Raw Data'!H237, 0)</f>
        <v>0</v>
      </c>
      <c r="N242" s="7">
        <f t="shared" si="54"/>
        <v>0</v>
      </c>
      <c r="O242">
        <f>IF(AND(ISNUMBER('Raw Data'!O237), OR('Raw Data'!O237=0, 'Raw Data'!P237=0)), 'Raw Data'!I237, 0)</f>
        <v>0</v>
      </c>
      <c r="P242" s="7">
        <f>IF(OR(E242&gt;0, ISBLANK('Raw Data'!O237)=TRUE), 0, 1)</f>
        <v>0</v>
      </c>
      <c r="Q242">
        <f>IF('Raw Data'!O237='Raw Data'!P237, 0, IF('Raw Data'!O237&gt;'Raw Data'!P237, 'Raw Data'!J237, 0))</f>
        <v>0</v>
      </c>
      <c r="R242" s="7">
        <f>IF(OR(E242&gt;0, ISBLANK('Raw Data'!O237)=TRUE), 0, 1)</f>
        <v>0</v>
      </c>
      <c r="S242">
        <f>IF('Raw Data'!O237='Raw Data'!P237, 0, IF('Raw Data'!O237&lt;'Raw Data'!P237, 'Raw Data'!K237, 0))</f>
        <v>0</v>
      </c>
      <c r="T242" s="7">
        <f t="shared" si="55"/>
        <v>0</v>
      </c>
      <c r="U242">
        <f>IF(AND(ISNUMBER('Raw Data'!O237), OR('Raw Data'!O237&gt;'Raw Data'!P237, 'Raw Data'!O237='Raw Data'!P237)), 'Raw Data'!L237, 0)</f>
        <v>0</v>
      </c>
      <c r="V242" s="7">
        <f t="shared" si="56"/>
        <v>0</v>
      </c>
      <c r="W242">
        <f>IF(AND(ISNUMBER('Raw Data'!O237), OR('Raw Data'!O237&lt;'Raw Data'!P237, 'Raw Data'!O237='Raw Data'!P237)), 'Raw Data'!M237, 0)</f>
        <v>0</v>
      </c>
      <c r="X242" s="7">
        <f t="shared" si="57"/>
        <v>0</v>
      </c>
      <c r="Y242">
        <f>IF(AND(ISNUMBER('Raw Data'!O237), OR('Raw Data'!O237&gt;'Raw Data'!P237, 'Raw Data'!O237&lt;'Raw Data'!P237)), 'Raw Data'!N237, 0)</f>
        <v>0</v>
      </c>
      <c r="Z242">
        <f>IF('Raw Data'!C237&lt;'Raw Data'!E237, 1, 0)</f>
        <v>0</v>
      </c>
      <c r="AA242">
        <f>IF(AND('Raw Data'!C237&lt;'Raw Data'!E237, 'Raw Data'!O237&gt;'Raw Data'!P237), 'Raw Data'!C237, 0)</f>
        <v>0</v>
      </c>
      <c r="AB242" t="b">
        <f>'Raw Data'!C237&lt;'Raw Data'!E237</f>
        <v>0</v>
      </c>
      <c r="AC242">
        <f>IF('Raw Data'!C238&gt;'Raw Data'!E238, 1, 0)</f>
        <v>0</v>
      </c>
      <c r="AD242">
        <f>IF(AND('Raw Data'!C237&gt;'Raw Data'!E237, 'Raw Data'!O237&gt;'Raw Data'!P237), 'Raw Data'!C237, 0)</f>
        <v>0</v>
      </c>
      <c r="AE242">
        <f>IF('Raw Data'!E237&lt;'Raw Data'!C237, 1, 0)</f>
        <v>0</v>
      </c>
      <c r="AF242">
        <f>IF(AND('Raw Data'!C237&gt;'Raw Data'!E237, 'Raw Data'!O237&lt;'Raw Data'!P237), 'Raw Data'!E237, 0)</f>
        <v>0</v>
      </c>
      <c r="AG242">
        <f>IF('Raw Data'!E237&gt;'Raw Data'!C237, 1, 0)</f>
        <v>0</v>
      </c>
      <c r="AH242">
        <f>IF(AND('Raw Data'!C237&lt;'Raw Data'!E237, 'Raw Data'!O237&lt;'Raw Data'!P237), 'Raw Data'!E237, 0)</f>
        <v>0</v>
      </c>
      <c r="AI242" s="7">
        <f t="shared" si="58"/>
        <v>0</v>
      </c>
      <c r="AJ242">
        <f>IF(ISNUMBER('Raw Data'!C237), IF(_xlfn.XLOOKUP(SMALL('Raw Data'!C237:E237, 1), C242:G242, C242:G242, 0)&gt;0, SMALL('Raw Data'!C237:E237, 1), 0), 0)</f>
        <v>0</v>
      </c>
      <c r="AK242" s="7">
        <f t="shared" si="59"/>
        <v>0</v>
      </c>
      <c r="AL242">
        <f>IF(ISNUMBER('Raw Data'!C237), IF(_xlfn.XLOOKUP(SMALL('Raw Data'!C237:E237, 2), C242:G242, C242:G242, 0)&gt;0, SMALL('Raw Data'!C237:E237, 2), 0), 0)</f>
        <v>0</v>
      </c>
      <c r="AM242" s="7">
        <f t="shared" si="60"/>
        <v>0</v>
      </c>
      <c r="AN242">
        <f>IF(ISNUMBER('Raw Data'!C237), IF(_xlfn.XLOOKUP(SMALL('Raw Data'!C237:E237, 3), C242:G242, C242:G242, 0)&gt;0, SMALL('Raw Data'!C237:E237, 3), 0), 0)</f>
        <v>0</v>
      </c>
      <c r="AO242" s="7">
        <f t="shared" si="61"/>
        <v>0</v>
      </c>
      <c r="AP242">
        <f>IF(AND('Raw Data'!C237&lt;'Raw Data'!E237,'Raw Data'!O237&gt;'Raw Data'!P237),'Raw Data'!C237,IF(AND('Raw Data'!E237&lt;'Raw Data'!C237,'Raw Data'!P237&gt;'Raw Data'!O237),'Raw Data'!E237,0))</f>
        <v>0</v>
      </c>
      <c r="AQ242" s="7">
        <f t="shared" si="62"/>
        <v>0</v>
      </c>
      <c r="AR242">
        <f>IF(AND('Raw Data'!C237&gt;'Raw Data'!E237,'Raw Data'!O237&gt;'Raw Data'!P237),'Raw Data'!C237,IF(AND('Raw Data'!E237&gt;'Raw Data'!C237,'Raw Data'!P237&gt;'Raw Data'!O237),'Raw Data'!E237,0))</f>
        <v>0</v>
      </c>
      <c r="AS242">
        <f>IF('Raw Data'!D237&gt;0, IF('Raw Data'!D237&gt;4, Analysis!P242, 1), 0)</f>
        <v>0</v>
      </c>
      <c r="AT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AU242">
        <f t="shared" si="63"/>
        <v>0</v>
      </c>
      <c r="AV242">
        <f>IF(AND('Raw Data'!D237&gt;4,'Raw Data'!O237&lt;'Raw Data'!P237),'Raw Data'!K237,IF(AND('Raw Data'!D237&gt;4,'Raw Data'!O237='Raw Data'!P237),0,IF('Raw Data'!O237='Raw Data'!P237,'Raw Data'!D237,0)))</f>
        <v>0</v>
      </c>
      <c r="AW242">
        <f>IF(AND('Raw Data'!D237&lt;4, NOT(ISBLANK('Raw Data'!D237))), 1, 0)</f>
        <v>0</v>
      </c>
      <c r="AX242">
        <f>IF(AND('Raw Data'!D237&lt;4, 'Raw Data'!O237='Raw Data'!P237), 'Raw Data'!D237, 0)</f>
        <v>0</v>
      </c>
    </row>
    <row r="243" spans="1:50" x14ac:dyDescent="0.3">
      <c r="A243">
        <f>'Raw Data'!Q238</f>
        <v>0</v>
      </c>
      <c r="B243" s="7">
        <f t="shared" si="48"/>
        <v>0</v>
      </c>
      <c r="C243">
        <f>IF('Raw Data'!O238&gt;'Raw Data'!P238, 'Raw Data'!C238, 0)</f>
        <v>0</v>
      </c>
      <c r="D243" s="7">
        <f t="shared" si="49"/>
        <v>0</v>
      </c>
      <c r="E243">
        <f>IF(AND(ISNUMBER('Raw Data'!O238), 'Raw Data'!O238='Raw Data'!P238), 'Raw Data'!D238, 0)</f>
        <v>0</v>
      </c>
      <c r="F243" s="7">
        <f t="shared" si="50"/>
        <v>0</v>
      </c>
      <c r="G243">
        <f>IF('Raw Data'!O238&lt;'Raw Data'!P238, 'Raw Data'!E238, 0)</f>
        <v>0</v>
      </c>
      <c r="H243" s="7">
        <f t="shared" si="51"/>
        <v>0</v>
      </c>
      <c r="I243">
        <f>IF(SUM('Raw Data'!O238:P238)&gt;2, 'Raw Data'!F238, 0)</f>
        <v>0</v>
      </c>
      <c r="J243" s="7">
        <f t="shared" si="52"/>
        <v>0</v>
      </c>
      <c r="K243">
        <f>IF(AND(ISNUMBER('Raw Data'!O238),SUM('Raw Data'!O238:P238)&lt;3),'Raw Data'!F238,)</f>
        <v>0</v>
      </c>
      <c r="L243" s="7">
        <f t="shared" si="53"/>
        <v>0</v>
      </c>
      <c r="M243">
        <f>IF(AND('Raw Data'!O238&gt;0, 'Raw Data'!P238&gt;0), 'Raw Data'!H238, 0)</f>
        <v>0</v>
      </c>
      <c r="N243" s="7">
        <f t="shared" si="54"/>
        <v>0</v>
      </c>
      <c r="O243">
        <f>IF(AND(ISNUMBER('Raw Data'!O238), OR('Raw Data'!O238=0, 'Raw Data'!P238=0)), 'Raw Data'!I238, 0)</f>
        <v>0</v>
      </c>
      <c r="P243" s="7">
        <f>IF(OR(E243&gt;0, ISBLANK('Raw Data'!O238)=TRUE), 0, 1)</f>
        <v>0</v>
      </c>
      <c r="Q243">
        <f>IF('Raw Data'!O238='Raw Data'!P238, 0, IF('Raw Data'!O238&gt;'Raw Data'!P238, 'Raw Data'!J238, 0))</f>
        <v>0</v>
      </c>
      <c r="R243" s="7">
        <f>IF(OR(E243&gt;0, ISBLANK('Raw Data'!O238)=TRUE), 0, 1)</f>
        <v>0</v>
      </c>
      <c r="S243">
        <f>IF('Raw Data'!O238='Raw Data'!P238, 0, IF('Raw Data'!O238&lt;'Raw Data'!P238, 'Raw Data'!K238, 0))</f>
        <v>0</v>
      </c>
      <c r="T243" s="7">
        <f t="shared" si="55"/>
        <v>0</v>
      </c>
      <c r="U243">
        <f>IF(AND(ISNUMBER('Raw Data'!O238), OR('Raw Data'!O238&gt;'Raw Data'!P238, 'Raw Data'!O238='Raw Data'!P238)), 'Raw Data'!L238, 0)</f>
        <v>0</v>
      </c>
      <c r="V243" s="7">
        <f t="shared" si="56"/>
        <v>0</v>
      </c>
      <c r="W243">
        <f>IF(AND(ISNUMBER('Raw Data'!O238), OR('Raw Data'!O238&lt;'Raw Data'!P238, 'Raw Data'!O238='Raw Data'!P238)), 'Raw Data'!M238, 0)</f>
        <v>0</v>
      </c>
      <c r="X243" s="7">
        <f t="shared" si="57"/>
        <v>0</v>
      </c>
      <c r="Y243">
        <f>IF(AND(ISNUMBER('Raw Data'!O238), OR('Raw Data'!O238&gt;'Raw Data'!P238, 'Raw Data'!O238&lt;'Raw Data'!P238)), 'Raw Data'!N238, 0)</f>
        <v>0</v>
      </c>
      <c r="Z243">
        <f>IF('Raw Data'!C238&lt;'Raw Data'!E238, 1, 0)</f>
        <v>0</v>
      </c>
      <c r="AA243">
        <f>IF(AND('Raw Data'!C238&lt;'Raw Data'!E238, 'Raw Data'!O238&gt;'Raw Data'!P238), 'Raw Data'!C238, 0)</f>
        <v>0</v>
      </c>
      <c r="AB243" t="b">
        <f>'Raw Data'!C238&lt;'Raw Data'!E238</f>
        <v>0</v>
      </c>
      <c r="AC243">
        <f>IF('Raw Data'!C239&gt;'Raw Data'!E239, 1, 0)</f>
        <v>0</v>
      </c>
      <c r="AD243">
        <f>IF(AND('Raw Data'!C238&gt;'Raw Data'!E238, 'Raw Data'!O238&gt;'Raw Data'!P238), 'Raw Data'!C238, 0)</f>
        <v>0</v>
      </c>
      <c r="AE243">
        <f>IF('Raw Data'!E238&lt;'Raw Data'!C238, 1, 0)</f>
        <v>0</v>
      </c>
      <c r="AF243">
        <f>IF(AND('Raw Data'!C238&gt;'Raw Data'!E238, 'Raw Data'!O238&lt;'Raw Data'!P238), 'Raw Data'!E238, 0)</f>
        <v>0</v>
      </c>
      <c r="AG243">
        <f>IF('Raw Data'!E238&gt;'Raw Data'!C238, 1, 0)</f>
        <v>0</v>
      </c>
      <c r="AH243">
        <f>IF(AND('Raw Data'!C238&lt;'Raw Data'!E238, 'Raw Data'!O238&lt;'Raw Data'!P238), 'Raw Data'!E238, 0)</f>
        <v>0</v>
      </c>
      <c r="AI243" s="7">
        <f t="shared" si="58"/>
        <v>0</v>
      </c>
      <c r="AJ243">
        <f>IF(ISNUMBER('Raw Data'!C238), IF(_xlfn.XLOOKUP(SMALL('Raw Data'!C238:E238, 1), C243:G243, C243:G243, 0)&gt;0, SMALL('Raw Data'!C238:E238, 1), 0), 0)</f>
        <v>0</v>
      </c>
      <c r="AK243" s="7">
        <f t="shared" si="59"/>
        <v>0</v>
      </c>
      <c r="AL243">
        <f>IF(ISNUMBER('Raw Data'!C238), IF(_xlfn.XLOOKUP(SMALL('Raw Data'!C238:E238, 2), C243:G243, C243:G243, 0)&gt;0, SMALL('Raw Data'!C238:E238, 2), 0), 0)</f>
        <v>0</v>
      </c>
      <c r="AM243" s="7">
        <f t="shared" si="60"/>
        <v>0</v>
      </c>
      <c r="AN243">
        <f>IF(ISNUMBER('Raw Data'!C238), IF(_xlfn.XLOOKUP(SMALL('Raw Data'!C238:E238, 3), C243:G243, C243:G243, 0)&gt;0, SMALL('Raw Data'!C238:E238, 3), 0), 0)</f>
        <v>0</v>
      </c>
      <c r="AO243" s="7">
        <f t="shared" si="61"/>
        <v>0</v>
      </c>
      <c r="AP243">
        <f>IF(AND('Raw Data'!C238&lt;'Raw Data'!E238,'Raw Data'!O238&gt;'Raw Data'!P238),'Raw Data'!C238,IF(AND('Raw Data'!E238&lt;'Raw Data'!C238,'Raw Data'!P238&gt;'Raw Data'!O238),'Raw Data'!E238,0))</f>
        <v>0</v>
      </c>
      <c r="AQ243" s="7">
        <f t="shared" si="62"/>
        <v>0</v>
      </c>
      <c r="AR243">
        <f>IF(AND('Raw Data'!C238&gt;'Raw Data'!E238,'Raw Data'!O238&gt;'Raw Data'!P238),'Raw Data'!C238,IF(AND('Raw Data'!E238&gt;'Raw Data'!C238,'Raw Data'!P238&gt;'Raw Data'!O238),'Raw Data'!E238,0))</f>
        <v>0</v>
      </c>
      <c r="AS243">
        <f>IF('Raw Data'!D238&gt;0, IF('Raw Data'!D238&gt;4, Analysis!P243, 1), 0)</f>
        <v>0</v>
      </c>
      <c r="AT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AU243">
        <f t="shared" si="63"/>
        <v>0</v>
      </c>
      <c r="AV243">
        <f>IF(AND('Raw Data'!D238&gt;4,'Raw Data'!O238&lt;'Raw Data'!P238),'Raw Data'!K238,IF(AND('Raw Data'!D238&gt;4,'Raw Data'!O238='Raw Data'!P238),0,IF('Raw Data'!O238='Raw Data'!P238,'Raw Data'!D238,0)))</f>
        <v>0</v>
      </c>
      <c r="AW243">
        <f>IF(AND('Raw Data'!D238&lt;4, NOT(ISBLANK('Raw Data'!D238))), 1, 0)</f>
        <v>0</v>
      </c>
      <c r="AX243">
        <f>IF(AND('Raw Data'!D238&lt;4, 'Raw Data'!O238='Raw Data'!P238), 'Raw Data'!D238, 0)</f>
        <v>0</v>
      </c>
    </row>
    <row r="244" spans="1:50" x14ac:dyDescent="0.3">
      <c r="A244">
        <f>'Raw Data'!Q239</f>
        <v>0</v>
      </c>
      <c r="B244" s="7">
        <f t="shared" si="48"/>
        <v>0</v>
      </c>
      <c r="C244">
        <f>IF('Raw Data'!O239&gt;'Raw Data'!P239, 'Raw Data'!C239, 0)</f>
        <v>0</v>
      </c>
      <c r="D244" s="7">
        <f t="shared" si="49"/>
        <v>0</v>
      </c>
      <c r="E244">
        <f>IF(AND(ISNUMBER('Raw Data'!O239), 'Raw Data'!O239='Raw Data'!P239), 'Raw Data'!D239, 0)</f>
        <v>0</v>
      </c>
      <c r="F244" s="7">
        <f t="shared" si="50"/>
        <v>0</v>
      </c>
      <c r="G244">
        <f>IF('Raw Data'!O239&lt;'Raw Data'!P239, 'Raw Data'!E239, 0)</f>
        <v>0</v>
      </c>
      <c r="H244" s="7">
        <f t="shared" si="51"/>
        <v>0</v>
      </c>
      <c r="I244">
        <f>IF(SUM('Raw Data'!O239:P239)&gt;2, 'Raw Data'!F239, 0)</f>
        <v>0</v>
      </c>
      <c r="J244" s="7">
        <f t="shared" si="52"/>
        <v>0</v>
      </c>
      <c r="K244">
        <f>IF(AND(ISNUMBER('Raw Data'!O239),SUM('Raw Data'!O239:P239)&lt;3),'Raw Data'!F239,)</f>
        <v>0</v>
      </c>
      <c r="L244" s="7">
        <f t="shared" si="53"/>
        <v>0</v>
      </c>
      <c r="M244">
        <f>IF(AND('Raw Data'!O239&gt;0, 'Raw Data'!P239&gt;0), 'Raw Data'!H239, 0)</f>
        <v>0</v>
      </c>
      <c r="N244" s="7">
        <f t="shared" si="54"/>
        <v>0</v>
      </c>
      <c r="O244">
        <f>IF(AND(ISNUMBER('Raw Data'!O239), OR('Raw Data'!O239=0, 'Raw Data'!P239=0)), 'Raw Data'!I239, 0)</f>
        <v>0</v>
      </c>
      <c r="P244" s="7">
        <f>IF(OR(E244&gt;0, ISBLANK('Raw Data'!O239)=TRUE), 0, 1)</f>
        <v>0</v>
      </c>
      <c r="Q244">
        <f>IF('Raw Data'!O239='Raw Data'!P239, 0, IF('Raw Data'!O239&gt;'Raw Data'!P239, 'Raw Data'!J239, 0))</f>
        <v>0</v>
      </c>
      <c r="R244" s="7">
        <f>IF(OR(E244&gt;0, ISBLANK('Raw Data'!O239)=TRUE), 0, 1)</f>
        <v>0</v>
      </c>
      <c r="S244">
        <f>IF('Raw Data'!O239='Raw Data'!P239, 0, IF('Raw Data'!O239&lt;'Raw Data'!P239, 'Raw Data'!K239, 0))</f>
        <v>0</v>
      </c>
      <c r="T244" s="7">
        <f t="shared" si="55"/>
        <v>0</v>
      </c>
      <c r="U244">
        <f>IF(AND(ISNUMBER('Raw Data'!O239), OR('Raw Data'!O239&gt;'Raw Data'!P239, 'Raw Data'!O239='Raw Data'!P239)), 'Raw Data'!L239, 0)</f>
        <v>0</v>
      </c>
      <c r="V244" s="7">
        <f t="shared" si="56"/>
        <v>0</v>
      </c>
      <c r="W244">
        <f>IF(AND(ISNUMBER('Raw Data'!O239), OR('Raw Data'!O239&lt;'Raw Data'!P239, 'Raw Data'!O239='Raw Data'!P239)), 'Raw Data'!M239, 0)</f>
        <v>0</v>
      </c>
      <c r="X244" s="7">
        <f t="shared" si="57"/>
        <v>0</v>
      </c>
      <c r="Y244">
        <f>IF(AND(ISNUMBER('Raw Data'!O239), OR('Raw Data'!O239&gt;'Raw Data'!P239, 'Raw Data'!O239&lt;'Raw Data'!P239)), 'Raw Data'!N239, 0)</f>
        <v>0</v>
      </c>
      <c r="Z244">
        <f>IF('Raw Data'!C239&lt;'Raw Data'!E239, 1, 0)</f>
        <v>0</v>
      </c>
      <c r="AA244">
        <f>IF(AND('Raw Data'!C239&lt;'Raw Data'!E239, 'Raw Data'!O239&gt;'Raw Data'!P239), 'Raw Data'!C239, 0)</f>
        <v>0</v>
      </c>
      <c r="AB244" t="b">
        <f>'Raw Data'!C239&lt;'Raw Data'!E239</f>
        <v>0</v>
      </c>
      <c r="AC244">
        <f>IF('Raw Data'!C240&gt;'Raw Data'!E240, 1, 0)</f>
        <v>0</v>
      </c>
      <c r="AD244">
        <f>IF(AND('Raw Data'!C239&gt;'Raw Data'!E239, 'Raw Data'!O239&gt;'Raw Data'!P239), 'Raw Data'!C239, 0)</f>
        <v>0</v>
      </c>
      <c r="AE244">
        <f>IF('Raw Data'!E239&lt;'Raw Data'!C239, 1, 0)</f>
        <v>0</v>
      </c>
      <c r="AF244">
        <f>IF(AND('Raw Data'!C239&gt;'Raw Data'!E239, 'Raw Data'!O239&lt;'Raw Data'!P239), 'Raw Data'!E239, 0)</f>
        <v>0</v>
      </c>
      <c r="AG244">
        <f>IF('Raw Data'!E239&gt;'Raw Data'!C239, 1, 0)</f>
        <v>0</v>
      </c>
      <c r="AH244">
        <f>IF(AND('Raw Data'!C239&lt;'Raw Data'!E239, 'Raw Data'!O239&lt;'Raw Data'!P239), 'Raw Data'!E239, 0)</f>
        <v>0</v>
      </c>
      <c r="AI244" s="7">
        <f t="shared" si="58"/>
        <v>0</v>
      </c>
      <c r="AJ244">
        <f>IF(ISNUMBER('Raw Data'!C239), IF(_xlfn.XLOOKUP(SMALL('Raw Data'!C239:E239, 1), C244:G244, C244:G244, 0)&gt;0, SMALL('Raw Data'!C239:E239, 1), 0), 0)</f>
        <v>0</v>
      </c>
      <c r="AK244" s="7">
        <f t="shared" si="59"/>
        <v>0</v>
      </c>
      <c r="AL244">
        <f>IF(ISNUMBER('Raw Data'!C239), IF(_xlfn.XLOOKUP(SMALL('Raw Data'!C239:E239, 2), C244:G244, C244:G244, 0)&gt;0, SMALL('Raw Data'!C239:E239, 2), 0), 0)</f>
        <v>0</v>
      </c>
      <c r="AM244" s="7">
        <f t="shared" si="60"/>
        <v>0</v>
      </c>
      <c r="AN244">
        <f>IF(ISNUMBER('Raw Data'!C239), IF(_xlfn.XLOOKUP(SMALL('Raw Data'!C239:E239, 3), C244:G244, C244:G244, 0)&gt;0, SMALL('Raw Data'!C239:E239, 3), 0), 0)</f>
        <v>0</v>
      </c>
      <c r="AO244" s="7">
        <f t="shared" si="61"/>
        <v>0</v>
      </c>
      <c r="AP244">
        <f>IF(AND('Raw Data'!C239&lt;'Raw Data'!E239,'Raw Data'!O239&gt;'Raw Data'!P239),'Raw Data'!C239,IF(AND('Raw Data'!E239&lt;'Raw Data'!C239,'Raw Data'!P239&gt;'Raw Data'!O239),'Raw Data'!E239,0))</f>
        <v>0</v>
      </c>
      <c r="AQ244" s="7">
        <f t="shared" si="62"/>
        <v>0</v>
      </c>
      <c r="AR244">
        <f>IF(AND('Raw Data'!C239&gt;'Raw Data'!E239,'Raw Data'!O239&gt;'Raw Data'!P239),'Raw Data'!C239,IF(AND('Raw Data'!E239&gt;'Raw Data'!C239,'Raw Data'!P239&gt;'Raw Data'!O239),'Raw Data'!E239,0))</f>
        <v>0</v>
      </c>
      <c r="AS244">
        <f>IF('Raw Data'!D239&gt;0, IF('Raw Data'!D239&gt;4, Analysis!P244, 1), 0)</f>
        <v>0</v>
      </c>
      <c r="AT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AU244">
        <f t="shared" si="63"/>
        <v>0</v>
      </c>
      <c r="AV244">
        <f>IF(AND('Raw Data'!D239&gt;4,'Raw Data'!O239&lt;'Raw Data'!P239),'Raw Data'!K239,IF(AND('Raw Data'!D239&gt;4,'Raw Data'!O239='Raw Data'!P239),0,IF('Raw Data'!O239='Raw Data'!P239,'Raw Data'!D239,0)))</f>
        <v>0</v>
      </c>
      <c r="AW244">
        <f>IF(AND('Raw Data'!D239&lt;4, NOT(ISBLANK('Raw Data'!D239))), 1, 0)</f>
        <v>0</v>
      </c>
      <c r="AX244">
        <f>IF(AND('Raw Data'!D239&lt;4, 'Raw Data'!O239='Raw Data'!P239), 'Raw Data'!D239, 0)</f>
        <v>0</v>
      </c>
    </row>
    <row r="245" spans="1:50" x14ac:dyDescent="0.3">
      <c r="A245">
        <f>'Raw Data'!Q240</f>
        <v>0</v>
      </c>
      <c r="B245" s="7">
        <f t="shared" si="48"/>
        <v>0</v>
      </c>
      <c r="C245">
        <f>IF('Raw Data'!O240&gt;'Raw Data'!P240, 'Raw Data'!C240, 0)</f>
        <v>0</v>
      </c>
      <c r="D245" s="7">
        <f t="shared" si="49"/>
        <v>0</v>
      </c>
      <c r="E245">
        <f>IF(AND(ISNUMBER('Raw Data'!O240), 'Raw Data'!O240='Raw Data'!P240), 'Raw Data'!D240, 0)</f>
        <v>0</v>
      </c>
      <c r="F245" s="7">
        <f t="shared" si="50"/>
        <v>0</v>
      </c>
      <c r="G245">
        <f>IF('Raw Data'!O240&lt;'Raw Data'!P240, 'Raw Data'!E240, 0)</f>
        <v>0</v>
      </c>
      <c r="H245" s="7">
        <f t="shared" si="51"/>
        <v>0</v>
      </c>
      <c r="I245">
        <f>IF(SUM('Raw Data'!O240:P240)&gt;2, 'Raw Data'!F240, 0)</f>
        <v>0</v>
      </c>
      <c r="J245" s="7">
        <f t="shared" si="52"/>
        <v>0</v>
      </c>
      <c r="K245">
        <f>IF(AND(ISNUMBER('Raw Data'!O240),SUM('Raw Data'!O240:P240)&lt;3),'Raw Data'!F240,)</f>
        <v>0</v>
      </c>
      <c r="L245" s="7">
        <f t="shared" si="53"/>
        <v>0</v>
      </c>
      <c r="M245">
        <f>IF(AND('Raw Data'!O240&gt;0, 'Raw Data'!P240&gt;0), 'Raw Data'!H240, 0)</f>
        <v>0</v>
      </c>
      <c r="N245" s="7">
        <f t="shared" si="54"/>
        <v>0</v>
      </c>
      <c r="O245">
        <f>IF(AND(ISNUMBER('Raw Data'!O240), OR('Raw Data'!O240=0, 'Raw Data'!P240=0)), 'Raw Data'!I240, 0)</f>
        <v>0</v>
      </c>
      <c r="P245" s="7">
        <f>IF(OR(E245&gt;0, ISBLANK('Raw Data'!O240)=TRUE), 0, 1)</f>
        <v>0</v>
      </c>
      <c r="Q245">
        <f>IF('Raw Data'!O240='Raw Data'!P240, 0, IF('Raw Data'!O240&gt;'Raw Data'!P240, 'Raw Data'!J240, 0))</f>
        <v>0</v>
      </c>
      <c r="R245" s="7">
        <f>IF(OR(E245&gt;0, ISBLANK('Raw Data'!O240)=TRUE), 0, 1)</f>
        <v>0</v>
      </c>
      <c r="S245">
        <f>IF('Raw Data'!O240='Raw Data'!P240, 0, IF('Raw Data'!O240&lt;'Raw Data'!P240, 'Raw Data'!K240, 0))</f>
        <v>0</v>
      </c>
      <c r="T245" s="7">
        <f t="shared" si="55"/>
        <v>0</v>
      </c>
      <c r="U245">
        <f>IF(AND(ISNUMBER('Raw Data'!O240), OR('Raw Data'!O240&gt;'Raw Data'!P240, 'Raw Data'!O240='Raw Data'!P240)), 'Raw Data'!L240, 0)</f>
        <v>0</v>
      </c>
      <c r="V245" s="7">
        <f t="shared" si="56"/>
        <v>0</v>
      </c>
      <c r="W245">
        <f>IF(AND(ISNUMBER('Raw Data'!O240), OR('Raw Data'!O240&lt;'Raw Data'!P240, 'Raw Data'!O240='Raw Data'!P240)), 'Raw Data'!M240, 0)</f>
        <v>0</v>
      </c>
      <c r="X245" s="7">
        <f t="shared" si="57"/>
        <v>0</v>
      </c>
      <c r="Y245">
        <f>IF(AND(ISNUMBER('Raw Data'!O240), OR('Raw Data'!O240&gt;'Raw Data'!P240, 'Raw Data'!O240&lt;'Raw Data'!P240)), 'Raw Data'!N240, 0)</f>
        <v>0</v>
      </c>
      <c r="Z245">
        <f>IF('Raw Data'!C240&lt;'Raw Data'!E240, 1, 0)</f>
        <v>0</v>
      </c>
      <c r="AA245">
        <f>IF(AND('Raw Data'!C240&lt;'Raw Data'!E240, 'Raw Data'!O240&gt;'Raw Data'!P240), 'Raw Data'!C240, 0)</f>
        <v>0</v>
      </c>
      <c r="AB245" t="b">
        <f>'Raw Data'!C240&lt;'Raw Data'!E240</f>
        <v>0</v>
      </c>
      <c r="AC245">
        <f>IF('Raw Data'!C241&gt;'Raw Data'!E241, 1, 0)</f>
        <v>0</v>
      </c>
      <c r="AD245">
        <f>IF(AND('Raw Data'!C240&gt;'Raw Data'!E240, 'Raw Data'!O240&gt;'Raw Data'!P240), 'Raw Data'!C240, 0)</f>
        <v>0</v>
      </c>
      <c r="AE245">
        <f>IF('Raw Data'!E240&lt;'Raw Data'!C240, 1, 0)</f>
        <v>0</v>
      </c>
      <c r="AF245">
        <f>IF(AND('Raw Data'!C240&gt;'Raw Data'!E240, 'Raw Data'!O240&lt;'Raw Data'!P240), 'Raw Data'!E240, 0)</f>
        <v>0</v>
      </c>
      <c r="AG245">
        <f>IF('Raw Data'!E240&gt;'Raw Data'!C240, 1, 0)</f>
        <v>0</v>
      </c>
      <c r="AH245">
        <f>IF(AND('Raw Data'!C240&lt;'Raw Data'!E240, 'Raw Data'!O240&lt;'Raw Data'!P240), 'Raw Data'!E240, 0)</f>
        <v>0</v>
      </c>
      <c r="AI245" s="7">
        <f t="shared" si="58"/>
        <v>0</v>
      </c>
      <c r="AJ245">
        <f>IF(ISNUMBER('Raw Data'!C240), IF(_xlfn.XLOOKUP(SMALL('Raw Data'!C240:E240, 1), C245:G245, C245:G245, 0)&gt;0, SMALL('Raw Data'!C240:E240, 1), 0), 0)</f>
        <v>0</v>
      </c>
      <c r="AK245" s="7">
        <f t="shared" si="59"/>
        <v>0</v>
      </c>
      <c r="AL245">
        <f>IF(ISNUMBER('Raw Data'!C240), IF(_xlfn.XLOOKUP(SMALL('Raw Data'!C240:E240, 2), C245:G245, C245:G245, 0)&gt;0, SMALL('Raw Data'!C240:E240, 2), 0), 0)</f>
        <v>0</v>
      </c>
      <c r="AM245" s="7">
        <f t="shared" si="60"/>
        <v>0</v>
      </c>
      <c r="AN245">
        <f>IF(ISNUMBER('Raw Data'!C240), IF(_xlfn.XLOOKUP(SMALL('Raw Data'!C240:E240, 3), C245:G245, C245:G245, 0)&gt;0, SMALL('Raw Data'!C240:E240, 3), 0), 0)</f>
        <v>0</v>
      </c>
      <c r="AO245" s="7">
        <f t="shared" si="61"/>
        <v>0</v>
      </c>
      <c r="AP245">
        <f>IF(AND('Raw Data'!C240&lt;'Raw Data'!E240,'Raw Data'!O240&gt;'Raw Data'!P240),'Raw Data'!C240,IF(AND('Raw Data'!E240&lt;'Raw Data'!C240,'Raw Data'!P240&gt;'Raw Data'!O240),'Raw Data'!E240,0))</f>
        <v>0</v>
      </c>
      <c r="AQ245" s="7">
        <f t="shared" si="62"/>
        <v>0</v>
      </c>
      <c r="AR245">
        <f>IF(AND('Raw Data'!C240&gt;'Raw Data'!E240,'Raw Data'!O240&gt;'Raw Data'!P240),'Raw Data'!C240,IF(AND('Raw Data'!E240&gt;'Raw Data'!C240,'Raw Data'!P240&gt;'Raw Data'!O240),'Raw Data'!E240,0))</f>
        <v>0</v>
      </c>
      <c r="AS245">
        <f>IF('Raw Data'!D240&gt;0, IF('Raw Data'!D240&gt;4, Analysis!P245, 1), 0)</f>
        <v>0</v>
      </c>
      <c r="AT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AU245">
        <f t="shared" si="63"/>
        <v>0</v>
      </c>
      <c r="AV245">
        <f>IF(AND('Raw Data'!D240&gt;4,'Raw Data'!O240&lt;'Raw Data'!P240),'Raw Data'!K240,IF(AND('Raw Data'!D240&gt;4,'Raw Data'!O240='Raw Data'!P240),0,IF('Raw Data'!O240='Raw Data'!P240,'Raw Data'!D240,0)))</f>
        <v>0</v>
      </c>
      <c r="AW245">
        <f>IF(AND('Raw Data'!D240&lt;4, NOT(ISBLANK('Raw Data'!D240))), 1, 0)</f>
        <v>0</v>
      </c>
      <c r="AX245">
        <f>IF(AND('Raw Data'!D240&lt;4, 'Raw Data'!O240='Raw Data'!P240), 'Raw Data'!D240, 0)</f>
        <v>0</v>
      </c>
    </row>
    <row r="246" spans="1:50" x14ac:dyDescent="0.3">
      <c r="A246">
        <f>'Raw Data'!Q241</f>
        <v>0</v>
      </c>
      <c r="B246" s="7">
        <f t="shared" si="48"/>
        <v>0</v>
      </c>
      <c r="C246">
        <f>IF('Raw Data'!O241&gt;'Raw Data'!P241, 'Raw Data'!C241, 0)</f>
        <v>0</v>
      </c>
      <c r="D246" s="7">
        <f t="shared" si="49"/>
        <v>0</v>
      </c>
      <c r="E246">
        <f>IF(AND(ISNUMBER('Raw Data'!O241), 'Raw Data'!O241='Raw Data'!P241), 'Raw Data'!D241, 0)</f>
        <v>0</v>
      </c>
      <c r="F246" s="7">
        <f t="shared" si="50"/>
        <v>0</v>
      </c>
      <c r="G246">
        <f>IF('Raw Data'!O241&lt;'Raw Data'!P241, 'Raw Data'!E241, 0)</f>
        <v>0</v>
      </c>
      <c r="H246" s="7">
        <f t="shared" si="51"/>
        <v>0</v>
      </c>
      <c r="I246">
        <f>IF(SUM('Raw Data'!O241:P241)&gt;2, 'Raw Data'!F241, 0)</f>
        <v>0</v>
      </c>
      <c r="J246" s="7">
        <f t="shared" si="52"/>
        <v>0</v>
      </c>
      <c r="K246">
        <f>IF(AND(ISNUMBER('Raw Data'!O241),SUM('Raw Data'!O241:P241)&lt;3),'Raw Data'!F241,)</f>
        <v>0</v>
      </c>
      <c r="L246" s="7">
        <f t="shared" si="53"/>
        <v>0</v>
      </c>
      <c r="M246">
        <f>IF(AND('Raw Data'!O241&gt;0, 'Raw Data'!P241&gt;0), 'Raw Data'!H241, 0)</f>
        <v>0</v>
      </c>
      <c r="N246" s="7">
        <f t="shared" si="54"/>
        <v>0</v>
      </c>
      <c r="O246">
        <f>IF(AND(ISNUMBER('Raw Data'!O241), OR('Raw Data'!O241=0, 'Raw Data'!P241=0)), 'Raw Data'!I241, 0)</f>
        <v>0</v>
      </c>
      <c r="P246" s="7">
        <f>IF(OR(E246&gt;0, ISBLANK('Raw Data'!O241)=TRUE), 0, 1)</f>
        <v>0</v>
      </c>
      <c r="Q246">
        <f>IF('Raw Data'!O241='Raw Data'!P241, 0, IF('Raw Data'!O241&gt;'Raw Data'!P241, 'Raw Data'!J241, 0))</f>
        <v>0</v>
      </c>
      <c r="R246" s="7">
        <f>IF(OR(E246&gt;0, ISBLANK('Raw Data'!O241)=TRUE), 0, 1)</f>
        <v>0</v>
      </c>
      <c r="S246">
        <f>IF('Raw Data'!O241='Raw Data'!P241, 0, IF('Raw Data'!O241&lt;'Raw Data'!P241, 'Raw Data'!K241, 0))</f>
        <v>0</v>
      </c>
      <c r="T246" s="7">
        <f t="shared" si="55"/>
        <v>0</v>
      </c>
      <c r="U246">
        <f>IF(AND(ISNUMBER('Raw Data'!O241), OR('Raw Data'!O241&gt;'Raw Data'!P241, 'Raw Data'!O241='Raw Data'!P241)), 'Raw Data'!L241, 0)</f>
        <v>0</v>
      </c>
      <c r="V246" s="7">
        <f t="shared" si="56"/>
        <v>0</v>
      </c>
      <c r="W246">
        <f>IF(AND(ISNUMBER('Raw Data'!O241), OR('Raw Data'!O241&lt;'Raw Data'!P241, 'Raw Data'!O241='Raw Data'!P241)), 'Raw Data'!M241, 0)</f>
        <v>0</v>
      </c>
      <c r="X246" s="7">
        <f t="shared" si="57"/>
        <v>0</v>
      </c>
      <c r="Y246">
        <f>IF(AND(ISNUMBER('Raw Data'!O241), OR('Raw Data'!O241&gt;'Raw Data'!P241, 'Raw Data'!O241&lt;'Raw Data'!P241)), 'Raw Data'!N241, 0)</f>
        <v>0</v>
      </c>
      <c r="Z246">
        <f>IF('Raw Data'!C241&lt;'Raw Data'!E241, 1, 0)</f>
        <v>0</v>
      </c>
      <c r="AA246">
        <f>IF(AND('Raw Data'!C241&lt;'Raw Data'!E241, 'Raw Data'!O241&gt;'Raw Data'!P241), 'Raw Data'!C241, 0)</f>
        <v>0</v>
      </c>
      <c r="AB246" t="b">
        <f>'Raw Data'!C241&lt;'Raw Data'!E241</f>
        <v>0</v>
      </c>
      <c r="AC246">
        <f>IF('Raw Data'!C242&gt;'Raw Data'!E242, 1, 0)</f>
        <v>0</v>
      </c>
      <c r="AD246">
        <f>IF(AND('Raw Data'!C241&gt;'Raw Data'!E241, 'Raw Data'!O241&gt;'Raw Data'!P241), 'Raw Data'!C241, 0)</f>
        <v>0</v>
      </c>
      <c r="AE246">
        <f>IF('Raw Data'!E241&lt;'Raw Data'!C241, 1, 0)</f>
        <v>0</v>
      </c>
      <c r="AF246">
        <f>IF(AND('Raw Data'!C241&gt;'Raw Data'!E241, 'Raw Data'!O241&lt;'Raw Data'!P241), 'Raw Data'!E241, 0)</f>
        <v>0</v>
      </c>
      <c r="AG246">
        <f>IF('Raw Data'!E241&gt;'Raw Data'!C241, 1, 0)</f>
        <v>0</v>
      </c>
      <c r="AH246">
        <f>IF(AND('Raw Data'!C241&lt;'Raw Data'!E241, 'Raw Data'!O241&lt;'Raw Data'!P241), 'Raw Data'!E241, 0)</f>
        <v>0</v>
      </c>
      <c r="AI246" s="7">
        <f t="shared" si="58"/>
        <v>0</v>
      </c>
      <c r="AJ246">
        <f>IF(ISNUMBER('Raw Data'!C241), IF(_xlfn.XLOOKUP(SMALL('Raw Data'!C241:E241, 1), C246:G246, C246:G246, 0)&gt;0, SMALL('Raw Data'!C241:E241, 1), 0), 0)</f>
        <v>0</v>
      </c>
      <c r="AK246" s="7">
        <f t="shared" si="59"/>
        <v>0</v>
      </c>
      <c r="AL246">
        <f>IF(ISNUMBER('Raw Data'!C241), IF(_xlfn.XLOOKUP(SMALL('Raw Data'!C241:E241, 2), C246:G246, C246:G246, 0)&gt;0, SMALL('Raw Data'!C241:E241, 2), 0), 0)</f>
        <v>0</v>
      </c>
      <c r="AM246" s="7">
        <f t="shared" si="60"/>
        <v>0</v>
      </c>
      <c r="AN246">
        <f>IF(ISNUMBER('Raw Data'!C241), IF(_xlfn.XLOOKUP(SMALL('Raw Data'!C241:E241, 3), C246:G246, C246:G246, 0)&gt;0, SMALL('Raw Data'!C241:E241, 3), 0), 0)</f>
        <v>0</v>
      </c>
      <c r="AO246" s="7">
        <f t="shared" si="61"/>
        <v>0</v>
      </c>
      <c r="AP246">
        <f>IF(AND('Raw Data'!C241&lt;'Raw Data'!E241,'Raw Data'!O241&gt;'Raw Data'!P241),'Raw Data'!C241,IF(AND('Raw Data'!E241&lt;'Raw Data'!C241,'Raw Data'!P241&gt;'Raw Data'!O241),'Raw Data'!E241,0))</f>
        <v>0</v>
      </c>
      <c r="AQ246" s="7">
        <f t="shared" si="62"/>
        <v>0</v>
      </c>
      <c r="AR246">
        <f>IF(AND('Raw Data'!C241&gt;'Raw Data'!E241,'Raw Data'!O241&gt;'Raw Data'!P241),'Raw Data'!C241,IF(AND('Raw Data'!E241&gt;'Raw Data'!C241,'Raw Data'!P241&gt;'Raw Data'!O241),'Raw Data'!E241,0))</f>
        <v>0</v>
      </c>
      <c r="AS246">
        <f>IF('Raw Data'!D241&gt;0, IF('Raw Data'!D241&gt;4, Analysis!P246, 1), 0)</f>
        <v>0</v>
      </c>
      <c r="AT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AU246">
        <f t="shared" si="63"/>
        <v>0</v>
      </c>
      <c r="AV246">
        <f>IF(AND('Raw Data'!D241&gt;4,'Raw Data'!O241&lt;'Raw Data'!P241),'Raw Data'!K241,IF(AND('Raw Data'!D241&gt;4,'Raw Data'!O241='Raw Data'!P241),0,IF('Raw Data'!O241='Raw Data'!P241,'Raw Data'!D241,0)))</f>
        <v>0</v>
      </c>
      <c r="AW246">
        <f>IF(AND('Raw Data'!D241&lt;4, NOT(ISBLANK('Raw Data'!D241))), 1, 0)</f>
        <v>0</v>
      </c>
      <c r="AX246">
        <f>IF(AND('Raw Data'!D241&lt;4, 'Raw Data'!O241='Raw Data'!P241), 'Raw Data'!D241, 0)</f>
        <v>0</v>
      </c>
    </row>
    <row r="247" spans="1:50" x14ac:dyDescent="0.3">
      <c r="A247">
        <f>'Raw Data'!Q242</f>
        <v>0</v>
      </c>
      <c r="B247" s="7">
        <f t="shared" si="48"/>
        <v>0</v>
      </c>
      <c r="C247">
        <f>IF('Raw Data'!O242&gt;'Raw Data'!P242, 'Raw Data'!C242, 0)</f>
        <v>0</v>
      </c>
      <c r="D247" s="7">
        <f t="shared" si="49"/>
        <v>0</v>
      </c>
      <c r="E247">
        <f>IF(AND(ISNUMBER('Raw Data'!O242), 'Raw Data'!O242='Raw Data'!P242), 'Raw Data'!D242, 0)</f>
        <v>0</v>
      </c>
      <c r="F247" s="7">
        <f t="shared" si="50"/>
        <v>0</v>
      </c>
      <c r="G247">
        <f>IF('Raw Data'!O242&lt;'Raw Data'!P242, 'Raw Data'!E242, 0)</f>
        <v>0</v>
      </c>
      <c r="H247" s="7">
        <f t="shared" si="51"/>
        <v>0</v>
      </c>
      <c r="I247">
        <f>IF(SUM('Raw Data'!O242:P242)&gt;2, 'Raw Data'!F242, 0)</f>
        <v>0</v>
      </c>
      <c r="J247" s="7">
        <f t="shared" si="52"/>
        <v>0</v>
      </c>
      <c r="K247">
        <f>IF(AND(ISNUMBER('Raw Data'!O242),SUM('Raw Data'!O242:P242)&lt;3),'Raw Data'!F242,)</f>
        <v>0</v>
      </c>
      <c r="L247" s="7">
        <f t="shared" si="53"/>
        <v>0</v>
      </c>
      <c r="M247">
        <f>IF(AND('Raw Data'!O242&gt;0, 'Raw Data'!P242&gt;0), 'Raw Data'!H242, 0)</f>
        <v>0</v>
      </c>
      <c r="N247" s="7">
        <f t="shared" si="54"/>
        <v>0</v>
      </c>
      <c r="O247">
        <f>IF(AND(ISNUMBER('Raw Data'!O242), OR('Raw Data'!O242=0, 'Raw Data'!P242=0)), 'Raw Data'!I242, 0)</f>
        <v>0</v>
      </c>
      <c r="P247" s="7">
        <f>IF(OR(E247&gt;0, ISBLANK('Raw Data'!O242)=TRUE), 0, 1)</f>
        <v>0</v>
      </c>
      <c r="Q247">
        <f>IF('Raw Data'!O242='Raw Data'!P242, 0, IF('Raw Data'!O242&gt;'Raw Data'!P242, 'Raw Data'!J242, 0))</f>
        <v>0</v>
      </c>
      <c r="R247" s="7">
        <f>IF(OR(E247&gt;0, ISBLANK('Raw Data'!O242)=TRUE), 0, 1)</f>
        <v>0</v>
      </c>
      <c r="S247">
        <f>IF('Raw Data'!O242='Raw Data'!P242, 0, IF('Raw Data'!O242&lt;'Raw Data'!P242, 'Raw Data'!K242, 0))</f>
        <v>0</v>
      </c>
      <c r="T247" s="7">
        <f t="shared" si="55"/>
        <v>0</v>
      </c>
      <c r="U247">
        <f>IF(AND(ISNUMBER('Raw Data'!O242), OR('Raw Data'!O242&gt;'Raw Data'!P242, 'Raw Data'!O242='Raw Data'!P242)), 'Raw Data'!L242, 0)</f>
        <v>0</v>
      </c>
      <c r="V247" s="7">
        <f t="shared" si="56"/>
        <v>0</v>
      </c>
      <c r="W247">
        <f>IF(AND(ISNUMBER('Raw Data'!O242), OR('Raw Data'!O242&lt;'Raw Data'!P242, 'Raw Data'!O242='Raw Data'!P242)), 'Raw Data'!M242, 0)</f>
        <v>0</v>
      </c>
      <c r="X247" s="7">
        <f t="shared" si="57"/>
        <v>0</v>
      </c>
      <c r="Y247">
        <f>IF(AND(ISNUMBER('Raw Data'!O242), OR('Raw Data'!O242&gt;'Raw Data'!P242, 'Raw Data'!O242&lt;'Raw Data'!P242)), 'Raw Data'!N242, 0)</f>
        <v>0</v>
      </c>
      <c r="Z247">
        <f>IF('Raw Data'!C242&lt;'Raw Data'!E242, 1, 0)</f>
        <v>0</v>
      </c>
      <c r="AA247">
        <f>IF(AND('Raw Data'!C242&lt;'Raw Data'!E242, 'Raw Data'!O242&gt;'Raw Data'!P242), 'Raw Data'!C242, 0)</f>
        <v>0</v>
      </c>
      <c r="AB247" t="b">
        <f>'Raw Data'!C242&lt;'Raw Data'!E242</f>
        <v>0</v>
      </c>
      <c r="AC247">
        <f>IF('Raw Data'!C243&gt;'Raw Data'!E243, 1, 0)</f>
        <v>0</v>
      </c>
      <c r="AD247">
        <f>IF(AND('Raw Data'!C242&gt;'Raw Data'!E242, 'Raw Data'!O242&gt;'Raw Data'!P242), 'Raw Data'!C242, 0)</f>
        <v>0</v>
      </c>
      <c r="AE247">
        <f>IF('Raw Data'!E242&lt;'Raw Data'!C242, 1, 0)</f>
        <v>0</v>
      </c>
      <c r="AF247">
        <f>IF(AND('Raw Data'!C242&gt;'Raw Data'!E242, 'Raw Data'!O242&lt;'Raw Data'!P242), 'Raw Data'!E242, 0)</f>
        <v>0</v>
      </c>
      <c r="AG247">
        <f>IF('Raw Data'!E242&gt;'Raw Data'!C242, 1, 0)</f>
        <v>0</v>
      </c>
      <c r="AH247">
        <f>IF(AND('Raw Data'!C242&lt;'Raw Data'!E242, 'Raw Data'!O242&lt;'Raw Data'!P242), 'Raw Data'!E242, 0)</f>
        <v>0</v>
      </c>
      <c r="AI247" s="7">
        <f t="shared" si="58"/>
        <v>0</v>
      </c>
      <c r="AJ247">
        <f>IF(ISNUMBER('Raw Data'!C242), IF(_xlfn.XLOOKUP(SMALL('Raw Data'!C242:E242, 1), C247:G247, C247:G247, 0)&gt;0, SMALL('Raw Data'!C242:E242, 1), 0), 0)</f>
        <v>0</v>
      </c>
      <c r="AK247" s="7">
        <f t="shared" si="59"/>
        <v>0</v>
      </c>
      <c r="AL247">
        <f>IF(ISNUMBER('Raw Data'!C242), IF(_xlfn.XLOOKUP(SMALL('Raw Data'!C242:E242, 2), C247:G247, C247:G247, 0)&gt;0, SMALL('Raw Data'!C242:E242, 2), 0), 0)</f>
        <v>0</v>
      </c>
      <c r="AM247" s="7">
        <f t="shared" si="60"/>
        <v>0</v>
      </c>
      <c r="AN247">
        <f>IF(ISNUMBER('Raw Data'!C242), IF(_xlfn.XLOOKUP(SMALL('Raw Data'!C242:E242, 3), C247:G247, C247:G247, 0)&gt;0, SMALL('Raw Data'!C242:E242, 3), 0), 0)</f>
        <v>0</v>
      </c>
      <c r="AO247" s="7">
        <f t="shared" si="61"/>
        <v>0</v>
      </c>
      <c r="AP247">
        <f>IF(AND('Raw Data'!C242&lt;'Raw Data'!E242,'Raw Data'!O242&gt;'Raw Data'!P242),'Raw Data'!C242,IF(AND('Raw Data'!E242&lt;'Raw Data'!C242,'Raw Data'!P242&gt;'Raw Data'!O242),'Raw Data'!E242,0))</f>
        <v>0</v>
      </c>
      <c r="AQ247" s="7">
        <f t="shared" si="62"/>
        <v>0</v>
      </c>
      <c r="AR247">
        <f>IF(AND('Raw Data'!C242&gt;'Raw Data'!E242,'Raw Data'!O242&gt;'Raw Data'!P242),'Raw Data'!C242,IF(AND('Raw Data'!E242&gt;'Raw Data'!C242,'Raw Data'!P242&gt;'Raw Data'!O242),'Raw Data'!E242,0))</f>
        <v>0</v>
      </c>
      <c r="AS247">
        <f>IF('Raw Data'!D242&gt;0, IF('Raw Data'!D242&gt;4, Analysis!P247, 1), 0)</f>
        <v>0</v>
      </c>
      <c r="AT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AU247">
        <f t="shared" si="63"/>
        <v>0</v>
      </c>
      <c r="AV247">
        <f>IF(AND('Raw Data'!D242&gt;4,'Raw Data'!O242&lt;'Raw Data'!P242),'Raw Data'!K242,IF(AND('Raw Data'!D242&gt;4,'Raw Data'!O242='Raw Data'!P242),0,IF('Raw Data'!O242='Raw Data'!P242,'Raw Data'!D242,0)))</f>
        <v>0</v>
      </c>
      <c r="AW247">
        <f>IF(AND('Raw Data'!D242&lt;4, NOT(ISBLANK('Raw Data'!D242))), 1, 0)</f>
        <v>0</v>
      </c>
      <c r="AX247">
        <f>IF(AND('Raw Data'!D242&lt;4, 'Raw Data'!O242='Raw Data'!P242), 'Raw Data'!D242, 0)</f>
        <v>0</v>
      </c>
    </row>
    <row r="248" spans="1:50" x14ac:dyDescent="0.3">
      <c r="A248">
        <f>'Raw Data'!Q243</f>
        <v>0</v>
      </c>
      <c r="B248" s="7">
        <f t="shared" si="48"/>
        <v>0</v>
      </c>
      <c r="C248">
        <f>IF('Raw Data'!O243&gt;'Raw Data'!P243, 'Raw Data'!C243, 0)</f>
        <v>0</v>
      </c>
      <c r="D248" s="7">
        <f t="shared" si="49"/>
        <v>0</v>
      </c>
      <c r="E248">
        <f>IF(AND(ISNUMBER('Raw Data'!O243), 'Raw Data'!O243='Raw Data'!P243), 'Raw Data'!D243, 0)</f>
        <v>0</v>
      </c>
      <c r="F248" s="7">
        <f t="shared" si="50"/>
        <v>0</v>
      </c>
      <c r="G248">
        <f>IF('Raw Data'!O243&lt;'Raw Data'!P243, 'Raw Data'!E243, 0)</f>
        <v>0</v>
      </c>
      <c r="H248" s="7">
        <f t="shared" si="51"/>
        <v>0</v>
      </c>
      <c r="I248">
        <f>IF(SUM('Raw Data'!O243:P243)&gt;2, 'Raw Data'!F243, 0)</f>
        <v>0</v>
      </c>
      <c r="J248" s="7">
        <f t="shared" si="52"/>
        <v>0</v>
      </c>
      <c r="K248">
        <f>IF(AND(ISNUMBER('Raw Data'!O243),SUM('Raw Data'!O243:P243)&lt;3),'Raw Data'!F243,)</f>
        <v>0</v>
      </c>
      <c r="L248" s="7">
        <f t="shared" si="53"/>
        <v>0</v>
      </c>
      <c r="M248">
        <f>IF(AND('Raw Data'!O243&gt;0, 'Raw Data'!P243&gt;0), 'Raw Data'!H243, 0)</f>
        <v>0</v>
      </c>
      <c r="N248" s="7">
        <f t="shared" si="54"/>
        <v>0</v>
      </c>
      <c r="O248">
        <f>IF(AND(ISNUMBER('Raw Data'!O243), OR('Raw Data'!O243=0, 'Raw Data'!P243=0)), 'Raw Data'!I243, 0)</f>
        <v>0</v>
      </c>
      <c r="P248" s="7">
        <f>IF(OR(E248&gt;0, ISBLANK('Raw Data'!O243)=TRUE), 0, 1)</f>
        <v>0</v>
      </c>
      <c r="Q248">
        <f>IF('Raw Data'!O243='Raw Data'!P243, 0, IF('Raw Data'!O243&gt;'Raw Data'!P243, 'Raw Data'!J243, 0))</f>
        <v>0</v>
      </c>
      <c r="R248" s="7">
        <f>IF(OR(E248&gt;0, ISBLANK('Raw Data'!O243)=TRUE), 0, 1)</f>
        <v>0</v>
      </c>
      <c r="S248">
        <f>IF('Raw Data'!O243='Raw Data'!P243, 0, IF('Raw Data'!O243&lt;'Raw Data'!P243, 'Raw Data'!K243, 0))</f>
        <v>0</v>
      </c>
      <c r="T248" s="7">
        <f t="shared" si="55"/>
        <v>0</v>
      </c>
      <c r="U248">
        <f>IF(AND(ISNUMBER('Raw Data'!O243), OR('Raw Data'!O243&gt;'Raw Data'!P243, 'Raw Data'!O243='Raw Data'!P243)), 'Raw Data'!L243, 0)</f>
        <v>0</v>
      </c>
      <c r="V248" s="7">
        <f t="shared" si="56"/>
        <v>0</v>
      </c>
      <c r="W248">
        <f>IF(AND(ISNUMBER('Raw Data'!O243), OR('Raw Data'!O243&lt;'Raw Data'!P243, 'Raw Data'!O243='Raw Data'!P243)), 'Raw Data'!M243, 0)</f>
        <v>0</v>
      </c>
      <c r="X248" s="7">
        <f t="shared" si="57"/>
        <v>0</v>
      </c>
      <c r="Y248">
        <f>IF(AND(ISNUMBER('Raw Data'!O243), OR('Raw Data'!O243&gt;'Raw Data'!P243, 'Raw Data'!O243&lt;'Raw Data'!P243)), 'Raw Data'!N243, 0)</f>
        <v>0</v>
      </c>
      <c r="Z248">
        <f>IF('Raw Data'!C243&lt;'Raw Data'!E243, 1, 0)</f>
        <v>0</v>
      </c>
      <c r="AA248">
        <f>IF(AND('Raw Data'!C243&lt;'Raw Data'!E243, 'Raw Data'!O243&gt;'Raw Data'!P243), 'Raw Data'!C243, 0)</f>
        <v>0</v>
      </c>
      <c r="AB248" t="b">
        <f>'Raw Data'!C243&lt;'Raw Data'!E243</f>
        <v>0</v>
      </c>
      <c r="AC248">
        <f>IF('Raw Data'!C244&gt;'Raw Data'!E244, 1, 0)</f>
        <v>0</v>
      </c>
      <c r="AD248">
        <f>IF(AND('Raw Data'!C243&gt;'Raw Data'!E243, 'Raw Data'!O243&gt;'Raw Data'!P243), 'Raw Data'!C243, 0)</f>
        <v>0</v>
      </c>
      <c r="AE248">
        <f>IF('Raw Data'!E243&lt;'Raw Data'!C243, 1, 0)</f>
        <v>0</v>
      </c>
      <c r="AF248">
        <f>IF(AND('Raw Data'!C243&gt;'Raw Data'!E243, 'Raw Data'!O243&lt;'Raw Data'!P243), 'Raw Data'!E243, 0)</f>
        <v>0</v>
      </c>
      <c r="AG248">
        <f>IF('Raw Data'!E243&gt;'Raw Data'!C243, 1, 0)</f>
        <v>0</v>
      </c>
      <c r="AH248">
        <f>IF(AND('Raw Data'!C243&lt;'Raw Data'!E243, 'Raw Data'!O243&lt;'Raw Data'!P243), 'Raw Data'!E243, 0)</f>
        <v>0</v>
      </c>
      <c r="AI248" s="7">
        <f t="shared" si="58"/>
        <v>0</v>
      </c>
      <c r="AJ248">
        <f>IF(ISNUMBER('Raw Data'!C243), IF(_xlfn.XLOOKUP(SMALL('Raw Data'!C243:E243, 1), C248:G248, C248:G248, 0)&gt;0, SMALL('Raw Data'!C243:E243, 1), 0), 0)</f>
        <v>0</v>
      </c>
      <c r="AK248" s="7">
        <f t="shared" si="59"/>
        <v>0</v>
      </c>
      <c r="AL248">
        <f>IF(ISNUMBER('Raw Data'!C243), IF(_xlfn.XLOOKUP(SMALL('Raw Data'!C243:E243, 2), C248:G248, C248:G248, 0)&gt;0, SMALL('Raw Data'!C243:E243, 2), 0), 0)</f>
        <v>0</v>
      </c>
      <c r="AM248" s="7">
        <f t="shared" si="60"/>
        <v>0</v>
      </c>
      <c r="AN248">
        <f>IF(ISNUMBER('Raw Data'!C243), IF(_xlfn.XLOOKUP(SMALL('Raw Data'!C243:E243, 3), C248:G248, C248:G248, 0)&gt;0, SMALL('Raw Data'!C243:E243, 3), 0), 0)</f>
        <v>0</v>
      </c>
      <c r="AO248" s="7">
        <f t="shared" si="61"/>
        <v>0</v>
      </c>
      <c r="AP248">
        <f>IF(AND('Raw Data'!C243&lt;'Raw Data'!E243,'Raw Data'!O243&gt;'Raw Data'!P243),'Raw Data'!C243,IF(AND('Raw Data'!E243&lt;'Raw Data'!C243,'Raw Data'!P243&gt;'Raw Data'!O243),'Raw Data'!E243,0))</f>
        <v>0</v>
      </c>
      <c r="AQ248" s="7">
        <f t="shared" si="62"/>
        <v>0</v>
      </c>
      <c r="AR248">
        <f>IF(AND('Raw Data'!C243&gt;'Raw Data'!E243,'Raw Data'!O243&gt;'Raw Data'!P243),'Raw Data'!C243,IF(AND('Raw Data'!E243&gt;'Raw Data'!C243,'Raw Data'!P243&gt;'Raw Data'!O243),'Raw Data'!E243,0))</f>
        <v>0</v>
      </c>
      <c r="AS248">
        <f>IF('Raw Data'!D243&gt;0, IF('Raw Data'!D243&gt;4, Analysis!P248, 1), 0)</f>
        <v>0</v>
      </c>
      <c r="AT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AU248">
        <f t="shared" si="63"/>
        <v>0</v>
      </c>
      <c r="AV248">
        <f>IF(AND('Raw Data'!D243&gt;4,'Raw Data'!O243&lt;'Raw Data'!P243),'Raw Data'!K243,IF(AND('Raw Data'!D243&gt;4,'Raw Data'!O243='Raw Data'!P243),0,IF('Raw Data'!O243='Raw Data'!P243,'Raw Data'!D243,0)))</f>
        <v>0</v>
      </c>
      <c r="AW248">
        <f>IF(AND('Raw Data'!D243&lt;4, NOT(ISBLANK('Raw Data'!D243))), 1, 0)</f>
        <v>0</v>
      </c>
      <c r="AX248">
        <f>IF(AND('Raw Data'!D243&lt;4, 'Raw Data'!O243='Raw Data'!P243), 'Raw Data'!D243, 0)</f>
        <v>0</v>
      </c>
    </row>
    <row r="249" spans="1:50" x14ac:dyDescent="0.3">
      <c r="A249">
        <f>'Raw Data'!Q244</f>
        <v>0</v>
      </c>
      <c r="B249" s="7">
        <f t="shared" si="48"/>
        <v>0</v>
      </c>
      <c r="C249">
        <f>IF('Raw Data'!O244&gt;'Raw Data'!P244, 'Raw Data'!C244, 0)</f>
        <v>0</v>
      </c>
      <c r="D249" s="7">
        <f t="shared" si="49"/>
        <v>0</v>
      </c>
      <c r="E249">
        <f>IF(AND(ISNUMBER('Raw Data'!O244), 'Raw Data'!O244='Raw Data'!P244), 'Raw Data'!D244, 0)</f>
        <v>0</v>
      </c>
      <c r="F249" s="7">
        <f t="shared" si="50"/>
        <v>0</v>
      </c>
      <c r="G249">
        <f>IF('Raw Data'!O244&lt;'Raw Data'!P244, 'Raw Data'!E244, 0)</f>
        <v>0</v>
      </c>
      <c r="H249" s="7">
        <f t="shared" si="51"/>
        <v>0</v>
      </c>
      <c r="I249">
        <f>IF(SUM('Raw Data'!O244:P244)&gt;2, 'Raw Data'!F244, 0)</f>
        <v>0</v>
      </c>
      <c r="J249" s="7">
        <f t="shared" si="52"/>
        <v>0</v>
      </c>
      <c r="K249">
        <f>IF(AND(ISNUMBER('Raw Data'!O244),SUM('Raw Data'!O244:P244)&lt;3),'Raw Data'!F244,)</f>
        <v>0</v>
      </c>
      <c r="L249" s="7">
        <f t="shared" si="53"/>
        <v>0</v>
      </c>
      <c r="M249">
        <f>IF(AND('Raw Data'!O244&gt;0, 'Raw Data'!P244&gt;0), 'Raw Data'!H244, 0)</f>
        <v>0</v>
      </c>
      <c r="N249" s="7">
        <f t="shared" si="54"/>
        <v>0</v>
      </c>
      <c r="O249">
        <f>IF(AND(ISNUMBER('Raw Data'!O244), OR('Raw Data'!O244=0, 'Raw Data'!P244=0)), 'Raw Data'!I244, 0)</f>
        <v>0</v>
      </c>
      <c r="P249" s="7">
        <f>IF(OR(E249&gt;0, ISBLANK('Raw Data'!O244)=TRUE), 0, 1)</f>
        <v>0</v>
      </c>
      <c r="Q249">
        <f>IF('Raw Data'!O244='Raw Data'!P244, 0, IF('Raw Data'!O244&gt;'Raw Data'!P244, 'Raw Data'!J244, 0))</f>
        <v>0</v>
      </c>
      <c r="R249" s="7">
        <f>IF(OR(E249&gt;0, ISBLANK('Raw Data'!O244)=TRUE), 0, 1)</f>
        <v>0</v>
      </c>
      <c r="S249">
        <f>IF('Raw Data'!O244='Raw Data'!P244, 0, IF('Raw Data'!O244&lt;'Raw Data'!P244, 'Raw Data'!K244, 0))</f>
        <v>0</v>
      </c>
      <c r="T249" s="7">
        <f t="shared" si="55"/>
        <v>0</v>
      </c>
      <c r="U249">
        <f>IF(AND(ISNUMBER('Raw Data'!O244), OR('Raw Data'!O244&gt;'Raw Data'!P244, 'Raw Data'!O244='Raw Data'!P244)), 'Raw Data'!L244, 0)</f>
        <v>0</v>
      </c>
      <c r="V249" s="7">
        <f t="shared" si="56"/>
        <v>0</v>
      </c>
      <c r="W249">
        <f>IF(AND(ISNUMBER('Raw Data'!O244), OR('Raw Data'!O244&lt;'Raw Data'!P244, 'Raw Data'!O244='Raw Data'!P244)), 'Raw Data'!M244, 0)</f>
        <v>0</v>
      </c>
      <c r="X249" s="7">
        <f t="shared" si="57"/>
        <v>0</v>
      </c>
      <c r="Y249">
        <f>IF(AND(ISNUMBER('Raw Data'!O244), OR('Raw Data'!O244&gt;'Raw Data'!P244, 'Raw Data'!O244&lt;'Raw Data'!P244)), 'Raw Data'!N244, 0)</f>
        <v>0</v>
      </c>
      <c r="Z249">
        <f>IF('Raw Data'!C244&lt;'Raw Data'!E244, 1, 0)</f>
        <v>0</v>
      </c>
      <c r="AA249">
        <f>IF(AND('Raw Data'!C244&lt;'Raw Data'!E244, 'Raw Data'!O244&gt;'Raw Data'!P244), 'Raw Data'!C244, 0)</f>
        <v>0</v>
      </c>
      <c r="AB249" t="b">
        <f>'Raw Data'!C244&lt;'Raw Data'!E244</f>
        <v>0</v>
      </c>
      <c r="AC249">
        <f>IF('Raw Data'!C245&gt;'Raw Data'!E245, 1, 0)</f>
        <v>0</v>
      </c>
      <c r="AD249">
        <f>IF(AND('Raw Data'!C244&gt;'Raw Data'!E244, 'Raw Data'!O244&gt;'Raw Data'!P244), 'Raw Data'!C244, 0)</f>
        <v>0</v>
      </c>
      <c r="AE249">
        <f>IF('Raw Data'!E244&lt;'Raw Data'!C244, 1, 0)</f>
        <v>0</v>
      </c>
      <c r="AF249">
        <f>IF(AND('Raw Data'!C244&gt;'Raw Data'!E244, 'Raw Data'!O244&lt;'Raw Data'!P244), 'Raw Data'!E244, 0)</f>
        <v>0</v>
      </c>
      <c r="AG249">
        <f>IF('Raw Data'!E244&gt;'Raw Data'!C244, 1, 0)</f>
        <v>0</v>
      </c>
      <c r="AH249">
        <f>IF(AND('Raw Data'!C244&lt;'Raw Data'!E244, 'Raw Data'!O244&lt;'Raw Data'!P244), 'Raw Data'!E244, 0)</f>
        <v>0</v>
      </c>
      <c r="AI249" s="7">
        <f t="shared" si="58"/>
        <v>0</v>
      </c>
      <c r="AJ249">
        <f>IF(ISNUMBER('Raw Data'!C244), IF(_xlfn.XLOOKUP(SMALL('Raw Data'!C244:E244, 1), C249:G249, C249:G249, 0)&gt;0, SMALL('Raw Data'!C244:E244, 1), 0), 0)</f>
        <v>0</v>
      </c>
      <c r="AK249" s="7">
        <f t="shared" si="59"/>
        <v>0</v>
      </c>
      <c r="AL249">
        <f>IF(ISNUMBER('Raw Data'!C244), IF(_xlfn.XLOOKUP(SMALL('Raw Data'!C244:E244, 2), C249:G249, C249:G249, 0)&gt;0, SMALL('Raw Data'!C244:E244, 2), 0), 0)</f>
        <v>0</v>
      </c>
      <c r="AM249" s="7">
        <f t="shared" si="60"/>
        <v>0</v>
      </c>
      <c r="AN249">
        <f>IF(ISNUMBER('Raw Data'!C244), IF(_xlfn.XLOOKUP(SMALL('Raw Data'!C244:E244, 3), C249:G249, C249:G249, 0)&gt;0, SMALL('Raw Data'!C244:E244, 3), 0), 0)</f>
        <v>0</v>
      </c>
      <c r="AO249" s="7">
        <f t="shared" si="61"/>
        <v>0</v>
      </c>
      <c r="AP249">
        <f>IF(AND('Raw Data'!C244&lt;'Raw Data'!E244,'Raw Data'!O244&gt;'Raw Data'!P244),'Raw Data'!C244,IF(AND('Raw Data'!E244&lt;'Raw Data'!C244,'Raw Data'!P244&gt;'Raw Data'!O244),'Raw Data'!E244,0))</f>
        <v>0</v>
      </c>
      <c r="AQ249" s="7">
        <f t="shared" si="62"/>
        <v>0</v>
      </c>
      <c r="AR249">
        <f>IF(AND('Raw Data'!C244&gt;'Raw Data'!E244,'Raw Data'!O244&gt;'Raw Data'!P244),'Raw Data'!C244,IF(AND('Raw Data'!E244&gt;'Raw Data'!C244,'Raw Data'!P244&gt;'Raw Data'!O244),'Raw Data'!E244,0))</f>
        <v>0</v>
      </c>
      <c r="AS249">
        <f>IF('Raw Data'!D244&gt;0, IF('Raw Data'!D244&gt;4, Analysis!P249, 1), 0)</f>
        <v>0</v>
      </c>
      <c r="AT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AU249">
        <f t="shared" si="63"/>
        <v>0</v>
      </c>
      <c r="AV249">
        <f>IF(AND('Raw Data'!D244&gt;4,'Raw Data'!O244&lt;'Raw Data'!P244),'Raw Data'!K244,IF(AND('Raw Data'!D244&gt;4,'Raw Data'!O244='Raw Data'!P244),0,IF('Raw Data'!O244='Raw Data'!P244,'Raw Data'!D244,0)))</f>
        <v>0</v>
      </c>
      <c r="AW249">
        <f>IF(AND('Raw Data'!D244&lt;4, NOT(ISBLANK('Raw Data'!D244))), 1, 0)</f>
        <v>0</v>
      </c>
      <c r="AX249">
        <f>IF(AND('Raw Data'!D244&lt;4, 'Raw Data'!O244='Raw Data'!P244), 'Raw Data'!D244, 0)</f>
        <v>0</v>
      </c>
    </row>
    <row r="250" spans="1:50" x14ac:dyDescent="0.3">
      <c r="A250">
        <f>'Raw Data'!Q245</f>
        <v>0</v>
      </c>
      <c r="B250" s="7">
        <f t="shared" si="48"/>
        <v>0</v>
      </c>
      <c r="C250">
        <f>IF('Raw Data'!O245&gt;'Raw Data'!P245, 'Raw Data'!C245, 0)</f>
        <v>0</v>
      </c>
      <c r="D250" s="7">
        <f t="shared" si="49"/>
        <v>0</v>
      </c>
      <c r="E250">
        <f>IF(AND(ISNUMBER('Raw Data'!O245), 'Raw Data'!O245='Raw Data'!P245), 'Raw Data'!D245, 0)</f>
        <v>0</v>
      </c>
      <c r="F250" s="7">
        <f t="shared" si="50"/>
        <v>0</v>
      </c>
      <c r="G250">
        <f>IF('Raw Data'!O245&lt;'Raw Data'!P245, 'Raw Data'!E245, 0)</f>
        <v>0</v>
      </c>
      <c r="H250" s="7">
        <f t="shared" si="51"/>
        <v>0</v>
      </c>
      <c r="I250">
        <f>IF(SUM('Raw Data'!O245:P245)&gt;2, 'Raw Data'!F245, 0)</f>
        <v>0</v>
      </c>
      <c r="J250" s="7">
        <f t="shared" si="52"/>
        <v>0</v>
      </c>
      <c r="K250">
        <f>IF(AND(ISNUMBER('Raw Data'!O245),SUM('Raw Data'!O245:P245)&lt;3),'Raw Data'!F245,)</f>
        <v>0</v>
      </c>
      <c r="L250" s="7">
        <f t="shared" si="53"/>
        <v>0</v>
      </c>
      <c r="M250">
        <f>IF(AND('Raw Data'!O245&gt;0, 'Raw Data'!P245&gt;0), 'Raw Data'!H245, 0)</f>
        <v>0</v>
      </c>
      <c r="N250" s="7">
        <f t="shared" si="54"/>
        <v>0</v>
      </c>
      <c r="O250">
        <f>IF(AND(ISNUMBER('Raw Data'!O245), OR('Raw Data'!O245=0, 'Raw Data'!P245=0)), 'Raw Data'!I245, 0)</f>
        <v>0</v>
      </c>
      <c r="P250" s="7">
        <f>IF(OR(E250&gt;0, ISBLANK('Raw Data'!O245)=TRUE), 0, 1)</f>
        <v>0</v>
      </c>
      <c r="Q250">
        <f>IF('Raw Data'!O245='Raw Data'!P245, 0, IF('Raw Data'!O245&gt;'Raw Data'!P245, 'Raw Data'!J245, 0))</f>
        <v>0</v>
      </c>
      <c r="R250" s="7">
        <f>IF(OR(E250&gt;0, ISBLANK('Raw Data'!O245)=TRUE), 0, 1)</f>
        <v>0</v>
      </c>
      <c r="S250">
        <f>IF('Raw Data'!O245='Raw Data'!P245, 0, IF('Raw Data'!O245&lt;'Raw Data'!P245, 'Raw Data'!K245, 0))</f>
        <v>0</v>
      </c>
      <c r="T250" s="7">
        <f t="shared" si="55"/>
        <v>0</v>
      </c>
      <c r="U250">
        <f>IF(AND(ISNUMBER('Raw Data'!O245), OR('Raw Data'!O245&gt;'Raw Data'!P245, 'Raw Data'!O245='Raw Data'!P245)), 'Raw Data'!L245, 0)</f>
        <v>0</v>
      </c>
      <c r="V250" s="7">
        <f t="shared" si="56"/>
        <v>0</v>
      </c>
      <c r="W250">
        <f>IF(AND(ISNUMBER('Raw Data'!O245), OR('Raw Data'!O245&lt;'Raw Data'!P245, 'Raw Data'!O245='Raw Data'!P245)), 'Raw Data'!M245, 0)</f>
        <v>0</v>
      </c>
      <c r="X250" s="7">
        <f t="shared" si="57"/>
        <v>0</v>
      </c>
      <c r="Y250">
        <f>IF(AND(ISNUMBER('Raw Data'!O245), OR('Raw Data'!O245&gt;'Raw Data'!P245, 'Raw Data'!O245&lt;'Raw Data'!P245)), 'Raw Data'!N245, 0)</f>
        <v>0</v>
      </c>
      <c r="Z250">
        <f>IF('Raw Data'!C245&lt;'Raw Data'!E245, 1, 0)</f>
        <v>0</v>
      </c>
      <c r="AA250">
        <f>IF(AND('Raw Data'!C245&lt;'Raw Data'!E245, 'Raw Data'!O245&gt;'Raw Data'!P245), 'Raw Data'!C245, 0)</f>
        <v>0</v>
      </c>
      <c r="AB250" t="b">
        <f>'Raw Data'!C245&lt;'Raw Data'!E245</f>
        <v>0</v>
      </c>
      <c r="AC250">
        <f>IF('Raw Data'!C246&gt;'Raw Data'!E246, 1, 0)</f>
        <v>0</v>
      </c>
      <c r="AD250">
        <f>IF(AND('Raw Data'!C245&gt;'Raw Data'!E245, 'Raw Data'!O245&gt;'Raw Data'!P245), 'Raw Data'!C245, 0)</f>
        <v>0</v>
      </c>
      <c r="AE250">
        <f>IF('Raw Data'!E245&lt;'Raw Data'!C245, 1, 0)</f>
        <v>0</v>
      </c>
      <c r="AF250">
        <f>IF(AND('Raw Data'!C245&gt;'Raw Data'!E245, 'Raw Data'!O245&lt;'Raw Data'!P245), 'Raw Data'!E245, 0)</f>
        <v>0</v>
      </c>
      <c r="AG250">
        <f>IF('Raw Data'!E245&gt;'Raw Data'!C245, 1, 0)</f>
        <v>0</v>
      </c>
      <c r="AH250">
        <f>IF(AND('Raw Data'!C245&lt;'Raw Data'!E245, 'Raw Data'!O245&lt;'Raw Data'!P245), 'Raw Data'!E245, 0)</f>
        <v>0</v>
      </c>
      <c r="AI250" s="7">
        <f t="shared" si="58"/>
        <v>0</v>
      </c>
      <c r="AJ250">
        <f>IF(ISNUMBER('Raw Data'!C245), IF(_xlfn.XLOOKUP(SMALL('Raw Data'!C245:E245, 1), C250:G250, C250:G250, 0)&gt;0, SMALL('Raw Data'!C245:E245, 1), 0), 0)</f>
        <v>0</v>
      </c>
      <c r="AK250" s="7">
        <f t="shared" si="59"/>
        <v>0</v>
      </c>
      <c r="AL250">
        <f>IF(ISNUMBER('Raw Data'!C245), IF(_xlfn.XLOOKUP(SMALL('Raw Data'!C245:E245, 2), C250:G250, C250:G250, 0)&gt;0, SMALL('Raw Data'!C245:E245, 2), 0), 0)</f>
        <v>0</v>
      </c>
      <c r="AM250" s="7">
        <f t="shared" si="60"/>
        <v>0</v>
      </c>
      <c r="AN250">
        <f>IF(ISNUMBER('Raw Data'!C245), IF(_xlfn.XLOOKUP(SMALL('Raw Data'!C245:E245, 3), C250:G250, C250:G250, 0)&gt;0, SMALL('Raw Data'!C245:E245, 3), 0), 0)</f>
        <v>0</v>
      </c>
      <c r="AO250" s="7">
        <f t="shared" si="61"/>
        <v>0</v>
      </c>
      <c r="AP250">
        <f>IF(AND('Raw Data'!C245&lt;'Raw Data'!E245,'Raw Data'!O245&gt;'Raw Data'!P245),'Raw Data'!C245,IF(AND('Raw Data'!E245&lt;'Raw Data'!C245,'Raw Data'!P245&gt;'Raw Data'!O245),'Raw Data'!E245,0))</f>
        <v>0</v>
      </c>
      <c r="AQ250" s="7">
        <f t="shared" si="62"/>
        <v>0</v>
      </c>
      <c r="AR250">
        <f>IF(AND('Raw Data'!C245&gt;'Raw Data'!E245,'Raw Data'!O245&gt;'Raw Data'!P245),'Raw Data'!C245,IF(AND('Raw Data'!E245&gt;'Raw Data'!C245,'Raw Data'!P245&gt;'Raw Data'!O245),'Raw Data'!E245,0))</f>
        <v>0</v>
      </c>
      <c r="AS250">
        <f>IF('Raw Data'!D245&gt;0, IF('Raw Data'!D245&gt;4, Analysis!P250, 1), 0)</f>
        <v>0</v>
      </c>
      <c r="AT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AU250">
        <f t="shared" si="63"/>
        <v>0</v>
      </c>
      <c r="AV250">
        <f>IF(AND('Raw Data'!D245&gt;4,'Raw Data'!O245&lt;'Raw Data'!P245),'Raw Data'!K245,IF(AND('Raw Data'!D245&gt;4,'Raw Data'!O245='Raw Data'!P245),0,IF('Raw Data'!O245='Raw Data'!P245,'Raw Data'!D245,0)))</f>
        <v>0</v>
      </c>
      <c r="AW250">
        <f>IF(AND('Raw Data'!D245&lt;4, NOT(ISBLANK('Raw Data'!D245))), 1, 0)</f>
        <v>0</v>
      </c>
      <c r="AX250">
        <f>IF(AND('Raw Data'!D245&lt;4, 'Raw Data'!O245='Raw Data'!P245), 'Raw Data'!D245, 0)</f>
        <v>0</v>
      </c>
    </row>
    <row r="251" spans="1:50" x14ac:dyDescent="0.3">
      <c r="A251">
        <f>'Raw Data'!Q246</f>
        <v>0</v>
      </c>
      <c r="B251" s="7">
        <f t="shared" si="48"/>
        <v>0</v>
      </c>
      <c r="C251">
        <f>IF('Raw Data'!O246&gt;'Raw Data'!P246, 'Raw Data'!C246, 0)</f>
        <v>0</v>
      </c>
      <c r="D251" s="7">
        <f t="shared" si="49"/>
        <v>0</v>
      </c>
      <c r="E251">
        <f>IF(AND(ISNUMBER('Raw Data'!O246), 'Raw Data'!O246='Raw Data'!P246), 'Raw Data'!D246, 0)</f>
        <v>0</v>
      </c>
      <c r="F251" s="7">
        <f t="shared" si="50"/>
        <v>0</v>
      </c>
      <c r="G251">
        <f>IF('Raw Data'!O246&lt;'Raw Data'!P246, 'Raw Data'!E246, 0)</f>
        <v>0</v>
      </c>
      <c r="H251" s="7">
        <f t="shared" si="51"/>
        <v>0</v>
      </c>
      <c r="I251">
        <f>IF(SUM('Raw Data'!O246:P246)&gt;2, 'Raw Data'!F246, 0)</f>
        <v>0</v>
      </c>
      <c r="J251" s="7">
        <f t="shared" si="52"/>
        <v>0</v>
      </c>
      <c r="K251">
        <f>IF(AND(ISNUMBER('Raw Data'!O246),SUM('Raw Data'!O246:P246)&lt;3),'Raw Data'!F246,)</f>
        <v>0</v>
      </c>
      <c r="L251" s="7">
        <f t="shared" si="53"/>
        <v>0</v>
      </c>
      <c r="M251">
        <f>IF(AND('Raw Data'!O246&gt;0, 'Raw Data'!P246&gt;0), 'Raw Data'!H246, 0)</f>
        <v>0</v>
      </c>
      <c r="N251" s="7">
        <f t="shared" si="54"/>
        <v>0</v>
      </c>
      <c r="O251">
        <f>IF(AND(ISNUMBER('Raw Data'!O246), OR('Raw Data'!O246=0, 'Raw Data'!P246=0)), 'Raw Data'!I246, 0)</f>
        <v>0</v>
      </c>
      <c r="P251" s="7">
        <f>IF(OR(E251&gt;0, ISBLANK('Raw Data'!O246)=TRUE), 0, 1)</f>
        <v>0</v>
      </c>
      <c r="Q251">
        <f>IF('Raw Data'!O246='Raw Data'!P246, 0, IF('Raw Data'!O246&gt;'Raw Data'!P246, 'Raw Data'!J246, 0))</f>
        <v>0</v>
      </c>
      <c r="R251" s="7">
        <f>IF(OR(E251&gt;0, ISBLANK('Raw Data'!O246)=TRUE), 0, 1)</f>
        <v>0</v>
      </c>
      <c r="S251">
        <f>IF('Raw Data'!O246='Raw Data'!P246, 0, IF('Raw Data'!O246&lt;'Raw Data'!P246, 'Raw Data'!K246, 0))</f>
        <v>0</v>
      </c>
      <c r="T251" s="7">
        <f t="shared" si="55"/>
        <v>0</v>
      </c>
      <c r="U251">
        <f>IF(AND(ISNUMBER('Raw Data'!O246), OR('Raw Data'!O246&gt;'Raw Data'!P246, 'Raw Data'!O246='Raw Data'!P246)), 'Raw Data'!L246, 0)</f>
        <v>0</v>
      </c>
      <c r="V251" s="7">
        <f t="shared" si="56"/>
        <v>0</v>
      </c>
      <c r="W251">
        <f>IF(AND(ISNUMBER('Raw Data'!O246), OR('Raw Data'!O246&lt;'Raw Data'!P246, 'Raw Data'!O246='Raw Data'!P246)), 'Raw Data'!M246, 0)</f>
        <v>0</v>
      </c>
      <c r="X251" s="7">
        <f t="shared" si="57"/>
        <v>0</v>
      </c>
      <c r="Y251">
        <f>IF(AND(ISNUMBER('Raw Data'!O246), OR('Raw Data'!O246&gt;'Raw Data'!P246, 'Raw Data'!O246&lt;'Raw Data'!P246)), 'Raw Data'!N246, 0)</f>
        <v>0</v>
      </c>
      <c r="Z251">
        <f>IF('Raw Data'!C246&lt;'Raw Data'!E246, 1, 0)</f>
        <v>0</v>
      </c>
      <c r="AA251">
        <f>IF(AND('Raw Data'!C246&lt;'Raw Data'!E246, 'Raw Data'!O246&gt;'Raw Data'!P246), 'Raw Data'!C246, 0)</f>
        <v>0</v>
      </c>
      <c r="AB251" t="b">
        <f>'Raw Data'!C246&lt;'Raw Data'!E246</f>
        <v>0</v>
      </c>
      <c r="AC251">
        <f>IF('Raw Data'!C247&gt;'Raw Data'!E247, 1, 0)</f>
        <v>0</v>
      </c>
      <c r="AD251">
        <f>IF(AND('Raw Data'!C246&gt;'Raw Data'!E246, 'Raw Data'!O246&gt;'Raw Data'!P246), 'Raw Data'!C246, 0)</f>
        <v>0</v>
      </c>
      <c r="AE251">
        <f>IF('Raw Data'!E246&lt;'Raw Data'!C246, 1, 0)</f>
        <v>0</v>
      </c>
      <c r="AF251">
        <f>IF(AND('Raw Data'!C246&gt;'Raw Data'!E246, 'Raw Data'!O246&lt;'Raw Data'!P246), 'Raw Data'!E246, 0)</f>
        <v>0</v>
      </c>
      <c r="AG251">
        <f>IF('Raw Data'!E246&gt;'Raw Data'!C246, 1, 0)</f>
        <v>0</v>
      </c>
      <c r="AH251">
        <f>IF(AND('Raw Data'!C246&lt;'Raw Data'!E246, 'Raw Data'!O246&lt;'Raw Data'!P246), 'Raw Data'!E246, 0)</f>
        <v>0</v>
      </c>
      <c r="AI251" s="7">
        <f t="shared" si="58"/>
        <v>0</v>
      </c>
      <c r="AJ251">
        <f>IF(ISNUMBER('Raw Data'!C246), IF(_xlfn.XLOOKUP(SMALL('Raw Data'!C246:E246, 1), C251:G251, C251:G251, 0)&gt;0, SMALL('Raw Data'!C246:E246, 1), 0), 0)</f>
        <v>0</v>
      </c>
      <c r="AK251" s="7">
        <f t="shared" si="59"/>
        <v>0</v>
      </c>
      <c r="AL251">
        <f>IF(ISNUMBER('Raw Data'!C246), IF(_xlfn.XLOOKUP(SMALL('Raw Data'!C246:E246, 2), C251:G251, C251:G251, 0)&gt;0, SMALL('Raw Data'!C246:E246, 2), 0), 0)</f>
        <v>0</v>
      </c>
      <c r="AM251" s="7">
        <f t="shared" si="60"/>
        <v>0</v>
      </c>
      <c r="AN251">
        <f>IF(ISNUMBER('Raw Data'!C246), IF(_xlfn.XLOOKUP(SMALL('Raw Data'!C246:E246, 3), C251:G251, C251:G251, 0)&gt;0, SMALL('Raw Data'!C246:E246, 3), 0), 0)</f>
        <v>0</v>
      </c>
      <c r="AO251" s="7">
        <f t="shared" si="61"/>
        <v>0</v>
      </c>
      <c r="AP251">
        <f>IF(AND('Raw Data'!C246&lt;'Raw Data'!E246,'Raw Data'!O246&gt;'Raw Data'!P246),'Raw Data'!C246,IF(AND('Raw Data'!E246&lt;'Raw Data'!C246,'Raw Data'!P246&gt;'Raw Data'!O246),'Raw Data'!E246,0))</f>
        <v>0</v>
      </c>
      <c r="AQ251" s="7">
        <f t="shared" si="62"/>
        <v>0</v>
      </c>
      <c r="AR251">
        <f>IF(AND('Raw Data'!C246&gt;'Raw Data'!E246,'Raw Data'!O246&gt;'Raw Data'!P246),'Raw Data'!C246,IF(AND('Raw Data'!E246&gt;'Raw Data'!C246,'Raw Data'!P246&gt;'Raw Data'!O246),'Raw Data'!E246,0))</f>
        <v>0</v>
      </c>
      <c r="AS251">
        <f>IF('Raw Data'!D246&gt;0, IF('Raw Data'!D246&gt;4, Analysis!P251, 1), 0)</f>
        <v>0</v>
      </c>
      <c r="AT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AU251">
        <f t="shared" si="63"/>
        <v>0</v>
      </c>
      <c r="AV251">
        <f>IF(AND('Raw Data'!D246&gt;4,'Raw Data'!O246&lt;'Raw Data'!P246),'Raw Data'!K246,IF(AND('Raw Data'!D246&gt;4,'Raw Data'!O246='Raw Data'!P246),0,IF('Raw Data'!O246='Raw Data'!P246,'Raw Data'!D246,0)))</f>
        <v>0</v>
      </c>
      <c r="AW251">
        <f>IF(AND('Raw Data'!D246&lt;4, NOT(ISBLANK('Raw Data'!D246))), 1, 0)</f>
        <v>0</v>
      </c>
      <c r="AX251">
        <f>IF(AND('Raw Data'!D246&lt;4, 'Raw Data'!O246='Raw Data'!P246), 'Raw Data'!D246, 0)</f>
        <v>0</v>
      </c>
    </row>
    <row r="252" spans="1:50" x14ac:dyDescent="0.3">
      <c r="A252">
        <f>'Raw Data'!Q247</f>
        <v>0</v>
      </c>
      <c r="B252" s="7">
        <f t="shared" si="48"/>
        <v>0</v>
      </c>
      <c r="C252">
        <f>IF('Raw Data'!O247&gt;'Raw Data'!P247, 'Raw Data'!C247, 0)</f>
        <v>0</v>
      </c>
      <c r="D252" s="7">
        <f t="shared" si="49"/>
        <v>0</v>
      </c>
      <c r="E252">
        <f>IF(AND(ISNUMBER('Raw Data'!O247), 'Raw Data'!O247='Raw Data'!P247), 'Raw Data'!D247, 0)</f>
        <v>0</v>
      </c>
      <c r="F252" s="7">
        <f t="shared" si="50"/>
        <v>0</v>
      </c>
      <c r="G252">
        <f>IF('Raw Data'!O247&lt;'Raw Data'!P247, 'Raw Data'!E247, 0)</f>
        <v>0</v>
      </c>
      <c r="H252" s="7">
        <f t="shared" si="51"/>
        <v>0</v>
      </c>
      <c r="I252">
        <f>IF(SUM('Raw Data'!O247:P247)&gt;2, 'Raw Data'!F247, 0)</f>
        <v>0</v>
      </c>
      <c r="J252" s="7">
        <f t="shared" si="52"/>
        <v>0</v>
      </c>
      <c r="K252">
        <f>IF(AND(ISNUMBER('Raw Data'!O247),SUM('Raw Data'!O247:P247)&lt;3),'Raw Data'!F247,)</f>
        <v>0</v>
      </c>
      <c r="L252" s="7">
        <f t="shared" si="53"/>
        <v>0</v>
      </c>
      <c r="M252">
        <f>IF(AND('Raw Data'!O247&gt;0, 'Raw Data'!P247&gt;0), 'Raw Data'!H247, 0)</f>
        <v>0</v>
      </c>
      <c r="N252" s="7">
        <f t="shared" si="54"/>
        <v>0</v>
      </c>
      <c r="O252">
        <f>IF(AND(ISNUMBER('Raw Data'!O247), OR('Raw Data'!O247=0, 'Raw Data'!P247=0)), 'Raw Data'!I247, 0)</f>
        <v>0</v>
      </c>
      <c r="P252" s="7">
        <f>IF(OR(E252&gt;0, ISBLANK('Raw Data'!O247)=TRUE), 0, 1)</f>
        <v>0</v>
      </c>
      <c r="Q252">
        <f>IF('Raw Data'!O247='Raw Data'!P247, 0, IF('Raw Data'!O247&gt;'Raw Data'!P247, 'Raw Data'!J247, 0))</f>
        <v>0</v>
      </c>
      <c r="R252" s="7">
        <f>IF(OR(E252&gt;0, ISBLANK('Raw Data'!O247)=TRUE), 0, 1)</f>
        <v>0</v>
      </c>
      <c r="S252">
        <f>IF('Raw Data'!O247='Raw Data'!P247, 0, IF('Raw Data'!O247&lt;'Raw Data'!P247, 'Raw Data'!K247, 0))</f>
        <v>0</v>
      </c>
      <c r="T252" s="7">
        <f t="shared" si="55"/>
        <v>0</v>
      </c>
      <c r="U252">
        <f>IF(AND(ISNUMBER('Raw Data'!O247), OR('Raw Data'!O247&gt;'Raw Data'!P247, 'Raw Data'!O247='Raw Data'!P247)), 'Raw Data'!L247, 0)</f>
        <v>0</v>
      </c>
      <c r="V252" s="7">
        <f t="shared" si="56"/>
        <v>0</v>
      </c>
      <c r="W252">
        <f>IF(AND(ISNUMBER('Raw Data'!O247), OR('Raw Data'!O247&lt;'Raw Data'!P247, 'Raw Data'!O247='Raw Data'!P247)), 'Raw Data'!M247, 0)</f>
        <v>0</v>
      </c>
      <c r="X252" s="7">
        <f t="shared" si="57"/>
        <v>0</v>
      </c>
      <c r="Y252">
        <f>IF(AND(ISNUMBER('Raw Data'!O247), OR('Raw Data'!O247&gt;'Raw Data'!P247, 'Raw Data'!O247&lt;'Raw Data'!P247)), 'Raw Data'!N247, 0)</f>
        <v>0</v>
      </c>
      <c r="Z252">
        <f>IF('Raw Data'!C247&lt;'Raw Data'!E247, 1, 0)</f>
        <v>0</v>
      </c>
      <c r="AA252">
        <f>IF(AND('Raw Data'!C247&lt;'Raw Data'!E247, 'Raw Data'!O247&gt;'Raw Data'!P247), 'Raw Data'!C247, 0)</f>
        <v>0</v>
      </c>
      <c r="AB252" t="b">
        <f>'Raw Data'!C247&lt;'Raw Data'!E247</f>
        <v>0</v>
      </c>
      <c r="AC252">
        <f>IF('Raw Data'!C248&gt;'Raw Data'!E248, 1, 0)</f>
        <v>0</v>
      </c>
      <c r="AD252">
        <f>IF(AND('Raw Data'!C247&gt;'Raw Data'!E247, 'Raw Data'!O247&gt;'Raw Data'!P247), 'Raw Data'!C247, 0)</f>
        <v>0</v>
      </c>
      <c r="AE252">
        <f>IF('Raw Data'!E247&lt;'Raw Data'!C247, 1, 0)</f>
        <v>0</v>
      </c>
      <c r="AF252">
        <f>IF(AND('Raw Data'!C247&gt;'Raw Data'!E247, 'Raw Data'!O247&lt;'Raw Data'!P247), 'Raw Data'!E247, 0)</f>
        <v>0</v>
      </c>
      <c r="AG252">
        <f>IF('Raw Data'!E247&gt;'Raw Data'!C247, 1, 0)</f>
        <v>0</v>
      </c>
      <c r="AH252">
        <f>IF(AND('Raw Data'!C247&lt;'Raw Data'!E247, 'Raw Data'!O247&lt;'Raw Data'!P247), 'Raw Data'!E247, 0)</f>
        <v>0</v>
      </c>
      <c r="AI252" s="7">
        <f t="shared" si="58"/>
        <v>0</v>
      </c>
      <c r="AJ252">
        <f>IF(ISNUMBER('Raw Data'!C247), IF(_xlfn.XLOOKUP(SMALL('Raw Data'!C247:E247, 1), C252:G252, C252:G252, 0)&gt;0, SMALL('Raw Data'!C247:E247, 1), 0), 0)</f>
        <v>0</v>
      </c>
      <c r="AK252" s="7">
        <f t="shared" si="59"/>
        <v>0</v>
      </c>
      <c r="AL252">
        <f>IF(ISNUMBER('Raw Data'!C247), IF(_xlfn.XLOOKUP(SMALL('Raw Data'!C247:E247, 2), C252:G252, C252:G252, 0)&gt;0, SMALL('Raw Data'!C247:E247, 2), 0), 0)</f>
        <v>0</v>
      </c>
      <c r="AM252" s="7">
        <f t="shared" si="60"/>
        <v>0</v>
      </c>
      <c r="AN252">
        <f>IF(ISNUMBER('Raw Data'!C247), IF(_xlfn.XLOOKUP(SMALL('Raw Data'!C247:E247, 3), C252:G252, C252:G252, 0)&gt;0, SMALL('Raw Data'!C247:E247, 3), 0), 0)</f>
        <v>0</v>
      </c>
      <c r="AO252" s="7">
        <f t="shared" si="61"/>
        <v>0</v>
      </c>
      <c r="AP252">
        <f>IF(AND('Raw Data'!C247&lt;'Raw Data'!E247,'Raw Data'!O247&gt;'Raw Data'!P247),'Raw Data'!C247,IF(AND('Raw Data'!E247&lt;'Raw Data'!C247,'Raw Data'!P247&gt;'Raw Data'!O247),'Raw Data'!E247,0))</f>
        <v>0</v>
      </c>
      <c r="AQ252" s="7">
        <f t="shared" si="62"/>
        <v>0</v>
      </c>
      <c r="AR252">
        <f>IF(AND('Raw Data'!C247&gt;'Raw Data'!E247,'Raw Data'!O247&gt;'Raw Data'!P247),'Raw Data'!C247,IF(AND('Raw Data'!E247&gt;'Raw Data'!C247,'Raw Data'!P247&gt;'Raw Data'!O247),'Raw Data'!E247,0))</f>
        <v>0</v>
      </c>
      <c r="AS252">
        <f>IF('Raw Data'!D247&gt;0, IF('Raw Data'!D247&gt;4, Analysis!P252, 1), 0)</f>
        <v>0</v>
      </c>
      <c r="AT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AU252">
        <f t="shared" si="63"/>
        <v>0</v>
      </c>
      <c r="AV252">
        <f>IF(AND('Raw Data'!D247&gt;4,'Raw Data'!O247&lt;'Raw Data'!P247),'Raw Data'!K247,IF(AND('Raw Data'!D247&gt;4,'Raw Data'!O247='Raw Data'!P247),0,IF('Raw Data'!O247='Raw Data'!P247,'Raw Data'!D247,0)))</f>
        <v>0</v>
      </c>
      <c r="AW252">
        <f>IF(AND('Raw Data'!D247&lt;4, NOT(ISBLANK('Raw Data'!D247))), 1, 0)</f>
        <v>0</v>
      </c>
      <c r="AX252">
        <f>IF(AND('Raw Data'!D247&lt;4, 'Raw Data'!O247='Raw Data'!P247), 'Raw Data'!D247, 0)</f>
        <v>0</v>
      </c>
    </row>
    <row r="253" spans="1:50" x14ac:dyDescent="0.3">
      <c r="A253">
        <f>'Raw Data'!Q248</f>
        <v>0</v>
      </c>
      <c r="B253" s="7">
        <f t="shared" si="48"/>
        <v>0</v>
      </c>
      <c r="C253">
        <f>IF('Raw Data'!O248&gt;'Raw Data'!P248, 'Raw Data'!C248, 0)</f>
        <v>0</v>
      </c>
      <c r="D253" s="7">
        <f t="shared" si="49"/>
        <v>0</v>
      </c>
      <c r="E253">
        <f>IF(AND(ISNUMBER('Raw Data'!O248), 'Raw Data'!O248='Raw Data'!P248), 'Raw Data'!D248, 0)</f>
        <v>0</v>
      </c>
      <c r="F253" s="7">
        <f t="shared" si="50"/>
        <v>0</v>
      </c>
      <c r="G253">
        <f>IF('Raw Data'!O248&lt;'Raw Data'!P248, 'Raw Data'!E248, 0)</f>
        <v>0</v>
      </c>
      <c r="H253" s="7">
        <f t="shared" si="51"/>
        <v>0</v>
      </c>
      <c r="I253">
        <f>IF(SUM('Raw Data'!O248:P248)&gt;2, 'Raw Data'!F248, 0)</f>
        <v>0</v>
      </c>
      <c r="J253" s="7">
        <f t="shared" si="52"/>
        <v>0</v>
      </c>
      <c r="K253">
        <f>IF(AND(ISNUMBER('Raw Data'!O248),SUM('Raw Data'!O248:P248)&lt;3),'Raw Data'!F248,)</f>
        <v>0</v>
      </c>
      <c r="L253" s="7">
        <f t="shared" si="53"/>
        <v>0</v>
      </c>
      <c r="M253">
        <f>IF(AND('Raw Data'!O248&gt;0, 'Raw Data'!P248&gt;0), 'Raw Data'!H248, 0)</f>
        <v>0</v>
      </c>
      <c r="N253" s="7">
        <f t="shared" si="54"/>
        <v>0</v>
      </c>
      <c r="O253">
        <f>IF(AND(ISNUMBER('Raw Data'!O248), OR('Raw Data'!O248=0, 'Raw Data'!P248=0)), 'Raw Data'!I248, 0)</f>
        <v>0</v>
      </c>
      <c r="P253" s="7">
        <f>IF(OR(E253&gt;0, ISBLANK('Raw Data'!O248)=TRUE), 0, 1)</f>
        <v>0</v>
      </c>
      <c r="Q253">
        <f>IF('Raw Data'!O248='Raw Data'!P248, 0, IF('Raw Data'!O248&gt;'Raw Data'!P248, 'Raw Data'!J248, 0))</f>
        <v>0</v>
      </c>
      <c r="R253" s="7">
        <f>IF(OR(E253&gt;0, ISBLANK('Raw Data'!O248)=TRUE), 0, 1)</f>
        <v>0</v>
      </c>
      <c r="S253">
        <f>IF('Raw Data'!O248='Raw Data'!P248, 0, IF('Raw Data'!O248&lt;'Raw Data'!P248, 'Raw Data'!K248, 0))</f>
        <v>0</v>
      </c>
      <c r="T253" s="7">
        <f t="shared" si="55"/>
        <v>0</v>
      </c>
      <c r="U253">
        <f>IF(AND(ISNUMBER('Raw Data'!O248), OR('Raw Data'!O248&gt;'Raw Data'!P248, 'Raw Data'!O248='Raw Data'!P248)), 'Raw Data'!L248, 0)</f>
        <v>0</v>
      </c>
      <c r="V253" s="7">
        <f t="shared" si="56"/>
        <v>0</v>
      </c>
      <c r="W253">
        <f>IF(AND(ISNUMBER('Raw Data'!O248), OR('Raw Data'!O248&lt;'Raw Data'!P248, 'Raw Data'!O248='Raw Data'!P248)), 'Raw Data'!M248, 0)</f>
        <v>0</v>
      </c>
      <c r="X253" s="7">
        <f t="shared" si="57"/>
        <v>0</v>
      </c>
      <c r="Y253">
        <f>IF(AND(ISNUMBER('Raw Data'!O248), OR('Raw Data'!O248&gt;'Raw Data'!P248, 'Raw Data'!O248&lt;'Raw Data'!P248)), 'Raw Data'!N248, 0)</f>
        <v>0</v>
      </c>
      <c r="Z253">
        <f>IF('Raw Data'!C248&lt;'Raw Data'!E248, 1, 0)</f>
        <v>0</v>
      </c>
      <c r="AA253">
        <f>IF(AND('Raw Data'!C248&lt;'Raw Data'!E248, 'Raw Data'!O248&gt;'Raw Data'!P248), 'Raw Data'!C248, 0)</f>
        <v>0</v>
      </c>
      <c r="AB253" t="b">
        <f>'Raw Data'!C248&lt;'Raw Data'!E248</f>
        <v>0</v>
      </c>
      <c r="AC253">
        <f>IF('Raw Data'!C249&gt;'Raw Data'!E249, 1, 0)</f>
        <v>0</v>
      </c>
      <c r="AD253">
        <f>IF(AND('Raw Data'!C248&gt;'Raw Data'!E248, 'Raw Data'!O248&gt;'Raw Data'!P248), 'Raw Data'!C248, 0)</f>
        <v>0</v>
      </c>
      <c r="AE253">
        <f>IF('Raw Data'!E248&lt;'Raw Data'!C248, 1, 0)</f>
        <v>0</v>
      </c>
      <c r="AF253">
        <f>IF(AND('Raw Data'!C248&gt;'Raw Data'!E248, 'Raw Data'!O248&lt;'Raw Data'!P248), 'Raw Data'!E248, 0)</f>
        <v>0</v>
      </c>
      <c r="AG253">
        <f>IF('Raw Data'!E248&gt;'Raw Data'!C248, 1, 0)</f>
        <v>0</v>
      </c>
      <c r="AH253">
        <f>IF(AND('Raw Data'!C248&lt;'Raw Data'!E248, 'Raw Data'!O248&lt;'Raw Data'!P248), 'Raw Data'!E248, 0)</f>
        <v>0</v>
      </c>
      <c r="AI253" s="7">
        <f t="shared" si="58"/>
        <v>0</v>
      </c>
      <c r="AJ253">
        <f>IF(ISNUMBER('Raw Data'!C248), IF(_xlfn.XLOOKUP(SMALL('Raw Data'!C248:E248, 1), C253:G253, C253:G253, 0)&gt;0, SMALL('Raw Data'!C248:E248, 1), 0), 0)</f>
        <v>0</v>
      </c>
      <c r="AK253" s="7">
        <f t="shared" si="59"/>
        <v>0</v>
      </c>
      <c r="AL253">
        <f>IF(ISNUMBER('Raw Data'!C248), IF(_xlfn.XLOOKUP(SMALL('Raw Data'!C248:E248, 2), C253:G253, C253:G253, 0)&gt;0, SMALL('Raw Data'!C248:E248, 2), 0), 0)</f>
        <v>0</v>
      </c>
      <c r="AM253" s="7">
        <f t="shared" si="60"/>
        <v>0</v>
      </c>
      <c r="AN253">
        <f>IF(ISNUMBER('Raw Data'!C248), IF(_xlfn.XLOOKUP(SMALL('Raw Data'!C248:E248, 3), C253:G253, C253:G253, 0)&gt;0, SMALL('Raw Data'!C248:E248, 3), 0), 0)</f>
        <v>0</v>
      </c>
      <c r="AO253" s="7">
        <f t="shared" si="61"/>
        <v>0</v>
      </c>
      <c r="AP253">
        <f>IF(AND('Raw Data'!C248&lt;'Raw Data'!E248,'Raw Data'!O248&gt;'Raw Data'!P248),'Raw Data'!C248,IF(AND('Raw Data'!E248&lt;'Raw Data'!C248,'Raw Data'!P248&gt;'Raw Data'!O248),'Raw Data'!E248,0))</f>
        <v>0</v>
      </c>
      <c r="AQ253" s="7">
        <f t="shared" si="62"/>
        <v>0</v>
      </c>
      <c r="AR253">
        <f>IF(AND('Raw Data'!C248&gt;'Raw Data'!E248,'Raw Data'!O248&gt;'Raw Data'!P248),'Raw Data'!C248,IF(AND('Raw Data'!E248&gt;'Raw Data'!C248,'Raw Data'!P248&gt;'Raw Data'!O248),'Raw Data'!E248,0))</f>
        <v>0</v>
      </c>
      <c r="AS253">
        <f>IF('Raw Data'!D248&gt;0, IF('Raw Data'!D248&gt;4, Analysis!P253, 1), 0)</f>
        <v>0</v>
      </c>
      <c r="AT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AU253">
        <f t="shared" si="63"/>
        <v>0</v>
      </c>
      <c r="AV253">
        <f>IF(AND('Raw Data'!D248&gt;4,'Raw Data'!O248&lt;'Raw Data'!P248),'Raw Data'!K248,IF(AND('Raw Data'!D248&gt;4,'Raw Data'!O248='Raw Data'!P248),0,IF('Raw Data'!O248='Raw Data'!P248,'Raw Data'!D248,0)))</f>
        <v>0</v>
      </c>
      <c r="AW253">
        <f>IF(AND('Raw Data'!D248&lt;4, NOT(ISBLANK('Raw Data'!D248))), 1, 0)</f>
        <v>0</v>
      </c>
      <c r="AX253">
        <f>IF(AND('Raw Data'!D248&lt;4, 'Raw Data'!O248='Raw Data'!P248), 'Raw Data'!D248, 0)</f>
        <v>0</v>
      </c>
    </row>
    <row r="254" spans="1:50" x14ac:dyDescent="0.3">
      <c r="A254">
        <f>'Raw Data'!Q249</f>
        <v>0</v>
      </c>
      <c r="B254" s="7">
        <f t="shared" si="48"/>
        <v>0</v>
      </c>
      <c r="C254">
        <f>IF('Raw Data'!O249&gt;'Raw Data'!P249, 'Raw Data'!C249, 0)</f>
        <v>0</v>
      </c>
      <c r="D254" s="7">
        <f t="shared" si="49"/>
        <v>0</v>
      </c>
      <c r="E254">
        <f>IF(AND(ISNUMBER('Raw Data'!O249), 'Raw Data'!O249='Raw Data'!P249), 'Raw Data'!D249, 0)</f>
        <v>0</v>
      </c>
      <c r="F254" s="7">
        <f t="shared" si="50"/>
        <v>0</v>
      </c>
      <c r="G254">
        <f>IF('Raw Data'!O249&lt;'Raw Data'!P249, 'Raw Data'!E249, 0)</f>
        <v>0</v>
      </c>
      <c r="H254" s="7">
        <f t="shared" si="51"/>
        <v>0</v>
      </c>
      <c r="I254">
        <f>IF(SUM('Raw Data'!O249:P249)&gt;2, 'Raw Data'!F249, 0)</f>
        <v>0</v>
      </c>
      <c r="J254" s="7">
        <f t="shared" si="52"/>
        <v>0</v>
      </c>
      <c r="K254">
        <f>IF(AND(ISNUMBER('Raw Data'!O249),SUM('Raw Data'!O249:P249)&lt;3),'Raw Data'!F249,)</f>
        <v>0</v>
      </c>
      <c r="L254" s="7">
        <f t="shared" si="53"/>
        <v>0</v>
      </c>
      <c r="M254">
        <f>IF(AND('Raw Data'!O249&gt;0, 'Raw Data'!P249&gt;0), 'Raw Data'!H249, 0)</f>
        <v>0</v>
      </c>
      <c r="N254" s="7">
        <f t="shared" si="54"/>
        <v>0</v>
      </c>
      <c r="O254">
        <f>IF(AND(ISNUMBER('Raw Data'!O249), OR('Raw Data'!O249=0, 'Raw Data'!P249=0)), 'Raw Data'!I249, 0)</f>
        <v>0</v>
      </c>
      <c r="P254" s="7">
        <f>IF(OR(E254&gt;0, ISBLANK('Raw Data'!O249)=TRUE), 0, 1)</f>
        <v>0</v>
      </c>
      <c r="Q254">
        <f>IF('Raw Data'!O249='Raw Data'!P249, 0, IF('Raw Data'!O249&gt;'Raw Data'!P249, 'Raw Data'!J249, 0))</f>
        <v>0</v>
      </c>
      <c r="R254" s="7">
        <f>IF(OR(E254&gt;0, ISBLANK('Raw Data'!O249)=TRUE), 0, 1)</f>
        <v>0</v>
      </c>
      <c r="S254">
        <f>IF('Raw Data'!O249='Raw Data'!P249, 0, IF('Raw Data'!O249&lt;'Raw Data'!P249, 'Raw Data'!K249, 0))</f>
        <v>0</v>
      </c>
      <c r="T254" s="7">
        <f t="shared" si="55"/>
        <v>0</v>
      </c>
      <c r="U254">
        <f>IF(AND(ISNUMBER('Raw Data'!O249), OR('Raw Data'!O249&gt;'Raw Data'!P249, 'Raw Data'!O249='Raw Data'!P249)), 'Raw Data'!L249, 0)</f>
        <v>0</v>
      </c>
      <c r="V254" s="7">
        <f t="shared" si="56"/>
        <v>0</v>
      </c>
      <c r="W254">
        <f>IF(AND(ISNUMBER('Raw Data'!O249), OR('Raw Data'!O249&lt;'Raw Data'!P249, 'Raw Data'!O249='Raw Data'!P249)), 'Raw Data'!M249, 0)</f>
        <v>0</v>
      </c>
      <c r="X254" s="7">
        <f t="shared" si="57"/>
        <v>0</v>
      </c>
      <c r="Y254">
        <f>IF(AND(ISNUMBER('Raw Data'!O249), OR('Raw Data'!O249&gt;'Raw Data'!P249, 'Raw Data'!O249&lt;'Raw Data'!P249)), 'Raw Data'!N249, 0)</f>
        <v>0</v>
      </c>
      <c r="Z254">
        <f>IF('Raw Data'!C249&lt;'Raw Data'!E249, 1, 0)</f>
        <v>0</v>
      </c>
      <c r="AA254">
        <f>IF(AND('Raw Data'!C249&lt;'Raw Data'!E249, 'Raw Data'!O249&gt;'Raw Data'!P249), 'Raw Data'!C249, 0)</f>
        <v>0</v>
      </c>
      <c r="AB254" t="b">
        <f>'Raw Data'!C249&lt;'Raw Data'!E249</f>
        <v>0</v>
      </c>
      <c r="AC254">
        <f>IF('Raw Data'!C250&gt;'Raw Data'!E250, 1, 0)</f>
        <v>0</v>
      </c>
      <c r="AD254">
        <f>IF(AND('Raw Data'!C249&gt;'Raw Data'!E249, 'Raw Data'!O249&gt;'Raw Data'!P249), 'Raw Data'!C249, 0)</f>
        <v>0</v>
      </c>
      <c r="AE254">
        <f>IF('Raw Data'!E249&lt;'Raw Data'!C249, 1, 0)</f>
        <v>0</v>
      </c>
      <c r="AF254">
        <f>IF(AND('Raw Data'!C249&gt;'Raw Data'!E249, 'Raw Data'!O249&lt;'Raw Data'!P249), 'Raw Data'!E249, 0)</f>
        <v>0</v>
      </c>
      <c r="AG254">
        <f>IF('Raw Data'!E249&gt;'Raw Data'!C249, 1, 0)</f>
        <v>0</v>
      </c>
      <c r="AH254">
        <f>IF(AND('Raw Data'!C249&lt;'Raw Data'!E249, 'Raw Data'!O249&lt;'Raw Data'!P249), 'Raw Data'!E249, 0)</f>
        <v>0</v>
      </c>
      <c r="AI254" s="7">
        <f t="shared" si="58"/>
        <v>0</v>
      </c>
      <c r="AJ254">
        <f>IF(ISNUMBER('Raw Data'!C249), IF(_xlfn.XLOOKUP(SMALL('Raw Data'!C249:E249, 1), C254:G254, C254:G254, 0)&gt;0, SMALL('Raw Data'!C249:E249, 1), 0), 0)</f>
        <v>0</v>
      </c>
      <c r="AK254" s="7">
        <f t="shared" si="59"/>
        <v>0</v>
      </c>
      <c r="AL254">
        <f>IF(ISNUMBER('Raw Data'!C249), IF(_xlfn.XLOOKUP(SMALL('Raw Data'!C249:E249, 2), C254:G254, C254:G254, 0)&gt;0, SMALL('Raw Data'!C249:E249, 2), 0), 0)</f>
        <v>0</v>
      </c>
      <c r="AM254" s="7">
        <f t="shared" si="60"/>
        <v>0</v>
      </c>
      <c r="AN254">
        <f>IF(ISNUMBER('Raw Data'!C249), IF(_xlfn.XLOOKUP(SMALL('Raw Data'!C249:E249, 3), C254:G254, C254:G254, 0)&gt;0, SMALL('Raw Data'!C249:E249, 3), 0), 0)</f>
        <v>0</v>
      </c>
      <c r="AO254" s="7">
        <f t="shared" si="61"/>
        <v>0</v>
      </c>
      <c r="AP254">
        <f>IF(AND('Raw Data'!C249&lt;'Raw Data'!E249,'Raw Data'!O249&gt;'Raw Data'!P249),'Raw Data'!C249,IF(AND('Raw Data'!E249&lt;'Raw Data'!C249,'Raw Data'!P249&gt;'Raw Data'!O249),'Raw Data'!E249,0))</f>
        <v>0</v>
      </c>
      <c r="AQ254" s="7">
        <f t="shared" si="62"/>
        <v>0</v>
      </c>
      <c r="AR254">
        <f>IF(AND('Raw Data'!C249&gt;'Raw Data'!E249,'Raw Data'!O249&gt;'Raw Data'!P249),'Raw Data'!C249,IF(AND('Raw Data'!E249&gt;'Raw Data'!C249,'Raw Data'!P249&gt;'Raw Data'!O249),'Raw Data'!E249,0))</f>
        <v>0</v>
      </c>
      <c r="AS254">
        <f>IF('Raw Data'!D249&gt;0, IF('Raw Data'!D249&gt;4, Analysis!P254, 1), 0)</f>
        <v>0</v>
      </c>
      <c r="AT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AU254">
        <f t="shared" si="63"/>
        <v>0</v>
      </c>
      <c r="AV254">
        <f>IF(AND('Raw Data'!D249&gt;4,'Raw Data'!O249&lt;'Raw Data'!P249),'Raw Data'!K249,IF(AND('Raw Data'!D249&gt;4,'Raw Data'!O249='Raw Data'!P249),0,IF('Raw Data'!O249='Raw Data'!P249,'Raw Data'!D249,0)))</f>
        <v>0</v>
      </c>
      <c r="AW254">
        <f>IF(AND('Raw Data'!D249&lt;4, NOT(ISBLANK('Raw Data'!D249))), 1, 0)</f>
        <v>0</v>
      </c>
      <c r="AX254">
        <f>IF(AND('Raw Data'!D249&lt;4, 'Raw Data'!O249='Raw Data'!P249), 'Raw Data'!D249, 0)</f>
        <v>0</v>
      </c>
    </row>
    <row r="255" spans="1:50" x14ac:dyDescent="0.3">
      <c r="A255">
        <f>'Raw Data'!Q250</f>
        <v>0</v>
      </c>
      <c r="B255" s="7">
        <f t="shared" si="48"/>
        <v>0</v>
      </c>
      <c r="C255">
        <f>IF('Raw Data'!O250&gt;'Raw Data'!P250, 'Raw Data'!C250, 0)</f>
        <v>0</v>
      </c>
      <c r="D255" s="7">
        <f t="shared" si="49"/>
        <v>0</v>
      </c>
      <c r="E255">
        <f>IF(AND(ISNUMBER('Raw Data'!O250), 'Raw Data'!O250='Raw Data'!P250), 'Raw Data'!D250, 0)</f>
        <v>0</v>
      </c>
      <c r="F255" s="7">
        <f t="shared" si="50"/>
        <v>0</v>
      </c>
      <c r="G255">
        <f>IF('Raw Data'!O250&lt;'Raw Data'!P250, 'Raw Data'!E250, 0)</f>
        <v>0</v>
      </c>
      <c r="H255" s="7">
        <f t="shared" si="51"/>
        <v>0</v>
      </c>
      <c r="I255">
        <f>IF(SUM('Raw Data'!O250:P250)&gt;2, 'Raw Data'!F250, 0)</f>
        <v>0</v>
      </c>
      <c r="J255" s="7">
        <f t="shared" si="52"/>
        <v>0</v>
      </c>
      <c r="K255">
        <f>IF(AND(ISNUMBER('Raw Data'!O250),SUM('Raw Data'!O250:P250)&lt;3),'Raw Data'!F250,)</f>
        <v>0</v>
      </c>
      <c r="L255" s="7">
        <f t="shared" si="53"/>
        <v>0</v>
      </c>
      <c r="M255">
        <f>IF(AND('Raw Data'!O250&gt;0, 'Raw Data'!P250&gt;0), 'Raw Data'!H250, 0)</f>
        <v>0</v>
      </c>
      <c r="N255" s="7">
        <f t="shared" si="54"/>
        <v>0</v>
      </c>
      <c r="O255">
        <f>IF(AND(ISNUMBER('Raw Data'!O250), OR('Raw Data'!O250=0, 'Raw Data'!P250=0)), 'Raw Data'!I250, 0)</f>
        <v>0</v>
      </c>
      <c r="P255" s="7">
        <f>IF(OR(E255&gt;0, ISBLANK('Raw Data'!O250)=TRUE), 0, 1)</f>
        <v>0</v>
      </c>
      <c r="Q255">
        <f>IF('Raw Data'!O250='Raw Data'!P250, 0, IF('Raw Data'!O250&gt;'Raw Data'!P250, 'Raw Data'!J250, 0))</f>
        <v>0</v>
      </c>
      <c r="R255" s="7">
        <f>IF(OR(E255&gt;0, ISBLANK('Raw Data'!O250)=TRUE), 0, 1)</f>
        <v>0</v>
      </c>
      <c r="S255">
        <f>IF('Raw Data'!O250='Raw Data'!P250, 0, IF('Raw Data'!O250&lt;'Raw Data'!P250, 'Raw Data'!K250, 0))</f>
        <v>0</v>
      </c>
      <c r="T255" s="7">
        <f t="shared" si="55"/>
        <v>0</v>
      </c>
      <c r="U255">
        <f>IF(AND(ISNUMBER('Raw Data'!O250), OR('Raw Data'!O250&gt;'Raw Data'!P250, 'Raw Data'!O250='Raw Data'!P250)), 'Raw Data'!L250, 0)</f>
        <v>0</v>
      </c>
      <c r="V255" s="7">
        <f t="shared" si="56"/>
        <v>0</v>
      </c>
      <c r="W255">
        <f>IF(AND(ISNUMBER('Raw Data'!O250), OR('Raw Data'!O250&lt;'Raw Data'!P250, 'Raw Data'!O250='Raw Data'!P250)), 'Raw Data'!M250, 0)</f>
        <v>0</v>
      </c>
      <c r="X255" s="7">
        <f t="shared" si="57"/>
        <v>0</v>
      </c>
      <c r="Y255">
        <f>IF(AND(ISNUMBER('Raw Data'!O250), OR('Raw Data'!O250&gt;'Raw Data'!P250, 'Raw Data'!O250&lt;'Raw Data'!P250)), 'Raw Data'!N250, 0)</f>
        <v>0</v>
      </c>
      <c r="Z255">
        <f>IF('Raw Data'!C250&lt;'Raw Data'!E250, 1, 0)</f>
        <v>0</v>
      </c>
      <c r="AA255">
        <f>IF(AND('Raw Data'!C250&lt;'Raw Data'!E250, 'Raw Data'!O250&gt;'Raw Data'!P250), 'Raw Data'!C250, 0)</f>
        <v>0</v>
      </c>
      <c r="AB255" t="b">
        <f>'Raw Data'!C250&lt;'Raw Data'!E250</f>
        <v>0</v>
      </c>
      <c r="AC255">
        <f>IF('Raw Data'!C251&gt;'Raw Data'!E251, 1, 0)</f>
        <v>0</v>
      </c>
      <c r="AD255">
        <f>IF(AND('Raw Data'!C250&gt;'Raw Data'!E250, 'Raw Data'!O250&gt;'Raw Data'!P250), 'Raw Data'!C250, 0)</f>
        <v>0</v>
      </c>
      <c r="AE255">
        <f>IF('Raw Data'!E250&lt;'Raw Data'!C250, 1, 0)</f>
        <v>0</v>
      </c>
      <c r="AF255">
        <f>IF(AND('Raw Data'!C250&gt;'Raw Data'!E250, 'Raw Data'!O250&lt;'Raw Data'!P250), 'Raw Data'!E250, 0)</f>
        <v>0</v>
      </c>
      <c r="AG255">
        <f>IF('Raw Data'!E250&gt;'Raw Data'!C250, 1, 0)</f>
        <v>0</v>
      </c>
      <c r="AH255">
        <f>IF(AND('Raw Data'!C250&lt;'Raw Data'!E250, 'Raw Data'!O250&lt;'Raw Data'!P250), 'Raw Data'!E250, 0)</f>
        <v>0</v>
      </c>
      <c r="AI255" s="7">
        <f t="shared" si="58"/>
        <v>0</v>
      </c>
      <c r="AJ255">
        <f>IF(ISNUMBER('Raw Data'!C250), IF(_xlfn.XLOOKUP(SMALL('Raw Data'!C250:E250, 1), C255:G255, C255:G255, 0)&gt;0, SMALL('Raw Data'!C250:E250, 1), 0), 0)</f>
        <v>0</v>
      </c>
      <c r="AK255" s="7">
        <f t="shared" si="59"/>
        <v>0</v>
      </c>
      <c r="AL255">
        <f>IF(ISNUMBER('Raw Data'!C250), IF(_xlfn.XLOOKUP(SMALL('Raw Data'!C250:E250, 2), C255:G255, C255:G255, 0)&gt;0, SMALL('Raw Data'!C250:E250, 2), 0), 0)</f>
        <v>0</v>
      </c>
      <c r="AM255" s="7">
        <f t="shared" si="60"/>
        <v>0</v>
      </c>
      <c r="AN255">
        <f>IF(ISNUMBER('Raw Data'!C250), IF(_xlfn.XLOOKUP(SMALL('Raw Data'!C250:E250, 3), C255:G255, C255:G255, 0)&gt;0, SMALL('Raw Data'!C250:E250, 3), 0), 0)</f>
        <v>0</v>
      </c>
      <c r="AO255" s="7">
        <f t="shared" si="61"/>
        <v>0</v>
      </c>
      <c r="AP255">
        <f>IF(AND('Raw Data'!C250&lt;'Raw Data'!E250,'Raw Data'!O250&gt;'Raw Data'!P250),'Raw Data'!C250,IF(AND('Raw Data'!E250&lt;'Raw Data'!C250,'Raw Data'!P250&gt;'Raw Data'!O250),'Raw Data'!E250,0))</f>
        <v>0</v>
      </c>
      <c r="AQ255" s="7">
        <f t="shared" si="62"/>
        <v>0</v>
      </c>
      <c r="AR255">
        <f>IF(AND('Raw Data'!C250&gt;'Raw Data'!E250,'Raw Data'!O250&gt;'Raw Data'!P250),'Raw Data'!C250,IF(AND('Raw Data'!E250&gt;'Raw Data'!C250,'Raw Data'!P250&gt;'Raw Data'!O250),'Raw Data'!E250,0))</f>
        <v>0</v>
      </c>
      <c r="AS255">
        <f>IF('Raw Data'!D250&gt;0, IF('Raw Data'!D250&gt;4, Analysis!P255, 1), 0)</f>
        <v>0</v>
      </c>
      <c r="AT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AU255">
        <f t="shared" si="63"/>
        <v>0</v>
      </c>
      <c r="AV255">
        <f>IF(AND('Raw Data'!D250&gt;4,'Raw Data'!O250&lt;'Raw Data'!P250),'Raw Data'!K250,IF(AND('Raw Data'!D250&gt;4,'Raw Data'!O250='Raw Data'!P250),0,IF('Raw Data'!O250='Raw Data'!P250,'Raw Data'!D250,0)))</f>
        <v>0</v>
      </c>
      <c r="AW255">
        <f>IF(AND('Raw Data'!D250&lt;4, NOT(ISBLANK('Raw Data'!D250))), 1, 0)</f>
        <v>0</v>
      </c>
      <c r="AX255">
        <f>IF(AND('Raw Data'!D250&lt;4, 'Raw Data'!O250='Raw Data'!P250), 'Raw Data'!D250, 0)</f>
        <v>0</v>
      </c>
    </row>
    <row r="256" spans="1:50" x14ac:dyDescent="0.3">
      <c r="A256">
        <f>'Raw Data'!Q251</f>
        <v>0</v>
      </c>
      <c r="B256" s="7">
        <f t="shared" si="48"/>
        <v>0</v>
      </c>
      <c r="C256">
        <f>IF('Raw Data'!O251&gt;'Raw Data'!P251, 'Raw Data'!C251, 0)</f>
        <v>0</v>
      </c>
      <c r="D256" s="7">
        <f t="shared" si="49"/>
        <v>0</v>
      </c>
      <c r="E256">
        <f>IF(AND(ISNUMBER('Raw Data'!O251), 'Raw Data'!O251='Raw Data'!P251), 'Raw Data'!D251, 0)</f>
        <v>0</v>
      </c>
      <c r="F256" s="7">
        <f t="shared" si="50"/>
        <v>0</v>
      </c>
      <c r="G256">
        <f>IF('Raw Data'!O251&lt;'Raw Data'!P251, 'Raw Data'!E251, 0)</f>
        <v>0</v>
      </c>
      <c r="H256" s="7">
        <f t="shared" si="51"/>
        <v>0</v>
      </c>
      <c r="I256">
        <f>IF(SUM('Raw Data'!O251:P251)&gt;2, 'Raw Data'!F251, 0)</f>
        <v>0</v>
      </c>
      <c r="J256" s="7">
        <f t="shared" si="52"/>
        <v>0</v>
      </c>
      <c r="K256">
        <f>IF(AND(ISNUMBER('Raw Data'!O251),SUM('Raw Data'!O251:P251)&lt;3),'Raw Data'!F251,)</f>
        <v>0</v>
      </c>
      <c r="L256" s="7">
        <f t="shared" si="53"/>
        <v>0</v>
      </c>
      <c r="M256">
        <f>IF(AND('Raw Data'!O251&gt;0, 'Raw Data'!P251&gt;0), 'Raw Data'!H251, 0)</f>
        <v>0</v>
      </c>
      <c r="N256" s="7">
        <f t="shared" si="54"/>
        <v>0</v>
      </c>
      <c r="O256">
        <f>IF(AND(ISNUMBER('Raw Data'!O251), OR('Raw Data'!O251=0, 'Raw Data'!P251=0)), 'Raw Data'!I251, 0)</f>
        <v>0</v>
      </c>
      <c r="P256" s="7">
        <f>IF(OR(E256&gt;0, ISBLANK('Raw Data'!O251)=TRUE), 0, 1)</f>
        <v>0</v>
      </c>
      <c r="Q256">
        <f>IF('Raw Data'!O251='Raw Data'!P251, 0, IF('Raw Data'!O251&gt;'Raw Data'!P251, 'Raw Data'!J251, 0))</f>
        <v>0</v>
      </c>
      <c r="R256" s="7">
        <f>IF(OR(E256&gt;0, ISBLANK('Raw Data'!O251)=TRUE), 0, 1)</f>
        <v>0</v>
      </c>
      <c r="S256">
        <f>IF('Raw Data'!O251='Raw Data'!P251, 0, IF('Raw Data'!O251&lt;'Raw Data'!P251, 'Raw Data'!K251, 0))</f>
        <v>0</v>
      </c>
      <c r="T256" s="7">
        <f t="shared" si="55"/>
        <v>0</v>
      </c>
      <c r="U256">
        <f>IF(AND(ISNUMBER('Raw Data'!O251), OR('Raw Data'!O251&gt;'Raw Data'!P251, 'Raw Data'!O251='Raw Data'!P251)), 'Raw Data'!L251, 0)</f>
        <v>0</v>
      </c>
      <c r="V256" s="7">
        <f t="shared" si="56"/>
        <v>0</v>
      </c>
      <c r="W256">
        <f>IF(AND(ISNUMBER('Raw Data'!O251), OR('Raw Data'!O251&lt;'Raw Data'!P251, 'Raw Data'!O251='Raw Data'!P251)), 'Raw Data'!M251, 0)</f>
        <v>0</v>
      </c>
      <c r="X256" s="7">
        <f t="shared" si="57"/>
        <v>0</v>
      </c>
      <c r="Y256">
        <f>IF(AND(ISNUMBER('Raw Data'!O251), OR('Raw Data'!O251&gt;'Raw Data'!P251, 'Raw Data'!O251&lt;'Raw Data'!P251)), 'Raw Data'!N251, 0)</f>
        <v>0</v>
      </c>
      <c r="Z256">
        <f>IF('Raw Data'!C251&lt;'Raw Data'!E251, 1, 0)</f>
        <v>0</v>
      </c>
      <c r="AA256">
        <f>IF(AND('Raw Data'!C251&lt;'Raw Data'!E251, 'Raw Data'!O251&gt;'Raw Data'!P251), 'Raw Data'!C251, 0)</f>
        <v>0</v>
      </c>
      <c r="AB256" t="b">
        <f>'Raw Data'!C251&lt;'Raw Data'!E251</f>
        <v>0</v>
      </c>
      <c r="AC256">
        <f>IF('Raw Data'!C252&gt;'Raw Data'!E252, 1, 0)</f>
        <v>0</v>
      </c>
      <c r="AD256">
        <f>IF(AND('Raw Data'!C251&gt;'Raw Data'!E251, 'Raw Data'!O251&gt;'Raw Data'!P251), 'Raw Data'!C251, 0)</f>
        <v>0</v>
      </c>
      <c r="AE256">
        <f>IF('Raw Data'!E251&lt;'Raw Data'!C251, 1, 0)</f>
        <v>0</v>
      </c>
      <c r="AF256">
        <f>IF(AND('Raw Data'!C251&gt;'Raw Data'!E251, 'Raw Data'!O251&lt;'Raw Data'!P251), 'Raw Data'!E251, 0)</f>
        <v>0</v>
      </c>
      <c r="AG256">
        <f>IF('Raw Data'!E251&gt;'Raw Data'!C251, 1, 0)</f>
        <v>0</v>
      </c>
      <c r="AH256">
        <f>IF(AND('Raw Data'!C251&lt;'Raw Data'!E251, 'Raw Data'!O251&lt;'Raw Data'!P251), 'Raw Data'!E251, 0)</f>
        <v>0</v>
      </c>
      <c r="AI256" s="7">
        <f t="shared" si="58"/>
        <v>0</v>
      </c>
      <c r="AJ256">
        <f>IF(ISNUMBER('Raw Data'!C251), IF(_xlfn.XLOOKUP(SMALL('Raw Data'!C251:E251, 1), C256:G256, C256:G256, 0)&gt;0, SMALL('Raw Data'!C251:E251, 1), 0), 0)</f>
        <v>0</v>
      </c>
      <c r="AK256" s="7">
        <f t="shared" si="59"/>
        <v>0</v>
      </c>
      <c r="AL256">
        <f>IF(ISNUMBER('Raw Data'!C251), IF(_xlfn.XLOOKUP(SMALL('Raw Data'!C251:E251, 2), C256:G256, C256:G256, 0)&gt;0, SMALL('Raw Data'!C251:E251, 2), 0), 0)</f>
        <v>0</v>
      </c>
      <c r="AM256" s="7">
        <f t="shared" si="60"/>
        <v>0</v>
      </c>
      <c r="AN256">
        <f>IF(ISNUMBER('Raw Data'!C251), IF(_xlfn.XLOOKUP(SMALL('Raw Data'!C251:E251, 3), C256:G256, C256:G256, 0)&gt;0, SMALL('Raw Data'!C251:E251, 3), 0), 0)</f>
        <v>0</v>
      </c>
      <c r="AO256" s="7">
        <f t="shared" si="61"/>
        <v>0</v>
      </c>
      <c r="AP256">
        <f>IF(AND('Raw Data'!C251&lt;'Raw Data'!E251,'Raw Data'!O251&gt;'Raw Data'!P251),'Raw Data'!C251,IF(AND('Raw Data'!E251&lt;'Raw Data'!C251,'Raw Data'!P251&gt;'Raw Data'!O251),'Raw Data'!E251,0))</f>
        <v>0</v>
      </c>
      <c r="AQ256" s="7">
        <f t="shared" si="62"/>
        <v>0</v>
      </c>
      <c r="AR256">
        <f>IF(AND('Raw Data'!C251&gt;'Raw Data'!E251,'Raw Data'!O251&gt;'Raw Data'!P251),'Raw Data'!C251,IF(AND('Raw Data'!E251&gt;'Raw Data'!C251,'Raw Data'!P251&gt;'Raw Data'!O251),'Raw Data'!E251,0))</f>
        <v>0</v>
      </c>
      <c r="AS256">
        <f>IF('Raw Data'!D251&gt;0, IF('Raw Data'!D251&gt;4, Analysis!P256, 1), 0)</f>
        <v>0</v>
      </c>
      <c r="AT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AU256">
        <f t="shared" si="63"/>
        <v>0</v>
      </c>
      <c r="AV256">
        <f>IF(AND('Raw Data'!D251&gt;4,'Raw Data'!O251&lt;'Raw Data'!P251),'Raw Data'!K251,IF(AND('Raw Data'!D251&gt;4,'Raw Data'!O251='Raw Data'!P251),0,IF('Raw Data'!O251='Raw Data'!P251,'Raw Data'!D251,0)))</f>
        <v>0</v>
      </c>
      <c r="AW256">
        <f>IF(AND('Raw Data'!D251&lt;4, NOT(ISBLANK('Raw Data'!D251))), 1, 0)</f>
        <v>0</v>
      </c>
      <c r="AX256">
        <f>IF(AND('Raw Data'!D251&lt;4, 'Raw Data'!O251='Raw Data'!P251), 'Raw Data'!D251, 0)</f>
        <v>0</v>
      </c>
    </row>
    <row r="257" spans="1:50" x14ac:dyDescent="0.3">
      <c r="A257">
        <f>'Raw Data'!Q252</f>
        <v>0</v>
      </c>
      <c r="B257" s="7">
        <f t="shared" si="48"/>
        <v>0</v>
      </c>
      <c r="C257">
        <f>IF('Raw Data'!O252&gt;'Raw Data'!P252, 'Raw Data'!C252, 0)</f>
        <v>0</v>
      </c>
      <c r="D257" s="7">
        <f t="shared" si="49"/>
        <v>0</v>
      </c>
      <c r="E257">
        <f>IF(AND(ISNUMBER('Raw Data'!O252), 'Raw Data'!O252='Raw Data'!P252), 'Raw Data'!D252, 0)</f>
        <v>0</v>
      </c>
      <c r="F257" s="7">
        <f t="shared" si="50"/>
        <v>0</v>
      </c>
      <c r="G257">
        <f>IF('Raw Data'!O252&lt;'Raw Data'!P252, 'Raw Data'!E252, 0)</f>
        <v>0</v>
      </c>
      <c r="H257" s="7">
        <f t="shared" si="51"/>
        <v>0</v>
      </c>
      <c r="I257">
        <f>IF(SUM('Raw Data'!O252:P252)&gt;2, 'Raw Data'!F252, 0)</f>
        <v>0</v>
      </c>
      <c r="J257" s="7">
        <f t="shared" si="52"/>
        <v>0</v>
      </c>
      <c r="K257">
        <f>IF(AND(ISNUMBER('Raw Data'!O252),SUM('Raw Data'!O252:P252)&lt;3),'Raw Data'!F252,)</f>
        <v>0</v>
      </c>
      <c r="L257" s="7">
        <f t="shared" si="53"/>
        <v>0</v>
      </c>
      <c r="M257">
        <f>IF(AND('Raw Data'!O252&gt;0, 'Raw Data'!P252&gt;0), 'Raw Data'!H252, 0)</f>
        <v>0</v>
      </c>
      <c r="N257" s="7">
        <f t="shared" si="54"/>
        <v>0</v>
      </c>
      <c r="O257">
        <f>IF(AND(ISNUMBER('Raw Data'!O252), OR('Raw Data'!O252=0, 'Raw Data'!P252=0)), 'Raw Data'!I252, 0)</f>
        <v>0</v>
      </c>
      <c r="P257" s="7">
        <f>IF(OR(E257&gt;0, ISBLANK('Raw Data'!O252)=TRUE), 0, 1)</f>
        <v>0</v>
      </c>
      <c r="Q257">
        <f>IF('Raw Data'!O252='Raw Data'!P252, 0, IF('Raw Data'!O252&gt;'Raw Data'!P252, 'Raw Data'!J252, 0))</f>
        <v>0</v>
      </c>
      <c r="R257" s="7">
        <f>IF(OR(E257&gt;0, ISBLANK('Raw Data'!O252)=TRUE), 0, 1)</f>
        <v>0</v>
      </c>
      <c r="S257">
        <f>IF('Raw Data'!O252='Raw Data'!P252, 0, IF('Raw Data'!O252&lt;'Raw Data'!P252, 'Raw Data'!K252, 0))</f>
        <v>0</v>
      </c>
      <c r="T257" s="7">
        <f t="shared" si="55"/>
        <v>0</v>
      </c>
      <c r="U257">
        <f>IF(AND(ISNUMBER('Raw Data'!O252), OR('Raw Data'!O252&gt;'Raw Data'!P252, 'Raw Data'!O252='Raw Data'!P252)), 'Raw Data'!L252, 0)</f>
        <v>0</v>
      </c>
      <c r="V257" s="7">
        <f t="shared" si="56"/>
        <v>0</v>
      </c>
      <c r="W257">
        <f>IF(AND(ISNUMBER('Raw Data'!O252), OR('Raw Data'!O252&lt;'Raw Data'!P252, 'Raw Data'!O252='Raw Data'!P252)), 'Raw Data'!M252, 0)</f>
        <v>0</v>
      </c>
      <c r="X257" s="7">
        <f t="shared" si="57"/>
        <v>0</v>
      </c>
      <c r="Y257">
        <f>IF(AND(ISNUMBER('Raw Data'!O252), OR('Raw Data'!O252&gt;'Raw Data'!P252, 'Raw Data'!O252&lt;'Raw Data'!P252)), 'Raw Data'!N252, 0)</f>
        <v>0</v>
      </c>
      <c r="Z257">
        <f>IF('Raw Data'!C252&lt;'Raw Data'!E252, 1, 0)</f>
        <v>0</v>
      </c>
      <c r="AA257">
        <f>IF(AND('Raw Data'!C252&lt;'Raw Data'!E252, 'Raw Data'!O252&gt;'Raw Data'!P252), 'Raw Data'!C252, 0)</f>
        <v>0</v>
      </c>
      <c r="AB257" t="b">
        <f>'Raw Data'!C252&lt;'Raw Data'!E252</f>
        <v>0</v>
      </c>
      <c r="AC257">
        <f>IF('Raw Data'!C253&gt;'Raw Data'!E253, 1, 0)</f>
        <v>0</v>
      </c>
      <c r="AD257">
        <f>IF(AND('Raw Data'!C252&gt;'Raw Data'!E252, 'Raw Data'!O252&gt;'Raw Data'!P252), 'Raw Data'!C252, 0)</f>
        <v>0</v>
      </c>
      <c r="AE257">
        <f>IF('Raw Data'!E252&lt;'Raw Data'!C252, 1, 0)</f>
        <v>0</v>
      </c>
      <c r="AF257">
        <f>IF(AND('Raw Data'!C252&gt;'Raw Data'!E252, 'Raw Data'!O252&lt;'Raw Data'!P252), 'Raw Data'!E252, 0)</f>
        <v>0</v>
      </c>
      <c r="AG257">
        <f>IF('Raw Data'!E252&gt;'Raw Data'!C252, 1, 0)</f>
        <v>0</v>
      </c>
      <c r="AH257">
        <f>IF(AND('Raw Data'!C252&lt;'Raw Data'!E252, 'Raw Data'!O252&lt;'Raw Data'!P252), 'Raw Data'!E252, 0)</f>
        <v>0</v>
      </c>
      <c r="AI257" s="7">
        <f t="shared" si="58"/>
        <v>0</v>
      </c>
      <c r="AJ257">
        <f>IF(ISNUMBER('Raw Data'!C252), IF(_xlfn.XLOOKUP(SMALL('Raw Data'!C252:E252, 1), C257:G257, C257:G257, 0)&gt;0, SMALL('Raw Data'!C252:E252, 1), 0), 0)</f>
        <v>0</v>
      </c>
      <c r="AK257" s="7">
        <f t="shared" si="59"/>
        <v>0</v>
      </c>
      <c r="AL257">
        <f>IF(ISNUMBER('Raw Data'!C252), IF(_xlfn.XLOOKUP(SMALL('Raw Data'!C252:E252, 2), C257:G257, C257:G257, 0)&gt;0, SMALL('Raw Data'!C252:E252, 2), 0), 0)</f>
        <v>0</v>
      </c>
      <c r="AM257" s="7">
        <f t="shared" si="60"/>
        <v>0</v>
      </c>
      <c r="AN257">
        <f>IF(ISNUMBER('Raw Data'!C252), IF(_xlfn.XLOOKUP(SMALL('Raw Data'!C252:E252, 3), C257:G257, C257:G257, 0)&gt;0, SMALL('Raw Data'!C252:E252, 3), 0), 0)</f>
        <v>0</v>
      </c>
      <c r="AO257" s="7">
        <f t="shared" si="61"/>
        <v>0</v>
      </c>
      <c r="AP257">
        <f>IF(AND('Raw Data'!C252&lt;'Raw Data'!E252,'Raw Data'!O252&gt;'Raw Data'!P252),'Raw Data'!C252,IF(AND('Raw Data'!E252&lt;'Raw Data'!C252,'Raw Data'!P252&gt;'Raw Data'!O252),'Raw Data'!E252,0))</f>
        <v>0</v>
      </c>
      <c r="AQ257" s="7">
        <f t="shared" si="62"/>
        <v>0</v>
      </c>
      <c r="AR257">
        <f>IF(AND('Raw Data'!C252&gt;'Raw Data'!E252,'Raw Data'!O252&gt;'Raw Data'!P252),'Raw Data'!C252,IF(AND('Raw Data'!E252&gt;'Raw Data'!C252,'Raw Data'!P252&gt;'Raw Data'!O252),'Raw Data'!E252,0))</f>
        <v>0</v>
      </c>
      <c r="AS257">
        <f>IF('Raw Data'!D252&gt;0, IF('Raw Data'!D252&gt;4, Analysis!P257, 1), 0)</f>
        <v>0</v>
      </c>
      <c r="AT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AU257">
        <f t="shared" si="63"/>
        <v>0</v>
      </c>
      <c r="AV257">
        <f>IF(AND('Raw Data'!D252&gt;4,'Raw Data'!O252&lt;'Raw Data'!P252),'Raw Data'!K252,IF(AND('Raw Data'!D252&gt;4,'Raw Data'!O252='Raw Data'!P252),0,IF('Raw Data'!O252='Raw Data'!P252,'Raw Data'!D252,0)))</f>
        <v>0</v>
      </c>
      <c r="AW257">
        <f>IF(AND('Raw Data'!D252&lt;4, NOT(ISBLANK('Raw Data'!D252))), 1, 0)</f>
        <v>0</v>
      </c>
      <c r="AX257">
        <f>IF(AND('Raw Data'!D252&lt;4, 'Raw Data'!O252='Raw Data'!P252), 'Raw Data'!D252, 0)</f>
        <v>0</v>
      </c>
    </row>
    <row r="258" spans="1:50" x14ac:dyDescent="0.3">
      <c r="A258">
        <f>'Raw Data'!Q253</f>
        <v>0</v>
      </c>
      <c r="B258" s="7">
        <f t="shared" si="48"/>
        <v>0</v>
      </c>
      <c r="C258">
        <f>IF('Raw Data'!O253&gt;'Raw Data'!P253, 'Raw Data'!C253, 0)</f>
        <v>0</v>
      </c>
      <c r="D258" s="7">
        <f t="shared" si="49"/>
        <v>0</v>
      </c>
      <c r="E258">
        <f>IF(AND(ISNUMBER('Raw Data'!O253), 'Raw Data'!O253='Raw Data'!P253), 'Raw Data'!D253, 0)</f>
        <v>0</v>
      </c>
      <c r="F258" s="7">
        <f t="shared" si="50"/>
        <v>0</v>
      </c>
      <c r="G258">
        <f>IF('Raw Data'!O253&lt;'Raw Data'!P253, 'Raw Data'!E253, 0)</f>
        <v>0</v>
      </c>
      <c r="H258" s="7">
        <f t="shared" si="51"/>
        <v>0</v>
      </c>
      <c r="I258">
        <f>IF(SUM('Raw Data'!O253:P253)&gt;2, 'Raw Data'!F253, 0)</f>
        <v>0</v>
      </c>
      <c r="J258" s="7">
        <f t="shared" si="52"/>
        <v>0</v>
      </c>
      <c r="K258">
        <f>IF(AND(ISNUMBER('Raw Data'!O253),SUM('Raw Data'!O253:P253)&lt;3),'Raw Data'!F253,)</f>
        <v>0</v>
      </c>
      <c r="L258" s="7">
        <f t="shared" si="53"/>
        <v>0</v>
      </c>
      <c r="M258">
        <f>IF(AND('Raw Data'!O253&gt;0, 'Raw Data'!P253&gt;0), 'Raw Data'!H253, 0)</f>
        <v>0</v>
      </c>
      <c r="N258" s="7">
        <f t="shared" si="54"/>
        <v>0</v>
      </c>
      <c r="O258">
        <f>IF(AND(ISNUMBER('Raw Data'!O253), OR('Raw Data'!O253=0, 'Raw Data'!P253=0)), 'Raw Data'!I253, 0)</f>
        <v>0</v>
      </c>
      <c r="P258" s="7">
        <f>IF(OR(E258&gt;0, ISBLANK('Raw Data'!O253)=TRUE), 0, 1)</f>
        <v>0</v>
      </c>
      <c r="Q258">
        <f>IF('Raw Data'!O253='Raw Data'!P253, 0, IF('Raw Data'!O253&gt;'Raw Data'!P253, 'Raw Data'!J253, 0))</f>
        <v>0</v>
      </c>
      <c r="R258" s="7">
        <f>IF(OR(E258&gt;0, ISBLANK('Raw Data'!O253)=TRUE), 0, 1)</f>
        <v>0</v>
      </c>
      <c r="S258">
        <f>IF('Raw Data'!O253='Raw Data'!P253, 0, IF('Raw Data'!O253&lt;'Raw Data'!P253, 'Raw Data'!K253, 0))</f>
        <v>0</v>
      </c>
      <c r="T258" s="7">
        <f t="shared" si="55"/>
        <v>0</v>
      </c>
      <c r="U258">
        <f>IF(AND(ISNUMBER('Raw Data'!O253), OR('Raw Data'!O253&gt;'Raw Data'!P253, 'Raw Data'!O253='Raw Data'!P253)), 'Raw Data'!L253, 0)</f>
        <v>0</v>
      </c>
      <c r="V258" s="7">
        <f t="shared" si="56"/>
        <v>0</v>
      </c>
      <c r="W258">
        <f>IF(AND(ISNUMBER('Raw Data'!O253), OR('Raw Data'!O253&lt;'Raw Data'!P253, 'Raw Data'!O253='Raw Data'!P253)), 'Raw Data'!M253, 0)</f>
        <v>0</v>
      </c>
      <c r="X258" s="7">
        <f t="shared" si="57"/>
        <v>0</v>
      </c>
      <c r="Y258">
        <f>IF(AND(ISNUMBER('Raw Data'!O253), OR('Raw Data'!O253&gt;'Raw Data'!P253, 'Raw Data'!O253&lt;'Raw Data'!P253)), 'Raw Data'!N253, 0)</f>
        <v>0</v>
      </c>
      <c r="Z258">
        <f>IF('Raw Data'!C253&lt;'Raw Data'!E253, 1, 0)</f>
        <v>0</v>
      </c>
      <c r="AA258">
        <f>IF(AND('Raw Data'!C253&lt;'Raw Data'!E253, 'Raw Data'!O253&gt;'Raw Data'!P253), 'Raw Data'!C253, 0)</f>
        <v>0</v>
      </c>
      <c r="AB258" t="b">
        <f>'Raw Data'!C253&lt;'Raw Data'!E253</f>
        <v>0</v>
      </c>
      <c r="AC258">
        <f>IF('Raw Data'!C254&gt;'Raw Data'!E254, 1, 0)</f>
        <v>0</v>
      </c>
      <c r="AD258">
        <f>IF(AND('Raw Data'!C253&gt;'Raw Data'!E253, 'Raw Data'!O253&gt;'Raw Data'!P253), 'Raw Data'!C253, 0)</f>
        <v>0</v>
      </c>
      <c r="AE258">
        <f>IF('Raw Data'!E253&lt;'Raw Data'!C253, 1, 0)</f>
        <v>0</v>
      </c>
      <c r="AF258">
        <f>IF(AND('Raw Data'!C253&gt;'Raw Data'!E253, 'Raw Data'!O253&lt;'Raw Data'!P253), 'Raw Data'!E253, 0)</f>
        <v>0</v>
      </c>
      <c r="AG258">
        <f>IF('Raw Data'!E253&gt;'Raw Data'!C253, 1, 0)</f>
        <v>0</v>
      </c>
      <c r="AH258">
        <f>IF(AND('Raw Data'!C253&lt;'Raw Data'!E253, 'Raw Data'!O253&lt;'Raw Data'!P253), 'Raw Data'!E253, 0)</f>
        <v>0</v>
      </c>
      <c r="AI258" s="7">
        <f t="shared" si="58"/>
        <v>0</v>
      </c>
      <c r="AJ258">
        <f>IF(ISNUMBER('Raw Data'!C253), IF(_xlfn.XLOOKUP(SMALL('Raw Data'!C253:E253, 1), C258:G258, C258:G258, 0)&gt;0, SMALL('Raw Data'!C253:E253, 1), 0), 0)</f>
        <v>0</v>
      </c>
      <c r="AK258" s="7">
        <f t="shared" si="59"/>
        <v>0</v>
      </c>
      <c r="AL258">
        <f>IF(ISNUMBER('Raw Data'!C253), IF(_xlfn.XLOOKUP(SMALL('Raw Data'!C253:E253, 2), C258:G258, C258:G258, 0)&gt;0, SMALL('Raw Data'!C253:E253, 2), 0), 0)</f>
        <v>0</v>
      </c>
      <c r="AM258" s="7">
        <f t="shared" si="60"/>
        <v>0</v>
      </c>
      <c r="AN258">
        <f>IF(ISNUMBER('Raw Data'!C253), IF(_xlfn.XLOOKUP(SMALL('Raw Data'!C253:E253, 3), C258:G258, C258:G258, 0)&gt;0, SMALL('Raw Data'!C253:E253, 3), 0), 0)</f>
        <v>0</v>
      </c>
      <c r="AO258" s="7">
        <f t="shared" si="61"/>
        <v>0</v>
      </c>
      <c r="AP258">
        <f>IF(AND('Raw Data'!C253&lt;'Raw Data'!E253,'Raw Data'!O253&gt;'Raw Data'!P253),'Raw Data'!C253,IF(AND('Raw Data'!E253&lt;'Raw Data'!C253,'Raw Data'!P253&gt;'Raw Data'!O253),'Raw Data'!E253,0))</f>
        <v>0</v>
      </c>
      <c r="AQ258" s="7">
        <f t="shared" si="62"/>
        <v>0</v>
      </c>
      <c r="AR258">
        <f>IF(AND('Raw Data'!C253&gt;'Raw Data'!E253,'Raw Data'!O253&gt;'Raw Data'!P253),'Raw Data'!C253,IF(AND('Raw Data'!E253&gt;'Raw Data'!C253,'Raw Data'!P253&gt;'Raw Data'!O253),'Raw Data'!E253,0))</f>
        <v>0</v>
      </c>
      <c r="AS258">
        <f>IF('Raw Data'!D253&gt;0, IF('Raw Data'!D253&gt;4, Analysis!P258, 1), 0)</f>
        <v>0</v>
      </c>
      <c r="AT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AU258">
        <f t="shared" si="63"/>
        <v>0</v>
      </c>
      <c r="AV258">
        <f>IF(AND('Raw Data'!D253&gt;4,'Raw Data'!O253&lt;'Raw Data'!P253),'Raw Data'!K253,IF(AND('Raw Data'!D253&gt;4,'Raw Data'!O253='Raw Data'!P253),0,IF('Raw Data'!O253='Raw Data'!P253,'Raw Data'!D253,0)))</f>
        <v>0</v>
      </c>
      <c r="AW258">
        <f>IF(AND('Raw Data'!D253&lt;4, NOT(ISBLANK('Raw Data'!D253))), 1, 0)</f>
        <v>0</v>
      </c>
      <c r="AX258">
        <f>IF(AND('Raw Data'!D253&lt;4, 'Raw Data'!O253='Raw Data'!P253), 'Raw Data'!D253, 0)</f>
        <v>0</v>
      </c>
    </row>
    <row r="259" spans="1:50" x14ac:dyDescent="0.3">
      <c r="A259">
        <f>'Raw Data'!Q254</f>
        <v>0</v>
      </c>
      <c r="B259" s="7">
        <f t="shared" si="48"/>
        <v>0</v>
      </c>
      <c r="C259">
        <f>IF('Raw Data'!O254&gt;'Raw Data'!P254, 'Raw Data'!C254, 0)</f>
        <v>0</v>
      </c>
      <c r="D259" s="7">
        <f t="shared" si="49"/>
        <v>0</v>
      </c>
      <c r="E259">
        <f>IF(AND(ISNUMBER('Raw Data'!O254), 'Raw Data'!O254='Raw Data'!P254), 'Raw Data'!D254, 0)</f>
        <v>0</v>
      </c>
      <c r="F259" s="7">
        <f t="shared" si="50"/>
        <v>0</v>
      </c>
      <c r="G259">
        <f>IF('Raw Data'!O254&lt;'Raw Data'!P254, 'Raw Data'!E254, 0)</f>
        <v>0</v>
      </c>
      <c r="H259" s="7">
        <f t="shared" si="51"/>
        <v>0</v>
      </c>
      <c r="I259">
        <f>IF(SUM('Raw Data'!O254:P254)&gt;2, 'Raw Data'!F254, 0)</f>
        <v>0</v>
      </c>
      <c r="J259" s="7">
        <f t="shared" si="52"/>
        <v>0</v>
      </c>
      <c r="K259">
        <f>IF(AND(ISNUMBER('Raw Data'!O254),SUM('Raw Data'!O254:P254)&lt;3),'Raw Data'!F254,)</f>
        <v>0</v>
      </c>
      <c r="L259" s="7">
        <f t="shared" si="53"/>
        <v>0</v>
      </c>
      <c r="M259">
        <f>IF(AND('Raw Data'!O254&gt;0, 'Raw Data'!P254&gt;0), 'Raw Data'!H254, 0)</f>
        <v>0</v>
      </c>
      <c r="N259" s="7">
        <f t="shared" si="54"/>
        <v>0</v>
      </c>
      <c r="O259">
        <f>IF(AND(ISNUMBER('Raw Data'!O254), OR('Raw Data'!O254=0, 'Raw Data'!P254=0)), 'Raw Data'!I254, 0)</f>
        <v>0</v>
      </c>
      <c r="P259" s="7">
        <f>IF(OR(E259&gt;0, ISBLANK('Raw Data'!O254)=TRUE), 0, 1)</f>
        <v>0</v>
      </c>
      <c r="Q259">
        <f>IF('Raw Data'!O254='Raw Data'!P254, 0, IF('Raw Data'!O254&gt;'Raw Data'!P254, 'Raw Data'!J254, 0))</f>
        <v>0</v>
      </c>
      <c r="R259" s="7">
        <f>IF(OR(E259&gt;0, ISBLANK('Raw Data'!O254)=TRUE), 0, 1)</f>
        <v>0</v>
      </c>
      <c r="S259">
        <f>IF('Raw Data'!O254='Raw Data'!P254, 0, IF('Raw Data'!O254&lt;'Raw Data'!P254, 'Raw Data'!K254, 0))</f>
        <v>0</v>
      </c>
      <c r="T259" s="7">
        <f t="shared" si="55"/>
        <v>0</v>
      </c>
      <c r="U259">
        <f>IF(AND(ISNUMBER('Raw Data'!O254), OR('Raw Data'!O254&gt;'Raw Data'!P254, 'Raw Data'!O254='Raw Data'!P254)), 'Raw Data'!L254, 0)</f>
        <v>0</v>
      </c>
      <c r="V259" s="7">
        <f t="shared" si="56"/>
        <v>0</v>
      </c>
      <c r="W259">
        <f>IF(AND(ISNUMBER('Raw Data'!O254), OR('Raw Data'!O254&lt;'Raw Data'!P254, 'Raw Data'!O254='Raw Data'!P254)), 'Raw Data'!M254, 0)</f>
        <v>0</v>
      </c>
      <c r="X259" s="7">
        <f t="shared" si="57"/>
        <v>0</v>
      </c>
      <c r="Y259">
        <f>IF(AND(ISNUMBER('Raw Data'!O254), OR('Raw Data'!O254&gt;'Raw Data'!P254, 'Raw Data'!O254&lt;'Raw Data'!P254)), 'Raw Data'!N254, 0)</f>
        <v>0</v>
      </c>
      <c r="Z259">
        <f>IF('Raw Data'!C254&lt;'Raw Data'!E254, 1, 0)</f>
        <v>0</v>
      </c>
      <c r="AA259">
        <f>IF(AND('Raw Data'!C254&lt;'Raw Data'!E254, 'Raw Data'!O254&gt;'Raw Data'!P254), 'Raw Data'!C254, 0)</f>
        <v>0</v>
      </c>
      <c r="AB259" t="b">
        <f>'Raw Data'!C254&lt;'Raw Data'!E254</f>
        <v>0</v>
      </c>
      <c r="AC259">
        <f>IF('Raw Data'!C255&gt;'Raw Data'!E255, 1, 0)</f>
        <v>0</v>
      </c>
      <c r="AD259">
        <f>IF(AND('Raw Data'!C254&gt;'Raw Data'!E254, 'Raw Data'!O254&gt;'Raw Data'!P254), 'Raw Data'!C254, 0)</f>
        <v>0</v>
      </c>
      <c r="AE259">
        <f>IF('Raw Data'!E254&lt;'Raw Data'!C254, 1, 0)</f>
        <v>0</v>
      </c>
      <c r="AF259">
        <f>IF(AND('Raw Data'!C254&gt;'Raw Data'!E254, 'Raw Data'!O254&lt;'Raw Data'!P254), 'Raw Data'!E254, 0)</f>
        <v>0</v>
      </c>
      <c r="AG259">
        <f>IF('Raw Data'!E254&gt;'Raw Data'!C254, 1, 0)</f>
        <v>0</v>
      </c>
      <c r="AH259">
        <f>IF(AND('Raw Data'!C254&lt;'Raw Data'!E254, 'Raw Data'!O254&lt;'Raw Data'!P254), 'Raw Data'!E254, 0)</f>
        <v>0</v>
      </c>
      <c r="AI259" s="7">
        <f t="shared" si="58"/>
        <v>0</v>
      </c>
      <c r="AJ259">
        <f>IF(ISNUMBER('Raw Data'!C254), IF(_xlfn.XLOOKUP(SMALL('Raw Data'!C254:E254, 1), C259:G259, C259:G259, 0)&gt;0, SMALL('Raw Data'!C254:E254, 1), 0), 0)</f>
        <v>0</v>
      </c>
      <c r="AK259" s="7">
        <f t="shared" si="59"/>
        <v>0</v>
      </c>
      <c r="AL259">
        <f>IF(ISNUMBER('Raw Data'!C254), IF(_xlfn.XLOOKUP(SMALL('Raw Data'!C254:E254, 2), C259:G259, C259:G259, 0)&gt;0, SMALL('Raw Data'!C254:E254, 2), 0), 0)</f>
        <v>0</v>
      </c>
      <c r="AM259" s="7">
        <f t="shared" si="60"/>
        <v>0</v>
      </c>
      <c r="AN259">
        <f>IF(ISNUMBER('Raw Data'!C254), IF(_xlfn.XLOOKUP(SMALL('Raw Data'!C254:E254, 3), C259:G259, C259:G259, 0)&gt;0, SMALL('Raw Data'!C254:E254, 3), 0), 0)</f>
        <v>0</v>
      </c>
      <c r="AO259" s="7">
        <f t="shared" si="61"/>
        <v>0</v>
      </c>
      <c r="AP259">
        <f>IF(AND('Raw Data'!C254&lt;'Raw Data'!E254,'Raw Data'!O254&gt;'Raw Data'!P254),'Raw Data'!C254,IF(AND('Raw Data'!E254&lt;'Raw Data'!C254,'Raw Data'!P254&gt;'Raw Data'!O254),'Raw Data'!E254,0))</f>
        <v>0</v>
      </c>
      <c r="AQ259" s="7">
        <f t="shared" si="62"/>
        <v>0</v>
      </c>
      <c r="AR259">
        <f>IF(AND('Raw Data'!C254&gt;'Raw Data'!E254,'Raw Data'!O254&gt;'Raw Data'!P254),'Raw Data'!C254,IF(AND('Raw Data'!E254&gt;'Raw Data'!C254,'Raw Data'!P254&gt;'Raw Data'!O254),'Raw Data'!E254,0))</f>
        <v>0</v>
      </c>
      <c r="AS259">
        <f>IF('Raw Data'!D254&gt;0, IF('Raw Data'!D254&gt;4, Analysis!P259, 1), 0)</f>
        <v>0</v>
      </c>
      <c r="AT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AU259">
        <f t="shared" si="63"/>
        <v>0</v>
      </c>
      <c r="AV259">
        <f>IF(AND('Raw Data'!D254&gt;4,'Raw Data'!O254&lt;'Raw Data'!P254),'Raw Data'!K254,IF(AND('Raw Data'!D254&gt;4,'Raw Data'!O254='Raw Data'!P254),0,IF('Raw Data'!O254='Raw Data'!P254,'Raw Data'!D254,0)))</f>
        <v>0</v>
      </c>
      <c r="AW259">
        <f>IF(AND('Raw Data'!D254&lt;4, NOT(ISBLANK('Raw Data'!D254))), 1, 0)</f>
        <v>0</v>
      </c>
      <c r="AX259">
        <f>IF(AND('Raw Data'!D254&lt;4, 'Raw Data'!O254='Raw Data'!P254), 'Raw Data'!D254, 0)</f>
        <v>0</v>
      </c>
    </row>
    <row r="260" spans="1:50" x14ac:dyDescent="0.3">
      <c r="A260">
        <f>'Raw Data'!Q255</f>
        <v>0</v>
      </c>
      <c r="B260" s="7">
        <f t="shared" si="48"/>
        <v>0</v>
      </c>
      <c r="C260">
        <f>IF('Raw Data'!O255&gt;'Raw Data'!P255, 'Raw Data'!C255, 0)</f>
        <v>0</v>
      </c>
      <c r="D260" s="7">
        <f t="shared" si="49"/>
        <v>0</v>
      </c>
      <c r="E260">
        <f>IF(AND(ISNUMBER('Raw Data'!O255), 'Raw Data'!O255='Raw Data'!P255), 'Raw Data'!D255, 0)</f>
        <v>0</v>
      </c>
      <c r="F260" s="7">
        <f t="shared" si="50"/>
        <v>0</v>
      </c>
      <c r="G260">
        <f>IF('Raw Data'!O255&lt;'Raw Data'!P255, 'Raw Data'!E255, 0)</f>
        <v>0</v>
      </c>
      <c r="H260" s="7">
        <f t="shared" si="51"/>
        <v>0</v>
      </c>
      <c r="I260">
        <f>IF(SUM('Raw Data'!O255:P255)&gt;2, 'Raw Data'!F255, 0)</f>
        <v>0</v>
      </c>
      <c r="J260" s="7">
        <f t="shared" si="52"/>
        <v>0</v>
      </c>
      <c r="K260">
        <f>IF(AND(ISNUMBER('Raw Data'!O255),SUM('Raw Data'!O255:P255)&lt;3),'Raw Data'!F255,)</f>
        <v>0</v>
      </c>
      <c r="L260" s="7">
        <f t="shared" si="53"/>
        <v>0</v>
      </c>
      <c r="M260">
        <f>IF(AND('Raw Data'!O255&gt;0, 'Raw Data'!P255&gt;0), 'Raw Data'!H255, 0)</f>
        <v>0</v>
      </c>
      <c r="N260" s="7">
        <f t="shared" si="54"/>
        <v>0</v>
      </c>
      <c r="O260">
        <f>IF(AND(ISNUMBER('Raw Data'!O255), OR('Raw Data'!O255=0, 'Raw Data'!P255=0)), 'Raw Data'!I255, 0)</f>
        <v>0</v>
      </c>
      <c r="P260" s="7">
        <f>IF(OR(E260&gt;0, ISBLANK('Raw Data'!O255)=TRUE), 0, 1)</f>
        <v>0</v>
      </c>
      <c r="Q260">
        <f>IF('Raw Data'!O255='Raw Data'!P255, 0, IF('Raw Data'!O255&gt;'Raw Data'!P255, 'Raw Data'!J255, 0))</f>
        <v>0</v>
      </c>
      <c r="R260" s="7">
        <f>IF(OR(E260&gt;0, ISBLANK('Raw Data'!O255)=TRUE), 0, 1)</f>
        <v>0</v>
      </c>
      <c r="S260">
        <f>IF('Raw Data'!O255='Raw Data'!P255, 0, IF('Raw Data'!O255&lt;'Raw Data'!P255, 'Raw Data'!K255, 0))</f>
        <v>0</v>
      </c>
      <c r="T260" s="7">
        <f t="shared" si="55"/>
        <v>0</v>
      </c>
      <c r="U260">
        <f>IF(AND(ISNUMBER('Raw Data'!O255), OR('Raw Data'!O255&gt;'Raw Data'!P255, 'Raw Data'!O255='Raw Data'!P255)), 'Raw Data'!L255, 0)</f>
        <v>0</v>
      </c>
      <c r="V260" s="7">
        <f t="shared" si="56"/>
        <v>0</v>
      </c>
      <c r="W260">
        <f>IF(AND(ISNUMBER('Raw Data'!O255), OR('Raw Data'!O255&lt;'Raw Data'!P255, 'Raw Data'!O255='Raw Data'!P255)), 'Raw Data'!M255, 0)</f>
        <v>0</v>
      </c>
      <c r="X260" s="7">
        <f t="shared" si="57"/>
        <v>0</v>
      </c>
      <c r="Y260">
        <f>IF(AND(ISNUMBER('Raw Data'!O255), OR('Raw Data'!O255&gt;'Raw Data'!P255, 'Raw Data'!O255&lt;'Raw Data'!P255)), 'Raw Data'!N255, 0)</f>
        <v>0</v>
      </c>
      <c r="Z260">
        <f>IF('Raw Data'!C255&lt;'Raw Data'!E255, 1, 0)</f>
        <v>0</v>
      </c>
      <c r="AA260">
        <f>IF(AND('Raw Data'!C255&lt;'Raw Data'!E255, 'Raw Data'!O255&gt;'Raw Data'!P255), 'Raw Data'!C255, 0)</f>
        <v>0</v>
      </c>
      <c r="AB260" t="b">
        <f>'Raw Data'!C255&lt;'Raw Data'!E255</f>
        <v>0</v>
      </c>
      <c r="AC260">
        <f>IF('Raw Data'!C256&gt;'Raw Data'!E256, 1, 0)</f>
        <v>0</v>
      </c>
      <c r="AD260">
        <f>IF(AND('Raw Data'!C255&gt;'Raw Data'!E255, 'Raw Data'!O255&gt;'Raw Data'!P255), 'Raw Data'!C255, 0)</f>
        <v>0</v>
      </c>
      <c r="AE260">
        <f>IF('Raw Data'!E255&lt;'Raw Data'!C255, 1, 0)</f>
        <v>0</v>
      </c>
      <c r="AF260">
        <f>IF(AND('Raw Data'!C255&gt;'Raw Data'!E255, 'Raw Data'!O255&lt;'Raw Data'!P255), 'Raw Data'!E255, 0)</f>
        <v>0</v>
      </c>
      <c r="AG260">
        <f>IF('Raw Data'!E255&gt;'Raw Data'!C255, 1, 0)</f>
        <v>0</v>
      </c>
      <c r="AH260">
        <f>IF(AND('Raw Data'!C255&lt;'Raw Data'!E255, 'Raw Data'!O255&lt;'Raw Data'!P255), 'Raw Data'!E255, 0)</f>
        <v>0</v>
      </c>
      <c r="AI260" s="7">
        <f t="shared" si="58"/>
        <v>0</v>
      </c>
      <c r="AJ260">
        <f>IF(ISNUMBER('Raw Data'!C255), IF(_xlfn.XLOOKUP(SMALL('Raw Data'!C255:E255, 1), C260:G260, C260:G260, 0)&gt;0, SMALL('Raw Data'!C255:E255, 1), 0), 0)</f>
        <v>0</v>
      </c>
      <c r="AK260" s="7">
        <f t="shared" si="59"/>
        <v>0</v>
      </c>
      <c r="AL260">
        <f>IF(ISNUMBER('Raw Data'!C255), IF(_xlfn.XLOOKUP(SMALL('Raw Data'!C255:E255, 2), C260:G260, C260:G260, 0)&gt;0, SMALL('Raw Data'!C255:E255, 2), 0), 0)</f>
        <v>0</v>
      </c>
      <c r="AM260" s="7">
        <f t="shared" si="60"/>
        <v>0</v>
      </c>
      <c r="AN260">
        <f>IF(ISNUMBER('Raw Data'!C255), IF(_xlfn.XLOOKUP(SMALL('Raw Data'!C255:E255, 3), C260:G260, C260:G260, 0)&gt;0, SMALL('Raw Data'!C255:E255, 3), 0), 0)</f>
        <v>0</v>
      </c>
      <c r="AO260" s="7">
        <f t="shared" si="61"/>
        <v>0</v>
      </c>
      <c r="AP260">
        <f>IF(AND('Raw Data'!C255&lt;'Raw Data'!E255,'Raw Data'!O255&gt;'Raw Data'!P255),'Raw Data'!C255,IF(AND('Raw Data'!E255&lt;'Raw Data'!C255,'Raw Data'!P255&gt;'Raw Data'!O255),'Raw Data'!E255,0))</f>
        <v>0</v>
      </c>
      <c r="AQ260" s="7">
        <f t="shared" si="62"/>
        <v>0</v>
      </c>
      <c r="AR260">
        <f>IF(AND('Raw Data'!C255&gt;'Raw Data'!E255,'Raw Data'!O255&gt;'Raw Data'!P255),'Raw Data'!C255,IF(AND('Raw Data'!E255&gt;'Raw Data'!C255,'Raw Data'!P255&gt;'Raw Data'!O255),'Raw Data'!E255,0))</f>
        <v>0</v>
      </c>
      <c r="AS260">
        <f>IF('Raw Data'!D255&gt;0, IF('Raw Data'!D255&gt;4, Analysis!P260, 1), 0)</f>
        <v>0</v>
      </c>
      <c r="AT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AU260">
        <f t="shared" si="63"/>
        <v>0</v>
      </c>
      <c r="AV260">
        <f>IF(AND('Raw Data'!D255&gt;4,'Raw Data'!O255&lt;'Raw Data'!P255),'Raw Data'!K255,IF(AND('Raw Data'!D255&gt;4,'Raw Data'!O255='Raw Data'!P255),0,IF('Raw Data'!O255='Raw Data'!P255,'Raw Data'!D255,0)))</f>
        <v>0</v>
      </c>
      <c r="AW260">
        <f>IF(AND('Raw Data'!D255&lt;4, NOT(ISBLANK('Raw Data'!D255))), 1, 0)</f>
        <v>0</v>
      </c>
      <c r="AX260">
        <f>IF(AND('Raw Data'!D255&lt;4, 'Raw Data'!O255='Raw Data'!P255), 'Raw Data'!D255, 0)</f>
        <v>0</v>
      </c>
    </row>
    <row r="261" spans="1:50" x14ac:dyDescent="0.3">
      <c r="A261">
        <f>'Raw Data'!Q256</f>
        <v>0</v>
      </c>
      <c r="B261" s="7">
        <f t="shared" si="48"/>
        <v>0</v>
      </c>
      <c r="C261">
        <f>IF('Raw Data'!O256&gt;'Raw Data'!P256, 'Raw Data'!C256, 0)</f>
        <v>0</v>
      </c>
      <c r="D261" s="7">
        <f t="shared" si="49"/>
        <v>0</v>
      </c>
      <c r="E261">
        <f>IF(AND(ISNUMBER('Raw Data'!O256), 'Raw Data'!O256='Raw Data'!P256), 'Raw Data'!D256, 0)</f>
        <v>0</v>
      </c>
      <c r="F261" s="7">
        <f t="shared" si="50"/>
        <v>0</v>
      </c>
      <c r="G261">
        <f>IF('Raw Data'!O256&lt;'Raw Data'!P256, 'Raw Data'!E256, 0)</f>
        <v>0</v>
      </c>
      <c r="H261" s="7">
        <f t="shared" si="51"/>
        <v>0</v>
      </c>
      <c r="I261">
        <f>IF(SUM('Raw Data'!O256:P256)&gt;2, 'Raw Data'!F256, 0)</f>
        <v>0</v>
      </c>
      <c r="J261" s="7">
        <f t="shared" si="52"/>
        <v>0</v>
      </c>
      <c r="K261">
        <f>IF(AND(ISNUMBER('Raw Data'!O256),SUM('Raw Data'!O256:P256)&lt;3),'Raw Data'!F256,)</f>
        <v>0</v>
      </c>
      <c r="L261" s="7">
        <f t="shared" si="53"/>
        <v>0</v>
      </c>
      <c r="M261">
        <f>IF(AND('Raw Data'!O256&gt;0, 'Raw Data'!P256&gt;0), 'Raw Data'!H256, 0)</f>
        <v>0</v>
      </c>
      <c r="N261" s="7">
        <f t="shared" si="54"/>
        <v>0</v>
      </c>
      <c r="O261">
        <f>IF(AND(ISNUMBER('Raw Data'!O256), OR('Raw Data'!O256=0, 'Raw Data'!P256=0)), 'Raw Data'!I256, 0)</f>
        <v>0</v>
      </c>
      <c r="P261" s="7">
        <f>IF(OR(E261&gt;0, ISBLANK('Raw Data'!O256)=TRUE), 0, 1)</f>
        <v>0</v>
      </c>
      <c r="Q261">
        <f>IF('Raw Data'!O256='Raw Data'!P256, 0, IF('Raw Data'!O256&gt;'Raw Data'!P256, 'Raw Data'!J256, 0))</f>
        <v>0</v>
      </c>
      <c r="R261" s="7">
        <f>IF(OR(E261&gt;0, ISBLANK('Raw Data'!O256)=TRUE), 0, 1)</f>
        <v>0</v>
      </c>
      <c r="S261">
        <f>IF('Raw Data'!O256='Raw Data'!P256, 0, IF('Raw Data'!O256&lt;'Raw Data'!P256, 'Raw Data'!K256, 0))</f>
        <v>0</v>
      </c>
      <c r="T261" s="7">
        <f t="shared" si="55"/>
        <v>0</v>
      </c>
      <c r="U261">
        <f>IF(AND(ISNUMBER('Raw Data'!O256), OR('Raw Data'!O256&gt;'Raw Data'!P256, 'Raw Data'!O256='Raw Data'!P256)), 'Raw Data'!L256, 0)</f>
        <v>0</v>
      </c>
      <c r="V261" s="7">
        <f t="shared" si="56"/>
        <v>0</v>
      </c>
      <c r="W261">
        <f>IF(AND(ISNUMBER('Raw Data'!O256), OR('Raw Data'!O256&lt;'Raw Data'!P256, 'Raw Data'!O256='Raw Data'!P256)), 'Raw Data'!M256, 0)</f>
        <v>0</v>
      </c>
      <c r="X261" s="7">
        <f t="shared" si="57"/>
        <v>0</v>
      </c>
      <c r="Y261">
        <f>IF(AND(ISNUMBER('Raw Data'!O256), OR('Raw Data'!O256&gt;'Raw Data'!P256, 'Raw Data'!O256&lt;'Raw Data'!P256)), 'Raw Data'!N256, 0)</f>
        <v>0</v>
      </c>
      <c r="Z261">
        <f>IF('Raw Data'!C256&lt;'Raw Data'!E256, 1, 0)</f>
        <v>0</v>
      </c>
      <c r="AA261">
        <f>IF(AND('Raw Data'!C256&lt;'Raw Data'!E256, 'Raw Data'!O256&gt;'Raw Data'!P256), 'Raw Data'!C256, 0)</f>
        <v>0</v>
      </c>
      <c r="AB261" t="b">
        <f>'Raw Data'!C256&lt;'Raw Data'!E256</f>
        <v>0</v>
      </c>
      <c r="AC261">
        <f>IF('Raw Data'!C257&gt;'Raw Data'!E257, 1, 0)</f>
        <v>0</v>
      </c>
      <c r="AD261">
        <f>IF(AND('Raw Data'!C256&gt;'Raw Data'!E256, 'Raw Data'!O256&gt;'Raw Data'!P256), 'Raw Data'!C256, 0)</f>
        <v>0</v>
      </c>
      <c r="AE261">
        <f>IF('Raw Data'!E256&lt;'Raw Data'!C256, 1, 0)</f>
        <v>0</v>
      </c>
      <c r="AF261">
        <f>IF(AND('Raw Data'!C256&gt;'Raw Data'!E256, 'Raw Data'!O256&lt;'Raw Data'!P256), 'Raw Data'!E256, 0)</f>
        <v>0</v>
      </c>
      <c r="AG261">
        <f>IF('Raw Data'!E256&gt;'Raw Data'!C256, 1, 0)</f>
        <v>0</v>
      </c>
      <c r="AH261">
        <f>IF(AND('Raw Data'!C256&lt;'Raw Data'!E256, 'Raw Data'!O256&lt;'Raw Data'!P256), 'Raw Data'!E256, 0)</f>
        <v>0</v>
      </c>
      <c r="AI261" s="7">
        <f t="shared" si="58"/>
        <v>0</v>
      </c>
      <c r="AJ261">
        <f>IF(ISNUMBER('Raw Data'!C256), IF(_xlfn.XLOOKUP(SMALL('Raw Data'!C256:E256, 1), C261:G261, C261:G261, 0)&gt;0, SMALL('Raw Data'!C256:E256, 1), 0), 0)</f>
        <v>0</v>
      </c>
      <c r="AK261" s="7">
        <f t="shared" si="59"/>
        <v>0</v>
      </c>
      <c r="AL261">
        <f>IF(ISNUMBER('Raw Data'!C256), IF(_xlfn.XLOOKUP(SMALL('Raw Data'!C256:E256, 2), C261:G261, C261:G261, 0)&gt;0, SMALL('Raw Data'!C256:E256, 2), 0), 0)</f>
        <v>0</v>
      </c>
      <c r="AM261" s="7">
        <f t="shared" si="60"/>
        <v>0</v>
      </c>
      <c r="AN261">
        <f>IF(ISNUMBER('Raw Data'!C256), IF(_xlfn.XLOOKUP(SMALL('Raw Data'!C256:E256, 3), C261:G261, C261:G261, 0)&gt;0, SMALL('Raw Data'!C256:E256, 3), 0), 0)</f>
        <v>0</v>
      </c>
      <c r="AO261" s="7">
        <f t="shared" si="61"/>
        <v>0</v>
      </c>
      <c r="AP261">
        <f>IF(AND('Raw Data'!C256&lt;'Raw Data'!E256,'Raw Data'!O256&gt;'Raw Data'!P256),'Raw Data'!C256,IF(AND('Raw Data'!E256&lt;'Raw Data'!C256,'Raw Data'!P256&gt;'Raw Data'!O256),'Raw Data'!E256,0))</f>
        <v>0</v>
      </c>
      <c r="AQ261" s="7">
        <f t="shared" si="62"/>
        <v>0</v>
      </c>
      <c r="AR261">
        <f>IF(AND('Raw Data'!C256&gt;'Raw Data'!E256,'Raw Data'!O256&gt;'Raw Data'!P256),'Raw Data'!C256,IF(AND('Raw Data'!E256&gt;'Raw Data'!C256,'Raw Data'!P256&gt;'Raw Data'!O256),'Raw Data'!E256,0))</f>
        <v>0</v>
      </c>
      <c r="AS261">
        <f>IF('Raw Data'!D256&gt;0, IF('Raw Data'!D256&gt;4, Analysis!P261, 1), 0)</f>
        <v>0</v>
      </c>
      <c r="AT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AU261">
        <f t="shared" si="63"/>
        <v>0</v>
      </c>
      <c r="AV261">
        <f>IF(AND('Raw Data'!D256&gt;4,'Raw Data'!O256&lt;'Raw Data'!P256),'Raw Data'!K256,IF(AND('Raw Data'!D256&gt;4,'Raw Data'!O256='Raw Data'!P256),0,IF('Raw Data'!O256='Raw Data'!P256,'Raw Data'!D256,0)))</f>
        <v>0</v>
      </c>
      <c r="AW261">
        <f>IF(AND('Raw Data'!D256&lt;4, NOT(ISBLANK('Raw Data'!D256))), 1, 0)</f>
        <v>0</v>
      </c>
      <c r="AX261">
        <f>IF(AND('Raw Data'!D256&lt;4, 'Raw Data'!O256='Raw Data'!P256), 'Raw Data'!D256, 0)</f>
        <v>0</v>
      </c>
    </row>
    <row r="262" spans="1:50" x14ac:dyDescent="0.3">
      <c r="A262">
        <f>'Raw Data'!Q257</f>
        <v>0</v>
      </c>
      <c r="B262" s="7">
        <f t="shared" si="48"/>
        <v>0</v>
      </c>
      <c r="C262">
        <f>IF('Raw Data'!O257&gt;'Raw Data'!P257, 'Raw Data'!C257, 0)</f>
        <v>0</v>
      </c>
      <c r="D262" s="7">
        <f t="shared" si="49"/>
        <v>0</v>
      </c>
      <c r="E262">
        <f>IF(AND(ISNUMBER('Raw Data'!O257), 'Raw Data'!O257='Raw Data'!P257), 'Raw Data'!D257, 0)</f>
        <v>0</v>
      </c>
      <c r="F262" s="7">
        <f t="shared" si="50"/>
        <v>0</v>
      </c>
      <c r="G262">
        <f>IF('Raw Data'!O257&lt;'Raw Data'!P257, 'Raw Data'!E257, 0)</f>
        <v>0</v>
      </c>
      <c r="H262" s="7">
        <f t="shared" si="51"/>
        <v>0</v>
      </c>
      <c r="I262">
        <f>IF(SUM('Raw Data'!O257:P257)&gt;2, 'Raw Data'!F257, 0)</f>
        <v>0</v>
      </c>
      <c r="J262" s="7">
        <f t="shared" si="52"/>
        <v>0</v>
      </c>
      <c r="K262">
        <f>IF(AND(ISNUMBER('Raw Data'!O257),SUM('Raw Data'!O257:P257)&lt;3),'Raw Data'!F257,)</f>
        <v>0</v>
      </c>
      <c r="L262" s="7">
        <f t="shared" si="53"/>
        <v>0</v>
      </c>
      <c r="M262">
        <f>IF(AND('Raw Data'!O257&gt;0, 'Raw Data'!P257&gt;0), 'Raw Data'!H257, 0)</f>
        <v>0</v>
      </c>
      <c r="N262" s="7">
        <f t="shared" si="54"/>
        <v>0</v>
      </c>
      <c r="O262">
        <f>IF(AND(ISNUMBER('Raw Data'!O257), OR('Raw Data'!O257=0, 'Raw Data'!P257=0)), 'Raw Data'!I257, 0)</f>
        <v>0</v>
      </c>
      <c r="P262" s="7">
        <f>IF(OR(E262&gt;0, ISBLANK('Raw Data'!O257)=TRUE), 0, 1)</f>
        <v>0</v>
      </c>
      <c r="Q262">
        <f>IF('Raw Data'!O257='Raw Data'!P257, 0, IF('Raw Data'!O257&gt;'Raw Data'!P257, 'Raw Data'!J257, 0))</f>
        <v>0</v>
      </c>
      <c r="R262" s="7">
        <f>IF(OR(E262&gt;0, ISBLANK('Raw Data'!O257)=TRUE), 0, 1)</f>
        <v>0</v>
      </c>
      <c r="S262">
        <f>IF('Raw Data'!O257='Raw Data'!P257, 0, IF('Raw Data'!O257&lt;'Raw Data'!P257, 'Raw Data'!K257, 0))</f>
        <v>0</v>
      </c>
      <c r="T262" s="7">
        <f t="shared" si="55"/>
        <v>0</v>
      </c>
      <c r="U262">
        <f>IF(AND(ISNUMBER('Raw Data'!O257), OR('Raw Data'!O257&gt;'Raw Data'!P257, 'Raw Data'!O257='Raw Data'!P257)), 'Raw Data'!L257, 0)</f>
        <v>0</v>
      </c>
      <c r="V262" s="7">
        <f t="shared" si="56"/>
        <v>0</v>
      </c>
      <c r="W262">
        <f>IF(AND(ISNUMBER('Raw Data'!O257), OR('Raw Data'!O257&lt;'Raw Data'!P257, 'Raw Data'!O257='Raw Data'!P257)), 'Raw Data'!M257, 0)</f>
        <v>0</v>
      </c>
      <c r="X262" s="7">
        <f t="shared" si="57"/>
        <v>0</v>
      </c>
      <c r="Y262">
        <f>IF(AND(ISNUMBER('Raw Data'!O257), OR('Raw Data'!O257&gt;'Raw Data'!P257, 'Raw Data'!O257&lt;'Raw Data'!P257)), 'Raw Data'!N257, 0)</f>
        <v>0</v>
      </c>
      <c r="Z262">
        <f>IF('Raw Data'!C257&lt;'Raw Data'!E257, 1, 0)</f>
        <v>0</v>
      </c>
      <c r="AA262">
        <f>IF(AND('Raw Data'!C257&lt;'Raw Data'!E257, 'Raw Data'!O257&gt;'Raw Data'!P257), 'Raw Data'!C257, 0)</f>
        <v>0</v>
      </c>
      <c r="AB262" t="b">
        <f>'Raw Data'!C257&lt;'Raw Data'!E257</f>
        <v>0</v>
      </c>
      <c r="AC262">
        <f>IF('Raw Data'!C258&gt;'Raw Data'!E258, 1, 0)</f>
        <v>0</v>
      </c>
      <c r="AD262">
        <f>IF(AND('Raw Data'!C257&gt;'Raw Data'!E257, 'Raw Data'!O257&gt;'Raw Data'!P257), 'Raw Data'!C257, 0)</f>
        <v>0</v>
      </c>
      <c r="AE262">
        <f>IF('Raw Data'!E257&lt;'Raw Data'!C257, 1, 0)</f>
        <v>0</v>
      </c>
      <c r="AF262">
        <f>IF(AND('Raw Data'!C257&gt;'Raw Data'!E257, 'Raw Data'!O257&lt;'Raw Data'!P257), 'Raw Data'!E257, 0)</f>
        <v>0</v>
      </c>
      <c r="AG262">
        <f>IF('Raw Data'!E257&gt;'Raw Data'!C257, 1, 0)</f>
        <v>0</v>
      </c>
      <c r="AH262">
        <f>IF(AND('Raw Data'!C257&lt;'Raw Data'!E257, 'Raw Data'!O257&lt;'Raw Data'!P257), 'Raw Data'!E257, 0)</f>
        <v>0</v>
      </c>
      <c r="AI262" s="7">
        <f t="shared" si="58"/>
        <v>0</v>
      </c>
      <c r="AJ262">
        <f>IF(ISNUMBER('Raw Data'!C257), IF(_xlfn.XLOOKUP(SMALL('Raw Data'!C257:E257, 1), C262:G262, C262:G262, 0)&gt;0, SMALL('Raw Data'!C257:E257, 1), 0), 0)</f>
        <v>0</v>
      </c>
      <c r="AK262" s="7">
        <f t="shared" si="59"/>
        <v>0</v>
      </c>
      <c r="AL262">
        <f>IF(ISNUMBER('Raw Data'!C257), IF(_xlfn.XLOOKUP(SMALL('Raw Data'!C257:E257, 2), C262:G262, C262:G262, 0)&gt;0, SMALL('Raw Data'!C257:E257, 2), 0), 0)</f>
        <v>0</v>
      </c>
      <c r="AM262" s="7">
        <f t="shared" si="60"/>
        <v>0</v>
      </c>
      <c r="AN262">
        <f>IF(ISNUMBER('Raw Data'!C257), IF(_xlfn.XLOOKUP(SMALL('Raw Data'!C257:E257, 3), C262:G262, C262:G262, 0)&gt;0, SMALL('Raw Data'!C257:E257, 3), 0), 0)</f>
        <v>0</v>
      </c>
      <c r="AO262" s="7">
        <f t="shared" si="61"/>
        <v>0</v>
      </c>
      <c r="AP262">
        <f>IF(AND('Raw Data'!C257&lt;'Raw Data'!E257,'Raw Data'!O257&gt;'Raw Data'!P257),'Raw Data'!C257,IF(AND('Raw Data'!E257&lt;'Raw Data'!C257,'Raw Data'!P257&gt;'Raw Data'!O257),'Raw Data'!E257,0))</f>
        <v>0</v>
      </c>
      <c r="AQ262" s="7">
        <f t="shared" si="62"/>
        <v>0</v>
      </c>
      <c r="AR262">
        <f>IF(AND('Raw Data'!C257&gt;'Raw Data'!E257,'Raw Data'!O257&gt;'Raw Data'!P257),'Raw Data'!C257,IF(AND('Raw Data'!E257&gt;'Raw Data'!C257,'Raw Data'!P257&gt;'Raw Data'!O257),'Raw Data'!E257,0))</f>
        <v>0</v>
      </c>
      <c r="AS262">
        <f>IF('Raw Data'!D257&gt;0, IF('Raw Data'!D257&gt;4, Analysis!P262, 1), 0)</f>
        <v>0</v>
      </c>
      <c r="AT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AU262">
        <f t="shared" si="63"/>
        <v>0</v>
      </c>
      <c r="AV262">
        <f>IF(AND('Raw Data'!D257&gt;4,'Raw Data'!O257&lt;'Raw Data'!P257),'Raw Data'!K257,IF(AND('Raw Data'!D257&gt;4,'Raw Data'!O257='Raw Data'!P257),0,IF('Raw Data'!O257='Raw Data'!P257,'Raw Data'!D257,0)))</f>
        <v>0</v>
      </c>
      <c r="AW262">
        <f>IF(AND('Raw Data'!D257&lt;4, NOT(ISBLANK('Raw Data'!D257))), 1, 0)</f>
        <v>0</v>
      </c>
      <c r="AX262">
        <f>IF(AND('Raw Data'!D257&lt;4, 'Raw Data'!O257='Raw Data'!P257), 'Raw Data'!D257, 0)</f>
        <v>0</v>
      </c>
    </row>
    <row r="263" spans="1:50" x14ac:dyDescent="0.3">
      <c r="A263">
        <f>'Raw Data'!Q258</f>
        <v>0</v>
      </c>
      <c r="B263" s="7">
        <f t="shared" ref="B263:B326" si="64">IF(A263, 1, 0)</f>
        <v>0</v>
      </c>
      <c r="C263">
        <f>IF('Raw Data'!O258&gt;'Raw Data'!P258, 'Raw Data'!C258, 0)</f>
        <v>0</v>
      </c>
      <c r="D263" s="7">
        <f t="shared" ref="D263:D326" si="65">B263</f>
        <v>0</v>
      </c>
      <c r="E263">
        <f>IF(AND(ISNUMBER('Raw Data'!O258), 'Raw Data'!O258='Raw Data'!P258), 'Raw Data'!D258, 0)</f>
        <v>0</v>
      </c>
      <c r="F263" s="7">
        <f t="shared" ref="F263:F326" si="66">B263</f>
        <v>0</v>
      </c>
      <c r="G263">
        <f>IF('Raw Data'!O258&lt;'Raw Data'!P258, 'Raw Data'!E258, 0)</f>
        <v>0</v>
      </c>
      <c r="H263" s="7">
        <f t="shared" ref="H263:H326" si="67">D263</f>
        <v>0</v>
      </c>
      <c r="I263">
        <f>IF(SUM('Raw Data'!O258:P258)&gt;2, 'Raw Data'!F258, 0)</f>
        <v>0</v>
      </c>
      <c r="J263" s="7">
        <f t="shared" ref="J263:J326" si="68">H263</f>
        <v>0</v>
      </c>
      <c r="K263">
        <f>IF(AND(ISNUMBER('Raw Data'!O258),SUM('Raw Data'!O258:P258)&lt;3),'Raw Data'!F258,)</f>
        <v>0</v>
      </c>
      <c r="L263" s="7">
        <f t="shared" ref="L263:L326" si="69">J263</f>
        <v>0</v>
      </c>
      <c r="M263">
        <f>IF(AND('Raw Data'!O258&gt;0, 'Raw Data'!P258&gt;0), 'Raw Data'!H258, 0)</f>
        <v>0</v>
      </c>
      <c r="N263" s="7">
        <f t="shared" ref="N263:N326" si="70">J263</f>
        <v>0</v>
      </c>
      <c r="O263">
        <f>IF(AND(ISNUMBER('Raw Data'!O258), OR('Raw Data'!O258=0, 'Raw Data'!P258=0)), 'Raw Data'!I258, 0)</f>
        <v>0</v>
      </c>
      <c r="P263" s="7">
        <f>IF(OR(E263&gt;0, ISBLANK('Raw Data'!O258)=TRUE), 0, 1)</f>
        <v>0</v>
      </c>
      <c r="Q263">
        <f>IF('Raw Data'!O258='Raw Data'!P258, 0, IF('Raw Data'!O258&gt;'Raw Data'!P258, 'Raw Data'!J258, 0))</f>
        <v>0</v>
      </c>
      <c r="R263" s="7">
        <f>IF(OR(E263&gt;0, ISBLANK('Raw Data'!O258)=TRUE), 0, 1)</f>
        <v>0</v>
      </c>
      <c r="S263">
        <f>IF('Raw Data'!O258='Raw Data'!P258, 0, IF('Raw Data'!O258&lt;'Raw Data'!P258, 'Raw Data'!K258, 0))</f>
        <v>0</v>
      </c>
      <c r="T263" s="7">
        <f t="shared" ref="T263:T326" si="71">B263</f>
        <v>0</v>
      </c>
      <c r="U263">
        <f>IF(AND(ISNUMBER('Raw Data'!O258), OR('Raw Data'!O258&gt;'Raw Data'!P258, 'Raw Data'!O258='Raw Data'!P258)), 'Raw Data'!L258, 0)</f>
        <v>0</v>
      </c>
      <c r="V263" s="7">
        <f t="shared" ref="V263:V326" si="72">D263</f>
        <v>0</v>
      </c>
      <c r="W263">
        <f>IF(AND(ISNUMBER('Raw Data'!O258), OR('Raw Data'!O258&lt;'Raw Data'!P258, 'Raw Data'!O258='Raw Data'!P258)), 'Raw Data'!M258, 0)</f>
        <v>0</v>
      </c>
      <c r="X263" s="7">
        <f t="shared" ref="X263:X326" si="73">V263</f>
        <v>0</v>
      </c>
      <c r="Y263">
        <f>IF(AND(ISNUMBER('Raw Data'!O258), OR('Raw Data'!O258&gt;'Raw Data'!P258, 'Raw Data'!O258&lt;'Raw Data'!P258)), 'Raw Data'!N258, 0)</f>
        <v>0</v>
      </c>
      <c r="Z263">
        <f>IF('Raw Data'!C258&lt;'Raw Data'!E258, 1, 0)</f>
        <v>0</v>
      </c>
      <c r="AA263">
        <f>IF(AND('Raw Data'!C258&lt;'Raw Data'!E258, 'Raw Data'!O258&gt;'Raw Data'!P258), 'Raw Data'!C258, 0)</f>
        <v>0</v>
      </c>
      <c r="AB263" t="b">
        <f>'Raw Data'!C258&lt;'Raw Data'!E258</f>
        <v>0</v>
      </c>
      <c r="AC263">
        <f>IF('Raw Data'!C259&gt;'Raw Data'!E259, 1, 0)</f>
        <v>0</v>
      </c>
      <c r="AD263">
        <f>IF(AND('Raw Data'!C258&gt;'Raw Data'!E258, 'Raw Data'!O258&gt;'Raw Data'!P258), 'Raw Data'!C258, 0)</f>
        <v>0</v>
      </c>
      <c r="AE263">
        <f>IF('Raw Data'!E258&lt;'Raw Data'!C258, 1, 0)</f>
        <v>0</v>
      </c>
      <c r="AF263">
        <f>IF(AND('Raw Data'!C258&gt;'Raw Data'!E258, 'Raw Data'!O258&lt;'Raw Data'!P258), 'Raw Data'!E258, 0)</f>
        <v>0</v>
      </c>
      <c r="AG263">
        <f>IF('Raw Data'!E258&gt;'Raw Data'!C258, 1, 0)</f>
        <v>0</v>
      </c>
      <c r="AH263">
        <f>IF(AND('Raw Data'!C258&lt;'Raw Data'!E258, 'Raw Data'!O258&lt;'Raw Data'!P258), 'Raw Data'!E258, 0)</f>
        <v>0</v>
      </c>
      <c r="AI263" s="7">
        <f t="shared" ref="AI263:AI326" si="74">B263</f>
        <v>0</v>
      </c>
      <c r="AJ263">
        <f>IF(ISNUMBER('Raw Data'!C258), IF(_xlfn.XLOOKUP(SMALL('Raw Data'!C258:E258, 1), C263:G263, C263:G263, 0)&gt;0, SMALL('Raw Data'!C258:E258, 1), 0), 0)</f>
        <v>0</v>
      </c>
      <c r="AK263" s="7">
        <f t="shared" ref="AK263:AK326" si="75">AI263</f>
        <v>0</v>
      </c>
      <c r="AL263">
        <f>IF(ISNUMBER('Raw Data'!C258), IF(_xlfn.XLOOKUP(SMALL('Raw Data'!C258:E258, 2), C263:G263, C263:G263, 0)&gt;0, SMALL('Raw Data'!C258:E258, 2), 0), 0)</f>
        <v>0</v>
      </c>
      <c r="AM263" s="7">
        <f t="shared" ref="AM263:AM326" si="76">AK263</f>
        <v>0</v>
      </c>
      <c r="AN263">
        <f>IF(ISNUMBER('Raw Data'!C258), IF(_xlfn.XLOOKUP(SMALL('Raw Data'!C258:E258, 3), C263:G263, C263:G263, 0)&gt;0, SMALL('Raw Data'!C258:E258, 3), 0), 0)</f>
        <v>0</v>
      </c>
      <c r="AO263" s="7">
        <f t="shared" ref="AO263:AO326" si="77">AM263</f>
        <v>0</v>
      </c>
      <c r="AP263">
        <f>IF(AND('Raw Data'!C258&lt;'Raw Data'!E258,'Raw Data'!O258&gt;'Raw Data'!P258),'Raw Data'!C258,IF(AND('Raw Data'!E258&lt;'Raw Data'!C258,'Raw Data'!P258&gt;'Raw Data'!O258),'Raw Data'!E258,0))</f>
        <v>0</v>
      </c>
      <c r="AQ263" s="7">
        <f t="shared" ref="AQ263:AQ326" si="78">AO263</f>
        <v>0</v>
      </c>
      <c r="AR263">
        <f>IF(AND('Raw Data'!C258&gt;'Raw Data'!E258,'Raw Data'!O258&gt;'Raw Data'!P258),'Raw Data'!C258,IF(AND('Raw Data'!E258&gt;'Raw Data'!C258,'Raw Data'!P258&gt;'Raw Data'!O258),'Raw Data'!E258,0))</f>
        <v>0</v>
      </c>
      <c r="AS263">
        <f>IF('Raw Data'!D258&gt;0, IF('Raw Data'!D258&gt;4, Analysis!P263, 1), 0)</f>
        <v>0</v>
      </c>
      <c r="AT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AU263">
        <f t="shared" ref="AU263:AU326" si="79">AS263</f>
        <v>0</v>
      </c>
      <c r="AV263">
        <f>IF(AND('Raw Data'!D258&gt;4,'Raw Data'!O258&lt;'Raw Data'!P258),'Raw Data'!K258,IF(AND('Raw Data'!D258&gt;4,'Raw Data'!O258='Raw Data'!P258),0,IF('Raw Data'!O258='Raw Data'!P258,'Raw Data'!D258,0)))</f>
        <v>0</v>
      </c>
      <c r="AW263">
        <f>IF(AND('Raw Data'!D258&lt;4, NOT(ISBLANK('Raw Data'!D258))), 1, 0)</f>
        <v>0</v>
      </c>
      <c r="AX263">
        <f>IF(AND('Raw Data'!D258&lt;4, 'Raw Data'!O258='Raw Data'!P258), 'Raw Data'!D258, 0)</f>
        <v>0</v>
      </c>
    </row>
    <row r="264" spans="1:50" x14ac:dyDescent="0.3">
      <c r="A264">
        <f>'Raw Data'!Q259</f>
        <v>0</v>
      </c>
      <c r="B264" s="7">
        <f t="shared" si="64"/>
        <v>0</v>
      </c>
      <c r="C264">
        <f>IF('Raw Data'!O259&gt;'Raw Data'!P259, 'Raw Data'!C259, 0)</f>
        <v>0</v>
      </c>
      <c r="D264" s="7">
        <f t="shared" si="65"/>
        <v>0</v>
      </c>
      <c r="E264">
        <f>IF(AND(ISNUMBER('Raw Data'!O259), 'Raw Data'!O259='Raw Data'!P259), 'Raw Data'!D259, 0)</f>
        <v>0</v>
      </c>
      <c r="F264" s="7">
        <f t="shared" si="66"/>
        <v>0</v>
      </c>
      <c r="G264">
        <f>IF('Raw Data'!O259&lt;'Raw Data'!P259, 'Raw Data'!E259, 0)</f>
        <v>0</v>
      </c>
      <c r="H264" s="7">
        <f t="shared" si="67"/>
        <v>0</v>
      </c>
      <c r="I264">
        <f>IF(SUM('Raw Data'!O259:P259)&gt;2, 'Raw Data'!F259, 0)</f>
        <v>0</v>
      </c>
      <c r="J264" s="7">
        <f t="shared" si="68"/>
        <v>0</v>
      </c>
      <c r="K264">
        <f>IF(AND(ISNUMBER('Raw Data'!O259),SUM('Raw Data'!O259:P259)&lt;3),'Raw Data'!F259,)</f>
        <v>0</v>
      </c>
      <c r="L264" s="7">
        <f t="shared" si="69"/>
        <v>0</v>
      </c>
      <c r="M264">
        <f>IF(AND('Raw Data'!O259&gt;0, 'Raw Data'!P259&gt;0), 'Raw Data'!H259, 0)</f>
        <v>0</v>
      </c>
      <c r="N264" s="7">
        <f t="shared" si="70"/>
        <v>0</v>
      </c>
      <c r="O264">
        <f>IF(AND(ISNUMBER('Raw Data'!O259), OR('Raw Data'!O259=0, 'Raw Data'!P259=0)), 'Raw Data'!I259, 0)</f>
        <v>0</v>
      </c>
      <c r="P264" s="7">
        <f>IF(OR(E264&gt;0, ISBLANK('Raw Data'!O259)=TRUE), 0, 1)</f>
        <v>0</v>
      </c>
      <c r="Q264">
        <f>IF('Raw Data'!O259='Raw Data'!P259, 0, IF('Raw Data'!O259&gt;'Raw Data'!P259, 'Raw Data'!J259, 0))</f>
        <v>0</v>
      </c>
      <c r="R264" s="7">
        <f>IF(OR(E264&gt;0, ISBLANK('Raw Data'!O259)=TRUE), 0, 1)</f>
        <v>0</v>
      </c>
      <c r="S264">
        <f>IF('Raw Data'!O259='Raw Data'!P259, 0, IF('Raw Data'!O259&lt;'Raw Data'!P259, 'Raw Data'!K259, 0))</f>
        <v>0</v>
      </c>
      <c r="T264" s="7">
        <f t="shared" si="71"/>
        <v>0</v>
      </c>
      <c r="U264">
        <f>IF(AND(ISNUMBER('Raw Data'!O259), OR('Raw Data'!O259&gt;'Raw Data'!P259, 'Raw Data'!O259='Raw Data'!P259)), 'Raw Data'!L259, 0)</f>
        <v>0</v>
      </c>
      <c r="V264" s="7">
        <f t="shared" si="72"/>
        <v>0</v>
      </c>
      <c r="W264">
        <f>IF(AND(ISNUMBER('Raw Data'!O259), OR('Raw Data'!O259&lt;'Raw Data'!P259, 'Raw Data'!O259='Raw Data'!P259)), 'Raw Data'!M259, 0)</f>
        <v>0</v>
      </c>
      <c r="X264" s="7">
        <f t="shared" si="73"/>
        <v>0</v>
      </c>
      <c r="Y264">
        <f>IF(AND(ISNUMBER('Raw Data'!O259), OR('Raw Data'!O259&gt;'Raw Data'!P259, 'Raw Data'!O259&lt;'Raw Data'!P259)), 'Raw Data'!N259, 0)</f>
        <v>0</v>
      </c>
      <c r="Z264">
        <f>IF('Raw Data'!C259&lt;'Raw Data'!E259, 1, 0)</f>
        <v>0</v>
      </c>
      <c r="AA264">
        <f>IF(AND('Raw Data'!C259&lt;'Raw Data'!E259, 'Raw Data'!O259&gt;'Raw Data'!P259), 'Raw Data'!C259, 0)</f>
        <v>0</v>
      </c>
      <c r="AB264" t="b">
        <f>'Raw Data'!C259&lt;'Raw Data'!E259</f>
        <v>0</v>
      </c>
      <c r="AC264">
        <f>IF('Raw Data'!C260&gt;'Raw Data'!E260, 1, 0)</f>
        <v>0</v>
      </c>
      <c r="AD264">
        <f>IF(AND('Raw Data'!C259&gt;'Raw Data'!E259, 'Raw Data'!O259&gt;'Raw Data'!P259), 'Raw Data'!C259, 0)</f>
        <v>0</v>
      </c>
      <c r="AE264">
        <f>IF('Raw Data'!E259&lt;'Raw Data'!C259, 1, 0)</f>
        <v>0</v>
      </c>
      <c r="AF264">
        <f>IF(AND('Raw Data'!C259&gt;'Raw Data'!E259, 'Raw Data'!O259&lt;'Raw Data'!P259), 'Raw Data'!E259, 0)</f>
        <v>0</v>
      </c>
      <c r="AG264">
        <f>IF('Raw Data'!E259&gt;'Raw Data'!C259, 1, 0)</f>
        <v>0</v>
      </c>
      <c r="AH264">
        <f>IF(AND('Raw Data'!C259&lt;'Raw Data'!E259, 'Raw Data'!O259&lt;'Raw Data'!P259), 'Raw Data'!E259, 0)</f>
        <v>0</v>
      </c>
      <c r="AI264" s="7">
        <f t="shared" si="74"/>
        <v>0</v>
      </c>
      <c r="AJ264">
        <f>IF(ISNUMBER('Raw Data'!C259), IF(_xlfn.XLOOKUP(SMALL('Raw Data'!C259:E259, 1), C264:G264, C264:G264, 0)&gt;0, SMALL('Raw Data'!C259:E259, 1), 0), 0)</f>
        <v>0</v>
      </c>
      <c r="AK264" s="7">
        <f t="shared" si="75"/>
        <v>0</v>
      </c>
      <c r="AL264">
        <f>IF(ISNUMBER('Raw Data'!C259), IF(_xlfn.XLOOKUP(SMALL('Raw Data'!C259:E259, 2), C264:G264, C264:G264, 0)&gt;0, SMALL('Raw Data'!C259:E259, 2), 0), 0)</f>
        <v>0</v>
      </c>
      <c r="AM264" s="7">
        <f t="shared" si="76"/>
        <v>0</v>
      </c>
      <c r="AN264">
        <f>IF(ISNUMBER('Raw Data'!C259), IF(_xlfn.XLOOKUP(SMALL('Raw Data'!C259:E259, 3), C264:G264, C264:G264, 0)&gt;0, SMALL('Raw Data'!C259:E259, 3), 0), 0)</f>
        <v>0</v>
      </c>
      <c r="AO264" s="7">
        <f t="shared" si="77"/>
        <v>0</v>
      </c>
      <c r="AP264">
        <f>IF(AND('Raw Data'!C259&lt;'Raw Data'!E259,'Raw Data'!O259&gt;'Raw Data'!P259),'Raw Data'!C259,IF(AND('Raw Data'!E259&lt;'Raw Data'!C259,'Raw Data'!P259&gt;'Raw Data'!O259),'Raw Data'!E259,0))</f>
        <v>0</v>
      </c>
      <c r="AQ264" s="7">
        <f t="shared" si="78"/>
        <v>0</v>
      </c>
      <c r="AR264">
        <f>IF(AND('Raw Data'!C259&gt;'Raw Data'!E259,'Raw Data'!O259&gt;'Raw Data'!P259),'Raw Data'!C259,IF(AND('Raw Data'!E259&gt;'Raw Data'!C259,'Raw Data'!P259&gt;'Raw Data'!O259),'Raw Data'!E259,0))</f>
        <v>0</v>
      </c>
      <c r="AS264">
        <f>IF('Raw Data'!D259&gt;0, IF('Raw Data'!D259&gt;4, Analysis!P264, 1), 0)</f>
        <v>0</v>
      </c>
      <c r="AT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AU264">
        <f t="shared" si="79"/>
        <v>0</v>
      </c>
      <c r="AV264">
        <f>IF(AND('Raw Data'!D259&gt;4,'Raw Data'!O259&lt;'Raw Data'!P259),'Raw Data'!K259,IF(AND('Raw Data'!D259&gt;4,'Raw Data'!O259='Raw Data'!P259),0,IF('Raw Data'!O259='Raw Data'!P259,'Raw Data'!D259,0)))</f>
        <v>0</v>
      </c>
      <c r="AW264">
        <f>IF(AND('Raw Data'!D259&lt;4, NOT(ISBLANK('Raw Data'!D259))), 1, 0)</f>
        <v>0</v>
      </c>
      <c r="AX264">
        <f>IF(AND('Raw Data'!D259&lt;4, 'Raw Data'!O259='Raw Data'!P259), 'Raw Data'!D259, 0)</f>
        <v>0</v>
      </c>
    </row>
    <row r="265" spans="1:50" x14ac:dyDescent="0.3">
      <c r="A265">
        <f>'Raw Data'!Q260</f>
        <v>0</v>
      </c>
      <c r="B265" s="7">
        <f t="shared" si="64"/>
        <v>0</v>
      </c>
      <c r="C265">
        <f>IF('Raw Data'!O260&gt;'Raw Data'!P260, 'Raw Data'!C260, 0)</f>
        <v>0</v>
      </c>
      <c r="D265" s="7">
        <f t="shared" si="65"/>
        <v>0</v>
      </c>
      <c r="E265">
        <f>IF(AND(ISNUMBER('Raw Data'!O260), 'Raw Data'!O260='Raw Data'!P260), 'Raw Data'!D260, 0)</f>
        <v>0</v>
      </c>
      <c r="F265" s="7">
        <f t="shared" si="66"/>
        <v>0</v>
      </c>
      <c r="G265">
        <f>IF('Raw Data'!O260&lt;'Raw Data'!P260, 'Raw Data'!E260, 0)</f>
        <v>0</v>
      </c>
      <c r="H265" s="7">
        <f t="shared" si="67"/>
        <v>0</v>
      </c>
      <c r="I265">
        <f>IF(SUM('Raw Data'!O260:P260)&gt;2, 'Raw Data'!F260, 0)</f>
        <v>0</v>
      </c>
      <c r="J265" s="7">
        <f t="shared" si="68"/>
        <v>0</v>
      </c>
      <c r="K265">
        <f>IF(AND(ISNUMBER('Raw Data'!O260),SUM('Raw Data'!O260:P260)&lt;3),'Raw Data'!F260,)</f>
        <v>0</v>
      </c>
      <c r="L265" s="7">
        <f t="shared" si="69"/>
        <v>0</v>
      </c>
      <c r="M265">
        <f>IF(AND('Raw Data'!O260&gt;0, 'Raw Data'!P260&gt;0), 'Raw Data'!H260, 0)</f>
        <v>0</v>
      </c>
      <c r="N265" s="7">
        <f t="shared" si="70"/>
        <v>0</v>
      </c>
      <c r="O265">
        <f>IF(AND(ISNUMBER('Raw Data'!O260), OR('Raw Data'!O260=0, 'Raw Data'!P260=0)), 'Raw Data'!I260, 0)</f>
        <v>0</v>
      </c>
      <c r="P265" s="7">
        <f>IF(OR(E265&gt;0, ISBLANK('Raw Data'!O260)=TRUE), 0, 1)</f>
        <v>0</v>
      </c>
      <c r="Q265">
        <f>IF('Raw Data'!O260='Raw Data'!P260, 0, IF('Raw Data'!O260&gt;'Raw Data'!P260, 'Raw Data'!J260, 0))</f>
        <v>0</v>
      </c>
      <c r="R265" s="7">
        <f>IF(OR(E265&gt;0, ISBLANK('Raw Data'!O260)=TRUE), 0, 1)</f>
        <v>0</v>
      </c>
      <c r="S265">
        <f>IF('Raw Data'!O260='Raw Data'!P260, 0, IF('Raw Data'!O260&lt;'Raw Data'!P260, 'Raw Data'!K260, 0))</f>
        <v>0</v>
      </c>
      <c r="T265" s="7">
        <f t="shared" si="71"/>
        <v>0</v>
      </c>
      <c r="U265">
        <f>IF(AND(ISNUMBER('Raw Data'!O260), OR('Raw Data'!O260&gt;'Raw Data'!P260, 'Raw Data'!O260='Raw Data'!P260)), 'Raw Data'!L260, 0)</f>
        <v>0</v>
      </c>
      <c r="V265" s="7">
        <f t="shared" si="72"/>
        <v>0</v>
      </c>
      <c r="W265">
        <f>IF(AND(ISNUMBER('Raw Data'!O260), OR('Raw Data'!O260&lt;'Raw Data'!P260, 'Raw Data'!O260='Raw Data'!P260)), 'Raw Data'!M260, 0)</f>
        <v>0</v>
      </c>
      <c r="X265" s="7">
        <f t="shared" si="73"/>
        <v>0</v>
      </c>
      <c r="Y265">
        <f>IF(AND(ISNUMBER('Raw Data'!O260), OR('Raw Data'!O260&gt;'Raw Data'!P260, 'Raw Data'!O260&lt;'Raw Data'!P260)), 'Raw Data'!N260, 0)</f>
        <v>0</v>
      </c>
      <c r="Z265">
        <f>IF('Raw Data'!C260&lt;'Raw Data'!E260, 1, 0)</f>
        <v>0</v>
      </c>
      <c r="AA265">
        <f>IF(AND('Raw Data'!C260&lt;'Raw Data'!E260, 'Raw Data'!O260&gt;'Raw Data'!P260), 'Raw Data'!C260, 0)</f>
        <v>0</v>
      </c>
      <c r="AB265" t="b">
        <f>'Raw Data'!C260&lt;'Raw Data'!E260</f>
        <v>0</v>
      </c>
      <c r="AC265">
        <f>IF('Raw Data'!C261&gt;'Raw Data'!E261, 1, 0)</f>
        <v>0</v>
      </c>
      <c r="AD265">
        <f>IF(AND('Raw Data'!C260&gt;'Raw Data'!E260, 'Raw Data'!O260&gt;'Raw Data'!P260), 'Raw Data'!C260, 0)</f>
        <v>0</v>
      </c>
      <c r="AE265">
        <f>IF('Raw Data'!E260&lt;'Raw Data'!C260, 1, 0)</f>
        <v>0</v>
      </c>
      <c r="AF265">
        <f>IF(AND('Raw Data'!C260&gt;'Raw Data'!E260, 'Raw Data'!O260&lt;'Raw Data'!P260), 'Raw Data'!E260, 0)</f>
        <v>0</v>
      </c>
      <c r="AG265">
        <f>IF('Raw Data'!E260&gt;'Raw Data'!C260, 1, 0)</f>
        <v>0</v>
      </c>
      <c r="AH265">
        <f>IF(AND('Raw Data'!C260&lt;'Raw Data'!E260, 'Raw Data'!O260&lt;'Raw Data'!P260), 'Raw Data'!E260, 0)</f>
        <v>0</v>
      </c>
      <c r="AI265" s="7">
        <f t="shared" si="74"/>
        <v>0</v>
      </c>
      <c r="AJ265">
        <f>IF(ISNUMBER('Raw Data'!C260), IF(_xlfn.XLOOKUP(SMALL('Raw Data'!C260:E260, 1), C265:G265, C265:G265, 0)&gt;0, SMALL('Raw Data'!C260:E260, 1), 0), 0)</f>
        <v>0</v>
      </c>
      <c r="AK265" s="7">
        <f t="shared" si="75"/>
        <v>0</v>
      </c>
      <c r="AL265">
        <f>IF(ISNUMBER('Raw Data'!C260), IF(_xlfn.XLOOKUP(SMALL('Raw Data'!C260:E260, 2), C265:G265, C265:G265, 0)&gt;0, SMALL('Raw Data'!C260:E260, 2), 0), 0)</f>
        <v>0</v>
      </c>
      <c r="AM265" s="7">
        <f t="shared" si="76"/>
        <v>0</v>
      </c>
      <c r="AN265">
        <f>IF(ISNUMBER('Raw Data'!C260), IF(_xlfn.XLOOKUP(SMALL('Raw Data'!C260:E260, 3), C265:G265, C265:G265, 0)&gt;0, SMALL('Raw Data'!C260:E260, 3), 0), 0)</f>
        <v>0</v>
      </c>
      <c r="AO265" s="7">
        <f t="shared" si="77"/>
        <v>0</v>
      </c>
      <c r="AP265">
        <f>IF(AND('Raw Data'!C260&lt;'Raw Data'!E260,'Raw Data'!O260&gt;'Raw Data'!P260),'Raw Data'!C260,IF(AND('Raw Data'!E260&lt;'Raw Data'!C260,'Raw Data'!P260&gt;'Raw Data'!O260),'Raw Data'!E260,0))</f>
        <v>0</v>
      </c>
      <c r="AQ265" s="7">
        <f t="shared" si="78"/>
        <v>0</v>
      </c>
      <c r="AR265">
        <f>IF(AND('Raw Data'!C260&gt;'Raw Data'!E260,'Raw Data'!O260&gt;'Raw Data'!P260),'Raw Data'!C260,IF(AND('Raw Data'!E260&gt;'Raw Data'!C260,'Raw Data'!P260&gt;'Raw Data'!O260),'Raw Data'!E260,0))</f>
        <v>0</v>
      </c>
      <c r="AS265">
        <f>IF('Raw Data'!D260&gt;0, IF('Raw Data'!D260&gt;4, Analysis!P265, 1), 0)</f>
        <v>0</v>
      </c>
      <c r="AT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AU265">
        <f t="shared" si="79"/>
        <v>0</v>
      </c>
      <c r="AV265">
        <f>IF(AND('Raw Data'!D260&gt;4,'Raw Data'!O260&lt;'Raw Data'!P260),'Raw Data'!K260,IF(AND('Raw Data'!D260&gt;4,'Raw Data'!O260='Raw Data'!P260),0,IF('Raw Data'!O260='Raw Data'!P260,'Raw Data'!D260,0)))</f>
        <v>0</v>
      </c>
      <c r="AW265">
        <f>IF(AND('Raw Data'!D260&lt;4, NOT(ISBLANK('Raw Data'!D260))), 1, 0)</f>
        <v>0</v>
      </c>
      <c r="AX265">
        <f>IF(AND('Raw Data'!D260&lt;4, 'Raw Data'!O260='Raw Data'!P260), 'Raw Data'!D260, 0)</f>
        <v>0</v>
      </c>
    </row>
    <row r="266" spans="1:50" x14ac:dyDescent="0.3">
      <c r="A266">
        <f>'Raw Data'!Q261</f>
        <v>0</v>
      </c>
      <c r="B266" s="7">
        <f t="shared" si="64"/>
        <v>0</v>
      </c>
      <c r="C266">
        <f>IF('Raw Data'!O261&gt;'Raw Data'!P261, 'Raw Data'!C261, 0)</f>
        <v>0</v>
      </c>
      <c r="D266" s="7">
        <f t="shared" si="65"/>
        <v>0</v>
      </c>
      <c r="E266">
        <f>IF(AND(ISNUMBER('Raw Data'!O261), 'Raw Data'!O261='Raw Data'!P261), 'Raw Data'!D261, 0)</f>
        <v>0</v>
      </c>
      <c r="F266" s="7">
        <f t="shared" si="66"/>
        <v>0</v>
      </c>
      <c r="G266">
        <f>IF('Raw Data'!O261&lt;'Raw Data'!P261, 'Raw Data'!E261, 0)</f>
        <v>0</v>
      </c>
      <c r="H266" s="7">
        <f t="shared" si="67"/>
        <v>0</v>
      </c>
      <c r="I266">
        <f>IF(SUM('Raw Data'!O261:P261)&gt;2, 'Raw Data'!F261, 0)</f>
        <v>0</v>
      </c>
      <c r="J266" s="7">
        <f t="shared" si="68"/>
        <v>0</v>
      </c>
      <c r="K266">
        <f>IF(AND(ISNUMBER('Raw Data'!O261),SUM('Raw Data'!O261:P261)&lt;3),'Raw Data'!F261,)</f>
        <v>0</v>
      </c>
      <c r="L266" s="7">
        <f t="shared" si="69"/>
        <v>0</v>
      </c>
      <c r="M266">
        <f>IF(AND('Raw Data'!O261&gt;0, 'Raw Data'!P261&gt;0), 'Raw Data'!H261, 0)</f>
        <v>0</v>
      </c>
      <c r="N266" s="7">
        <f t="shared" si="70"/>
        <v>0</v>
      </c>
      <c r="O266">
        <f>IF(AND(ISNUMBER('Raw Data'!O261), OR('Raw Data'!O261=0, 'Raw Data'!P261=0)), 'Raw Data'!I261, 0)</f>
        <v>0</v>
      </c>
      <c r="P266" s="7">
        <f>IF(OR(E266&gt;0, ISBLANK('Raw Data'!O261)=TRUE), 0, 1)</f>
        <v>0</v>
      </c>
      <c r="Q266">
        <f>IF('Raw Data'!O261='Raw Data'!P261, 0, IF('Raw Data'!O261&gt;'Raw Data'!P261, 'Raw Data'!J261, 0))</f>
        <v>0</v>
      </c>
      <c r="R266" s="7">
        <f>IF(OR(E266&gt;0, ISBLANK('Raw Data'!O261)=TRUE), 0, 1)</f>
        <v>0</v>
      </c>
      <c r="S266">
        <f>IF('Raw Data'!O261='Raw Data'!P261, 0, IF('Raw Data'!O261&lt;'Raw Data'!P261, 'Raw Data'!K261, 0))</f>
        <v>0</v>
      </c>
      <c r="T266" s="7">
        <f t="shared" si="71"/>
        <v>0</v>
      </c>
      <c r="U266">
        <f>IF(AND(ISNUMBER('Raw Data'!O261), OR('Raw Data'!O261&gt;'Raw Data'!P261, 'Raw Data'!O261='Raw Data'!P261)), 'Raw Data'!L261, 0)</f>
        <v>0</v>
      </c>
      <c r="V266" s="7">
        <f t="shared" si="72"/>
        <v>0</v>
      </c>
      <c r="W266">
        <f>IF(AND(ISNUMBER('Raw Data'!O261), OR('Raw Data'!O261&lt;'Raw Data'!P261, 'Raw Data'!O261='Raw Data'!P261)), 'Raw Data'!M261, 0)</f>
        <v>0</v>
      </c>
      <c r="X266" s="7">
        <f t="shared" si="73"/>
        <v>0</v>
      </c>
      <c r="Y266">
        <f>IF(AND(ISNUMBER('Raw Data'!O261), OR('Raw Data'!O261&gt;'Raw Data'!P261, 'Raw Data'!O261&lt;'Raw Data'!P261)), 'Raw Data'!N261, 0)</f>
        <v>0</v>
      </c>
      <c r="Z266">
        <f>IF('Raw Data'!C261&lt;'Raw Data'!E261, 1, 0)</f>
        <v>0</v>
      </c>
      <c r="AA266">
        <f>IF(AND('Raw Data'!C261&lt;'Raw Data'!E261, 'Raw Data'!O261&gt;'Raw Data'!P261), 'Raw Data'!C261, 0)</f>
        <v>0</v>
      </c>
      <c r="AB266" t="b">
        <f>'Raw Data'!C261&lt;'Raw Data'!E261</f>
        <v>0</v>
      </c>
      <c r="AC266">
        <f>IF('Raw Data'!C262&gt;'Raw Data'!E262, 1, 0)</f>
        <v>0</v>
      </c>
      <c r="AD266">
        <f>IF(AND('Raw Data'!C261&gt;'Raw Data'!E261, 'Raw Data'!O261&gt;'Raw Data'!P261), 'Raw Data'!C261, 0)</f>
        <v>0</v>
      </c>
      <c r="AE266">
        <f>IF('Raw Data'!E261&lt;'Raw Data'!C261, 1, 0)</f>
        <v>0</v>
      </c>
      <c r="AF266">
        <f>IF(AND('Raw Data'!C261&gt;'Raw Data'!E261, 'Raw Data'!O261&lt;'Raw Data'!P261), 'Raw Data'!E261, 0)</f>
        <v>0</v>
      </c>
      <c r="AG266">
        <f>IF('Raw Data'!E261&gt;'Raw Data'!C261, 1, 0)</f>
        <v>0</v>
      </c>
      <c r="AH266">
        <f>IF(AND('Raw Data'!C261&lt;'Raw Data'!E261, 'Raw Data'!O261&lt;'Raw Data'!P261), 'Raw Data'!E261, 0)</f>
        <v>0</v>
      </c>
      <c r="AI266" s="7">
        <f t="shared" si="74"/>
        <v>0</v>
      </c>
      <c r="AJ266">
        <f>IF(ISNUMBER('Raw Data'!C261), IF(_xlfn.XLOOKUP(SMALL('Raw Data'!C261:E261, 1), C266:G266, C266:G266, 0)&gt;0, SMALL('Raw Data'!C261:E261, 1), 0), 0)</f>
        <v>0</v>
      </c>
      <c r="AK266" s="7">
        <f t="shared" si="75"/>
        <v>0</v>
      </c>
      <c r="AL266">
        <f>IF(ISNUMBER('Raw Data'!C261), IF(_xlfn.XLOOKUP(SMALL('Raw Data'!C261:E261, 2), C266:G266, C266:G266, 0)&gt;0, SMALL('Raw Data'!C261:E261, 2), 0), 0)</f>
        <v>0</v>
      </c>
      <c r="AM266" s="7">
        <f t="shared" si="76"/>
        <v>0</v>
      </c>
      <c r="AN266">
        <f>IF(ISNUMBER('Raw Data'!C261), IF(_xlfn.XLOOKUP(SMALL('Raw Data'!C261:E261, 3), C266:G266, C266:G266, 0)&gt;0, SMALL('Raw Data'!C261:E261, 3), 0), 0)</f>
        <v>0</v>
      </c>
      <c r="AO266" s="7">
        <f t="shared" si="77"/>
        <v>0</v>
      </c>
      <c r="AP266">
        <f>IF(AND('Raw Data'!C261&lt;'Raw Data'!E261,'Raw Data'!O261&gt;'Raw Data'!P261),'Raw Data'!C261,IF(AND('Raw Data'!E261&lt;'Raw Data'!C261,'Raw Data'!P261&gt;'Raw Data'!O261),'Raw Data'!E261,0))</f>
        <v>0</v>
      </c>
      <c r="AQ266" s="7">
        <f t="shared" si="78"/>
        <v>0</v>
      </c>
      <c r="AR266">
        <f>IF(AND('Raw Data'!C261&gt;'Raw Data'!E261,'Raw Data'!O261&gt;'Raw Data'!P261),'Raw Data'!C261,IF(AND('Raw Data'!E261&gt;'Raw Data'!C261,'Raw Data'!P261&gt;'Raw Data'!O261),'Raw Data'!E261,0))</f>
        <v>0</v>
      </c>
      <c r="AS266">
        <f>IF('Raw Data'!D261&gt;0, IF('Raw Data'!D261&gt;4, Analysis!P266, 1), 0)</f>
        <v>0</v>
      </c>
      <c r="AT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AU266">
        <f t="shared" si="79"/>
        <v>0</v>
      </c>
      <c r="AV266">
        <f>IF(AND('Raw Data'!D261&gt;4,'Raw Data'!O261&lt;'Raw Data'!P261),'Raw Data'!K261,IF(AND('Raw Data'!D261&gt;4,'Raw Data'!O261='Raw Data'!P261),0,IF('Raw Data'!O261='Raw Data'!P261,'Raw Data'!D261,0)))</f>
        <v>0</v>
      </c>
      <c r="AW266">
        <f>IF(AND('Raw Data'!D261&lt;4, NOT(ISBLANK('Raw Data'!D261))), 1, 0)</f>
        <v>0</v>
      </c>
      <c r="AX266">
        <f>IF(AND('Raw Data'!D261&lt;4, 'Raw Data'!O261='Raw Data'!P261), 'Raw Data'!D261, 0)</f>
        <v>0</v>
      </c>
    </row>
    <row r="267" spans="1:50" x14ac:dyDescent="0.3">
      <c r="A267">
        <f>'Raw Data'!Q262</f>
        <v>0</v>
      </c>
      <c r="B267" s="7">
        <f t="shared" si="64"/>
        <v>0</v>
      </c>
      <c r="C267">
        <f>IF('Raw Data'!O262&gt;'Raw Data'!P262, 'Raw Data'!C262, 0)</f>
        <v>0</v>
      </c>
      <c r="D267" s="7">
        <f t="shared" si="65"/>
        <v>0</v>
      </c>
      <c r="E267">
        <f>IF(AND(ISNUMBER('Raw Data'!O262), 'Raw Data'!O262='Raw Data'!P262), 'Raw Data'!D262, 0)</f>
        <v>0</v>
      </c>
      <c r="F267" s="7">
        <f t="shared" si="66"/>
        <v>0</v>
      </c>
      <c r="G267">
        <f>IF('Raw Data'!O262&lt;'Raw Data'!P262, 'Raw Data'!E262, 0)</f>
        <v>0</v>
      </c>
      <c r="H267" s="7">
        <f t="shared" si="67"/>
        <v>0</v>
      </c>
      <c r="I267">
        <f>IF(SUM('Raw Data'!O262:P262)&gt;2, 'Raw Data'!F262, 0)</f>
        <v>0</v>
      </c>
      <c r="J267" s="7">
        <f t="shared" si="68"/>
        <v>0</v>
      </c>
      <c r="K267">
        <f>IF(AND(ISNUMBER('Raw Data'!O262),SUM('Raw Data'!O262:P262)&lt;3),'Raw Data'!F262,)</f>
        <v>0</v>
      </c>
      <c r="L267" s="7">
        <f t="shared" si="69"/>
        <v>0</v>
      </c>
      <c r="M267">
        <f>IF(AND('Raw Data'!O262&gt;0, 'Raw Data'!P262&gt;0), 'Raw Data'!H262, 0)</f>
        <v>0</v>
      </c>
      <c r="N267" s="7">
        <f t="shared" si="70"/>
        <v>0</v>
      </c>
      <c r="O267">
        <f>IF(AND(ISNUMBER('Raw Data'!O262), OR('Raw Data'!O262=0, 'Raw Data'!P262=0)), 'Raw Data'!I262, 0)</f>
        <v>0</v>
      </c>
      <c r="P267" s="7">
        <f>IF(OR(E267&gt;0, ISBLANK('Raw Data'!O262)=TRUE), 0, 1)</f>
        <v>0</v>
      </c>
      <c r="Q267">
        <f>IF('Raw Data'!O262='Raw Data'!P262, 0, IF('Raw Data'!O262&gt;'Raw Data'!P262, 'Raw Data'!J262, 0))</f>
        <v>0</v>
      </c>
      <c r="R267" s="7">
        <f>IF(OR(E267&gt;0, ISBLANK('Raw Data'!O262)=TRUE), 0, 1)</f>
        <v>0</v>
      </c>
      <c r="S267">
        <f>IF('Raw Data'!O262='Raw Data'!P262, 0, IF('Raw Data'!O262&lt;'Raw Data'!P262, 'Raw Data'!K262, 0))</f>
        <v>0</v>
      </c>
      <c r="T267" s="7">
        <f t="shared" si="71"/>
        <v>0</v>
      </c>
      <c r="U267">
        <f>IF(AND(ISNUMBER('Raw Data'!O262), OR('Raw Data'!O262&gt;'Raw Data'!P262, 'Raw Data'!O262='Raw Data'!P262)), 'Raw Data'!L262, 0)</f>
        <v>0</v>
      </c>
      <c r="V267" s="7">
        <f t="shared" si="72"/>
        <v>0</v>
      </c>
      <c r="W267">
        <f>IF(AND(ISNUMBER('Raw Data'!O262), OR('Raw Data'!O262&lt;'Raw Data'!P262, 'Raw Data'!O262='Raw Data'!P262)), 'Raw Data'!M262, 0)</f>
        <v>0</v>
      </c>
      <c r="X267" s="7">
        <f t="shared" si="73"/>
        <v>0</v>
      </c>
      <c r="Y267">
        <f>IF(AND(ISNUMBER('Raw Data'!O262), OR('Raw Data'!O262&gt;'Raw Data'!P262, 'Raw Data'!O262&lt;'Raw Data'!P262)), 'Raw Data'!N262, 0)</f>
        <v>0</v>
      </c>
      <c r="Z267">
        <f>IF('Raw Data'!C262&lt;'Raw Data'!E262, 1, 0)</f>
        <v>0</v>
      </c>
      <c r="AA267">
        <f>IF(AND('Raw Data'!C262&lt;'Raw Data'!E262, 'Raw Data'!O262&gt;'Raw Data'!P262), 'Raw Data'!C262, 0)</f>
        <v>0</v>
      </c>
      <c r="AB267" t="b">
        <f>'Raw Data'!C262&lt;'Raw Data'!E262</f>
        <v>0</v>
      </c>
      <c r="AC267">
        <f>IF('Raw Data'!C263&gt;'Raw Data'!E263, 1, 0)</f>
        <v>0</v>
      </c>
      <c r="AD267">
        <f>IF(AND('Raw Data'!C262&gt;'Raw Data'!E262, 'Raw Data'!O262&gt;'Raw Data'!P262), 'Raw Data'!C262, 0)</f>
        <v>0</v>
      </c>
      <c r="AE267">
        <f>IF('Raw Data'!E262&lt;'Raw Data'!C262, 1, 0)</f>
        <v>0</v>
      </c>
      <c r="AF267">
        <f>IF(AND('Raw Data'!C262&gt;'Raw Data'!E262, 'Raw Data'!O262&lt;'Raw Data'!P262), 'Raw Data'!E262, 0)</f>
        <v>0</v>
      </c>
      <c r="AG267">
        <f>IF('Raw Data'!E262&gt;'Raw Data'!C262, 1, 0)</f>
        <v>0</v>
      </c>
      <c r="AH267">
        <f>IF(AND('Raw Data'!C262&lt;'Raw Data'!E262, 'Raw Data'!O262&lt;'Raw Data'!P262), 'Raw Data'!E262, 0)</f>
        <v>0</v>
      </c>
      <c r="AI267" s="7">
        <f t="shared" si="74"/>
        <v>0</v>
      </c>
      <c r="AJ267">
        <f>IF(ISNUMBER('Raw Data'!C262), IF(_xlfn.XLOOKUP(SMALL('Raw Data'!C262:E262, 1), C267:G267, C267:G267, 0)&gt;0, SMALL('Raw Data'!C262:E262, 1), 0), 0)</f>
        <v>0</v>
      </c>
      <c r="AK267" s="7">
        <f t="shared" si="75"/>
        <v>0</v>
      </c>
      <c r="AL267">
        <f>IF(ISNUMBER('Raw Data'!C262), IF(_xlfn.XLOOKUP(SMALL('Raw Data'!C262:E262, 2), C267:G267, C267:G267, 0)&gt;0, SMALL('Raw Data'!C262:E262, 2), 0), 0)</f>
        <v>0</v>
      </c>
      <c r="AM267" s="7">
        <f t="shared" si="76"/>
        <v>0</v>
      </c>
      <c r="AN267">
        <f>IF(ISNUMBER('Raw Data'!C262), IF(_xlfn.XLOOKUP(SMALL('Raw Data'!C262:E262, 3), C267:G267, C267:G267, 0)&gt;0, SMALL('Raw Data'!C262:E262, 3), 0), 0)</f>
        <v>0</v>
      </c>
      <c r="AO267" s="7">
        <f t="shared" si="77"/>
        <v>0</v>
      </c>
      <c r="AP267">
        <f>IF(AND('Raw Data'!C262&lt;'Raw Data'!E262,'Raw Data'!O262&gt;'Raw Data'!P262),'Raw Data'!C262,IF(AND('Raw Data'!E262&lt;'Raw Data'!C262,'Raw Data'!P262&gt;'Raw Data'!O262),'Raw Data'!E262,0))</f>
        <v>0</v>
      </c>
      <c r="AQ267" s="7">
        <f t="shared" si="78"/>
        <v>0</v>
      </c>
      <c r="AR267">
        <f>IF(AND('Raw Data'!C262&gt;'Raw Data'!E262,'Raw Data'!O262&gt;'Raw Data'!P262),'Raw Data'!C262,IF(AND('Raw Data'!E262&gt;'Raw Data'!C262,'Raw Data'!P262&gt;'Raw Data'!O262),'Raw Data'!E262,0))</f>
        <v>0</v>
      </c>
      <c r="AS267">
        <f>IF('Raw Data'!D262&gt;0, IF('Raw Data'!D262&gt;4, Analysis!P267, 1), 0)</f>
        <v>0</v>
      </c>
      <c r="AT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AU267">
        <f t="shared" si="79"/>
        <v>0</v>
      </c>
      <c r="AV267">
        <f>IF(AND('Raw Data'!D262&gt;4,'Raw Data'!O262&lt;'Raw Data'!P262),'Raw Data'!K262,IF(AND('Raw Data'!D262&gt;4,'Raw Data'!O262='Raw Data'!P262),0,IF('Raw Data'!O262='Raw Data'!P262,'Raw Data'!D262,0)))</f>
        <v>0</v>
      </c>
      <c r="AW267">
        <f>IF(AND('Raw Data'!D262&lt;4, NOT(ISBLANK('Raw Data'!D262))), 1, 0)</f>
        <v>0</v>
      </c>
      <c r="AX267">
        <f>IF(AND('Raw Data'!D262&lt;4, 'Raw Data'!O262='Raw Data'!P262), 'Raw Data'!D262, 0)</f>
        <v>0</v>
      </c>
    </row>
    <row r="268" spans="1:50" x14ac:dyDescent="0.3">
      <c r="A268">
        <f>'Raw Data'!Q263</f>
        <v>0</v>
      </c>
      <c r="B268" s="7">
        <f t="shared" si="64"/>
        <v>0</v>
      </c>
      <c r="C268">
        <f>IF('Raw Data'!O263&gt;'Raw Data'!P263, 'Raw Data'!C263, 0)</f>
        <v>0</v>
      </c>
      <c r="D268" s="7">
        <f t="shared" si="65"/>
        <v>0</v>
      </c>
      <c r="E268">
        <f>IF(AND(ISNUMBER('Raw Data'!O263), 'Raw Data'!O263='Raw Data'!P263), 'Raw Data'!D263, 0)</f>
        <v>0</v>
      </c>
      <c r="F268" s="7">
        <f t="shared" si="66"/>
        <v>0</v>
      </c>
      <c r="G268">
        <f>IF('Raw Data'!O263&lt;'Raw Data'!P263, 'Raw Data'!E263, 0)</f>
        <v>0</v>
      </c>
      <c r="H268" s="7">
        <f t="shared" si="67"/>
        <v>0</v>
      </c>
      <c r="I268">
        <f>IF(SUM('Raw Data'!O263:P263)&gt;2, 'Raw Data'!F263, 0)</f>
        <v>0</v>
      </c>
      <c r="J268" s="7">
        <f t="shared" si="68"/>
        <v>0</v>
      </c>
      <c r="K268">
        <f>IF(AND(ISNUMBER('Raw Data'!O263),SUM('Raw Data'!O263:P263)&lt;3),'Raw Data'!F263,)</f>
        <v>0</v>
      </c>
      <c r="L268" s="7">
        <f t="shared" si="69"/>
        <v>0</v>
      </c>
      <c r="M268">
        <f>IF(AND('Raw Data'!O263&gt;0, 'Raw Data'!P263&gt;0), 'Raw Data'!H263, 0)</f>
        <v>0</v>
      </c>
      <c r="N268" s="7">
        <f t="shared" si="70"/>
        <v>0</v>
      </c>
      <c r="O268">
        <f>IF(AND(ISNUMBER('Raw Data'!O263), OR('Raw Data'!O263=0, 'Raw Data'!P263=0)), 'Raw Data'!I263, 0)</f>
        <v>0</v>
      </c>
      <c r="P268" s="7">
        <f>IF(OR(E268&gt;0, ISBLANK('Raw Data'!O263)=TRUE), 0, 1)</f>
        <v>0</v>
      </c>
      <c r="Q268">
        <f>IF('Raw Data'!O263='Raw Data'!P263, 0, IF('Raw Data'!O263&gt;'Raw Data'!P263, 'Raw Data'!J263, 0))</f>
        <v>0</v>
      </c>
      <c r="R268" s="7">
        <f>IF(OR(E268&gt;0, ISBLANK('Raw Data'!O263)=TRUE), 0, 1)</f>
        <v>0</v>
      </c>
      <c r="S268">
        <f>IF('Raw Data'!O263='Raw Data'!P263, 0, IF('Raw Data'!O263&lt;'Raw Data'!P263, 'Raw Data'!K263, 0))</f>
        <v>0</v>
      </c>
      <c r="T268" s="7">
        <f t="shared" si="71"/>
        <v>0</v>
      </c>
      <c r="U268">
        <f>IF(AND(ISNUMBER('Raw Data'!O263), OR('Raw Data'!O263&gt;'Raw Data'!P263, 'Raw Data'!O263='Raw Data'!P263)), 'Raw Data'!L263, 0)</f>
        <v>0</v>
      </c>
      <c r="V268" s="7">
        <f t="shared" si="72"/>
        <v>0</v>
      </c>
      <c r="W268">
        <f>IF(AND(ISNUMBER('Raw Data'!O263), OR('Raw Data'!O263&lt;'Raw Data'!P263, 'Raw Data'!O263='Raw Data'!P263)), 'Raw Data'!M263, 0)</f>
        <v>0</v>
      </c>
      <c r="X268" s="7">
        <f t="shared" si="73"/>
        <v>0</v>
      </c>
      <c r="Y268">
        <f>IF(AND(ISNUMBER('Raw Data'!O263), OR('Raw Data'!O263&gt;'Raw Data'!P263, 'Raw Data'!O263&lt;'Raw Data'!P263)), 'Raw Data'!N263, 0)</f>
        <v>0</v>
      </c>
      <c r="Z268">
        <f>IF('Raw Data'!C263&lt;'Raw Data'!E263, 1, 0)</f>
        <v>0</v>
      </c>
      <c r="AA268">
        <f>IF(AND('Raw Data'!C263&lt;'Raw Data'!E263, 'Raw Data'!O263&gt;'Raw Data'!P263), 'Raw Data'!C263, 0)</f>
        <v>0</v>
      </c>
      <c r="AB268" t="b">
        <f>'Raw Data'!C263&lt;'Raw Data'!E263</f>
        <v>0</v>
      </c>
      <c r="AC268">
        <f>IF('Raw Data'!C264&gt;'Raw Data'!E264, 1, 0)</f>
        <v>0</v>
      </c>
      <c r="AD268">
        <f>IF(AND('Raw Data'!C263&gt;'Raw Data'!E263, 'Raw Data'!O263&gt;'Raw Data'!P263), 'Raw Data'!C263, 0)</f>
        <v>0</v>
      </c>
      <c r="AE268">
        <f>IF('Raw Data'!E263&lt;'Raw Data'!C263, 1, 0)</f>
        <v>0</v>
      </c>
      <c r="AF268">
        <f>IF(AND('Raw Data'!C263&gt;'Raw Data'!E263, 'Raw Data'!O263&lt;'Raw Data'!P263), 'Raw Data'!E263, 0)</f>
        <v>0</v>
      </c>
      <c r="AG268">
        <f>IF('Raw Data'!E263&gt;'Raw Data'!C263, 1, 0)</f>
        <v>0</v>
      </c>
      <c r="AH268">
        <f>IF(AND('Raw Data'!C263&lt;'Raw Data'!E263, 'Raw Data'!O263&lt;'Raw Data'!P263), 'Raw Data'!E263, 0)</f>
        <v>0</v>
      </c>
      <c r="AI268" s="7">
        <f t="shared" si="74"/>
        <v>0</v>
      </c>
      <c r="AJ268">
        <f>IF(ISNUMBER('Raw Data'!C263), IF(_xlfn.XLOOKUP(SMALL('Raw Data'!C263:E263, 1), C268:G268, C268:G268, 0)&gt;0, SMALL('Raw Data'!C263:E263, 1), 0), 0)</f>
        <v>0</v>
      </c>
      <c r="AK268" s="7">
        <f t="shared" si="75"/>
        <v>0</v>
      </c>
      <c r="AL268">
        <f>IF(ISNUMBER('Raw Data'!C263), IF(_xlfn.XLOOKUP(SMALL('Raw Data'!C263:E263, 2), C268:G268, C268:G268, 0)&gt;0, SMALL('Raw Data'!C263:E263, 2), 0), 0)</f>
        <v>0</v>
      </c>
      <c r="AM268" s="7">
        <f t="shared" si="76"/>
        <v>0</v>
      </c>
      <c r="AN268">
        <f>IF(ISNUMBER('Raw Data'!C263), IF(_xlfn.XLOOKUP(SMALL('Raw Data'!C263:E263, 3), C268:G268, C268:G268, 0)&gt;0, SMALL('Raw Data'!C263:E263, 3), 0), 0)</f>
        <v>0</v>
      </c>
      <c r="AO268" s="7">
        <f t="shared" si="77"/>
        <v>0</v>
      </c>
      <c r="AP268">
        <f>IF(AND('Raw Data'!C263&lt;'Raw Data'!E263,'Raw Data'!O263&gt;'Raw Data'!P263),'Raw Data'!C263,IF(AND('Raw Data'!E263&lt;'Raw Data'!C263,'Raw Data'!P263&gt;'Raw Data'!O263),'Raw Data'!E263,0))</f>
        <v>0</v>
      </c>
      <c r="AQ268" s="7">
        <f t="shared" si="78"/>
        <v>0</v>
      </c>
      <c r="AR268">
        <f>IF(AND('Raw Data'!C263&gt;'Raw Data'!E263,'Raw Data'!O263&gt;'Raw Data'!P263),'Raw Data'!C263,IF(AND('Raw Data'!E263&gt;'Raw Data'!C263,'Raw Data'!P263&gt;'Raw Data'!O263),'Raw Data'!E263,0))</f>
        <v>0</v>
      </c>
      <c r="AS268">
        <f>IF('Raw Data'!D263&gt;0, IF('Raw Data'!D263&gt;4, Analysis!P268, 1), 0)</f>
        <v>0</v>
      </c>
      <c r="AT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AU268">
        <f t="shared" si="79"/>
        <v>0</v>
      </c>
      <c r="AV268">
        <f>IF(AND('Raw Data'!D263&gt;4,'Raw Data'!O263&lt;'Raw Data'!P263),'Raw Data'!K263,IF(AND('Raw Data'!D263&gt;4,'Raw Data'!O263='Raw Data'!P263),0,IF('Raw Data'!O263='Raw Data'!P263,'Raw Data'!D263,0)))</f>
        <v>0</v>
      </c>
      <c r="AW268">
        <f>IF(AND('Raw Data'!D263&lt;4, NOT(ISBLANK('Raw Data'!D263))), 1, 0)</f>
        <v>0</v>
      </c>
      <c r="AX268">
        <f>IF(AND('Raw Data'!D263&lt;4, 'Raw Data'!O263='Raw Data'!P263), 'Raw Data'!D263, 0)</f>
        <v>0</v>
      </c>
    </row>
    <row r="269" spans="1:50" x14ac:dyDescent="0.3">
      <c r="A269">
        <f>'Raw Data'!Q264</f>
        <v>0</v>
      </c>
      <c r="B269" s="7">
        <f t="shared" si="64"/>
        <v>0</v>
      </c>
      <c r="C269">
        <f>IF('Raw Data'!O264&gt;'Raw Data'!P264, 'Raw Data'!C264, 0)</f>
        <v>0</v>
      </c>
      <c r="D269" s="7">
        <f t="shared" si="65"/>
        <v>0</v>
      </c>
      <c r="E269">
        <f>IF(AND(ISNUMBER('Raw Data'!O264), 'Raw Data'!O264='Raw Data'!P264), 'Raw Data'!D264, 0)</f>
        <v>0</v>
      </c>
      <c r="F269" s="7">
        <f t="shared" si="66"/>
        <v>0</v>
      </c>
      <c r="G269">
        <f>IF('Raw Data'!O264&lt;'Raw Data'!P264, 'Raw Data'!E264, 0)</f>
        <v>0</v>
      </c>
      <c r="H269" s="7">
        <f t="shared" si="67"/>
        <v>0</v>
      </c>
      <c r="I269">
        <f>IF(SUM('Raw Data'!O264:P264)&gt;2, 'Raw Data'!F264, 0)</f>
        <v>0</v>
      </c>
      <c r="J269" s="7">
        <f t="shared" si="68"/>
        <v>0</v>
      </c>
      <c r="K269">
        <f>IF(AND(ISNUMBER('Raw Data'!O264),SUM('Raw Data'!O264:P264)&lt;3),'Raw Data'!F264,)</f>
        <v>0</v>
      </c>
      <c r="L269" s="7">
        <f t="shared" si="69"/>
        <v>0</v>
      </c>
      <c r="M269">
        <f>IF(AND('Raw Data'!O264&gt;0, 'Raw Data'!P264&gt;0), 'Raw Data'!H264, 0)</f>
        <v>0</v>
      </c>
      <c r="N269" s="7">
        <f t="shared" si="70"/>
        <v>0</v>
      </c>
      <c r="O269">
        <f>IF(AND(ISNUMBER('Raw Data'!O264), OR('Raw Data'!O264=0, 'Raw Data'!P264=0)), 'Raw Data'!I264, 0)</f>
        <v>0</v>
      </c>
      <c r="P269" s="7">
        <f>IF(OR(E269&gt;0, ISBLANK('Raw Data'!O264)=TRUE), 0, 1)</f>
        <v>0</v>
      </c>
      <c r="Q269">
        <f>IF('Raw Data'!O264='Raw Data'!P264, 0, IF('Raw Data'!O264&gt;'Raw Data'!P264, 'Raw Data'!J264, 0))</f>
        <v>0</v>
      </c>
      <c r="R269" s="7">
        <f>IF(OR(E269&gt;0, ISBLANK('Raw Data'!O264)=TRUE), 0, 1)</f>
        <v>0</v>
      </c>
      <c r="S269">
        <f>IF('Raw Data'!O264='Raw Data'!P264, 0, IF('Raw Data'!O264&lt;'Raw Data'!P264, 'Raw Data'!K264, 0))</f>
        <v>0</v>
      </c>
      <c r="T269" s="7">
        <f t="shared" si="71"/>
        <v>0</v>
      </c>
      <c r="U269">
        <f>IF(AND(ISNUMBER('Raw Data'!O264), OR('Raw Data'!O264&gt;'Raw Data'!P264, 'Raw Data'!O264='Raw Data'!P264)), 'Raw Data'!L264, 0)</f>
        <v>0</v>
      </c>
      <c r="V269" s="7">
        <f t="shared" si="72"/>
        <v>0</v>
      </c>
      <c r="W269">
        <f>IF(AND(ISNUMBER('Raw Data'!O264), OR('Raw Data'!O264&lt;'Raw Data'!P264, 'Raw Data'!O264='Raw Data'!P264)), 'Raw Data'!M264, 0)</f>
        <v>0</v>
      </c>
      <c r="X269" s="7">
        <f t="shared" si="73"/>
        <v>0</v>
      </c>
      <c r="Y269">
        <f>IF(AND(ISNUMBER('Raw Data'!O264), OR('Raw Data'!O264&gt;'Raw Data'!P264, 'Raw Data'!O264&lt;'Raw Data'!P264)), 'Raw Data'!N264, 0)</f>
        <v>0</v>
      </c>
      <c r="Z269">
        <f>IF('Raw Data'!C264&lt;'Raw Data'!E264, 1, 0)</f>
        <v>0</v>
      </c>
      <c r="AA269">
        <f>IF(AND('Raw Data'!C264&lt;'Raw Data'!E264, 'Raw Data'!O264&gt;'Raw Data'!P264), 'Raw Data'!C264, 0)</f>
        <v>0</v>
      </c>
      <c r="AB269" t="b">
        <f>'Raw Data'!C264&lt;'Raw Data'!E264</f>
        <v>0</v>
      </c>
      <c r="AC269">
        <f>IF('Raw Data'!C265&gt;'Raw Data'!E265, 1, 0)</f>
        <v>0</v>
      </c>
      <c r="AD269">
        <f>IF(AND('Raw Data'!C264&gt;'Raw Data'!E264, 'Raw Data'!O264&gt;'Raw Data'!P264), 'Raw Data'!C264, 0)</f>
        <v>0</v>
      </c>
      <c r="AE269">
        <f>IF('Raw Data'!E264&lt;'Raw Data'!C264, 1, 0)</f>
        <v>0</v>
      </c>
      <c r="AF269">
        <f>IF(AND('Raw Data'!C264&gt;'Raw Data'!E264, 'Raw Data'!O264&lt;'Raw Data'!P264), 'Raw Data'!E264, 0)</f>
        <v>0</v>
      </c>
      <c r="AG269">
        <f>IF('Raw Data'!E264&gt;'Raw Data'!C264, 1, 0)</f>
        <v>0</v>
      </c>
      <c r="AH269">
        <f>IF(AND('Raw Data'!C264&lt;'Raw Data'!E264, 'Raw Data'!O264&lt;'Raw Data'!P264), 'Raw Data'!E264, 0)</f>
        <v>0</v>
      </c>
      <c r="AI269" s="7">
        <f t="shared" si="74"/>
        <v>0</v>
      </c>
      <c r="AJ269">
        <f>IF(ISNUMBER('Raw Data'!C264), IF(_xlfn.XLOOKUP(SMALL('Raw Data'!C264:E264, 1), C269:G269, C269:G269, 0)&gt;0, SMALL('Raw Data'!C264:E264, 1), 0), 0)</f>
        <v>0</v>
      </c>
      <c r="AK269" s="7">
        <f t="shared" si="75"/>
        <v>0</v>
      </c>
      <c r="AL269">
        <f>IF(ISNUMBER('Raw Data'!C264), IF(_xlfn.XLOOKUP(SMALL('Raw Data'!C264:E264, 2), C269:G269, C269:G269, 0)&gt;0, SMALL('Raw Data'!C264:E264, 2), 0), 0)</f>
        <v>0</v>
      </c>
      <c r="AM269" s="7">
        <f t="shared" si="76"/>
        <v>0</v>
      </c>
      <c r="AN269">
        <f>IF(ISNUMBER('Raw Data'!C264), IF(_xlfn.XLOOKUP(SMALL('Raw Data'!C264:E264, 3), C269:G269, C269:G269, 0)&gt;0, SMALL('Raw Data'!C264:E264, 3), 0), 0)</f>
        <v>0</v>
      </c>
      <c r="AO269" s="7">
        <f t="shared" si="77"/>
        <v>0</v>
      </c>
      <c r="AP269">
        <f>IF(AND('Raw Data'!C264&lt;'Raw Data'!E264,'Raw Data'!O264&gt;'Raw Data'!P264),'Raw Data'!C264,IF(AND('Raw Data'!E264&lt;'Raw Data'!C264,'Raw Data'!P264&gt;'Raw Data'!O264),'Raw Data'!E264,0))</f>
        <v>0</v>
      </c>
      <c r="AQ269" s="7">
        <f t="shared" si="78"/>
        <v>0</v>
      </c>
      <c r="AR269">
        <f>IF(AND('Raw Data'!C264&gt;'Raw Data'!E264,'Raw Data'!O264&gt;'Raw Data'!P264),'Raw Data'!C264,IF(AND('Raw Data'!E264&gt;'Raw Data'!C264,'Raw Data'!P264&gt;'Raw Data'!O264),'Raw Data'!E264,0))</f>
        <v>0</v>
      </c>
      <c r="AS269">
        <f>IF('Raw Data'!D264&gt;0, IF('Raw Data'!D264&gt;4, Analysis!P269, 1), 0)</f>
        <v>0</v>
      </c>
      <c r="AT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AU269">
        <f t="shared" si="79"/>
        <v>0</v>
      </c>
      <c r="AV269">
        <f>IF(AND('Raw Data'!D264&gt;4,'Raw Data'!O264&lt;'Raw Data'!P264),'Raw Data'!K264,IF(AND('Raw Data'!D264&gt;4,'Raw Data'!O264='Raw Data'!P264),0,IF('Raw Data'!O264='Raw Data'!P264,'Raw Data'!D264,0)))</f>
        <v>0</v>
      </c>
      <c r="AW269">
        <f>IF(AND('Raw Data'!D264&lt;4, NOT(ISBLANK('Raw Data'!D264))), 1, 0)</f>
        <v>0</v>
      </c>
      <c r="AX269">
        <f>IF(AND('Raw Data'!D264&lt;4, 'Raw Data'!O264='Raw Data'!P264), 'Raw Data'!D264, 0)</f>
        <v>0</v>
      </c>
    </row>
    <row r="270" spans="1:50" x14ac:dyDescent="0.3">
      <c r="A270">
        <f>'Raw Data'!Q265</f>
        <v>0</v>
      </c>
      <c r="B270" s="7">
        <f t="shared" si="64"/>
        <v>0</v>
      </c>
      <c r="C270">
        <f>IF('Raw Data'!O265&gt;'Raw Data'!P265, 'Raw Data'!C265, 0)</f>
        <v>0</v>
      </c>
      <c r="D270" s="7">
        <f t="shared" si="65"/>
        <v>0</v>
      </c>
      <c r="E270">
        <f>IF(AND(ISNUMBER('Raw Data'!O265), 'Raw Data'!O265='Raw Data'!P265), 'Raw Data'!D265, 0)</f>
        <v>0</v>
      </c>
      <c r="F270" s="7">
        <f t="shared" si="66"/>
        <v>0</v>
      </c>
      <c r="G270">
        <f>IF('Raw Data'!O265&lt;'Raw Data'!P265, 'Raw Data'!E265, 0)</f>
        <v>0</v>
      </c>
      <c r="H270" s="7">
        <f t="shared" si="67"/>
        <v>0</v>
      </c>
      <c r="I270">
        <f>IF(SUM('Raw Data'!O265:P265)&gt;2, 'Raw Data'!F265, 0)</f>
        <v>0</v>
      </c>
      <c r="J270" s="7">
        <f t="shared" si="68"/>
        <v>0</v>
      </c>
      <c r="K270">
        <f>IF(AND(ISNUMBER('Raw Data'!O265),SUM('Raw Data'!O265:P265)&lt;3),'Raw Data'!F265,)</f>
        <v>0</v>
      </c>
      <c r="L270" s="7">
        <f t="shared" si="69"/>
        <v>0</v>
      </c>
      <c r="M270">
        <f>IF(AND('Raw Data'!O265&gt;0, 'Raw Data'!P265&gt;0), 'Raw Data'!H265, 0)</f>
        <v>0</v>
      </c>
      <c r="N270" s="7">
        <f t="shared" si="70"/>
        <v>0</v>
      </c>
      <c r="O270">
        <f>IF(AND(ISNUMBER('Raw Data'!O265), OR('Raw Data'!O265=0, 'Raw Data'!P265=0)), 'Raw Data'!I265, 0)</f>
        <v>0</v>
      </c>
      <c r="P270" s="7">
        <f>IF(OR(E270&gt;0, ISBLANK('Raw Data'!O265)=TRUE), 0, 1)</f>
        <v>0</v>
      </c>
      <c r="Q270">
        <f>IF('Raw Data'!O265='Raw Data'!P265, 0, IF('Raw Data'!O265&gt;'Raw Data'!P265, 'Raw Data'!J265, 0))</f>
        <v>0</v>
      </c>
      <c r="R270" s="7">
        <f>IF(OR(E270&gt;0, ISBLANK('Raw Data'!O265)=TRUE), 0, 1)</f>
        <v>0</v>
      </c>
      <c r="S270">
        <f>IF('Raw Data'!O265='Raw Data'!P265, 0, IF('Raw Data'!O265&lt;'Raw Data'!P265, 'Raw Data'!K265, 0))</f>
        <v>0</v>
      </c>
      <c r="T270" s="7">
        <f t="shared" si="71"/>
        <v>0</v>
      </c>
      <c r="U270">
        <f>IF(AND(ISNUMBER('Raw Data'!O265), OR('Raw Data'!O265&gt;'Raw Data'!P265, 'Raw Data'!O265='Raw Data'!P265)), 'Raw Data'!L265, 0)</f>
        <v>0</v>
      </c>
      <c r="V270" s="7">
        <f t="shared" si="72"/>
        <v>0</v>
      </c>
      <c r="W270">
        <f>IF(AND(ISNUMBER('Raw Data'!O265), OR('Raw Data'!O265&lt;'Raw Data'!P265, 'Raw Data'!O265='Raw Data'!P265)), 'Raw Data'!M265, 0)</f>
        <v>0</v>
      </c>
      <c r="X270" s="7">
        <f t="shared" si="73"/>
        <v>0</v>
      </c>
      <c r="Y270">
        <f>IF(AND(ISNUMBER('Raw Data'!O265), OR('Raw Data'!O265&gt;'Raw Data'!P265, 'Raw Data'!O265&lt;'Raw Data'!P265)), 'Raw Data'!N265, 0)</f>
        <v>0</v>
      </c>
      <c r="Z270">
        <f>IF('Raw Data'!C265&lt;'Raw Data'!E265, 1, 0)</f>
        <v>0</v>
      </c>
      <c r="AA270">
        <f>IF(AND('Raw Data'!C265&lt;'Raw Data'!E265, 'Raw Data'!O265&gt;'Raw Data'!P265), 'Raw Data'!C265, 0)</f>
        <v>0</v>
      </c>
      <c r="AB270" t="b">
        <f>'Raw Data'!C265&lt;'Raw Data'!E265</f>
        <v>0</v>
      </c>
      <c r="AC270">
        <f>IF('Raw Data'!C266&gt;'Raw Data'!E266, 1, 0)</f>
        <v>0</v>
      </c>
      <c r="AD270">
        <f>IF(AND('Raw Data'!C265&gt;'Raw Data'!E265, 'Raw Data'!O265&gt;'Raw Data'!P265), 'Raw Data'!C265, 0)</f>
        <v>0</v>
      </c>
      <c r="AE270">
        <f>IF('Raw Data'!E265&lt;'Raw Data'!C265, 1, 0)</f>
        <v>0</v>
      </c>
      <c r="AF270">
        <f>IF(AND('Raw Data'!C265&gt;'Raw Data'!E265, 'Raw Data'!O265&lt;'Raw Data'!P265), 'Raw Data'!E265, 0)</f>
        <v>0</v>
      </c>
      <c r="AG270">
        <f>IF('Raw Data'!E265&gt;'Raw Data'!C265, 1, 0)</f>
        <v>0</v>
      </c>
      <c r="AH270">
        <f>IF(AND('Raw Data'!C265&lt;'Raw Data'!E265, 'Raw Data'!O265&lt;'Raw Data'!P265), 'Raw Data'!E265, 0)</f>
        <v>0</v>
      </c>
      <c r="AI270" s="7">
        <f t="shared" si="74"/>
        <v>0</v>
      </c>
      <c r="AJ270">
        <f>IF(ISNUMBER('Raw Data'!C265), IF(_xlfn.XLOOKUP(SMALL('Raw Data'!C265:E265, 1), C270:G270, C270:G270, 0)&gt;0, SMALL('Raw Data'!C265:E265, 1), 0), 0)</f>
        <v>0</v>
      </c>
      <c r="AK270" s="7">
        <f t="shared" si="75"/>
        <v>0</v>
      </c>
      <c r="AL270">
        <f>IF(ISNUMBER('Raw Data'!C265), IF(_xlfn.XLOOKUP(SMALL('Raw Data'!C265:E265, 2), C270:G270, C270:G270, 0)&gt;0, SMALL('Raw Data'!C265:E265, 2), 0), 0)</f>
        <v>0</v>
      </c>
      <c r="AM270" s="7">
        <f t="shared" si="76"/>
        <v>0</v>
      </c>
      <c r="AN270">
        <f>IF(ISNUMBER('Raw Data'!C265), IF(_xlfn.XLOOKUP(SMALL('Raw Data'!C265:E265, 3), C270:G270, C270:G270, 0)&gt;0, SMALL('Raw Data'!C265:E265, 3), 0), 0)</f>
        <v>0</v>
      </c>
      <c r="AO270" s="7">
        <f t="shared" si="77"/>
        <v>0</v>
      </c>
      <c r="AP270">
        <f>IF(AND('Raw Data'!C265&lt;'Raw Data'!E265,'Raw Data'!O265&gt;'Raw Data'!P265),'Raw Data'!C265,IF(AND('Raw Data'!E265&lt;'Raw Data'!C265,'Raw Data'!P265&gt;'Raw Data'!O265),'Raw Data'!E265,0))</f>
        <v>0</v>
      </c>
      <c r="AQ270" s="7">
        <f t="shared" si="78"/>
        <v>0</v>
      </c>
      <c r="AR270">
        <f>IF(AND('Raw Data'!C265&gt;'Raw Data'!E265,'Raw Data'!O265&gt;'Raw Data'!P265),'Raw Data'!C265,IF(AND('Raw Data'!E265&gt;'Raw Data'!C265,'Raw Data'!P265&gt;'Raw Data'!O265),'Raw Data'!E265,0))</f>
        <v>0</v>
      </c>
      <c r="AS270">
        <f>IF('Raw Data'!D265&gt;0, IF('Raw Data'!D265&gt;4, Analysis!P270, 1), 0)</f>
        <v>0</v>
      </c>
      <c r="AT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AU270">
        <f t="shared" si="79"/>
        <v>0</v>
      </c>
      <c r="AV270">
        <f>IF(AND('Raw Data'!D265&gt;4,'Raw Data'!O265&lt;'Raw Data'!P265),'Raw Data'!K265,IF(AND('Raw Data'!D265&gt;4,'Raw Data'!O265='Raw Data'!P265),0,IF('Raw Data'!O265='Raw Data'!P265,'Raw Data'!D265,0)))</f>
        <v>0</v>
      </c>
      <c r="AW270">
        <f>IF(AND('Raw Data'!D265&lt;4, NOT(ISBLANK('Raw Data'!D265))), 1, 0)</f>
        <v>0</v>
      </c>
      <c r="AX270">
        <f>IF(AND('Raw Data'!D265&lt;4, 'Raw Data'!O265='Raw Data'!P265), 'Raw Data'!D265, 0)</f>
        <v>0</v>
      </c>
    </row>
    <row r="271" spans="1:50" x14ac:dyDescent="0.3">
      <c r="A271">
        <f>'Raw Data'!Q266</f>
        <v>0</v>
      </c>
      <c r="B271" s="7">
        <f t="shared" si="64"/>
        <v>0</v>
      </c>
      <c r="C271">
        <f>IF('Raw Data'!O266&gt;'Raw Data'!P266, 'Raw Data'!C266, 0)</f>
        <v>0</v>
      </c>
      <c r="D271" s="7">
        <f t="shared" si="65"/>
        <v>0</v>
      </c>
      <c r="E271">
        <f>IF(AND(ISNUMBER('Raw Data'!O266), 'Raw Data'!O266='Raw Data'!P266), 'Raw Data'!D266, 0)</f>
        <v>0</v>
      </c>
      <c r="F271" s="7">
        <f t="shared" si="66"/>
        <v>0</v>
      </c>
      <c r="G271">
        <f>IF('Raw Data'!O266&lt;'Raw Data'!P266, 'Raw Data'!E266, 0)</f>
        <v>0</v>
      </c>
      <c r="H271" s="7">
        <f t="shared" si="67"/>
        <v>0</v>
      </c>
      <c r="I271">
        <f>IF(SUM('Raw Data'!O266:P266)&gt;2, 'Raw Data'!F266, 0)</f>
        <v>0</v>
      </c>
      <c r="J271" s="7">
        <f t="shared" si="68"/>
        <v>0</v>
      </c>
      <c r="K271">
        <f>IF(AND(ISNUMBER('Raw Data'!O266),SUM('Raw Data'!O266:P266)&lt;3),'Raw Data'!F266,)</f>
        <v>0</v>
      </c>
      <c r="L271" s="7">
        <f t="shared" si="69"/>
        <v>0</v>
      </c>
      <c r="M271">
        <f>IF(AND('Raw Data'!O266&gt;0, 'Raw Data'!P266&gt;0), 'Raw Data'!H266, 0)</f>
        <v>0</v>
      </c>
      <c r="N271" s="7">
        <f t="shared" si="70"/>
        <v>0</v>
      </c>
      <c r="O271">
        <f>IF(AND(ISNUMBER('Raw Data'!O266), OR('Raw Data'!O266=0, 'Raw Data'!P266=0)), 'Raw Data'!I266, 0)</f>
        <v>0</v>
      </c>
      <c r="P271" s="7">
        <f>IF(OR(E271&gt;0, ISBLANK('Raw Data'!O266)=TRUE), 0, 1)</f>
        <v>0</v>
      </c>
      <c r="Q271">
        <f>IF('Raw Data'!O266='Raw Data'!P266, 0, IF('Raw Data'!O266&gt;'Raw Data'!P266, 'Raw Data'!J266, 0))</f>
        <v>0</v>
      </c>
      <c r="R271" s="7">
        <f>IF(OR(E271&gt;0, ISBLANK('Raw Data'!O266)=TRUE), 0, 1)</f>
        <v>0</v>
      </c>
      <c r="S271">
        <f>IF('Raw Data'!O266='Raw Data'!P266, 0, IF('Raw Data'!O266&lt;'Raw Data'!P266, 'Raw Data'!K266, 0))</f>
        <v>0</v>
      </c>
      <c r="T271" s="7">
        <f t="shared" si="71"/>
        <v>0</v>
      </c>
      <c r="U271">
        <f>IF(AND(ISNUMBER('Raw Data'!O266), OR('Raw Data'!O266&gt;'Raw Data'!P266, 'Raw Data'!O266='Raw Data'!P266)), 'Raw Data'!L266, 0)</f>
        <v>0</v>
      </c>
      <c r="V271" s="7">
        <f t="shared" si="72"/>
        <v>0</v>
      </c>
      <c r="W271">
        <f>IF(AND(ISNUMBER('Raw Data'!O266), OR('Raw Data'!O266&lt;'Raw Data'!P266, 'Raw Data'!O266='Raw Data'!P266)), 'Raw Data'!M266, 0)</f>
        <v>0</v>
      </c>
      <c r="X271" s="7">
        <f t="shared" si="73"/>
        <v>0</v>
      </c>
      <c r="Y271">
        <f>IF(AND(ISNUMBER('Raw Data'!O266), OR('Raw Data'!O266&gt;'Raw Data'!P266, 'Raw Data'!O266&lt;'Raw Data'!P266)), 'Raw Data'!N266, 0)</f>
        <v>0</v>
      </c>
      <c r="Z271">
        <f>IF('Raw Data'!C266&lt;'Raw Data'!E266, 1, 0)</f>
        <v>0</v>
      </c>
      <c r="AA271">
        <f>IF(AND('Raw Data'!C266&lt;'Raw Data'!E266, 'Raw Data'!O266&gt;'Raw Data'!P266), 'Raw Data'!C266, 0)</f>
        <v>0</v>
      </c>
      <c r="AB271" t="b">
        <f>'Raw Data'!C266&lt;'Raw Data'!E266</f>
        <v>0</v>
      </c>
      <c r="AC271">
        <f>IF('Raw Data'!C267&gt;'Raw Data'!E267, 1, 0)</f>
        <v>0</v>
      </c>
      <c r="AD271">
        <f>IF(AND('Raw Data'!C266&gt;'Raw Data'!E266, 'Raw Data'!O266&gt;'Raw Data'!P266), 'Raw Data'!C266, 0)</f>
        <v>0</v>
      </c>
      <c r="AE271">
        <f>IF('Raw Data'!E266&lt;'Raw Data'!C266, 1, 0)</f>
        <v>0</v>
      </c>
      <c r="AF271">
        <f>IF(AND('Raw Data'!C266&gt;'Raw Data'!E266, 'Raw Data'!O266&lt;'Raw Data'!P266), 'Raw Data'!E266, 0)</f>
        <v>0</v>
      </c>
      <c r="AG271">
        <f>IF('Raw Data'!E266&gt;'Raw Data'!C266, 1, 0)</f>
        <v>0</v>
      </c>
      <c r="AH271">
        <f>IF(AND('Raw Data'!C266&lt;'Raw Data'!E266, 'Raw Data'!O266&lt;'Raw Data'!P266), 'Raw Data'!E266, 0)</f>
        <v>0</v>
      </c>
      <c r="AI271" s="7">
        <f t="shared" si="74"/>
        <v>0</v>
      </c>
      <c r="AJ271">
        <f>IF(ISNUMBER('Raw Data'!C266), IF(_xlfn.XLOOKUP(SMALL('Raw Data'!C266:E266, 1), C271:G271, C271:G271, 0)&gt;0, SMALL('Raw Data'!C266:E266, 1), 0), 0)</f>
        <v>0</v>
      </c>
      <c r="AK271" s="7">
        <f t="shared" si="75"/>
        <v>0</v>
      </c>
      <c r="AL271">
        <f>IF(ISNUMBER('Raw Data'!C266), IF(_xlfn.XLOOKUP(SMALL('Raw Data'!C266:E266, 2), C271:G271, C271:G271, 0)&gt;0, SMALL('Raw Data'!C266:E266, 2), 0), 0)</f>
        <v>0</v>
      </c>
      <c r="AM271" s="7">
        <f t="shared" si="76"/>
        <v>0</v>
      </c>
      <c r="AN271">
        <f>IF(ISNUMBER('Raw Data'!C266), IF(_xlfn.XLOOKUP(SMALL('Raw Data'!C266:E266, 3), C271:G271, C271:G271, 0)&gt;0, SMALL('Raw Data'!C266:E266, 3), 0), 0)</f>
        <v>0</v>
      </c>
      <c r="AO271" s="7">
        <f t="shared" si="77"/>
        <v>0</v>
      </c>
      <c r="AP271">
        <f>IF(AND('Raw Data'!C266&lt;'Raw Data'!E266,'Raw Data'!O266&gt;'Raw Data'!P266),'Raw Data'!C266,IF(AND('Raw Data'!E266&lt;'Raw Data'!C266,'Raw Data'!P266&gt;'Raw Data'!O266),'Raw Data'!E266,0))</f>
        <v>0</v>
      </c>
      <c r="AQ271" s="7">
        <f t="shared" si="78"/>
        <v>0</v>
      </c>
      <c r="AR271">
        <f>IF(AND('Raw Data'!C266&gt;'Raw Data'!E266,'Raw Data'!O266&gt;'Raw Data'!P266),'Raw Data'!C266,IF(AND('Raw Data'!E266&gt;'Raw Data'!C266,'Raw Data'!P266&gt;'Raw Data'!O266),'Raw Data'!E266,0))</f>
        <v>0</v>
      </c>
      <c r="AS271">
        <f>IF('Raw Data'!D266&gt;0, IF('Raw Data'!D266&gt;4, Analysis!P271, 1), 0)</f>
        <v>0</v>
      </c>
      <c r="AT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AU271">
        <f t="shared" si="79"/>
        <v>0</v>
      </c>
      <c r="AV271">
        <f>IF(AND('Raw Data'!D266&gt;4,'Raw Data'!O266&lt;'Raw Data'!P266),'Raw Data'!K266,IF(AND('Raw Data'!D266&gt;4,'Raw Data'!O266='Raw Data'!P266),0,IF('Raw Data'!O266='Raw Data'!P266,'Raw Data'!D266,0)))</f>
        <v>0</v>
      </c>
      <c r="AW271">
        <f>IF(AND('Raw Data'!D266&lt;4, NOT(ISBLANK('Raw Data'!D266))), 1, 0)</f>
        <v>0</v>
      </c>
      <c r="AX271">
        <f>IF(AND('Raw Data'!D266&lt;4, 'Raw Data'!O266='Raw Data'!P266), 'Raw Data'!D266, 0)</f>
        <v>0</v>
      </c>
    </row>
    <row r="272" spans="1:50" x14ac:dyDescent="0.3">
      <c r="A272">
        <f>'Raw Data'!Q267</f>
        <v>0</v>
      </c>
      <c r="B272" s="7">
        <f t="shared" si="64"/>
        <v>0</v>
      </c>
      <c r="C272">
        <f>IF('Raw Data'!O267&gt;'Raw Data'!P267, 'Raw Data'!C267, 0)</f>
        <v>0</v>
      </c>
      <c r="D272" s="7">
        <f t="shared" si="65"/>
        <v>0</v>
      </c>
      <c r="E272">
        <f>IF(AND(ISNUMBER('Raw Data'!O267), 'Raw Data'!O267='Raw Data'!P267), 'Raw Data'!D267, 0)</f>
        <v>0</v>
      </c>
      <c r="F272" s="7">
        <f t="shared" si="66"/>
        <v>0</v>
      </c>
      <c r="G272">
        <f>IF('Raw Data'!O267&lt;'Raw Data'!P267, 'Raw Data'!E267, 0)</f>
        <v>0</v>
      </c>
      <c r="H272" s="7">
        <f t="shared" si="67"/>
        <v>0</v>
      </c>
      <c r="I272">
        <f>IF(SUM('Raw Data'!O267:P267)&gt;2, 'Raw Data'!F267, 0)</f>
        <v>0</v>
      </c>
      <c r="J272" s="7">
        <f t="shared" si="68"/>
        <v>0</v>
      </c>
      <c r="K272">
        <f>IF(AND(ISNUMBER('Raw Data'!O267),SUM('Raw Data'!O267:P267)&lt;3),'Raw Data'!F267,)</f>
        <v>0</v>
      </c>
      <c r="L272" s="7">
        <f t="shared" si="69"/>
        <v>0</v>
      </c>
      <c r="M272">
        <f>IF(AND('Raw Data'!O267&gt;0, 'Raw Data'!P267&gt;0), 'Raw Data'!H267, 0)</f>
        <v>0</v>
      </c>
      <c r="N272" s="7">
        <f t="shared" si="70"/>
        <v>0</v>
      </c>
      <c r="O272">
        <f>IF(AND(ISNUMBER('Raw Data'!O267), OR('Raw Data'!O267=0, 'Raw Data'!P267=0)), 'Raw Data'!I267, 0)</f>
        <v>0</v>
      </c>
      <c r="P272" s="7">
        <f>IF(OR(E272&gt;0, ISBLANK('Raw Data'!O267)=TRUE), 0, 1)</f>
        <v>0</v>
      </c>
      <c r="Q272">
        <f>IF('Raw Data'!O267='Raw Data'!P267, 0, IF('Raw Data'!O267&gt;'Raw Data'!P267, 'Raw Data'!J267, 0))</f>
        <v>0</v>
      </c>
      <c r="R272" s="7">
        <f>IF(OR(E272&gt;0, ISBLANK('Raw Data'!O267)=TRUE), 0, 1)</f>
        <v>0</v>
      </c>
      <c r="S272">
        <f>IF('Raw Data'!O267='Raw Data'!P267, 0, IF('Raw Data'!O267&lt;'Raw Data'!P267, 'Raw Data'!K267, 0))</f>
        <v>0</v>
      </c>
      <c r="T272" s="7">
        <f t="shared" si="71"/>
        <v>0</v>
      </c>
      <c r="U272">
        <f>IF(AND(ISNUMBER('Raw Data'!O267), OR('Raw Data'!O267&gt;'Raw Data'!P267, 'Raw Data'!O267='Raw Data'!P267)), 'Raw Data'!L267, 0)</f>
        <v>0</v>
      </c>
      <c r="V272" s="7">
        <f t="shared" si="72"/>
        <v>0</v>
      </c>
      <c r="W272">
        <f>IF(AND(ISNUMBER('Raw Data'!O267), OR('Raw Data'!O267&lt;'Raw Data'!P267, 'Raw Data'!O267='Raw Data'!P267)), 'Raw Data'!M267, 0)</f>
        <v>0</v>
      </c>
      <c r="X272" s="7">
        <f t="shared" si="73"/>
        <v>0</v>
      </c>
      <c r="Y272">
        <f>IF(AND(ISNUMBER('Raw Data'!O267), OR('Raw Data'!O267&gt;'Raw Data'!P267, 'Raw Data'!O267&lt;'Raw Data'!P267)), 'Raw Data'!N267, 0)</f>
        <v>0</v>
      </c>
      <c r="Z272">
        <f>IF('Raw Data'!C267&lt;'Raw Data'!E267, 1, 0)</f>
        <v>0</v>
      </c>
      <c r="AA272">
        <f>IF(AND('Raw Data'!C267&lt;'Raw Data'!E267, 'Raw Data'!O267&gt;'Raw Data'!P267), 'Raw Data'!C267, 0)</f>
        <v>0</v>
      </c>
      <c r="AB272" t="b">
        <f>'Raw Data'!C267&lt;'Raw Data'!E267</f>
        <v>0</v>
      </c>
      <c r="AC272">
        <f>IF('Raw Data'!C268&gt;'Raw Data'!E268, 1, 0)</f>
        <v>0</v>
      </c>
      <c r="AD272">
        <f>IF(AND('Raw Data'!C267&gt;'Raw Data'!E267, 'Raw Data'!O267&gt;'Raw Data'!P267), 'Raw Data'!C267, 0)</f>
        <v>0</v>
      </c>
      <c r="AE272">
        <f>IF('Raw Data'!E267&lt;'Raw Data'!C267, 1, 0)</f>
        <v>0</v>
      </c>
      <c r="AF272">
        <f>IF(AND('Raw Data'!C267&gt;'Raw Data'!E267, 'Raw Data'!O267&lt;'Raw Data'!P267), 'Raw Data'!E267, 0)</f>
        <v>0</v>
      </c>
      <c r="AG272">
        <f>IF('Raw Data'!E267&gt;'Raw Data'!C267, 1, 0)</f>
        <v>0</v>
      </c>
      <c r="AH272">
        <f>IF(AND('Raw Data'!C267&lt;'Raw Data'!E267, 'Raw Data'!O267&lt;'Raw Data'!P267), 'Raw Data'!E267, 0)</f>
        <v>0</v>
      </c>
      <c r="AI272" s="7">
        <f t="shared" si="74"/>
        <v>0</v>
      </c>
      <c r="AJ272">
        <f>IF(ISNUMBER('Raw Data'!C267), IF(_xlfn.XLOOKUP(SMALL('Raw Data'!C267:E267, 1), C272:G272, C272:G272, 0)&gt;0, SMALL('Raw Data'!C267:E267, 1), 0), 0)</f>
        <v>0</v>
      </c>
      <c r="AK272" s="7">
        <f t="shared" si="75"/>
        <v>0</v>
      </c>
      <c r="AL272">
        <f>IF(ISNUMBER('Raw Data'!C267), IF(_xlfn.XLOOKUP(SMALL('Raw Data'!C267:E267, 2), C272:G272, C272:G272, 0)&gt;0, SMALL('Raw Data'!C267:E267, 2), 0), 0)</f>
        <v>0</v>
      </c>
      <c r="AM272" s="7">
        <f t="shared" si="76"/>
        <v>0</v>
      </c>
      <c r="AN272">
        <f>IF(ISNUMBER('Raw Data'!C267), IF(_xlfn.XLOOKUP(SMALL('Raw Data'!C267:E267, 3), C272:G272, C272:G272, 0)&gt;0, SMALL('Raw Data'!C267:E267, 3), 0), 0)</f>
        <v>0</v>
      </c>
      <c r="AO272" s="7">
        <f t="shared" si="77"/>
        <v>0</v>
      </c>
      <c r="AP272">
        <f>IF(AND('Raw Data'!C267&lt;'Raw Data'!E267,'Raw Data'!O267&gt;'Raw Data'!P267),'Raw Data'!C267,IF(AND('Raw Data'!E267&lt;'Raw Data'!C267,'Raw Data'!P267&gt;'Raw Data'!O267),'Raw Data'!E267,0))</f>
        <v>0</v>
      </c>
      <c r="AQ272" s="7">
        <f t="shared" si="78"/>
        <v>0</v>
      </c>
      <c r="AR272">
        <f>IF(AND('Raw Data'!C267&gt;'Raw Data'!E267,'Raw Data'!O267&gt;'Raw Data'!P267),'Raw Data'!C267,IF(AND('Raw Data'!E267&gt;'Raw Data'!C267,'Raw Data'!P267&gt;'Raw Data'!O267),'Raw Data'!E267,0))</f>
        <v>0</v>
      </c>
      <c r="AS272">
        <f>IF('Raw Data'!D267&gt;0, IF('Raw Data'!D267&gt;4, Analysis!P272, 1), 0)</f>
        <v>0</v>
      </c>
      <c r="AT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AU272">
        <f t="shared" si="79"/>
        <v>0</v>
      </c>
      <c r="AV272">
        <f>IF(AND('Raw Data'!D267&gt;4,'Raw Data'!O267&lt;'Raw Data'!P267),'Raw Data'!K267,IF(AND('Raw Data'!D267&gt;4,'Raw Data'!O267='Raw Data'!P267),0,IF('Raw Data'!O267='Raw Data'!P267,'Raw Data'!D267,0)))</f>
        <v>0</v>
      </c>
      <c r="AW272">
        <f>IF(AND('Raw Data'!D267&lt;4, NOT(ISBLANK('Raw Data'!D267))), 1, 0)</f>
        <v>0</v>
      </c>
      <c r="AX272">
        <f>IF(AND('Raw Data'!D267&lt;4, 'Raw Data'!O267='Raw Data'!P267), 'Raw Data'!D267, 0)</f>
        <v>0</v>
      </c>
    </row>
    <row r="273" spans="1:50" x14ac:dyDescent="0.3">
      <c r="A273">
        <f>'Raw Data'!Q268</f>
        <v>0</v>
      </c>
      <c r="B273" s="7">
        <f t="shared" si="64"/>
        <v>0</v>
      </c>
      <c r="C273">
        <f>IF('Raw Data'!O268&gt;'Raw Data'!P268, 'Raw Data'!C268, 0)</f>
        <v>0</v>
      </c>
      <c r="D273" s="7">
        <f t="shared" si="65"/>
        <v>0</v>
      </c>
      <c r="E273">
        <f>IF(AND(ISNUMBER('Raw Data'!O268), 'Raw Data'!O268='Raw Data'!P268), 'Raw Data'!D268, 0)</f>
        <v>0</v>
      </c>
      <c r="F273" s="7">
        <f t="shared" si="66"/>
        <v>0</v>
      </c>
      <c r="G273">
        <f>IF('Raw Data'!O268&lt;'Raw Data'!P268, 'Raw Data'!E268, 0)</f>
        <v>0</v>
      </c>
      <c r="H273" s="7">
        <f t="shared" si="67"/>
        <v>0</v>
      </c>
      <c r="I273">
        <f>IF(SUM('Raw Data'!O268:P268)&gt;2, 'Raw Data'!F268, 0)</f>
        <v>0</v>
      </c>
      <c r="J273" s="7">
        <f t="shared" si="68"/>
        <v>0</v>
      </c>
      <c r="K273">
        <f>IF(AND(ISNUMBER('Raw Data'!O268),SUM('Raw Data'!O268:P268)&lt;3),'Raw Data'!F268,)</f>
        <v>0</v>
      </c>
      <c r="L273" s="7">
        <f t="shared" si="69"/>
        <v>0</v>
      </c>
      <c r="M273">
        <f>IF(AND('Raw Data'!O268&gt;0, 'Raw Data'!P268&gt;0), 'Raw Data'!H268, 0)</f>
        <v>0</v>
      </c>
      <c r="N273" s="7">
        <f t="shared" si="70"/>
        <v>0</v>
      </c>
      <c r="O273">
        <f>IF(AND(ISNUMBER('Raw Data'!O268), OR('Raw Data'!O268=0, 'Raw Data'!P268=0)), 'Raw Data'!I268, 0)</f>
        <v>0</v>
      </c>
      <c r="P273" s="7">
        <f>IF(OR(E273&gt;0, ISBLANK('Raw Data'!O268)=TRUE), 0, 1)</f>
        <v>0</v>
      </c>
      <c r="Q273">
        <f>IF('Raw Data'!O268='Raw Data'!P268, 0, IF('Raw Data'!O268&gt;'Raw Data'!P268, 'Raw Data'!J268, 0))</f>
        <v>0</v>
      </c>
      <c r="R273" s="7">
        <f>IF(OR(E273&gt;0, ISBLANK('Raw Data'!O268)=TRUE), 0, 1)</f>
        <v>0</v>
      </c>
      <c r="S273">
        <f>IF('Raw Data'!O268='Raw Data'!P268, 0, IF('Raw Data'!O268&lt;'Raw Data'!P268, 'Raw Data'!K268, 0))</f>
        <v>0</v>
      </c>
      <c r="T273" s="7">
        <f t="shared" si="71"/>
        <v>0</v>
      </c>
      <c r="U273">
        <f>IF(AND(ISNUMBER('Raw Data'!O268), OR('Raw Data'!O268&gt;'Raw Data'!P268, 'Raw Data'!O268='Raw Data'!P268)), 'Raw Data'!L268, 0)</f>
        <v>0</v>
      </c>
      <c r="V273" s="7">
        <f t="shared" si="72"/>
        <v>0</v>
      </c>
      <c r="W273">
        <f>IF(AND(ISNUMBER('Raw Data'!O268), OR('Raw Data'!O268&lt;'Raw Data'!P268, 'Raw Data'!O268='Raw Data'!P268)), 'Raw Data'!M268, 0)</f>
        <v>0</v>
      </c>
      <c r="X273" s="7">
        <f t="shared" si="73"/>
        <v>0</v>
      </c>
      <c r="Y273">
        <f>IF(AND(ISNUMBER('Raw Data'!O268), OR('Raw Data'!O268&gt;'Raw Data'!P268, 'Raw Data'!O268&lt;'Raw Data'!P268)), 'Raw Data'!N268, 0)</f>
        <v>0</v>
      </c>
      <c r="Z273">
        <f>IF('Raw Data'!C268&lt;'Raw Data'!E268, 1, 0)</f>
        <v>0</v>
      </c>
      <c r="AA273">
        <f>IF(AND('Raw Data'!C268&lt;'Raw Data'!E268, 'Raw Data'!O268&gt;'Raw Data'!P268), 'Raw Data'!C268, 0)</f>
        <v>0</v>
      </c>
      <c r="AB273" t="b">
        <f>'Raw Data'!C268&lt;'Raw Data'!E268</f>
        <v>0</v>
      </c>
      <c r="AC273">
        <f>IF('Raw Data'!C269&gt;'Raw Data'!E269, 1, 0)</f>
        <v>0</v>
      </c>
      <c r="AD273">
        <f>IF(AND('Raw Data'!C268&gt;'Raw Data'!E268, 'Raw Data'!O268&gt;'Raw Data'!P268), 'Raw Data'!C268, 0)</f>
        <v>0</v>
      </c>
      <c r="AE273">
        <f>IF('Raw Data'!E268&lt;'Raw Data'!C268, 1, 0)</f>
        <v>0</v>
      </c>
      <c r="AF273">
        <f>IF(AND('Raw Data'!C268&gt;'Raw Data'!E268, 'Raw Data'!O268&lt;'Raw Data'!P268), 'Raw Data'!E268, 0)</f>
        <v>0</v>
      </c>
      <c r="AG273">
        <f>IF('Raw Data'!E268&gt;'Raw Data'!C268, 1, 0)</f>
        <v>0</v>
      </c>
      <c r="AH273">
        <f>IF(AND('Raw Data'!C268&lt;'Raw Data'!E268, 'Raw Data'!O268&lt;'Raw Data'!P268), 'Raw Data'!E268, 0)</f>
        <v>0</v>
      </c>
      <c r="AI273" s="7">
        <f t="shared" si="74"/>
        <v>0</v>
      </c>
      <c r="AJ273">
        <f>IF(ISNUMBER('Raw Data'!C268), IF(_xlfn.XLOOKUP(SMALL('Raw Data'!C268:E268, 1), C273:G273, C273:G273, 0)&gt;0, SMALL('Raw Data'!C268:E268, 1), 0), 0)</f>
        <v>0</v>
      </c>
      <c r="AK273" s="7">
        <f t="shared" si="75"/>
        <v>0</v>
      </c>
      <c r="AL273">
        <f>IF(ISNUMBER('Raw Data'!C268), IF(_xlfn.XLOOKUP(SMALL('Raw Data'!C268:E268, 2), C273:G273, C273:G273, 0)&gt;0, SMALL('Raw Data'!C268:E268, 2), 0), 0)</f>
        <v>0</v>
      </c>
      <c r="AM273" s="7">
        <f t="shared" si="76"/>
        <v>0</v>
      </c>
      <c r="AN273">
        <f>IF(ISNUMBER('Raw Data'!C268), IF(_xlfn.XLOOKUP(SMALL('Raw Data'!C268:E268, 3), C273:G273, C273:G273, 0)&gt;0, SMALL('Raw Data'!C268:E268, 3), 0), 0)</f>
        <v>0</v>
      </c>
      <c r="AO273" s="7">
        <f t="shared" si="77"/>
        <v>0</v>
      </c>
      <c r="AP273">
        <f>IF(AND('Raw Data'!C268&lt;'Raw Data'!E268,'Raw Data'!O268&gt;'Raw Data'!P268),'Raw Data'!C268,IF(AND('Raw Data'!E268&lt;'Raw Data'!C268,'Raw Data'!P268&gt;'Raw Data'!O268),'Raw Data'!E268,0))</f>
        <v>0</v>
      </c>
      <c r="AQ273" s="7">
        <f t="shared" si="78"/>
        <v>0</v>
      </c>
      <c r="AR273">
        <f>IF(AND('Raw Data'!C268&gt;'Raw Data'!E268,'Raw Data'!O268&gt;'Raw Data'!P268),'Raw Data'!C268,IF(AND('Raw Data'!E268&gt;'Raw Data'!C268,'Raw Data'!P268&gt;'Raw Data'!O268),'Raw Data'!E268,0))</f>
        <v>0</v>
      </c>
      <c r="AS273">
        <f>IF('Raw Data'!D268&gt;0, IF('Raw Data'!D268&gt;4, Analysis!P273, 1), 0)</f>
        <v>0</v>
      </c>
      <c r="AT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AU273">
        <f t="shared" si="79"/>
        <v>0</v>
      </c>
      <c r="AV273">
        <f>IF(AND('Raw Data'!D268&gt;4,'Raw Data'!O268&lt;'Raw Data'!P268),'Raw Data'!K268,IF(AND('Raw Data'!D268&gt;4,'Raw Data'!O268='Raw Data'!P268),0,IF('Raw Data'!O268='Raw Data'!P268,'Raw Data'!D268,0)))</f>
        <v>0</v>
      </c>
      <c r="AW273">
        <f>IF(AND('Raw Data'!D268&lt;4, NOT(ISBLANK('Raw Data'!D268))), 1, 0)</f>
        <v>0</v>
      </c>
      <c r="AX273">
        <f>IF(AND('Raw Data'!D268&lt;4, 'Raw Data'!O268='Raw Data'!P268), 'Raw Data'!D268, 0)</f>
        <v>0</v>
      </c>
    </row>
    <row r="274" spans="1:50" x14ac:dyDescent="0.3">
      <c r="A274">
        <f>'Raw Data'!Q269</f>
        <v>0</v>
      </c>
      <c r="B274" s="7">
        <f t="shared" si="64"/>
        <v>0</v>
      </c>
      <c r="C274">
        <f>IF('Raw Data'!O269&gt;'Raw Data'!P269, 'Raw Data'!C269, 0)</f>
        <v>0</v>
      </c>
      <c r="D274" s="7">
        <f t="shared" si="65"/>
        <v>0</v>
      </c>
      <c r="E274">
        <f>IF(AND(ISNUMBER('Raw Data'!O269), 'Raw Data'!O269='Raw Data'!P269), 'Raw Data'!D269, 0)</f>
        <v>0</v>
      </c>
      <c r="F274" s="7">
        <f t="shared" si="66"/>
        <v>0</v>
      </c>
      <c r="G274">
        <f>IF('Raw Data'!O269&lt;'Raw Data'!P269, 'Raw Data'!E269, 0)</f>
        <v>0</v>
      </c>
      <c r="H274" s="7">
        <f t="shared" si="67"/>
        <v>0</v>
      </c>
      <c r="I274">
        <f>IF(SUM('Raw Data'!O269:P269)&gt;2, 'Raw Data'!F269, 0)</f>
        <v>0</v>
      </c>
      <c r="J274" s="7">
        <f t="shared" si="68"/>
        <v>0</v>
      </c>
      <c r="K274">
        <f>IF(AND(ISNUMBER('Raw Data'!O269),SUM('Raw Data'!O269:P269)&lt;3),'Raw Data'!F269,)</f>
        <v>0</v>
      </c>
      <c r="L274" s="7">
        <f t="shared" si="69"/>
        <v>0</v>
      </c>
      <c r="M274">
        <f>IF(AND('Raw Data'!O269&gt;0, 'Raw Data'!P269&gt;0), 'Raw Data'!H269, 0)</f>
        <v>0</v>
      </c>
      <c r="N274" s="7">
        <f t="shared" si="70"/>
        <v>0</v>
      </c>
      <c r="O274">
        <f>IF(AND(ISNUMBER('Raw Data'!O269), OR('Raw Data'!O269=0, 'Raw Data'!P269=0)), 'Raw Data'!I269, 0)</f>
        <v>0</v>
      </c>
      <c r="P274" s="7">
        <f>IF(OR(E274&gt;0, ISBLANK('Raw Data'!O269)=TRUE), 0, 1)</f>
        <v>0</v>
      </c>
      <c r="Q274">
        <f>IF('Raw Data'!O269='Raw Data'!P269, 0, IF('Raw Data'!O269&gt;'Raw Data'!P269, 'Raw Data'!J269, 0))</f>
        <v>0</v>
      </c>
      <c r="R274" s="7">
        <f>IF(OR(E274&gt;0, ISBLANK('Raw Data'!O269)=TRUE), 0, 1)</f>
        <v>0</v>
      </c>
      <c r="S274">
        <f>IF('Raw Data'!O269='Raw Data'!P269, 0, IF('Raw Data'!O269&lt;'Raw Data'!P269, 'Raw Data'!K269, 0))</f>
        <v>0</v>
      </c>
      <c r="T274" s="7">
        <f t="shared" si="71"/>
        <v>0</v>
      </c>
      <c r="U274">
        <f>IF(AND(ISNUMBER('Raw Data'!O269), OR('Raw Data'!O269&gt;'Raw Data'!P269, 'Raw Data'!O269='Raw Data'!P269)), 'Raw Data'!L269, 0)</f>
        <v>0</v>
      </c>
      <c r="V274" s="7">
        <f t="shared" si="72"/>
        <v>0</v>
      </c>
      <c r="W274">
        <f>IF(AND(ISNUMBER('Raw Data'!O269), OR('Raw Data'!O269&lt;'Raw Data'!P269, 'Raw Data'!O269='Raw Data'!P269)), 'Raw Data'!M269, 0)</f>
        <v>0</v>
      </c>
      <c r="X274" s="7">
        <f t="shared" si="73"/>
        <v>0</v>
      </c>
      <c r="Y274">
        <f>IF(AND(ISNUMBER('Raw Data'!O269), OR('Raw Data'!O269&gt;'Raw Data'!P269, 'Raw Data'!O269&lt;'Raw Data'!P269)), 'Raw Data'!N269, 0)</f>
        <v>0</v>
      </c>
      <c r="Z274">
        <f>IF('Raw Data'!C269&lt;'Raw Data'!E269, 1, 0)</f>
        <v>0</v>
      </c>
      <c r="AA274">
        <f>IF(AND('Raw Data'!C269&lt;'Raw Data'!E269, 'Raw Data'!O269&gt;'Raw Data'!P269), 'Raw Data'!C269, 0)</f>
        <v>0</v>
      </c>
      <c r="AB274" t="b">
        <f>'Raw Data'!C269&lt;'Raw Data'!E269</f>
        <v>0</v>
      </c>
      <c r="AC274">
        <f>IF('Raw Data'!C270&gt;'Raw Data'!E270, 1, 0)</f>
        <v>0</v>
      </c>
      <c r="AD274">
        <f>IF(AND('Raw Data'!C269&gt;'Raw Data'!E269, 'Raw Data'!O269&gt;'Raw Data'!P269), 'Raw Data'!C269, 0)</f>
        <v>0</v>
      </c>
      <c r="AE274">
        <f>IF('Raw Data'!E269&lt;'Raw Data'!C269, 1, 0)</f>
        <v>0</v>
      </c>
      <c r="AF274">
        <f>IF(AND('Raw Data'!C269&gt;'Raw Data'!E269, 'Raw Data'!O269&lt;'Raw Data'!P269), 'Raw Data'!E269, 0)</f>
        <v>0</v>
      </c>
      <c r="AG274">
        <f>IF('Raw Data'!E269&gt;'Raw Data'!C269, 1, 0)</f>
        <v>0</v>
      </c>
      <c r="AH274">
        <f>IF(AND('Raw Data'!C269&lt;'Raw Data'!E269, 'Raw Data'!O269&lt;'Raw Data'!P269), 'Raw Data'!E269, 0)</f>
        <v>0</v>
      </c>
      <c r="AI274" s="7">
        <f t="shared" si="74"/>
        <v>0</v>
      </c>
      <c r="AJ274">
        <f>IF(ISNUMBER('Raw Data'!C269), IF(_xlfn.XLOOKUP(SMALL('Raw Data'!C269:E269, 1), C274:G274, C274:G274, 0)&gt;0, SMALL('Raw Data'!C269:E269, 1), 0), 0)</f>
        <v>0</v>
      </c>
      <c r="AK274" s="7">
        <f t="shared" si="75"/>
        <v>0</v>
      </c>
      <c r="AL274">
        <f>IF(ISNUMBER('Raw Data'!C269), IF(_xlfn.XLOOKUP(SMALL('Raw Data'!C269:E269, 2), C274:G274, C274:G274, 0)&gt;0, SMALL('Raw Data'!C269:E269, 2), 0), 0)</f>
        <v>0</v>
      </c>
      <c r="AM274" s="7">
        <f t="shared" si="76"/>
        <v>0</v>
      </c>
      <c r="AN274">
        <f>IF(ISNUMBER('Raw Data'!C269), IF(_xlfn.XLOOKUP(SMALL('Raw Data'!C269:E269, 3), C274:G274, C274:G274, 0)&gt;0, SMALL('Raw Data'!C269:E269, 3), 0), 0)</f>
        <v>0</v>
      </c>
      <c r="AO274" s="7">
        <f t="shared" si="77"/>
        <v>0</v>
      </c>
      <c r="AP274">
        <f>IF(AND('Raw Data'!C269&lt;'Raw Data'!E269,'Raw Data'!O269&gt;'Raw Data'!P269),'Raw Data'!C269,IF(AND('Raw Data'!E269&lt;'Raw Data'!C269,'Raw Data'!P269&gt;'Raw Data'!O269),'Raw Data'!E269,0))</f>
        <v>0</v>
      </c>
      <c r="AQ274" s="7">
        <f t="shared" si="78"/>
        <v>0</v>
      </c>
      <c r="AR274">
        <f>IF(AND('Raw Data'!C269&gt;'Raw Data'!E269,'Raw Data'!O269&gt;'Raw Data'!P269),'Raw Data'!C269,IF(AND('Raw Data'!E269&gt;'Raw Data'!C269,'Raw Data'!P269&gt;'Raw Data'!O269),'Raw Data'!E269,0))</f>
        <v>0</v>
      </c>
      <c r="AS274">
        <f>IF('Raw Data'!D269&gt;0, IF('Raw Data'!D269&gt;4, Analysis!P274, 1), 0)</f>
        <v>0</v>
      </c>
      <c r="AT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AU274">
        <f t="shared" si="79"/>
        <v>0</v>
      </c>
      <c r="AV274">
        <f>IF(AND('Raw Data'!D269&gt;4,'Raw Data'!O269&lt;'Raw Data'!P269),'Raw Data'!K269,IF(AND('Raw Data'!D269&gt;4,'Raw Data'!O269='Raw Data'!P269),0,IF('Raw Data'!O269='Raw Data'!P269,'Raw Data'!D269,0)))</f>
        <v>0</v>
      </c>
      <c r="AW274">
        <f>IF(AND('Raw Data'!D269&lt;4, NOT(ISBLANK('Raw Data'!D269))), 1, 0)</f>
        <v>0</v>
      </c>
      <c r="AX274">
        <f>IF(AND('Raw Data'!D269&lt;4, 'Raw Data'!O269='Raw Data'!P269), 'Raw Data'!D269, 0)</f>
        <v>0</v>
      </c>
    </row>
    <row r="275" spans="1:50" x14ac:dyDescent="0.3">
      <c r="A275">
        <f>'Raw Data'!Q270</f>
        <v>0</v>
      </c>
      <c r="B275" s="7">
        <f t="shared" si="64"/>
        <v>0</v>
      </c>
      <c r="C275">
        <f>IF('Raw Data'!O270&gt;'Raw Data'!P270, 'Raw Data'!C270, 0)</f>
        <v>0</v>
      </c>
      <c r="D275" s="7">
        <f t="shared" si="65"/>
        <v>0</v>
      </c>
      <c r="E275">
        <f>IF(AND(ISNUMBER('Raw Data'!O270), 'Raw Data'!O270='Raw Data'!P270), 'Raw Data'!D270, 0)</f>
        <v>0</v>
      </c>
      <c r="F275" s="7">
        <f t="shared" si="66"/>
        <v>0</v>
      </c>
      <c r="G275">
        <f>IF('Raw Data'!O270&lt;'Raw Data'!P270, 'Raw Data'!E270, 0)</f>
        <v>0</v>
      </c>
      <c r="H275" s="7">
        <f t="shared" si="67"/>
        <v>0</v>
      </c>
      <c r="I275">
        <f>IF(SUM('Raw Data'!O270:P270)&gt;2, 'Raw Data'!F270, 0)</f>
        <v>0</v>
      </c>
      <c r="J275" s="7">
        <f t="shared" si="68"/>
        <v>0</v>
      </c>
      <c r="K275">
        <f>IF(AND(ISNUMBER('Raw Data'!O270),SUM('Raw Data'!O270:P270)&lt;3),'Raw Data'!F270,)</f>
        <v>0</v>
      </c>
      <c r="L275" s="7">
        <f t="shared" si="69"/>
        <v>0</v>
      </c>
      <c r="M275">
        <f>IF(AND('Raw Data'!O270&gt;0, 'Raw Data'!P270&gt;0), 'Raw Data'!H270, 0)</f>
        <v>0</v>
      </c>
      <c r="N275" s="7">
        <f t="shared" si="70"/>
        <v>0</v>
      </c>
      <c r="O275">
        <f>IF(AND(ISNUMBER('Raw Data'!O270), OR('Raw Data'!O270=0, 'Raw Data'!P270=0)), 'Raw Data'!I270, 0)</f>
        <v>0</v>
      </c>
      <c r="P275" s="7">
        <f>IF(OR(E275&gt;0, ISBLANK('Raw Data'!O270)=TRUE), 0, 1)</f>
        <v>0</v>
      </c>
      <c r="Q275">
        <f>IF('Raw Data'!O270='Raw Data'!P270, 0, IF('Raw Data'!O270&gt;'Raw Data'!P270, 'Raw Data'!J270, 0))</f>
        <v>0</v>
      </c>
      <c r="R275" s="7">
        <f>IF(OR(E275&gt;0, ISBLANK('Raw Data'!O270)=TRUE), 0, 1)</f>
        <v>0</v>
      </c>
      <c r="S275">
        <f>IF('Raw Data'!O270='Raw Data'!P270, 0, IF('Raw Data'!O270&lt;'Raw Data'!P270, 'Raw Data'!K270, 0))</f>
        <v>0</v>
      </c>
      <c r="T275" s="7">
        <f t="shared" si="71"/>
        <v>0</v>
      </c>
      <c r="U275">
        <f>IF(AND(ISNUMBER('Raw Data'!O270), OR('Raw Data'!O270&gt;'Raw Data'!P270, 'Raw Data'!O270='Raw Data'!P270)), 'Raw Data'!L270, 0)</f>
        <v>0</v>
      </c>
      <c r="V275" s="7">
        <f t="shared" si="72"/>
        <v>0</v>
      </c>
      <c r="W275">
        <f>IF(AND(ISNUMBER('Raw Data'!O270), OR('Raw Data'!O270&lt;'Raw Data'!P270, 'Raw Data'!O270='Raw Data'!P270)), 'Raw Data'!M270, 0)</f>
        <v>0</v>
      </c>
      <c r="X275" s="7">
        <f t="shared" si="73"/>
        <v>0</v>
      </c>
      <c r="Y275">
        <f>IF(AND(ISNUMBER('Raw Data'!O270), OR('Raw Data'!O270&gt;'Raw Data'!P270, 'Raw Data'!O270&lt;'Raw Data'!P270)), 'Raw Data'!N270, 0)</f>
        <v>0</v>
      </c>
      <c r="Z275">
        <f>IF('Raw Data'!C270&lt;'Raw Data'!E270, 1, 0)</f>
        <v>0</v>
      </c>
      <c r="AA275">
        <f>IF(AND('Raw Data'!C270&lt;'Raw Data'!E270, 'Raw Data'!O270&gt;'Raw Data'!P270), 'Raw Data'!C270, 0)</f>
        <v>0</v>
      </c>
      <c r="AB275" t="b">
        <f>'Raw Data'!C270&lt;'Raw Data'!E270</f>
        <v>0</v>
      </c>
      <c r="AC275">
        <f>IF('Raw Data'!C271&gt;'Raw Data'!E271, 1, 0)</f>
        <v>0</v>
      </c>
      <c r="AD275">
        <f>IF(AND('Raw Data'!C270&gt;'Raw Data'!E270, 'Raw Data'!O270&gt;'Raw Data'!P270), 'Raw Data'!C270, 0)</f>
        <v>0</v>
      </c>
      <c r="AE275">
        <f>IF('Raw Data'!E270&lt;'Raw Data'!C270, 1, 0)</f>
        <v>0</v>
      </c>
      <c r="AF275">
        <f>IF(AND('Raw Data'!C270&gt;'Raw Data'!E270, 'Raw Data'!O270&lt;'Raw Data'!P270), 'Raw Data'!E270, 0)</f>
        <v>0</v>
      </c>
      <c r="AG275">
        <f>IF('Raw Data'!E270&gt;'Raw Data'!C270, 1, 0)</f>
        <v>0</v>
      </c>
      <c r="AH275">
        <f>IF(AND('Raw Data'!C270&lt;'Raw Data'!E270, 'Raw Data'!O270&lt;'Raw Data'!P270), 'Raw Data'!E270, 0)</f>
        <v>0</v>
      </c>
      <c r="AI275" s="7">
        <f t="shared" si="74"/>
        <v>0</v>
      </c>
      <c r="AJ275">
        <f>IF(ISNUMBER('Raw Data'!C270), IF(_xlfn.XLOOKUP(SMALL('Raw Data'!C270:E270, 1), C275:G275, C275:G275, 0)&gt;0, SMALL('Raw Data'!C270:E270, 1), 0), 0)</f>
        <v>0</v>
      </c>
      <c r="AK275" s="7">
        <f t="shared" si="75"/>
        <v>0</v>
      </c>
      <c r="AL275">
        <f>IF(ISNUMBER('Raw Data'!C270), IF(_xlfn.XLOOKUP(SMALL('Raw Data'!C270:E270, 2), C275:G275, C275:G275, 0)&gt;0, SMALL('Raw Data'!C270:E270, 2), 0), 0)</f>
        <v>0</v>
      </c>
      <c r="AM275" s="7">
        <f t="shared" si="76"/>
        <v>0</v>
      </c>
      <c r="AN275">
        <f>IF(ISNUMBER('Raw Data'!C270), IF(_xlfn.XLOOKUP(SMALL('Raw Data'!C270:E270, 3), C275:G275, C275:G275, 0)&gt;0, SMALL('Raw Data'!C270:E270, 3), 0), 0)</f>
        <v>0</v>
      </c>
      <c r="AO275" s="7">
        <f t="shared" si="77"/>
        <v>0</v>
      </c>
      <c r="AP275">
        <f>IF(AND('Raw Data'!C270&lt;'Raw Data'!E270,'Raw Data'!O270&gt;'Raw Data'!P270),'Raw Data'!C270,IF(AND('Raw Data'!E270&lt;'Raw Data'!C270,'Raw Data'!P270&gt;'Raw Data'!O270),'Raw Data'!E270,0))</f>
        <v>0</v>
      </c>
      <c r="AQ275" s="7">
        <f t="shared" si="78"/>
        <v>0</v>
      </c>
      <c r="AR275">
        <f>IF(AND('Raw Data'!C270&gt;'Raw Data'!E270,'Raw Data'!O270&gt;'Raw Data'!P270),'Raw Data'!C270,IF(AND('Raw Data'!E270&gt;'Raw Data'!C270,'Raw Data'!P270&gt;'Raw Data'!O270),'Raw Data'!E270,0))</f>
        <v>0</v>
      </c>
      <c r="AS275">
        <f>IF('Raw Data'!D270&gt;0, IF('Raw Data'!D270&gt;4, Analysis!P275, 1), 0)</f>
        <v>0</v>
      </c>
      <c r="AT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AU275">
        <f t="shared" si="79"/>
        <v>0</v>
      </c>
      <c r="AV275">
        <f>IF(AND('Raw Data'!D270&gt;4,'Raw Data'!O270&lt;'Raw Data'!P270),'Raw Data'!K270,IF(AND('Raw Data'!D270&gt;4,'Raw Data'!O270='Raw Data'!P270),0,IF('Raw Data'!O270='Raw Data'!P270,'Raw Data'!D270,0)))</f>
        <v>0</v>
      </c>
      <c r="AW275">
        <f>IF(AND('Raw Data'!D270&lt;4, NOT(ISBLANK('Raw Data'!D270))), 1, 0)</f>
        <v>0</v>
      </c>
      <c r="AX275">
        <f>IF(AND('Raw Data'!D270&lt;4, 'Raw Data'!O270='Raw Data'!P270), 'Raw Data'!D270, 0)</f>
        <v>0</v>
      </c>
    </row>
    <row r="276" spans="1:50" x14ac:dyDescent="0.3">
      <c r="A276">
        <f>'Raw Data'!Q271</f>
        <v>0</v>
      </c>
      <c r="B276" s="7">
        <f t="shared" si="64"/>
        <v>0</v>
      </c>
      <c r="C276">
        <f>IF('Raw Data'!O271&gt;'Raw Data'!P271, 'Raw Data'!C271, 0)</f>
        <v>0</v>
      </c>
      <c r="D276" s="7">
        <f t="shared" si="65"/>
        <v>0</v>
      </c>
      <c r="E276">
        <f>IF(AND(ISNUMBER('Raw Data'!O271), 'Raw Data'!O271='Raw Data'!P271), 'Raw Data'!D271, 0)</f>
        <v>0</v>
      </c>
      <c r="F276" s="7">
        <f t="shared" si="66"/>
        <v>0</v>
      </c>
      <c r="G276">
        <f>IF('Raw Data'!O271&lt;'Raw Data'!P271, 'Raw Data'!E271, 0)</f>
        <v>0</v>
      </c>
      <c r="H276" s="7">
        <f t="shared" si="67"/>
        <v>0</v>
      </c>
      <c r="I276">
        <f>IF(SUM('Raw Data'!O271:P271)&gt;2, 'Raw Data'!F271, 0)</f>
        <v>0</v>
      </c>
      <c r="J276" s="7">
        <f t="shared" si="68"/>
        <v>0</v>
      </c>
      <c r="K276">
        <f>IF(AND(ISNUMBER('Raw Data'!O271),SUM('Raw Data'!O271:P271)&lt;3),'Raw Data'!F271,)</f>
        <v>0</v>
      </c>
      <c r="L276" s="7">
        <f t="shared" si="69"/>
        <v>0</v>
      </c>
      <c r="M276">
        <f>IF(AND('Raw Data'!O271&gt;0, 'Raw Data'!P271&gt;0), 'Raw Data'!H271, 0)</f>
        <v>0</v>
      </c>
      <c r="N276" s="7">
        <f t="shared" si="70"/>
        <v>0</v>
      </c>
      <c r="O276">
        <f>IF(AND(ISNUMBER('Raw Data'!O271), OR('Raw Data'!O271=0, 'Raw Data'!P271=0)), 'Raw Data'!I271, 0)</f>
        <v>0</v>
      </c>
      <c r="P276" s="7">
        <f>IF(OR(E276&gt;0, ISBLANK('Raw Data'!O271)=TRUE), 0, 1)</f>
        <v>0</v>
      </c>
      <c r="Q276">
        <f>IF('Raw Data'!O271='Raw Data'!P271, 0, IF('Raw Data'!O271&gt;'Raw Data'!P271, 'Raw Data'!J271, 0))</f>
        <v>0</v>
      </c>
      <c r="R276" s="7">
        <f>IF(OR(E276&gt;0, ISBLANK('Raw Data'!O271)=TRUE), 0, 1)</f>
        <v>0</v>
      </c>
      <c r="S276">
        <f>IF('Raw Data'!O271='Raw Data'!P271, 0, IF('Raw Data'!O271&lt;'Raw Data'!P271, 'Raw Data'!K271, 0))</f>
        <v>0</v>
      </c>
      <c r="T276" s="7">
        <f t="shared" si="71"/>
        <v>0</v>
      </c>
      <c r="U276">
        <f>IF(AND(ISNUMBER('Raw Data'!O271), OR('Raw Data'!O271&gt;'Raw Data'!P271, 'Raw Data'!O271='Raw Data'!P271)), 'Raw Data'!L271, 0)</f>
        <v>0</v>
      </c>
      <c r="V276" s="7">
        <f t="shared" si="72"/>
        <v>0</v>
      </c>
      <c r="W276">
        <f>IF(AND(ISNUMBER('Raw Data'!O271), OR('Raw Data'!O271&lt;'Raw Data'!P271, 'Raw Data'!O271='Raw Data'!P271)), 'Raw Data'!M271, 0)</f>
        <v>0</v>
      </c>
      <c r="X276" s="7">
        <f t="shared" si="73"/>
        <v>0</v>
      </c>
      <c r="Y276">
        <f>IF(AND(ISNUMBER('Raw Data'!O271), OR('Raw Data'!O271&gt;'Raw Data'!P271, 'Raw Data'!O271&lt;'Raw Data'!P271)), 'Raw Data'!N271, 0)</f>
        <v>0</v>
      </c>
      <c r="Z276">
        <f>IF('Raw Data'!C271&lt;'Raw Data'!E271, 1, 0)</f>
        <v>0</v>
      </c>
      <c r="AA276">
        <f>IF(AND('Raw Data'!C271&lt;'Raw Data'!E271, 'Raw Data'!O271&gt;'Raw Data'!P271), 'Raw Data'!C271, 0)</f>
        <v>0</v>
      </c>
      <c r="AB276" t="b">
        <f>'Raw Data'!C271&lt;'Raw Data'!E271</f>
        <v>0</v>
      </c>
      <c r="AC276">
        <f>IF('Raw Data'!C272&gt;'Raw Data'!E272, 1, 0)</f>
        <v>0</v>
      </c>
      <c r="AD276">
        <f>IF(AND('Raw Data'!C271&gt;'Raw Data'!E271, 'Raw Data'!O271&gt;'Raw Data'!P271), 'Raw Data'!C271, 0)</f>
        <v>0</v>
      </c>
      <c r="AE276">
        <f>IF('Raw Data'!E271&lt;'Raw Data'!C271, 1, 0)</f>
        <v>0</v>
      </c>
      <c r="AF276">
        <f>IF(AND('Raw Data'!C271&gt;'Raw Data'!E271, 'Raw Data'!O271&lt;'Raw Data'!P271), 'Raw Data'!E271, 0)</f>
        <v>0</v>
      </c>
      <c r="AG276">
        <f>IF('Raw Data'!E271&gt;'Raw Data'!C271, 1, 0)</f>
        <v>0</v>
      </c>
      <c r="AH276">
        <f>IF(AND('Raw Data'!C271&lt;'Raw Data'!E271, 'Raw Data'!O271&lt;'Raw Data'!P271), 'Raw Data'!E271, 0)</f>
        <v>0</v>
      </c>
      <c r="AI276" s="7">
        <f t="shared" si="74"/>
        <v>0</v>
      </c>
      <c r="AJ276">
        <f>IF(ISNUMBER('Raw Data'!C271), IF(_xlfn.XLOOKUP(SMALL('Raw Data'!C271:E271, 1), C276:G276, C276:G276, 0)&gt;0, SMALL('Raw Data'!C271:E271, 1), 0), 0)</f>
        <v>0</v>
      </c>
      <c r="AK276" s="7">
        <f t="shared" si="75"/>
        <v>0</v>
      </c>
      <c r="AL276">
        <f>IF(ISNUMBER('Raw Data'!C271), IF(_xlfn.XLOOKUP(SMALL('Raw Data'!C271:E271, 2), C276:G276, C276:G276, 0)&gt;0, SMALL('Raw Data'!C271:E271, 2), 0), 0)</f>
        <v>0</v>
      </c>
      <c r="AM276" s="7">
        <f t="shared" si="76"/>
        <v>0</v>
      </c>
      <c r="AN276">
        <f>IF(ISNUMBER('Raw Data'!C271), IF(_xlfn.XLOOKUP(SMALL('Raw Data'!C271:E271, 3), C276:G276, C276:G276, 0)&gt;0, SMALL('Raw Data'!C271:E271, 3), 0), 0)</f>
        <v>0</v>
      </c>
      <c r="AO276" s="7">
        <f t="shared" si="77"/>
        <v>0</v>
      </c>
      <c r="AP276">
        <f>IF(AND('Raw Data'!C271&lt;'Raw Data'!E271,'Raw Data'!O271&gt;'Raw Data'!P271),'Raw Data'!C271,IF(AND('Raw Data'!E271&lt;'Raw Data'!C271,'Raw Data'!P271&gt;'Raw Data'!O271),'Raw Data'!E271,0))</f>
        <v>0</v>
      </c>
      <c r="AQ276" s="7">
        <f t="shared" si="78"/>
        <v>0</v>
      </c>
      <c r="AR276">
        <f>IF(AND('Raw Data'!C271&gt;'Raw Data'!E271,'Raw Data'!O271&gt;'Raw Data'!P271),'Raw Data'!C271,IF(AND('Raw Data'!E271&gt;'Raw Data'!C271,'Raw Data'!P271&gt;'Raw Data'!O271),'Raw Data'!E271,0))</f>
        <v>0</v>
      </c>
      <c r="AS276">
        <f>IF('Raw Data'!D271&gt;0, IF('Raw Data'!D271&gt;4, Analysis!P276, 1), 0)</f>
        <v>0</v>
      </c>
      <c r="AT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AU276">
        <f t="shared" si="79"/>
        <v>0</v>
      </c>
      <c r="AV276">
        <f>IF(AND('Raw Data'!D271&gt;4,'Raw Data'!O271&lt;'Raw Data'!P271),'Raw Data'!K271,IF(AND('Raw Data'!D271&gt;4,'Raw Data'!O271='Raw Data'!P271),0,IF('Raw Data'!O271='Raw Data'!P271,'Raw Data'!D271,0)))</f>
        <v>0</v>
      </c>
      <c r="AW276">
        <f>IF(AND('Raw Data'!D271&lt;4, NOT(ISBLANK('Raw Data'!D271))), 1, 0)</f>
        <v>0</v>
      </c>
      <c r="AX276">
        <f>IF(AND('Raw Data'!D271&lt;4, 'Raw Data'!O271='Raw Data'!P271), 'Raw Data'!D271, 0)</f>
        <v>0</v>
      </c>
    </row>
    <row r="277" spans="1:50" x14ac:dyDescent="0.3">
      <c r="A277">
        <f>'Raw Data'!Q272</f>
        <v>0</v>
      </c>
      <c r="B277" s="7">
        <f t="shared" si="64"/>
        <v>0</v>
      </c>
      <c r="C277">
        <f>IF('Raw Data'!O272&gt;'Raw Data'!P272, 'Raw Data'!C272, 0)</f>
        <v>0</v>
      </c>
      <c r="D277" s="7">
        <f t="shared" si="65"/>
        <v>0</v>
      </c>
      <c r="E277">
        <f>IF(AND(ISNUMBER('Raw Data'!O272), 'Raw Data'!O272='Raw Data'!P272), 'Raw Data'!D272, 0)</f>
        <v>0</v>
      </c>
      <c r="F277" s="7">
        <f t="shared" si="66"/>
        <v>0</v>
      </c>
      <c r="G277">
        <f>IF('Raw Data'!O272&lt;'Raw Data'!P272, 'Raw Data'!E272, 0)</f>
        <v>0</v>
      </c>
      <c r="H277" s="7">
        <f t="shared" si="67"/>
        <v>0</v>
      </c>
      <c r="I277">
        <f>IF(SUM('Raw Data'!O272:P272)&gt;2, 'Raw Data'!F272, 0)</f>
        <v>0</v>
      </c>
      <c r="J277" s="7">
        <f t="shared" si="68"/>
        <v>0</v>
      </c>
      <c r="K277">
        <f>IF(AND(ISNUMBER('Raw Data'!O272),SUM('Raw Data'!O272:P272)&lt;3),'Raw Data'!F272,)</f>
        <v>0</v>
      </c>
      <c r="L277" s="7">
        <f t="shared" si="69"/>
        <v>0</v>
      </c>
      <c r="M277">
        <f>IF(AND('Raw Data'!O272&gt;0, 'Raw Data'!P272&gt;0), 'Raw Data'!H272, 0)</f>
        <v>0</v>
      </c>
      <c r="N277" s="7">
        <f t="shared" si="70"/>
        <v>0</v>
      </c>
      <c r="O277">
        <f>IF(AND(ISNUMBER('Raw Data'!O272), OR('Raw Data'!O272=0, 'Raw Data'!P272=0)), 'Raw Data'!I272, 0)</f>
        <v>0</v>
      </c>
      <c r="P277" s="7">
        <f>IF(OR(E277&gt;0, ISBLANK('Raw Data'!O272)=TRUE), 0, 1)</f>
        <v>0</v>
      </c>
      <c r="Q277">
        <f>IF('Raw Data'!O272='Raw Data'!P272, 0, IF('Raw Data'!O272&gt;'Raw Data'!P272, 'Raw Data'!J272, 0))</f>
        <v>0</v>
      </c>
      <c r="R277" s="7">
        <f>IF(OR(E277&gt;0, ISBLANK('Raw Data'!O272)=TRUE), 0, 1)</f>
        <v>0</v>
      </c>
      <c r="S277">
        <f>IF('Raw Data'!O272='Raw Data'!P272, 0, IF('Raw Data'!O272&lt;'Raw Data'!P272, 'Raw Data'!K272, 0))</f>
        <v>0</v>
      </c>
      <c r="T277" s="7">
        <f t="shared" si="71"/>
        <v>0</v>
      </c>
      <c r="U277">
        <f>IF(AND(ISNUMBER('Raw Data'!O272), OR('Raw Data'!O272&gt;'Raw Data'!P272, 'Raw Data'!O272='Raw Data'!P272)), 'Raw Data'!L272, 0)</f>
        <v>0</v>
      </c>
      <c r="V277" s="7">
        <f t="shared" si="72"/>
        <v>0</v>
      </c>
      <c r="W277">
        <f>IF(AND(ISNUMBER('Raw Data'!O272), OR('Raw Data'!O272&lt;'Raw Data'!P272, 'Raw Data'!O272='Raw Data'!P272)), 'Raw Data'!M272, 0)</f>
        <v>0</v>
      </c>
      <c r="X277" s="7">
        <f t="shared" si="73"/>
        <v>0</v>
      </c>
      <c r="Y277">
        <f>IF(AND(ISNUMBER('Raw Data'!O272), OR('Raw Data'!O272&gt;'Raw Data'!P272, 'Raw Data'!O272&lt;'Raw Data'!P272)), 'Raw Data'!N272, 0)</f>
        <v>0</v>
      </c>
      <c r="Z277">
        <f>IF('Raw Data'!C272&lt;'Raw Data'!E272, 1, 0)</f>
        <v>0</v>
      </c>
      <c r="AA277">
        <f>IF(AND('Raw Data'!C272&lt;'Raw Data'!E272, 'Raw Data'!O272&gt;'Raw Data'!P272), 'Raw Data'!C272, 0)</f>
        <v>0</v>
      </c>
      <c r="AB277" t="b">
        <f>'Raw Data'!C272&lt;'Raw Data'!E272</f>
        <v>0</v>
      </c>
      <c r="AC277">
        <f>IF('Raw Data'!C273&gt;'Raw Data'!E273, 1, 0)</f>
        <v>0</v>
      </c>
      <c r="AD277">
        <f>IF(AND('Raw Data'!C272&gt;'Raw Data'!E272, 'Raw Data'!O272&gt;'Raw Data'!P272), 'Raw Data'!C272, 0)</f>
        <v>0</v>
      </c>
      <c r="AE277">
        <f>IF('Raw Data'!E272&lt;'Raw Data'!C272, 1, 0)</f>
        <v>0</v>
      </c>
      <c r="AF277">
        <f>IF(AND('Raw Data'!C272&gt;'Raw Data'!E272, 'Raw Data'!O272&lt;'Raw Data'!P272), 'Raw Data'!E272, 0)</f>
        <v>0</v>
      </c>
      <c r="AG277">
        <f>IF('Raw Data'!E272&gt;'Raw Data'!C272, 1, 0)</f>
        <v>0</v>
      </c>
      <c r="AH277">
        <f>IF(AND('Raw Data'!C272&lt;'Raw Data'!E272, 'Raw Data'!O272&lt;'Raw Data'!P272), 'Raw Data'!E272, 0)</f>
        <v>0</v>
      </c>
      <c r="AI277" s="7">
        <f t="shared" si="74"/>
        <v>0</v>
      </c>
      <c r="AJ277">
        <f>IF(ISNUMBER('Raw Data'!C272), IF(_xlfn.XLOOKUP(SMALL('Raw Data'!C272:E272, 1), C277:G277, C277:G277, 0)&gt;0, SMALL('Raw Data'!C272:E272, 1), 0), 0)</f>
        <v>0</v>
      </c>
      <c r="AK277" s="7">
        <f t="shared" si="75"/>
        <v>0</v>
      </c>
      <c r="AL277">
        <f>IF(ISNUMBER('Raw Data'!C272), IF(_xlfn.XLOOKUP(SMALL('Raw Data'!C272:E272, 2), C277:G277, C277:G277, 0)&gt;0, SMALL('Raw Data'!C272:E272, 2), 0), 0)</f>
        <v>0</v>
      </c>
      <c r="AM277" s="7">
        <f t="shared" si="76"/>
        <v>0</v>
      </c>
      <c r="AN277">
        <f>IF(ISNUMBER('Raw Data'!C272), IF(_xlfn.XLOOKUP(SMALL('Raw Data'!C272:E272, 3), C277:G277, C277:G277, 0)&gt;0, SMALL('Raw Data'!C272:E272, 3), 0), 0)</f>
        <v>0</v>
      </c>
      <c r="AO277" s="7">
        <f t="shared" si="77"/>
        <v>0</v>
      </c>
      <c r="AP277">
        <f>IF(AND('Raw Data'!C272&lt;'Raw Data'!E272,'Raw Data'!O272&gt;'Raw Data'!P272),'Raw Data'!C272,IF(AND('Raw Data'!E272&lt;'Raw Data'!C272,'Raw Data'!P272&gt;'Raw Data'!O272),'Raw Data'!E272,0))</f>
        <v>0</v>
      </c>
      <c r="AQ277" s="7">
        <f t="shared" si="78"/>
        <v>0</v>
      </c>
      <c r="AR277">
        <f>IF(AND('Raw Data'!C272&gt;'Raw Data'!E272,'Raw Data'!O272&gt;'Raw Data'!P272),'Raw Data'!C272,IF(AND('Raw Data'!E272&gt;'Raw Data'!C272,'Raw Data'!P272&gt;'Raw Data'!O272),'Raw Data'!E272,0))</f>
        <v>0</v>
      </c>
      <c r="AS277">
        <f>IF('Raw Data'!D272&gt;0, IF('Raw Data'!D272&gt;4, Analysis!P277, 1), 0)</f>
        <v>0</v>
      </c>
      <c r="AT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AU277">
        <f t="shared" si="79"/>
        <v>0</v>
      </c>
      <c r="AV277">
        <f>IF(AND('Raw Data'!D272&gt;4,'Raw Data'!O272&lt;'Raw Data'!P272),'Raw Data'!K272,IF(AND('Raw Data'!D272&gt;4,'Raw Data'!O272='Raw Data'!P272),0,IF('Raw Data'!O272='Raw Data'!P272,'Raw Data'!D272,0)))</f>
        <v>0</v>
      </c>
      <c r="AW277">
        <f>IF(AND('Raw Data'!D272&lt;4, NOT(ISBLANK('Raw Data'!D272))), 1, 0)</f>
        <v>0</v>
      </c>
      <c r="AX277">
        <f>IF(AND('Raw Data'!D272&lt;4, 'Raw Data'!O272='Raw Data'!P272), 'Raw Data'!D272, 0)</f>
        <v>0</v>
      </c>
    </row>
    <row r="278" spans="1:50" x14ac:dyDescent="0.3">
      <c r="A278">
        <f>'Raw Data'!Q273</f>
        <v>0</v>
      </c>
      <c r="B278" s="7">
        <f t="shared" si="64"/>
        <v>0</v>
      </c>
      <c r="C278">
        <f>IF('Raw Data'!O273&gt;'Raw Data'!P273, 'Raw Data'!C273, 0)</f>
        <v>0</v>
      </c>
      <c r="D278" s="7">
        <f t="shared" si="65"/>
        <v>0</v>
      </c>
      <c r="E278">
        <f>IF(AND(ISNUMBER('Raw Data'!O273), 'Raw Data'!O273='Raw Data'!P273), 'Raw Data'!D273, 0)</f>
        <v>0</v>
      </c>
      <c r="F278" s="7">
        <f t="shared" si="66"/>
        <v>0</v>
      </c>
      <c r="G278">
        <f>IF('Raw Data'!O273&lt;'Raw Data'!P273, 'Raw Data'!E273, 0)</f>
        <v>0</v>
      </c>
      <c r="H278" s="7">
        <f t="shared" si="67"/>
        <v>0</v>
      </c>
      <c r="I278">
        <f>IF(SUM('Raw Data'!O273:P273)&gt;2, 'Raw Data'!F273, 0)</f>
        <v>0</v>
      </c>
      <c r="J278" s="7">
        <f t="shared" si="68"/>
        <v>0</v>
      </c>
      <c r="K278">
        <f>IF(AND(ISNUMBER('Raw Data'!O273),SUM('Raw Data'!O273:P273)&lt;3),'Raw Data'!F273,)</f>
        <v>0</v>
      </c>
      <c r="L278" s="7">
        <f t="shared" si="69"/>
        <v>0</v>
      </c>
      <c r="M278">
        <f>IF(AND('Raw Data'!O273&gt;0, 'Raw Data'!P273&gt;0), 'Raw Data'!H273, 0)</f>
        <v>0</v>
      </c>
      <c r="N278" s="7">
        <f t="shared" si="70"/>
        <v>0</v>
      </c>
      <c r="O278">
        <f>IF(AND(ISNUMBER('Raw Data'!O273), OR('Raw Data'!O273=0, 'Raw Data'!P273=0)), 'Raw Data'!I273, 0)</f>
        <v>0</v>
      </c>
      <c r="P278" s="7">
        <f>IF(OR(E278&gt;0, ISBLANK('Raw Data'!O273)=TRUE), 0, 1)</f>
        <v>0</v>
      </c>
      <c r="Q278">
        <f>IF('Raw Data'!O273='Raw Data'!P273, 0, IF('Raw Data'!O273&gt;'Raw Data'!P273, 'Raw Data'!J273, 0))</f>
        <v>0</v>
      </c>
      <c r="R278" s="7">
        <f>IF(OR(E278&gt;0, ISBLANK('Raw Data'!O273)=TRUE), 0, 1)</f>
        <v>0</v>
      </c>
      <c r="S278">
        <f>IF('Raw Data'!O273='Raw Data'!P273, 0, IF('Raw Data'!O273&lt;'Raw Data'!P273, 'Raw Data'!K273, 0))</f>
        <v>0</v>
      </c>
      <c r="T278" s="7">
        <f t="shared" si="71"/>
        <v>0</v>
      </c>
      <c r="U278">
        <f>IF(AND(ISNUMBER('Raw Data'!O273), OR('Raw Data'!O273&gt;'Raw Data'!P273, 'Raw Data'!O273='Raw Data'!P273)), 'Raw Data'!L273, 0)</f>
        <v>0</v>
      </c>
      <c r="V278" s="7">
        <f t="shared" si="72"/>
        <v>0</v>
      </c>
      <c r="W278">
        <f>IF(AND(ISNUMBER('Raw Data'!O273), OR('Raw Data'!O273&lt;'Raw Data'!P273, 'Raw Data'!O273='Raw Data'!P273)), 'Raw Data'!M273, 0)</f>
        <v>0</v>
      </c>
      <c r="X278" s="7">
        <f t="shared" si="73"/>
        <v>0</v>
      </c>
      <c r="Y278">
        <f>IF(AND(ISNUMBER('Raw Data'!O273), OR('Raw Data'!O273&gt;'Raw Data'!P273, 'Raw Data'!O273&lt;'Raw Data'!P273)), 'Raw Data'!N273, 0)</f>
        <v>0</v>
      </c>
      <c r="Z278">
        <f>IF('Raw Data'!C273&lt;'Raw Data'!E273, 1, 0)</f>
        <v>0</v>
      </c>
      <c r="AA278">
        <f>IF(AND('Raw Data'!C273&lt;'Raw Data'!E273, 'Raw Data'!O273&gt;'Raw Data'!P273), 'Raw Data'!C273, 0)</f>
        <v>0</v>
      </c>
      <c r="AB278" t="b">
        <f>'Raw Data'!C273&lt;'Raw Data'!E273</f>
        <v>0</v>
      </c>
      <c r="AC278">
        <f>IF('Raw Data'!C274&gt;'Raw Data'!E274, 1, 0)</f>
        <v>0</v>
      </c>
      <c r="AD278">
        <f>IF(AND('Raw Data'!C273&gt;'Raw Data'!E273, 'Raw Data'!O273&gt;'Raw Data'!P273), 'Raw Data'!C273, 0)</f>
        <v>0</v>
      </c>
      <c r="AE278">
        <f>IF('Raw Data'!E273&lt;'Raw Data'!C273, 1, 0)</f>
        <v>0</v>
      </c>
      <c r="AF278">
        <f>IF(AND('Raw Data'!C273&gt;'Raw Data'!E273, 'Raw Data'!O273&lt;'Raw Data'!P273), 'Raw Data'!E273, 0)</f>
        <v>0</v>
      </c>
      <c r="AG278">
        <f>IF('Raw Data'!E273&gt;'Raw Data'!C273, 1, 0)</f>
        <v>0</v>
      </c>
      <c r="AH278">
        <f>IF(AND('Raw Data'!C273&lt;'Raw Data'!E273, 'Raw Data'!O273&lt;'Raw Data'!P273), 'Raw Data'!E273, 0)</f>
        <v>0</v>
      </c>
      <c r="AI278" s="7">
        <f t="shared" si="74"/>
        <v>0</v>
      </c>
      <c r="AJ278">
        <f>IF(ISNUMBER('Raw Data'!C273), IF(_xlfn.XLOOKUP(SMALL('Raw Data'!C273:E273, 1), C278:G278, C278:G278, 0)&gt;0, SMALL('Raw Data'!C273:E273, 1), 0), 0)</f>
        <v>0</v>
      </c>
      <c r="AK278" s="7">
        <f t="shared" si="75"/>
        <v>0</v>
      </c>
      <c r="AL278">
        <f>IF(ISNUMBER('Raw Data'!C273), IF(_xlfn.XLOOKUP(SMALL('Raw Data'!C273:E273, 2), C278:G278, C278:G278, 0)&gt;0, SMALL('Raw Data'!C273:E273, 2), 0), 0)</f>
        <v>0</v>
      </c>
      <c r="AM278" s="7">
        <f t="shared" si="76"/>
        <v>0</v>
      </c>
      <c r="AN278">
        <f>IF(ISNUMBER('Raw Data'!C273), IF(_xlfn.XLOOKUP(SMALL('Raw Data'!C273:E273, 3), C278:G278, C278:G278, 0)&gt;0, SMALL('Raw Data'!C273:E273, 3), 0), 0)</f>
        <v>0</v>
      </c>
      <c r="AO278" s="7">
        <f t="shared" si="77"/>
        <v>0</v>
      </c>
      <c r="AP278">
        <f>IF(AND('Raw Data'!C273&lt;'Raw Data'!E273,'Raw Data'!O273&gt;'Raw Data'!P273),'Raw Data'!C273,IF(AND('Raw Data'!E273&lt;'Raw Data'!C273,'Raw Data'!P273&gt;'Raw Data'!O273),'Raw Data'!E273,0))</f>
        <v>0</v>
      </c>
      <c r="AQ278" s="7">
        <f t="shared" si="78"/>
        <v>0</v>
      </c>
      <c r="AR278">
        <f>IF(AND('Raw Data'!C273&gt;'Raw Data'!E273,'Raw Data'!O273&gt;'Raw Data'!P273),'Raw Data'!C273,IF(AND('Raw Data'!E273&gt;'Raw Data'!C273,'Raw Data'!P273&gt;'Raw Data'!O273),'Raw Data'!E273,0))</f>
        <v>0</v>
      </c>
      <c r="AS278">
        <f>IF('Raw Data'!D273&gt;0, IF('Raw Data'!D273&gt;4, Analysis!P278, 1), 0)</f>
        <v>0</v>
      </c>
      <c r="AT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AU278">
        <f t="shared" si="79"/>
        <v>0</v>
      </c>
      <c r="AV278">
        <f>IF(AND('Raw Data'!D273&gt;4,'Raw Data'!O273&lt;'Raw Data'!P273),'Raw Data'!K273,IF(AND('Raw Data'!D273&gt;4,'Raw Data'!O273='Raw Data'!P273),0,IF('Raw Data'!O273='Raw Data'!P273,'Raw Data'!D273,0)))</f>
        <v>0</v>
      </c>
      <c r="AW278">
        <f>IF(AND('Raw Data'!D273&lt;4, NOT(ISBLANK('Raw Data'!D273))), 1, 0)</f>
        <v>0</v>
      </c>
      <c r="AX278">
        <f>IF(AND('Raw Data'!D273&lt;4, 'Raw Data'!O273='Raw Data'!P273), 'Raw Data'!D273, 0)</f>
        <v>0</v>
      </c>
    </row>
    <row r="279" spans="1:50" x14ac:dyDescent="0.3">
      <c r="A279">
        <f>'Raw Data'!Q274</f>
        <v>0</v>
      </c>
      <c r="B279" s="7">
        <f t="shared" si="64"/>
        <v>0</v>
      </c>
      <c r="C279">
        <f>IF('Raw Data'!O274&gt;'Raw Data'!P274, 'Raw Data'!C274, 0)</f>
        <v>0</v>
      </c>
      <c r="D279" s="7">
        <f t="shared" si="65"/>
        <v>0</v>
      </c>
      <c r="E279">
        <f>IF(AND(ISNUMBER('Raw Data'!O274), 'Raw Data'!O274='Raw Data'!P274), 'Raw Data'!D274, 0)</f>
        <v>0</v>
      </c>
      <c r="F279" s="7">
        <f t="shared" si="66"/>
        <v>0</v>
      </c>
      <c r="G279">
        <f>IF('Raw Data'!O274&lt;'Raw Data'!P274, 'Raw Data'!E274, 0)</f>
        <v>0</v>
      </c>
      <c r="H279" s="7">
        <f t="shared" si="67"/>
        <v>0</v>
      </c>
      <c r="I279">
        <f>IF(SUM('Raw Data'!O274:P274)&gt;2, 'Raw Data'!F274, 0)</f>
        <v>0</v>
      </c>
      <c r="J279" s="7">
        <f t="shared" si="68"/>
        <v>0</v>
      </c>
      <c r="K279">
        <f>IF(AND(ISNUMBER('Raw Data'!O274),SUM('Raw Data'!O274:P274)&lt;3),'Raw Data'!F274,)</f>
        <v>0</v>
      </c>
      <c r="L279" s="7">
        <f t="shared" si="69"/>
        <v>0</v>
      </c>
      <c r="M279">
        <f>IF(AND('Raw Data'!O274&gt;0, 'Raw Data'!P274&gt;0), 'Raw Data'!H274, 0)</f>
        <v>0</v>
      </c>
      <c r="N279" s="7">
        <f t="shared" si="70"/>
        <v>0</v>
      </c>
      <c r="O279">
        <f>IF(AND(ISNUMBER('Raw Data'!O274), OR('Raw Data'!O274=0, 'Raw Data'!P274=0)), 'Raw Data'!I274, 0)</f>
        <v>0</v>
      </c>
      <c r="P279" s="7">
        <f>IF(OR(E279&gt;0, ISBLANK('Raw Data'!O274)=TRUE), 0, 1)</f>
        <v>0</v>
      </c>
      <c r="Q279">
        <f>IF('Raw Data'!O274='Raw Data'!P274, 0, IF('Raw Data'!O274&gt;'Raw Data'!P274, 'Raw Data'!J274, 0))</f>
        <v>0</v>
      </c>
      <c r="R279" s="7">
        <f>IF(OR(E279&gt;0, ISBLANK('Raw Data'!O274)=TRUE), 0, 1)</f>
        <v>0</v>
      </c>
      <c r="S279">
        <f>IF('Raw Data'!O274='Raw Data'!P274, 0, IF('Raw Data'!O274&lt;'Raw Data'!P274, 'Raw Data'!K274, 0))</f>
        <v>0</v>
      </c>
      <c r="T279" s="7">
        <f t="shared" si="71"/>
        <v>0</v>
      </c>
      <c r="U279">
        <f>IF(AND(ISNUMBER('Raw Data'!O274), OR('Raw Data'!O274&gt;'Raw Data'!P274, 'Raw Data'!O274='Raw Data'!P274)), 'Raw Data'!L274, 0)</f>
        <v>0</v>
      </c>
      <c r="V279" s="7">
        <f t="shared" si="72"/>
        <v>0</v>
      </c>
      <c r="W279">
        <f>IF(AND(ISNUMBER('Raw Data'!O274), OR('Raw Data'!O274&lt;'Raw Data'!P274, 'Raw Data'!O274='Raw Data'!P274)), 'Raw Data'!M274, 0)</f>
        <v>0</v>
      </c>
      <c r="X279" s="7">
        <f t="shared" si="73"/>
        <v>0</v>
      </c>
      <c r="Y279">
        <f>IF(AND(ISNUMBER('Raw Data'!O274), OR('Raw Data'!O274&gt;'Raw Data'!P274, 'Raw Data'!O274&lt;'Raw Data'!P274)), 'Raw Data'!N274, 0)</f>
        <v>0</v>
      </c>
      <c r="Z279">
        <f>IF('Raw Data'!C274&lt;'Raw Data'!E274, 1, 0)</f>
        <v>0</v>
      </c>
      <c r="AA279">
        <f>IF(AND('Raw Data'!C274&lt;'Raw Data'!E274, 'Raw Data'!O274&gt;'Raw Data'!P274), 'Raw Data'!C274, 0)</f>
        <v>0</v>
      </c>
      <c r="AB279" t="b">
        <f>'Raw Data'!C274&lt;'Raw Data'!E274</f>
        <v>0</v>
      </c>
      <c r="AC279">
        <f>IF('Raw Data'!C275&gt;'Raw Data'!E275, 1, 0)</f>
        <v>0</v>
      </c>
      <c r="AD279">
        <f>IF(AND('Raw Data'!C274&gt;'Raw Data'!E274, 'Raw Data'!O274&gt;'Raw Data'!P274), 'Raw Data'!C274, 0)</f>
        <v>0</v>
      </c>
      <c r="AE279">
        <f>IF('Raw Data'!E274&lt;'Raw Data'!C274, 1, 0)</f>
        <v>0</v>
      </c>
      <c r="AF279">
        <f>IF(AND('Raw Data'!C274&gt;'Raw Data'!E274, 'Raw Data'!O274&lt;'Raw Data'!P274), 'Raw Data'!E274, 0)</f>
        <v>0</v>
      </c>
      <c r="AG279">
        <f>IF('Raw Data'!E274&gt;'Raw Data'!C274, 1, 0)</f>
        <v>0</v>
      </c>
      <c r="AH279">
        <f>IF(AND('Raw Data'!C274&lt;'Raw Data'!E274, 'Raw Data'!O274&lt;'Raw Data'!P274), 'Raw Data'!E274, 0)</f>
        <v>0</v>
      </c>
      <c r="AI279" s="7">
        <f t="shared" si="74"/>
        <v>0</v>
      </c>
      <c r="AJ279">
        <f>IF(ISNUMBER('Raw Data'!C274), IF(_xlfn.XLOOKUP(SMALL('Raw Data'!C274:E274, 1), C279:G279, C279:G279, 0)&gt;0, SMALL('Raw Data'!C274:E274, 1), 0), 0)</f>
        <v>0</v>
      </c>
      <c r="AK279" s="7">
        <f t="shared" si="75"/>
        <v>0</v>
      </c>
      <c r="AL279">
        <f>IF(ISNUMBER('Raw Data'!C274), IF(_xlfn.XLOOKUP(SMALL('Raw Data'!C274:E274, 2), C279:G279, C279:G279, 0)&gt;0, SMALL('Raw Data'!C274:E274, 2), 0), 0)</f>
        <v>0</v>
      </c>
      <c r="AM279" s="7">
        <f t="shared" si="76"/>
        <v>0</v>
      </c>
      <c r="AN279">
        <f>IF(ISNUMBER('Raw Data'!C274), IF(_xlfn.XLOOKUP(SMALL('Raw Data'!C274:E274, 3), C279:G279, C279:G279, 0)&gt;0, SMALL('Raw Data'!C274:E274, 3), 0), 0)</f>
        <v>0</v>
      </c>
      <c r="AO279" s="7">
        <f t="shared" si="77"/>
        <v>0</v>
      </c>
      <c r="AP279">
        <f>IF(AND('Raw Data'!C274&lt;'Raw Data'!E274,'Raw Data'!O274&gt;'Raw Data'!P274),'Raw Data'!C274,IF(AND('Raw Data'!E274&lt;'Raw Data'!C274,'Raw Data'!P274&gt;'Raw Data'!O274),'Raw Data'!E274,0))</f>
        <v>0</v>
      </c>
      <c r="AQ279" s="7">
        <f t="shared" si="78"/>
        <v>0</v>
      </c>
      <c r="AR279">
        <f>IF(AND('Raw Data'!C274&gt;'Raw Data'!E274,'Raw Data'!O274&gt;'Raw Data'!P274),'Raw Data'!C274,IF(AND('Raw Data'!E274&gt;'Raw Data'!C274,'Raw Data'!P274&gt;'Raw Data'!O274),'Raw Data'!E274,0))</f>
        <v>0</v>
      </c>
      <c r="AS279">
        <f>IF('Raw Data'!D274&gt;0, IF('Raw Data'!D274&gt;4, Analysis!P279, 1), 0)</f>
        <v>0</v>
      </c>
      <c r="AT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AU279">
        <f t="shared" si="79"/>
        <v>0</v>
      </c>
      <c r="AV279">
        <f>IF(AND('Raw Data'!D274&gt;4,'Raw Data'!O274&lt;'Raw Data'!P274),'Raw Data'!K274,IF(AND('Raw Data'!D274&gt;4,'Raw Data'!O274='Raw Data'!P274),0,IF('Raw Data'!O274='Raw Data'!P274,'Raw Data'!D274,0)))</f>
        <v>0</v>
      </c>
      <c r="AW279">
        <f>IF(AND('Raw Data'!D274&lt;4, NOT(ISBLANK('Raw Data'!D274))), 1, 0)</f>
        <v>0</v>
      </c>
      <c r="AX279">
        <f>IF(AND('Raw Data'!D274&lt;4, 'Raw Data'!O274='Raw Data'!P274), 'Raw Data'!D274, 0)</f>
        <v>0</v>
      </c>
    </row>
    <row r="280" spans="1:50" x14ac:dyDescent="0.3">
      <c r="A280">
        <f>'Raw Data'!Q275</f>
        <v>0</v>
      </c>
      <c r="B280" s="7">
        <f t="shared" si="64"/>
        <v>0</v>
      </c>
      <c r="C280">
        <f>IF('Raw Data'!O275&gt;'Raw Data'!P275, 'Raw Data'!C275, 0)</f>
        <v>0</v>
      </c>
      <c r="D280" s="7">
        <f t="shared" si="65"/>
        <v>0</v>
      </c>
      <c r="E280">
        <f>IF(AND(ISNUMBER('Raw Data'!O275), 'Raw Data'!O275='Raw Data'!P275), 'Raw Data'!D275, 0)</f>
        <v>0</v>
      </c>
      <c r="F280" s="7">
        <f t="shared" si="66"/>
        <v>0</v>
      </c>
      <c r="G280">
        <f>IF('Raw Data'!O275&lt;'Raw Data'!P275, 'Raw Data'!E275, 0)</f>
        <v>0</v>
      </c>
      <c r="H280" s="7">
        <f t="shared" si="67"/>
        <v>0</v>
      </c>
      <c r="I280">
        <f>IF(SUM('Raw Data'!O275:P275)&gt;2, 'Raw Data'!F275, 0)</f>
        <v>0</v>
      </c>
      <c r="J280" s="7">
        <f t="shared" si="68"/>
        <v>0</v>
      </c>
      <c r="K280">
        <f>IF(AND(ISNUMBER('Raw Data'!O275),SUM('Raw Data'!O275:P275)&lt;3),'Raw Data'!F275,)</f>
        <v>0</v>
      </c>
      <c r="L280" s="7">
        <f t="shared" si="69"/>
        <v>0</v>
      </c>
      <c r="M280">
        <f>IF(AND('Raw Data'!O275&gt;0, 'Raw Data'!P275&gt;0), 'Raw Data'!H275, 0)</f>
        <v>0</v>
      </c>
      <c r="N280" s="7">
        <f t="shared" si="70"/>
        <v>0</v>
      </c>
      <c r="O280">
        <f>IF(AND(ISNUMBER('Raw Data'!O275), OR('Raw Data'!O275=0, 'Raw Data'!P275=0)), 'Raw Data'!I275, 0)</f>
        <v>0</v>
      </c>
      <c r="P280" s="7">
        <f>IF(OR(E280&gt;0, ISBLANK('Raw Data'!O275)=TRUE), 0, 1)</f>
        <v>0</v>
      </c>
      <c r="Q280">
        <f>IF('Raw Data'!O275='Raw Data'!P275, 0, IF('Raw Data'!O275&gt;'Raw Data'!P275, 'Raw Data'!J275, 0))</f>
        <v>0</v>
      </c>
      <c r="R280" s="7">
        <f>IF(OR(E280&gt;0, ISBLANK('Raw Data'!O275)=TRUE), 0, 1)</f>
        <v>0</v>
      </c>
      <c r="S280">
        <f>IF('Raw Data'!O275='Raw Data'!P275, 0, IF('Raw Data'!O275&lt;'Raw Data'!P275, 'Raw Data'!K275, 0))</f>
        <v>0</v>
      </c>
      <c r="T280" s="7">
        <f t="shared" si="71"/>
        <v>0</v>
      </c>
      <c r="U280">
        <f>IF(AND(ISNUMBER('Raw Data'!O275), OR('Raw Data'!O275&gt;'Raw Data'!P275, 'Raw Data'!O275='Raw Data'!P275)), 'Raw Data'!L275, 0)</f>
        <v>0</v>
      </c>
      <c r="V280" s="7">
        <f t="shared" si="72"/>
        <v>0</v>
      </c>
      <c r="W280">
        <f>IF(AND(ISNUMBER('Raw Data'!O275), OR('Raw Data'!O275&lt;'Raw Data'!P275, 'Raw Data'!O275='Raw Data'!P275)), 'Raw Data'!M275, 0)</f>
        <v>0</v>
      </c>
      <c r="X280" s="7">
        <f t="shared" si="73"/>
        <v>0</v>
      </c>
      <c r="Y280">
        <f>IF(AND(ISNUMBER('Raw Data'!O275), OR('Raw Data'!O275&gt;'Raw Data'!P275, 'Raw Data'!O275&lt;'Raw Data'!P275)), 'Raw Data'!N275, 0)</f>
        <v>0</v>
      </c>
      <c r="Z280">
        <f>IF('Raw Data'!C275&lt;'Raw Data'!E275, 1, 0)</f>
        <v>0</v>
      </c>
      <c r="AA280">
        <f>IF(AND('Raw Data'!C275&lt;'Raw Data'!E275, 'Raw Data'!O275&gt;'Raw Data'!P275), 'Raw Data'!C275, 0)</f>
        <v>0</v>
      </c>
      <c r="AB280" t="b">
        <f>'Raw Data'!C275&lt;'Raw Data'!E275</f>
        <v>0</v>
      </c>
      <c r="AC280">
        <f>IF('Raw Data'!C276&gt;'Raw Data'!E276, 1, 0)</f>
        <v>0</v>
      </c>
      <c r="AD280">
        <f>IF(AND('Raw Data'!C275&gt;'Raw Data'!E275, 'Raw Data'!O275&gt;'Raw Data'!P275), 'Raw Data'!C275, 0)</f>
        <v>0</v>
      </c>
      <c r="AE280">
        <f>IF('Raw Data'!E275&lt;'Raw Data'!C275, 1, 0)</f>
        <v>0</v>
      </c>
      <c r="AF280">
        <f>IF(AND('Raw Data'!C275&gt;'Raw Data'!E275, 'Raw Data'!O275&lt;'Raw Data'!P275), 'Raw Data'!E275, 0)</f>
        <v>0</v>
      </c>
      <c r="AG280">
        <f>IF('Raw Data'!E275&gt;'Raw Data'!C275, 1, 0)</f>
        <v>0</v>
      </c>
      <c r="AH280">
        <f>IF(AND('Raw Data'!C275&lt;'Raw Data'!E275, 'Raw Data'!O275&lt;'Raw Data'!P275), 'Raw Data'!E275, 0)</f>
        <v>0</v>
      </c>
      <c r="AI280" s="7">
        <f t="shared" si="74"/>
        <v>0</v>
      </c>
      <c r="AJ280">
        <f>IF(ISNUMBER('Raw Data'!C275), IF(_xlfn.XLOOKUP(SMALL('Raw Data'!C275:E275, 1), C280:G280, C280:G280, 0)&gt;0, SMALL('Raw Data'!C275:E275, 1), 0), 0)</f>
        <v>0</v>
      </c>
      <c r="AK280" s="7">
        <f t="shared" si="75"/>
        <v>0</v>
      </c>
      <c r="AL280">
        <f>IF(ISNUMBER('Raw Data'!C275), IF(_xlfn.XLOOKUP(SMALL('Raw Data'!C275:E275, 2), C280:G280, C280:G280, 0)&gt;0, SMALL('Raw Data'!C275:E275, 2), 0), 0)</f>
        <v>0</v>
      </c>
      <c r="AM280" s="7">
        <f t="shared" si="76"/>
        <v>0</v>
      </c>
      <c r="AN280">
        <f>IF(ISNUMBER('Raw Data'!C275), IF(_xlfn.XLOOKUP(SMALL('Raw Data'!C275:E275, 3), C280:G280, C280:G280, 0)&gt;0, SMALL('Raw Data'!C275:E275, 3), 0), 0)</f>
        <v>0</v>
      </c>
      <c r="AO280" s="7">
        <f t="shared" si="77"/>
        <v>0</v>
      </c>
      <c r="AP280">
        <f>IF(AND('Raw Data'!C275&lt;'Raw Data'!E275,'Raw Data'!O275&gt;'Raw Data'!P275),'Raw Data'!C275,IF(AND('Raw Data'!E275&lt;'Raw Data'!C275,'Raw Data'!P275&gt;'Raw Data'!O275),'Raw Data'!E275,0))</f>
        <v>0</v>
      </c>
      <c r="AQ280" s="7">
        <f t="shared" si="78"/>
        <v>0</v>
      </c>
      <c r="AR280">
        <f>IF(AND('Raw Data'!C275&gt;'Raw Data'!E275,'Raw Data'!O275&gt;'Raw Data'!P275),'Raw Data'!C275,IF(AND('Raw Data'!E275&gt;'Raw Data'!C275,'Raw Data'!P275&gt;'Raw Data'!O275),'Raw Data'!E275,0))</f>
        <v>0</v>
      </c>
      <c r="AS280">
        <f>IF('Raw Data'!D275&gt;0, IF('Raw Data'!D275&gt;4, Analysis!P280, 1), 0)</f>
        <v>0</v>
      </c>
      <c r="AT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AU280">
        <f t="shared" si="79"/>
        <v>0</v>
      </c>
      <c r="AV280">
        <f>IF(AND('Raw Data'!D275&gt;4,'Raw Data'!O275&lt;'Raw Data'!P275),'Raw Data'!K275,IF(AND('Raw Data'!D275&gt;4,'Raw Data'!O275='Raw Data'!P275),0,IF('Raw Data'!O275='Raw Data'!P275,'Raw Data'!D275,0)))</f>
        <v>0</v>
      </c>
      <c r="AW280">
        <f>IF(AND('Raw Data'!D275&lt;4, NOT(ISBLANK('Raw Data'!D275))), 1, 0)</f>
        <v>0</v>
      </c>
      <c r="AX280">
        <f>IF(AND('Raw Data'!D275&lt;4, 'Raw Data'!O275='Raw Data'!P275), 'Raw Data'!D275, 0)</f>
        <v>0</v>
      </c>
    </row>
    <row r="281" spans="1:50" x14ac:dyDescent="0.3">
      <c r="A281">
        <f>'Raw Data'!Q276</f>
        <v>0</v>
      </c>
      <c r="B281" s="7">
        <f t="shared" si="64"/>
        <v>0</v>
      </c>
      <c r="C281">
        <f>IF('Raw Data'!O276&gt;'Raw Data'!P276, 'Raw Data'!C276, 0)</f>
        <v>0</v>
      </c>
      <c r="D281" s="7">
        <f t="shared" si="65"/>
        <v>0</v>
      </c>
      <c r="E281">
        <f>IF(AND(ISNUMBER('Raw Data'!O276), 'Raw Data'!O276='Raw Data'!P276), 'Raw Data'!D276, 0)</f>
        <v>0</v>
      </c>
      <c r="F281" s="7">
        <f t="shared" si="66"/>
        <v>0</v>
      </c>
      <c r="G281">
        <f>IF('Raw Data'!O276&lt;'Raw Data'!P276, 'Raw Data'!E276, 0)</f>
        <v>0</v>
      </c>
      <c r="H281" s="7">
        <f t="shared" si="67"/>
        <v>0</v>
      </c>
      <c r="I281">
        <f>IF(SUM('Raw Data'!O276:P276)&gt;2, 'Raw Data'!F276, 0)</f>
        <v>0</v>
      </c>
      <c r="J281" s="7">
        <f t="shared" si="68"/>
        <v>0</v>
      </c>
      <c r="K281">
        <f>IF(AND(ISNUMBER('Raw Data'!O276),SUM('Raw Data'!O276:P276)&lt;3),'Raw Data'!F276,)</f>
        <v>0</v>
      </c>
      <c r="L281" s="7">
        <f t="shared" si="69"/>
        <v>0</v>
      </c>
      <c r="M281">
        <f>IF(AND('Raw Data'!O276&gt;0, 'Raw Data'!P276&gt;0), 'Raw Data'!H276, 0)</f>
        <v>0</v>
      </c>
      <c r="N281" s="7">
        <f t="shared" si="70"/>
        <v>0</v>
      </c>
      <c r="O281">
        <f>IF(AND(ISNUMBER('Raw Data'!O276), OR('Raw Data'!O276=0, 'Raw Data'!P276=0)), 'Raw Data'!I276, 0)</f>
        <v>0</v>
      </c>
      <c r="P281" s="7">
        <f>IF(OR(E281&gt;0, ISBLANK('Raw Data'!O276)=TRUE), 0, 1)</f>
        <v>0</v>
      </c>
      <c r="Q281">
        <f>IF('Raw Data'!O276='Raw Data'!P276, 0, IF('Raw Data'!O276&gt;'Raw Data'!P276, 'Raw Data'!J276, 0))</f>
        <v>0</v>
      </c>
      <c r="R281" s="7">
        <f>IF(OR(E281&gt;0, ISBLANK('Raw Data'!O276)=TRUE), 0, 1)</f>
        <v>0</v>
      </c>
      <c r="S281">
        <f>IF('Raw Data'!O276='Raw Data'!P276, 0, IF('Raw Data'!O276&lt;'Raw Data'!P276, 'Raw Data'!K276, 0))</f>
        <v>0</v>
      </c>
      <c r="T281" s="7">
        <f t="shared" si="71"/>
        <v>0</v>
      </c>
      <c r="U281">
        <f>IF(AND(ISNUMBER('Raw Data'!O276), OR('Raw Data'!O276&gt;'Raw Data'!P276, 'Raw Data'!O276='Raw Data'!P276)), 'Raw Data'!L276, 0)</f>
        <v>0</v>
      </c>
      <c r="V281" s="7">
        <f t="shared" si="72"/>
        <v>0</v>
      </c>
      <c r="W281">
        <f>IF(AND(ISNUMBER('Raw Data'!O276), OR('Raw Data'!O276&lt;'Raw Data'!P276, 'Raw Data'!O276='Raw Data'!P276)), 'Raw Data'!M276, 0)</f>
        <v>0</v>
      </c>
      <c r="X281" s="7">
        <f t="shared" si="73"/>
        <v>0</v>
      </c>
      <c r="Y281">
        <f>IF(AND(ISNUMBER('Raw Data'!O276), OR('Raw Data'!O276&gt;'Raw Data'!P276, 'Raw Data'!O276&lt;'Raw Data'!P276)), 'Raw Data'!N276, 0)</f>
        <v>0</v>
      </c>
      <c r="Z281">
        <f>IF('Raw Data'!C276&lt;'Raw Data'!E276, 1, 0)</f>
        <v>0</v>
      </c>
      <c r="AA281">
        <f>IF(AND('Raw Data'!C276&lt;'Raw Data'!E276, 'Raw Data'!O276&gt;'Raw Data'!P276), 'Raw Data'!C276, 0)</f>
        <v>0</v>
      </c>
      <c r="AB281" t="b">
        <f>'Raw Data'!C276&lt;'Raw Data'!E276</f>
        <v>0</v>
      </c>
      <c r="AC281">
        <f>IF('Raw Data'!C277&gt;'Raw Data'!E277, 1, 0)</f>
        <v>0</v>
      </c>
      <c r="AD281">
        <f>IF(AND('Raw Data'!C276&gt;'Raw Data'!E276, 'Raw Data'!O276&gt;'Raw Data'!P276), 'Raw Data'!C276, 0)</f>
        <v>0</v>
      </c>
      <c r="AE281">
        <f>IF('Raw Data'!E276&lt;'Raw Data'!C276, 1, 0)</f>
        <v>0</v>
      </c>
      <c r="AF281">
        <f>IF(AND('Raw Data'!C276&gt;'Raw Data'!E276, 'Raw Data'!O276&lt;'Raw Data'!P276), 'Raw Data'!E276, 0)</f>
        <v>0</v>
      </c>
      <c r="AG281">
        <f>IF('Raw Data'!E276&gt;'Raw Data'!C276, 1, 0)</f>
        <v>0</v>
      </c>
      <c r="AH281">
        <f>IF(AND('Raw Data'!C276&lt;'Raw Data'!E276, 'Raw Data'!O276&lt;'Raw Data'!P276), 'Raw Data'!E276, 0)</f>
        <v>0</v>
      </c>
      <c r="AI281" s="7">
        <f t="shared" si="74"/>
        <v>0</v>
      </c>
      <c r="AJ281">
        <f>IF(ISNUMBER('Raw Data'!C276), IF(_xlfn.XLOOKUP(SMALL('Raw Data'!C276:E276, 1), C281:G281, C281:G281, 0)&gt;0, SMALL('Raw Data'!C276:E276, 1), 0), 0)</f>
        <v>0</v>
      </c>
      <c r="AK281" s="7">
        <f t="shared" si="75"/>
        <v>0</v>
      </c>
      <c r="AL281">
        <f>IF(ISNUMBER('Raw Data'!C276), IF(_xlfn.XLOOKUP(SMALL('Raw Data'!C276:E276, 2), C281:G281, C281:G281, 0)&gt;0, SMALL('Raw Data'!C276:E276, 2), 0), 0)</f>
        <v>0</v>
      </c>
      <c r="AM281" s="7">
        <f t="shared" si="76"/>
        <v>0</v>
      </c>
      <c r="AN281">
        <f>IF(ISNUMBER('Raw Data'!C276), IF(_xlfn.XLOOKUP(SMALL('Raw Data'!C276:E276, 3), C281:G281, C281:G281, 0)&gt;0, SMALL('Raw Data'!C276:E276, 3), 0), 0)</f>
        <v>0</v>
      </c>
      <c r="AO281" s="7">
        <f t="shared" si="77"/>
        <v>0</v>
      </c>
      <c r="AP281">
        <f>IF(AND('Raw Data'!C276&lt;'Raw Data'!E276,'Raw Data'!O276&gt;'Raw Data'!P276),'Raw Data'!C276,IF(AND('Raw Data'!E276&lt;'Raw Data'!C276,'Raw Data'!P276&gt;'Raw Data'!O276),'Raw Data'!E276,0))</f>
        <v>0</v>
      </c>
      <c r="AQ281" s="7">
        <f t="shared" si="78"/>
        <v>0</v>
      </c>
      <c r="AR281">
        <f>IF(AND('Raw Data'!C276&gt;'Raw Data'!E276,'Raw Data'!O276&gt;'Raw Data'!P276),'Raw Data'!C276,IF(AND('Raw Data'!E276&gt;'Raw Data'!C276,'Raw Data'!P276&gt;'Raw Data'!O276),'Raw Data'!E276,0))</f>
        <v>0</v>
      </c>
      <c r="AS281">
        <f>IF('Raw Data'!D276&gt;0, IF('Raw Data'!D276&gt;4, Analysis!P281, 1), 0)</f>
        <v>0</v>
      </c>
      <c r="AT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AU281">
        <f t="shared" si="79"/>
        <v>0</v>
      </c>
      <c r="AV281">
        <f>IF(AND('Raw Data'!D276&gt;4,'Raw Data'!O276&lt;'Raw Data'!P276),'Raw Data'!K276,IF(AND('Raw Data'!D276&gt;4,'Raw Data'!O276='Raw Data'!P276),0,IF('Raw Data'!O276='Raw Data'!P276,'Raw Data'!D276,0)))</f>
        <v>0</v>
      </c>
      <c r="AW281">
        <f>IF(AND('Raw Data'!D276&lt;4, NOT(ISBLANK('Raw Data'!D276))), 1, 0)</f>
        <v>0</v>
      </c>
      <c r="AX281">
        <f>IF(AND('Raw Data'!D276&lt;4, 'Raw Data'!O276='Raw Data'!P276), 'Raw Data'!D276, 0)</f>
        <v>0</v>
      </c>
    </row>
    <row r="282" spans="1:50" x14ac:dyDescent="0.3">
      <c r="A282">
        <f>'Raw Data'!Q277</f>
        <v>0</v>
      </c>
      <c r="B282" s="7">
        <f t="shared" si="64"/>
        <v>0</v>
      </c>
      <c r="C282">
        <f>IF('Raw Data'!O277&gt;'Raw Data'!P277, 'Raw Data'!C277, 0)</f>
        <v>0</v>
      </c>
      <c r="D282" s="7">
        <f t="shared" si="65"/>
        <v>0</v>
      </c>
      <c r="E282">
        <f>IF(AND(ISNUMBER('Raw Data'!O277), 'Raw Data'!O277='Raw Data'!P277), 'Raw Data'!D277, 0)</f>
        <v>0</v>
      </c>
      <c r="F282" s="7">
        <f t="shared" si="66"/>
        <v>0</v>
      </c>
      <c r="G282">
        <f>IF('Raw Data'!O277&lt;'Raw Data'!P277, 'Raw Data'!E277, 0)</f>
        <v>0</v>
      </c>
      <c r="H282" s="7">
        <f t="shared" si="67"/>
        <v>0</v>
      </c>
      <c r="I282">
        <f>IF(SUM('Raw Data'!O277:P277)&gt;2, 'Raw Data'!F277, 0)</f>
        <v>0</v>
      </c>
      <c r="J282" s="7">
        <f t="shared" si="68"/>
        <v>0</v>
      </c>
      <c r="K282">
        <f>IF(AND(ISNUMBER('Raw Data'!O277),SUM('Raw Data'!O277:P277)&lt;3),'Raw Data'!F277,)</f>
        <v>0</v>
      </c>
      <c r="L282" s="7">
        <f t="shared" si="69"/>
        <v>0</v>
      </c>
      <c r="M282">
        <f>IF(AND('Raw Data'!O277&gt;0, 'Raw Data'!P277&gt;0), 'Raw Data'!H277, 0)</f>
        <v>0</v>
      </c>
      <c r="N282" s="7">
        <f t="shared" si="70"/>
        <v>0</v>
      </c>
      <c r="O282">
        <f>IF(AND(ISNUMBER('Raw Data'!O277), OR('Raw Data'!O277=0, 'Raw Data'!P277=0)), 'Raw Data'!I277, 0)</f>
        <v>0</v>
      </c>
      <c r="P282" s="7">
        <f>IF(OR(E282&gt;0, ISBLANK('Raw Data'!O277)=TRUE), 0, 1)</f>
        <v>0</v>
      </c>
      <c r="Q282">
        <f>IF('Raw Data'!O277='Raw Data'!P277, 0, IF('Raw Data'!O277&gt;'Raw Data'!P277, 'Raw Data'!J277, 0))</f>
        <v>0</v>
      </c>
      <c r="R282" s="7">
        <f>IF(OR(E282&gt;0, ISBLANK('Raw Data'!O277)=TRUE), 0, 1)</f>
        <v>0</v>
      </c>
      <c r="S282">
        <f>IF('Raw Data'!O277='Raw Data'!P277, 0, IF('Raw Data'!O277&lt;'Raw Data'!P277, 'Raw Data'!K277, 0))</f>
        <v>0</v>
      </c>
      <c r="T282" s="7">
        <f t="shared" si="71"/>
        <v>0</v>
      </c>
      <c r="U282">
        <f>IF(AND(ISNUMBER('Raw Data'!O277), OR('Raw Data'!O277&gt;'Raw Data'!P277, 'Raw Data'!O277='Raw Data'!P277)), 'Raw Data'!L277, 0)</f>
        <v>0</v>
      </c>
      <c r="V282" s="7">
        <f t="shared" si="72"/>
        <v>0</v>
      </c>
      <c r="W282">
        <f>IF(AND(ISNUMBER('Raw Data'!O277), OR('Raw Data'!O277&lt;'Raw Data'!P277, 'Raw Data'!O277='Raw Data'!P277)), 'Raw Data'!M277, 0)</f>
        <v>0</v>
      </c>
      <c r="X282" s="7">
        <f t="shared" si="73"/>
        <v>0</v>
      </c>
      <c r="Y282">
        <f>IF(AND(ISNUMBER('Raw Data'!O277), OR('Raw Data'!O277&gt;'Raw Data'!P277, 'Raw Data'!O277&lt;'Raw Data'!P277)), 'Raw Data'!N277, 0)</f>
        <v>0</v>
      </c>
      <c r="Z282">
        <f>IF('Raw Data'!C277&lt;'Raw Data'!E277, 1, 0)</f>
        <v>0</v>
      </c>
      <c r="AA282">
        <f>IF(AND('Raw Data'!C277&lt;'Raw Data'!E277, 'Raw Data'!O277&gt;'Raw Data'!P277), 'Raw Data'!C277, 0)</f>
        <v>0</v>
      </c>
      <c r="AB282" t="b">
        <f>'Raw Data'!C277&lt;'Raw Data'!E277</f>
        <v>0</v>
      </c>
      <c r="AC282">
        <f>IF('Raw Data'!C278&gt;'Raw Data'!E278, 1, 0)</f>
        <v>0</v>
      </c>
      <c r="AD282">
        <f>IF(AND('Raw Data'!C277&gt;'Raw Data'!E277, 'Raw Data'!O277&gt;'Raw Data'!P277), 'Raw Data'!C277, 0)</f>
        <v>0</v>
      </c>
      <c r="AE282">
        <f>IF('Raw Data'!E277&lt;'Raw Data'!C277, 1, 0)</f>
        <v>0</v>
      </c>
      <c r="AF282">
        <f>IF(AND('Raw Data'!C277&gt;'Raw Data'!E277, 'Raw Data'!O277&lt;'Raw Data'!P277), 'Raw Data'!E277, 0)</f>
        <v>0</v>
      </c>
      <c r="AG282">
        <f>IF('Raw Data'!E277&gt;'Raw Data'!C277, 1, 0)</f>
        <v>0</v>
      </c>
      <c r="AH282">
        <f>IF(AND('Raw Data'!C277&lt;'Raw Data'!E277, 'Raw Data'!O277&lt;'Raw Data'!P277), 'Raw Data'!E277, 0)</f>
        <v>0</v>
      </c>
      <c r="AI282" s="7">
        <f t="shared" si="74"/>
        <v>0</v>
      </c>
      <c r="AJ282">
        <f>IF(ISNUMBER('Raw Data'!C277), IF(_xlfn.XLOOKUP(SMALL('Raw Data'!C277:E277, 1), C282:G282, C282:G282, 0)&gt;0, SMALL('Raw Data'!C277:E277, 1), 0), 0)</f>
        <v>0</v>
      </c>
      <c r="AK282" s="7">
        <f t="shared" si="75"/>
        <v>0</v>
      </c>
      <c r="AL282">
        <f>IF(ISNUMBER('Raw Data'!C277), IF(_xlfn.XLOOKUP(SMALL('Raw Data'!C277:E277, 2), C282:G282, C282:G282, 0)&gt;0, SMALL('Raw Data'!C277:E277, 2), 0), 0)</f>
        <v>0</v>
      </c>
      <c r="AM282" s="7">
        <f t="shared" si="76"/>
        <v>0</v>
      </c>
      <c r="AN282">
        <f>IF(ISNUMBER('Raw Data'!C277), IF(_xlfn.XLOOKUP(SMALL('Raw Data'!C277:E277, 3), C282:G282, C282:G282, 0)&gt;0, SMALL('Raw Data'!C277:E277, 3), 0), 0)</f>
        <v>0</v>
      </c>
      <c r="AO282" s="7">
        <f t="shared" si="77"/>
        <v>0</v>
      </c>
      <c r="AP282">
        <f>IF(AND('Raw Data'!C277&lt;'Raw Data'!E277,'Raw Data'!O277&gt;'Raw Data'!P277),'Raw Data'!C277,IF(AND('Raw Data'!E277&lt;'Raw Data'!C277,'Raw Data'!P277&gt;'Raw Data'!O277),'Raw Data'!E277,0))</f>
        <v>0</v>
      </c>
      <c r="AQ282" s="7">
        <f t="shared" si="78"/>
        <v>0</v>
      </c>
      <c r="AR282">
        <f>IF(AND('Raw Data'!C277&gt;'Raw Data'!E277,'Raw Data'!O277&gt;'Raw Data'!P277),'Raw Data'!C277,IF(AND('Raw Data'!E277&gt;'Raw Data'!C277,'Raw Data'!P277&gt;'Raw Data'!O277),'Raw Data'!E277,0))</f>
        <v>0</v>
      </c>
      <c r="AS282">
        <f>IF('Raw Data'!D277&gt;0, IF('Raw Data'!D277&gt;4, Analysis!P282, 1), 0)</f>
        <v>0</v>
      </c>
      <c r="AT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AU282">
        <f t="shared" si="79"/>
        <v>0</v>
      </c>
      <c r="AV282">
        <f>IF(AND('Raw Data'!D277&gt;4,'Raw Data'!O277&lt;'Raw Data'!P277),'Raw Data'!K277,IF(AND('Raw Data'!D277&gt;4,'Raw Data'!O277='Raw Data'!P277),0,IF('Raw Data'!O277='Raw Data'!P277,'Raw Data'!D277,0)))</f>
        <v>0</v>
      </c>
      <c r="AW282">
        <f>IF(AND('Raw Data'!D277&lt;4, NOT(ISBLANK('Raw Data'!D277))), 1, 0)</f>
        <v>0</v>
      </c>
      <c r="AX282">
        <f>IF(AND('Raw Data'!D277&lt;4, 'Raw Data'!O277='Raw Data'!P277), 'Raw Data'!D277, 0)</f>
        <v>0</v>
      </c>
    </row>
    <row r="283" spans="1:50" x14ac:dyDescent="0.3">
      <c r="A283">
        <f>'Raw Data'!Q278</f>
        <v>0</v>
      </c>
      <c r="B283" s="7">
        <f t="shared" si="64"/>
        <v>0</v>
      </c>
      <c r="C283">
        <f>IF('Raw Data'!O278&gt;'Raw Data'!P278, 'Raw Data'!C278, 0)</f>
        <v>0</v>
      </c>
      <c r="D283" s="7">
        <f t="shared" si="65"/>
        <v>0</v>
      </c>
      <c r="E283">
        <f>IF(AND(ISNUMBER('Raw Data'!O278), 'Raw Data'!O278='Raw Data'!P278), 'Raw Data'!D278, 0)</f>
        <v>0</v>
      </c>
      <c r="F283" s="7">
        <f t="shared" si="66"/>
        <v>0</v>
      </c>
      <c r="G283">
        <f>IF('Raw Data'!O278&lt;'Raw Data'!P278, 'Raw Data'!E278, 0)</f>
        <v>0</v>
      </c>
      <c r="H283" s="7">
        <f t="shared" si="67"/>
        <v>0</v>
      </c>
      <c r="I283">
        <f>IF(SUM('Raw Data'!O278:P278)&gt;2, 'Raw Data'!F278, 0)</f>
        <v>0</v>
      </c>
      <c r="J283" s="7">
        <f t="shared" si="68"/>
        <v>0</v>
      </c>
      <c r="K283">
        <f>IF(AND(ISNUMBER('Raw Data'!O278),SUM('Raw Data'!O278:P278)&lt;3),'Raw Data'!F278,)</f>
        <v>0</v>
      </c>
      <c r="L283" s="7">
        <f t="shared" si="69"/>
        <v>0</v>
      </c>
      <c r="M283">
        <f>IF(AND('Raw Data'!O278&gt;0, 'Raw Data'!P278&gt;0), 'Raw Data'!H278, 0)</f>
        <v>0</v>
      </c>
      <c r="N283" s="7">
        <f t="shared" si="70"/>
        <v>0</v>
      </c>
      <c r="O283">
        <f>IF(AND(ISNUMBER('Raw Data'!O278), OR('Raw Data'!O278=0, 'Raw Data'!P278=0)), 'Raw Data'!I278, 0)</f>
        <v>0</v>
      </c>
      <c r="P283" s="7">
        <f>IF(OR(E283&gt;0, ISBLANK('Raw Data'!O278)=TRUE), 0, 1)</f>
        <v>0</v>
      </c>
      <c r="Q283">
        <f>IF('Raw Data'!O278='Raw Data'!P278, 0, IF('Raw Data'!O278&gt;'Raw Data'!P278, 'Raw Data'!J278, 0))</f>
        <v>0</v>
      </c>
      <c r="R283" s="7">
        <f>IF(OR(E283&gt;0, ISBLANK('Raw Data'!O278)=TRUE), 0, 1)</f>
        <v>0</v>
      </c>
      <c r="S283">
        <f>IF('Raw Data'!O278='Raw Data'!P278, 0, IF('Raw Data'!O278&lt;'Raw Data'!P278, 'Raw Data'!K278, 0))</f>
        <v>0</v>
      </c>
      <c r="T283" s="7">
        <f t="shared" si="71"/>
        <v>0</v>
      </c>
      <c r="U283">
        <f>IF(AND(ISNUMBER('Raw Data'!O278), OR('Raw Data'!O278&gt;'Raw Data'!P278, 'Raw Data'!O278='Raw Data'!P278)), 'Raw Data'!L278, 0)</f>
        <v>0</v>
      </c>
      <c r="V283" s="7">
        <f t="shared" si="72"/>
        <v>0</v>
      </c>
      <c r="W283">
        <f>IF(AND(ISNUMBER('Raw Data'!O278), OR('Raw Data'!O278&lt;'Raw Data'!P278, 'Raw Data'!O278='Raw Data'!P278)), 'Raw Data'!M278, 0)</f>
        <v>0</v>
      </c>
      <c r="X283" s="7">
        <f t="shared" si="73"/>
        <v>0</v>
      </c>
      <c r="Y283">
        <f>IF(AND(ISNUMBER('Raw Data'!O278), OR('Raw Data'!O278&gt;'Raw Data'!P278, 'Raw Data'!O278&lt;'Raw Data'!P278)), 'Raw Data'!N278, 0)</f>
        <v>0</v>
      </c>
      <c r="Z283">
        <f>IF('Raw Data'!C278&lt;'Raw Data'!E278, 1, 0)</f>
        <v>0</v>
      </c>
      <c r="AA283">
        <f>IF(AND('Raw Data'!C278&lt;'Raw Data'!E278, 'Raw Data'!O278&gt;'Raw Data'!P278), 'Raw Data'!C278, 0)</f>
        <v>0</v>
      </c>
      <c r="AB283" t="b">
        <f>'Raw Data'!C278&lt;'Raw Data'!E278</f>
        <v>0</v>
      </c>
      <c r="AC283">
        <f>IF('Raw Data'!C279&gt;'Raw Data'!E279, 1, 0)</f>
        <v>0</v>
      </c>
      <c r="AD283">
        <f>IF(AND('Raw Data'!C278&gt;'Raw Data'!E278, 'Raw Data'!O278&gt;'Raw Data'!P278), 'Raw Data'!C278, 0)</f>
        <v>0</v>
      </c>
      <c r="AE283">
        <f>IF('Raw Data'!E278&lt;'Raw Data'!C278, 1, 0)</f>
        <v>0</v>
      </c>
      <c r="AF283">
        <f>IF(AND('Raw Data'!C278&gt;'Raw Data'!E278, 'Raw Data'!O278&lt;'Raw Data'!P278), 'Raw Data'!E278, 0)</f>
        <v>0</v>
      </c>
      <c r="AG283">
        <f>IF('Raw Data'!E278&gt;'Raw Data'!C278, 1, 0)</f>
        <v>0</v>
      </c>
      <c r="AH283">
        <f>IF(AND('Raw Data'!C278&lt;'Raw Data'!E278, 'Raw Data'!O278&lt;'Raw Data'!P278), 'Raw Data'!E278, 0)</f>
        <v>0</v>
      </c>
      <c r="AI283" s="7">
        <f t="shared" si="74"/>
        <v>0</v>
      </c>
      <c r="AJ283">
        <f>IF(ISNUMBER('Raw Data'!C278), IF(_xlfn.XLOOKUP(SMALL('Raw Data'!C278:E278, 1), C283:G283, C283:G283, 0)&gt;0, SMALL('Raw Data'!C278:E278, 1), 0), 0)</f>
        <v>0</v>
      </c>
      <c r="AK283" s="7">
        <f t="shared" si="75"/>
        <v>0</v>
      </c>
      <c r="AL283">
        <f>IF(ISNUMBER('Raw Data'!C278), IF(_xlfn.XLOOKUP(SMALL('Raw Data'!C278:E278, 2), C283:G283, C283:G283, 0)&gt;0, SMALL('Raw Data'!C278:E278, 2), 0), 0)</f>
        <v>0</v>
      </c>
      <c r="AM283" s="7">
        <f t="shared" si="76"/>
        <v>0</v>
      </c>
      <c r="AN283">
        <f>IF(ISNUMBER('Raw Data'!C278), IF(_xlfn.XLOOKUP(SMALL('Raw Data'!C278:E278, 3), C283:G283, C283:G283, 0)&gt;0, SMALL('Raw Data'!C278:E278, 3), 0), 0)</f>
        <v>0</v>
      </c>
      <c r="AO283" s="7">
        <f t="shared" si="77"/>
        <v>0</v>
      </c>
      <c r="AP283">
        <f>IF(AND('Raw Data'!C278&lt;'Raw Data'!E278,'Raw Data'!O278&gt;'Raw Data'!P278),'Raw Data'!C278,IF(AND('Raw Data'!E278&lt;'Raw Data'!C278,'Raw Data'!P278&gt;'Raw Data'!O278),'Raw Data'!E278,0))</f>
        <v>0</v>
      </c>
      <c r="AQ283" s="7">
        <f t="shared" si="78"/>
        <v>0</v>
      </c>
      <c r="AR283">
        <f>IF(AND('Raw Data'!C278&gt;'Raw Data'!E278,'Raw Data'!O278&gt;'Raw Data'!P278),'Raw Data'!C278,IF(AND('Raw Data'!E278&gt;'Raw Data'!C278,'Raw Data'!P278&gt;'Raw Data'!O278),'Raw Data'!E278,0))</f>
        <v>0</v>
      </c>
      <c r="AS283">
        <f>IF('Raw Data'!D278&gt;0, IF('Raw Data'!D278&gt;4, Analysis!P283, 1), 0)</f>
        <v>0</v>
      </c>
      <c r="AT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AU283">
        <f t="shared" si="79"/>
        <v>0</v>
      </c>
      <c r="AV283">
        <f>IF(AND('Raw Data'!D278&gt;4,'Raw Data'!O278&lt;'Raw Data'!P278),'Raw Data'!K278,IF(AND('Raw Data'!D278&gt;4,'Raw Data'!O278='Raw Data'!P278),0,IF('Raw Data'!O278='Raw Data'!P278,'Raw Data'!D278,0)))</f>
        <v>0</v>
      </c>
      <c r="AW283">
        <f>IF(AND('Raw Data'!D278&lt;4, NOT(ISBLANK('Raw Data'!D278))), 1, 0)</f>
        <v>0</v>
      </c>
      <c r="AX283">
        <f>IF(AND('Raw Data'!D278&lt;4, 'Raw Data'!O278='Raw Data'!P278), 'Raw Data'!D278, 0)</f>
        <v>0</v>
      </c>
    </row>
    <row r="284" spans="1:50" x14ac:dyDescent="0.3">
      <c r="A284">
        <f>'Raw Data'!Q279</f>
        <v>0</v>
      </c>
      <c r="B284" s="7">
        <f t="shared" si="64"/>
        <v>0</v>
      </c>
      <c r="C284">
        <f>IF('Raw Data'!O279&gt;'Raw Data'!P279, 'Raw Data'!C279, 0)</f>
        <v>0</v>
      </c>
      <c r="D284" s="7">
        <f t="shared" si="65"/>
        <v>0</v>
      </c>
      <c r="E284">
        <f>IF(AND(ISNUMBER('Raw Data'!O279), 'Raw Data'!O279='Raw Data'!P279), 'Raw Data'!D279, 0)</f>
        <v>0</v>
      </c>
      <c r="F284" s="7">
        <f t="shared" si="66"/>
        <v>0</v>
      </c>
      <c r="G284">
        <f>IF('Raw Data'!O279&lt;'Raw Data'!P279, 'Raw Data'!E279, 0)</f>
        <v>0</v>
      </c>
      <c r="H284" s="7">
        <f t="shared" si="67"/>
        <v>0</v>
      </c>
      <c r="I284">
        <f>IF(SUM('Raw Data'!O279:P279)&gt;2, 'Raw Data'!F279, 0)</f>
        <v>0</v>
      </c>
      <c r="J284" s="7">
        <f t="shared" si="68"/>
        <v>0</v>
      </c>
      <c r="K284">
        <f>IF(AND(ISNUMBER('Raw Data'!O279),SUM('Raw Data'!O279:P279)&lt;3),'Raw Data'!F279,)</f>
        <v>0</v>
      </c>
      <c r="L284" s="7">
        <f t="shared" si="69"/>
        <v>0</v>
      </c>
      <c r="M284">
        <f>IF(AND('Raw Data'!O279&gt;0, 'Raw Data'!P279&gt;0), 'Raw Data'!H279, 0)</f>
        <v>0</v>
      </c>
      <c r="N284" s="7">
        <f t="shared" si="70"/>
        <v>0</v>
      </c>
      <c r="O284">
        <f>IF(AND(ISNUMBER('Raw Data'!O279), OR('Raw Data'!O279=0, 'Raw Data'!P279=0)), 'Raw Data'!I279, 0)</f>
        <v>0</v>
      </c>
      <c r="P284" s="7">
        <f>IF(OR(E284&gt;0, ISBLANK('Raw Data'!O279)=TRUE), 0, 1)</f>
        <v>0</v>
      </c>
      <c r="Q284">
        <f>IF('Raw Data'!O279='Raw Data'!P279, 0, IF('Raw Data'!O279&gt;'Raw Data'!P279, 'Raw Data'!J279, 0))</f>
        <v>0</v>
      </c>
      <c r="R284" s="7">
        <f>IF(OR(E284&gt;0, ISBLANK('Raw Data'!O279)=TRUE), 0, 1)</f>
        <v>0</v>
      </c>
      <c r="S284">
        <f>IF('Raw Data'!O279='Raw Data'!P279, 0, IF('Raw Data'!O279&lt;'Raw Data'!P279, 'Raw Data'!K279, 0))</f>
        <v>0</v>
      </c>
      <c r="T284" s="7">
        <f t="shared" si="71"/>
        <v>0</v>
      </c>
      <c r="U284">
        <f>IF(AND(ISNUMBER('Raw Data'!O279), OR('Raw Data'!O279&gt;'Raw Data'!P279, 'Raw Data'!O279='Raw Data'!P279)), 'Raw Data'!L279, 0)</f>
        <v>0</v>
      </c>
      <c r="V284" s="7">
        <f t="shared" si="72"/>
        <v>0</v>
      </c>
      <c r="W284">
        <f>IF(AND(ISNUMBER('Raw Data'!O279), OR('Raw Data'!O279&lt;'Raw Data'!P279, 'Raw Data'!O279='Raw Data'!P279)), 'Raw Data'!M279, 0)</f>
        <v>0</v>
      </c>
      <c r="X284" s="7">
        <f t="shared" si="73"/>
        <v>0</v>
      </c>
      <c r="Y284">
        <f>IF(AND(ISNUMBER('Raw Data'!O279), OR('Raw Data'!O279&gt;'Raw Data'!P279, 'Raw Data'!O279&lt;'Raw Data'!P279)), 'Raw Data'!N279, 0)</f>
        <v>0</v>
      </c>
      <c r="Z284">
        <f>IF('Raw Data'!C279&lt;'Raw Data'!E279, 1, 0)</f>
        <v>0</v>
      </c>
      <c r="AA284">
        <f>IF(AND('Raw Data'!C279&lt;'Raw Data'!E279, 'Raw Data'!O279&gt;'Raw Data'!P279), 'Raw Data'!C279, 0)</f>
        <v>0</v>
      </c>
      <c r="AB284" t="b">
        <f>'Raw Data'!C279&lt;'Raw Data'!E279</f>
        <v>0</v>
      </c>
      <c r="AC284">
        <f>IF('Raw Data'!C280&gt;'Raw Data'!E280, 1, 0)</f>
        <v>0</v>
      </c>
      <c r="AD284">
        <f>IF(AND('Raw Data'!C279&gt;'Raw Data'!E279, 'Raw Data'!O279&gt;'Raw Data'!P279), 'Raw Data'!C279, 0)</f>
        <v>0</v>
      </c>
      <c r="AE284">
        <f>IF('Raw Data'!E279&lt;'Raw Data'!C279, 1, 0)</f>
        <v>0</v>
      </c>
      <c r="AF284">
        <f>IF(AND('Raw Data'!C279&gt;'Raw Data'!E279, 'Raw Data'!O279&lt;'Raw Data'!P279), 'Raw Data'!E279, 0)</f>
        <v>0</v>
      </c>
      <c r="AG284">
        <f>IF('Raw Data'!E279&gt;'Raw Data'!C279, 1, 0)</f>
        <v>0</v>
      </c>
      <c r="AH284">
        <f>IF(AND('Raw Data'!C279&lt;'Raw Data'!E279, 'Raw Data'!O279&lt;'Raw Data'!P279), 'Raw Data'!E279, 0)</f>
        <v>0</v>
      </c>
      <c r="AI284" s="7">
        <f t="shared" si="74"/>
        <v>0</v>
      </c>
      <c r="AJ284">
        <f>IF(ISNUMBER('Raw Data'!C279), IF(_xlfn.XLOOKUP(SMALL('Raw Data'!C279:E279, 1), C284:G284, C284:G284, 0)&gt;0, SMALL('Raw Data'!C279:E279, 1), 0), 0)</f>
        <v>0</v>
      </c>
      <c r="AK284" s="7">
        <f t="shared" si="75"/>
        <v>0</v>
      </c>
      <c r="AL284">
        <f>IF(ISNUMBER('Raw Data'!C279), IF(_xlfn.XLOOKUP(SMALL('Raw Data'!C279:E279, 2), C284:G284, C284:G284, 0)&gt;0, SMALL('Raw Data'!C279:E279, 2), 0), 0)</f>
        <v>0</v>
      </c>
      <c r="AM284" s="7">
        <f t="shared" si="76"/>
        <v>0</v>
      </c>
      <c r="AN284">
        <f>IF(ISNUMBER('Raw Data'!C279), IF(_xlfn.XLOOKUP(SMALL('Raw Data'!C279:E279, 3), C284:G284, C284:G284, 0)&gt;0, SMALL('Raw Data'!C279:E279, 3), 0), 0)</f>
        <v>0</v>
      </c>
      <c r="AO284" s="7">
        <f t="shared" si="77"/>
        <v>0</v>
      </c>
      <c r="AP284">
        <f>IF(AND('Raw Data'!C279&lt;'Raw Data'!E279,'Raw Data'!O279&gt;'Raw Data'!P279),'Raw Data'!C279,IF(AND('Raw Data'!E279&lt;'Raw Data'!C279,'Raw Data'!P279&gt;'Raw Data'!O279),'Raw Data'!E279,0))</f>
        <v>0</v>
      </c>
      <c r="AQ284" s="7">
        <f t="shared" si="78"/>
        <v>0</v>
      </c>
      <c r="AR284">
        <f>IF(AND('Raw Data'!C279&gt;'Raw Data'!E279,'Raw Data'!O279&gt;'Raw Data'!P279),'Raw Data'!C279,IF(AND('Raw Data'!E279&gt;'Raw Data'!C279,'Raw Data'!P279&gt;'Raw Data'!O279),'Raw Data'!E279,0))</f>
        <v>0</v>
      </c>
      <c r="AS284">
        <f>IF('Raw Data'!D279&gt;0, IF('Raw Data'!D279&gt;4, Analysis!P284, 1), 0)</f>
        <v>0</v>
      </c>
      <c r="AT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AU284">
        <f t="shared" si="79"/>
        <v>0</v>
      </c>
      <c r="AV284">
        <f>IF(AND('Raw Data'!D279&gt;4,'Raw Data'!O279&lt;'Raw Data'!P279),'Raw Data'!K279,IF(AND('Raw Data'!D279&gt;4,'Raw Data'!O279='Raw Data'!P279),0,IF('Raw Data'!O279='Raw Data'!P279,'Raw Data'!D279,0)))</f>
        <v>0</v>
      </c>
      <c r="AW284">
        <f>IF(AND('Raw Data'!D279&lt;4, NOT(ISBLANK('Raw Data'!D279))), 1, 0)</f>
        <v>0</v>
      </c>
      <c r="AX284">
        <f>IF(AND('Raw Data'!D279&lt;4, 'Raw Data'!O279='Raw Data'!P279), 'Raw Data'!D279, 0)</f>
        <v>0</v>
      </c>
    </row>
    <row r="285" spans="1:50" x14ac:dyDescent="0.3">
      <c r="A285">
        <f>'Raw Data'!Q280</f>
        <v>0</v>
      </c>
      <c r="B285" s="7">
        <f t="shared" si="64"/>
        <v>0</v>
      </c>
      <c r="C285">
        <f>IF('Raw Data'!O280&gt;'Raw Data'!P280, 'Raw Data'!C280, 0)</f>
        <v>0</v>
      </c>
      <c r="D285" s="7">
        <f t="shared" si="65"/>
        <v>0</v>
      </c>
      <c r="E285">
        <f>IF(AND(ISNUMBER('Raw Data'!O280), 'Raw Data'!O280='Raw Data'!P280), 'Raw Data'!D280, 0)</f>
        <v>0</v>
      </c>
      <c r="F285" s="7">
        <f t="shared" si="66"/>
        <v>0</v>
      </c>
      <c r="G285">
        <f>IF('Raw Data'!O280&lt;'Raw Data'!P280, 'Raw Data'!E280, 0)</f>
        <v>0</v>
      </c>
      <c r="H285" s="7">
        <f t="shared" si="67"/>
        <v>0</v>
      </c>
      <c r="I285">
        <f>IF(SUM('Raw Data'!O280:P280)&gt;2, 'Raw Data'!F280, 0)</f>
        <v>0</v>
      </c>
      <c r="J285" s="7">
        <f t="shared" si="68"/>
        <v>0</v>
      </c>
      <c r="K285">
        <f>IF(AND(ISNUMBER('Raw Data'!O280),SUM('Raw Data'!O280:P280)&lt;3),'Raw Data'!F280,)</f>
        <v>0</v>
      </c>
      <c r="L285" s="7">
        <f t="shared" si="69"/>
        <v>0</v>
      </c>
      <c r="M285">
        <f>IF(AND('Raw Data'!O280&gt;0, 'Raw Data'!P280&gt;0), 'Raw Data'!H280, 0)</f>
        <v>0</v>
      </c>
      <c r="N285" s="7">
        <f t="shared" si="70"/>
        <v>0</v>
      </c>
      <c r="O285">
        <f>IF(AND(ISNUMBER('Raw Data'!O280), OR('Raw Data'!O280=0, 'Raw Data'!P280=0)), 'Raw Data'!I280, 0)</f>
        <v>0</v>
      </c>
      <c r="P285" s="7">
        <f>IF(OR(E285&gt;0, ISBLANK('Raw Data'!O280)=TRUE), 0, 1)</f>
        <v>0</v>
      </c>
      <c r="Q285">
        <f>IF('Raw Data'!O280='Raw Data'!P280, 0, IF('Raw Data'!O280&gt;'Raw Data'!P280, 'Raw Data'!J280, 0))</f>
        <v>0</v>
      </c>
      <c r="R285" s="7">
        <f>IF(OR(E285&gt;0, ISBLANK('Raw Data'!O280)=TRUE), 0, 1)</f>
        <v>0</v>
      </c>
      <c r="S285">
        <f>IF('Raw Data'!O280='Raw Data'!P280, 0, IF('Raw Data'!O280&lt;'Raw Data'!P280, 'Raw Data'!K280, 0))</f>
        <v>0</v>
      </c>
      <c r="T285" s="7">
        <f t="shared" si="71"/>
        <v>0</v>
      </c>
      <c r="U285">
        <f>IF(AND(ISNUMBER('Raw Data'!O280), OR('Raw Data'!O280&gt;'Raw Data'!P280, 'Raw Data'!O280='Raw Data'!P280)), 'Raw Data'!L280, 0)</f>
        <v>0</v>
      </c>
      <c r="V285" s="7">
        <f t="shared" si="72"/>
        <v>0</v>
      </c>
      <c r="W285">
        <f>IF(AND(ISNUMBER('Raw Data'!O280), OR('Raw Data'!O280&lt;'Raw Data'!P280, 'Raw Data'!O280='Raw Data'!P280)), 'Raw Data'!M280, 0)</f>
        <v>0</v>
      </c>
      <c r="X285" s="7">
        <f t="shared" si="73"/>
        <v>0</v>
      </c>
      <c r="Y285">
        <f>IF(AND(ISNUMBER('Raw Data'!O280), OR('Raw Data'!O280&gt;'Raw Data'!P280, 'Raw Data'!O280&lt;'Raw Data'!P280)), 'Raw Data'!N280, 0)</f>
        <v>0</v>
      </c>
      <c r="Z285">
        <f>IF('Raw Data'!C280&lt;'Raw Data'!E280, 1, 0)</f>
        <v>0</v>
      </c>
      <c r="AA285">
        <f>IF(AND('Raw Data'!C280&lt;'Raw Data'!E280, 'Raw Data'!O280&gt;'Raw Data'!P280), 'Raw Data'!C280, 0)</f>
        <v>0</v>
      </c>
      <c r="AB285" t="b">
        <f>'Raw Data'!C280&lt;'Raw Data'!E280</f>
        <v>0</v>
      </c>
      <c r="AC285">
        <f>IF('Raw Data'!C281&gt;'Raw Data'!E281, 1, 0)</f>
        <v>0</v>
      </c>
      <c r="AD285">
        <f>IF(AND('Raw Data'!C280&gt;'Raw Data'!E280, 'Raw Data'!O280&gt;'Raw Data'!P280), 'Raw Data'!C280, 0)</f>
        <v>0</v>
      </c>
      <c r="AE285">
        <f>IF('Raw Data'!E280&lt;'Raw Data'!C280, 1, 0)</f>
        <v>0</v>
      </c>
      <c r="AF285">
        <f>IF(AND('Raw Data'!C280&gt;'Raw Data'!E280, 'Raw Data'!O280&lt;'Raw Data'!P280), 'Raw Data'!E280, 0)</f>
        <v>0</v>
      </c>
      <c r="AG285">
        <f>IF('Raw Data'!E280&gt;'Raw Data'!C280, 1, 0)</f>
        <v>0</v>
      </c>
      <c r="AH285">
        <f>IF(AND('Raw Data'!C280&lt;'Raw Data'!E280, 'Raw Data'!O280&lt;'Raw Data'!P280), 'Raw Data'!E280, 0)</f>
        <v>0</v>
      </c>
      <c r="AI285" s="7">
        <f t="shared" si="74"/>
        <v>0</v>
      </c>
      <c r="AJ285">
        <f>IF(ISNUMBER('Raw Data'!C280), IF(_xlfn.XLOOKUP(SMALL('Raw Data'!C280:E280, 1), C285:G285, C285:G285, 0)&gt;0, SMALL('Raw Data'!C280:E280, 1), 0), 0)</f>
        <v>0</v>
      </c>
      <c r="AK285" s="7">
        <f t="shared" si="75"/>
        <v>0</v>
      </c>
      <c r="AL285">
        <f>IF(ISNUMBER('Raw Data'!C280), IF(_xlfn.XLOOKUP(SMALL('Raw Data'!C280:E280, 2), C285:G285, C285:G285, 0)&gt;0, SMALL('Raw Data'!C280:E280, 2), 0), 0)</f>
        <v>0</v>
      </c>
      <c r="AM285" s="7">
        <f t="shared" si="76"/>
        <v>0</v>
      </c>
      <c r="AN285">
        <f>IF(ISNUMBER('Raw Data'!C280), IF(_xlfn.XLOOKUP(SMALL('Raw Data'!C280:E280, 3), C285:G285, C285:G285, 0)&gt;0, SMALL('Raw Data'!C280:E280, 3), 0), 0)</f>
        <v>0</v>
      </c>
      <c r="AO285" s="7">
        <f t="shared" si="77"/>
        <v>0</v>
      </c>
      <c r="AP285">
        <f>IF(AND('Raw Data'!C280&lt;'Raw Data'!E280,'Raw Data'!O280&gt;'Raw Data'!P280),'Raw Data'!C280,IF(AND('Raw Data'!E280&lt;'Raw Data'!C280,'Raw Data'!P280&gt;'Raw Data'!O280),'Raw Data'!E280,0))</f>
        <v>0</v>
      </c>
      <c r="AQ285" s="7">
        <f t="shared" si="78"/>
        <v>0</v>
      </c>
      <c r="AR285">
        <f>IF(AND('Raw Data'!C280&gt;'Raw Data'!E280,'Raw Data'!O280&gt;'Raw Data'!P280),'Raw Data'!C280,IF(AND('Raw Data'!E280&gt;'Raw Data'!C280,'Raw Data'!P280&gt;'Raw Data'!O280),'Raw Data'!E280,0))</f>
        <v>0</v>
      </c>
      <c r="AS285">
        <f>IF('Raw Data'!D280&gt;0, IF('Raw Data'!D280&gt;4, Analysis!P285, 1), 0)</f>
        <v>0</v>
      </c>
      <c r="AT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AU285">
        <f t="shared" si="79"/>
        <v>0</v>
      </c>
      <c r="AV285">
        <f>IF(AND('Raw Data'!D280&gt;4,'Raw Data'!O280&lt;'Raw Data'!P280),'Raw Data'!K280,IF(AND('Raw Data'!D280&gt;4,'Raw Data'!O280='Raw Data'!P280),0,IF('Raw Data'!O280='Raw Data'!P280,'Raw Data'!D280,0)))</f>
        <v>0</v>
      </c>
      <c r="AW285">
        <f>IF(AND('Raw Data'!D280&lt;4, NOT(ISBLANK('Raw Data'!D280))), 1, 0)</f>
        <v>0</v>
      </c>
      <c r="AX285">
        <f>IF(AND('Raw Data'!D280&lt;4, 'Raw Data'!O280='Raw Data'!P280), 'Raw Data'!D280, 0)</f>
        <v>0</v>
      </c>
    </row>
    <row r="286" spans="1:50" x14ac:dyDescent="0.3">
      <c r="A286">
        <f>'Raw Data'!Q281</f>
        <v>0</v>
      </c>
      <c r="B286" s="7">
        <f t="shared" si="64"/>
        <v>0</v>
      </c>
      <c r="C286">
        <f>IF('Raw Data'!O281&gt;'Raw Data'!P281, 'Raw Data'!C281, 0)</f>
        <v>0</v>
      </c>
      <c r="D286" s="7">
        <f t="shared" si="65"/>
        <v>0</v>
      </c>
      <c r="E286">
        <f>IF(AND(ISNUMBER('Raw Data'!O281), 'Raw Data'!O281='Raw Data'!P281), 'Raw Data'!D281, 0)</f>
        <v>0</v>
      </c>
      <c r="F286" s="7">
        <f t="shared" si="66"/>
        <v>0</v>
      </c>
      <c r="G286">
        <f>IF('Raw Data'!O281&lt;'Raw Data'!P281, 'Raw Data'!E281, 0)</f>
        <v>0</v>
      </c>
      <c r="H286" s="7">
        <f t="shared" si="67"/>
        <v>0</v>
      </c>
      <c r="I286">
        <f>IF(SUM('Raw Data'!O281:P281)&gt;2, 'Raw Data'!F281, 0)</f>
        <v>0</v>
      </c>
      <c r="J286" s="7">
        <f t="shared" si="68"/>
        <v>0</v>
      </c>
      <c r="K286">
        <f>IF(AND(ISNUMBER('Raw Data'!O281),SUM('Raw Data'!O281:P281)&lt;3),'Raw Data'!F281,)</f>
        <v>0</v>
      </c>
      <c r="L286" s="7">
        <f t="shared" si="69"/>
        <v>0</v>
      </c>
      <c r="M286">
        <f>IF(AND('Raw Data'!O281&gt;0, 'Raw Data'!P281&gt;0), 'Raw Data'!H281, 0)</f>
        <v>0</v>
      </c>
      <c r="N286" s="7">
        <f t="shared" si="70"/>
        <v>0</v>
      </c>
      <c r="O286">
        <f>IF(AND(ISNUMBER('Raw Data'!O281), OR('Raw Data'!O281=0, 'Raw Data'!P281=0)), 'Raw Data'!I281, 0)</f>
        <v>0</v>
      </c>
      <c r="P286" s="7">
        <f>IF(OR(E286&gt;0, ISBLANK('Raw Data'!O281)=TRUE), 0, 1)</f>
        <v>0</v>
      </c>
      <c r="Q286">
        <f>IF('Raw Data'!O281='Raw Data'!P281, 0, IF('Raw Data'!O281&gt;'Raw Data'!P281, 'Raw Data'!J281, 0))</f>
        <v>0</v>
      </c>
      <c r="R286" s="7">
        <f>IF(OR(E286&gt;0, ISBLANK('Raw Data'!O281)=TRUE), 0, 1)</f>
        <v>0</v>
      </c>
      <c r="S286">
        <f>IF('Raw Data'!O281='Raw Data'!P281, 0, IF('Raw Data'!O281&lt;'Raw Data'!P281, 'Raw Data'!K281, 0))</f>
        <v>0</v>
      </c>
      <c r="T286" s="7">
        <f t="shared" si="71"/>
        <v>0</v>
      </c>
      <c r="U286">
        <f>IF(AND(ISNUMBER('Raw Data'!O281), OR('Raw Data'!O281&gt;'Raw Data'!P281, 'Raw Data'!O281='Raw Data'!P281)), 'Raw Data'!L281, 0)</f>
        <v>0</v>
      </c>
      <c r="V286" s="7">
        <f t="shared" si="72"/>
        <v>0</v>
      </c>
      <c r="W286">
        <f>IF(AND(ISNUMBER('Raw Data'!O281), OR('Raw Data'!O281&lt;'Raw Data'!P281, 'Raw Data'!O281='Raw Data'!P281)), 'Raw Data'!M281, 0)</f>
        <v>0</v>
      </c>
      <c r="X286" s="7">
        <f t="shared" si="73"/>
        <v>0</v>
      </c>
      <c r="Y286">
        <f>IF(AND(ISNUMBER('Raw Data'!O281), OR('Raw Data'!O281&gt;'Raw Data'!P281, 'Raw Data'!O281&lt;'Raw Data'!P281)), 'Raw Data'!N281, 0)</f>
        <v>0</v>
      </c>
      <c r="Z286">
        <f>IF('Raw Data'!C281&lt;'Raw Data'!E281, 1, 0)</f>
        <v>0</v>
      </c>
      <c r="AA286">
        <f>IF(AND('Raw Data'!C281&lt;'Raw Data'!E281, 'Raw Data'!O281&gt;'Raw Data'!P281), 'Raw Data'!C281, 0)</f>
        <v>0</v>
      </c>
      <c r="AB286" t="b">
        <f>'Raw Data'!C281&lt;'Raw Data'!E281</f>
        <v>0</v>
      </c>
      <c r="AC286">
        <f>IF('Raw Data'!C282&gt;'Raw Data'!E282, 1, 0)</f>
        <v>0</v>
      </c>
      <c r="AD286">
        <f>IF(AND('Raw Data'!C281&gt;'Raw Data'!E281, 'Raw Data'!O281&gt;'Raw Data'!P281), 'Raw Data'!C281, 0)</f>
        <v>0</v>
      </c>
      <c r="AE286">
        <f>IF('Raw Data'!E281&lt;'Raw Data'!C281, 1, 0)</f>
        <v>0</v>
      </c>
      <c r="AF286">
        <f>IF(AND('Raw Data'!C281&gt;'Raw Data'!E281, 'Raw Data'!O281&lt;'Raw Data'!P281), 'Raw Data'!E281, 0)</f>
        <v>0</v>
      </c>
      <c r="AG286">
        <f>IF('Raw Data'!E281&gt;'Raw Data'!C281, 1, 0)</f>
        <v>0</v>
      </c>
      <c r="AH286">
        <f>IF(AND('Raw Data'!C281&lt;'Raw Data'!E281, 'Raw Data'!O281&lt;'Raw Data'!P281), 'Raw Data'!E281, 0)</f>
        <v>0</v>
      </c>
      <c r="AI286" s="7">
        <f t="shared" si="74"/>
        <v>0</v>
      </c>
      <c r="AJ286">
        <f>IF(ISNUMBER('Raw Data'!C281), IF(_xlfn.XLOOKUP(SMALL('Raw Data'!C281:E281, 1), C286:G286, C286:G286, 0)&gt;0, SMALL('Raw Data'!C281:E281, 1), 0), 0)</f>
        <v>0</v>
      </c>
      <c r="AK286" s="7">
        <f t="shared" si="75"/>
        <v>0</v>
      </c>
      <c r="AL286">
        <f>IF(ISNUMBER('Raw Data'!C281), IF(_xlfn.XLOOKUP(SMALL('Raw Data'!C281:E281, 2), C286:G286, C286:G286, 0)&gt;0, SMALL('Raw Data'!C281:E281, 2), 0), 0)</f>
        <v>0</v>
      </c>
      <c r="AM286" s="7">
        <f t="shared" si="76"/>
        <v>0</v>
      </c>
      <c r="AN286">
        <f>IF(ISNUMBER('Raw Data'!C281), IF(_xlfn.XLOOKUP(SMALL('Raw Data'!C281:E281, 3), C286:G286, C286:G286, 0)&gt;0, SMALL('Raw Data'!C281:E281, 3), 0), 0)</f>
        <v>0</v>
      </c>
      <c r="AO286" s="7">
        <f t="shared" si="77"/>
        <v>0</v>
      </c>
      <c r="AP286">
        <f>IF(AND('Raw Data'!C281&lt;'Raw Data'!E281,'Raw Data'!O281&gt;'Raw Data'!P281),'Raw Data'!C281,IF(AND('Raw Data'!E281&lt;'Raw Data'!C281,'Raw Data'!P281&gt;'Raw Data'!O281),'Raw Data'!E281,0))</f>
        <v>0</v>
      </c>
      <c r="AQ286" s="7">
        <f t="shared" si="78"/>
        <v>0</v>
      </c>
      <c r="AR286">
        <f>IF(AND('Raw Data'!C281&gt;'Raw Data'!E281,'Raw Data'!O281&gt;'Raw Data'!P281),'Raw Data'!C281,IF(AND('Raw Data'!E281&gt;'Raw Data'!C281,'Raw Data'!P281&gt;'Raw Data'!O281),'Raw Data'!E281,0))</f>
        <v>0</v>
      </c>
      <c r="AS286">
        <f>IF('Raw Data'!D281&gt;0, IF('Raw Data'!D281&gt;4, Analysis!P286, 1), 0)</f>
        <v>0</v>
      </c>
      <c r="AT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AU286">
        <f t="shared" si="79"/>
        <v>0</v>
      </c>
      <c r="AV286">
        <f>IF(AND('Raw Data'!D281&gt;4,'Raw Data'!O281&lt;'Raw Data'!P281),'Raw Data'!K281,IF(AND('Raw Data'!D281&gt;4,'Raw Data'!O281='Raw Data'!P281),0,IF('Raw Data'!O281='Raw Data'!P281,'Raw Data'!D281,0)))</f>
        <v>0</v>
      </c>
      <c r="AW286">
        <f>IF(AND('Raw Data'!D281&lt;4, NOT(ISBLANK('Raw Data'!D281))), 1, 0)</f>
        <v>0</v>
      </c>
      <c r="AX286">
        <f>IF(AND('Raw Data'!D281&lt;4, 'Raw Data'!O281='Raw Data'!P281), 'Raw Data'!D281, 0)</f>
        <v>0</v>
      </c>
    </row>
    <row r="287" spans="1:50" x14ac:dyDescent="0.3">
      <c r="A287">
        <f>'Raw Data'!Q282</f>
        <v>0</v>
      </c>
      <c r="B287" s="7">
        <f t="shared" si="64"/>
        <v>0</v>
      </c>
      <c r="C287">
        <f>IF('Raw Data'!O282&gt;'Raw Data'!P282, 'Raw Data'!C282, 0)</f>
        <v>0</v>
      </c>
      <c r="D287" s="7">
        <f t="shared" si="65"/>
        <v>0</v>
      </c>
      <c r="E287">
        <f>IF(AND(ISNUMBER('Raw Data'!O282), 'Raw Data'!O282='Raw Data'!P282), 'Raw Data'!D282, 0)</f>
        <v>0</v>
      </c>
      <c r="F287" s="7">
        <f t="shared" si="66"/>
        <v>0</v>
      </c>
      <c r="G287">
        <f>IF('Raw Data'!O282&lt;'Raw Data'!P282, 'Raw Data'!E282, 0)</f>
        <v>0</v>
      </c>
      <c r="H287" s="7">
        <f t="shared" si="67"/>
        <v>0</v>
      </c>
      <c r="I287">
        <f>IF(SUM('Raw Data'!O282:P282)&gt;2, 'Raw Data'!F282, 0)</f>
        <v>0</v>
      </c>
      <c r="J287" s="7">
        <f t="shared" si="68"/>
        <v>0</v>
      </c>
      <c r="K287">
        <f>IF(AND(ISNUMBER('Raw Data'!O282),SUM('Raw Data'!O282:P282)&lt;3),'Raw Data'!F282,)</f>
        <v>0</v>
      </c>
      <c r="L287" s="7">
        <f t="shared" si="69"/>
        <v>0</v>
      </c>
      <c r="M287">
        <f>IF(AND('Raw Data'!O282&gt;0, 'Raw Data'!P282&gt;0), 'Raw Data'!H282, 0)</f>
        <v>0</v>
      </c>
      <c r="N287" s="7">
        <f t="shared" si="70"/>
        <v>0</v>
      </c>
      <c r="O287">
        <f>IF(AND(ISNUMBER('Raw Data'!O282), OR('Raw Data'!O282=0, 'Raw Data'!P282=0)), 'Raw Data'!I282, 0)</f>
        <v>0</v>
      </c>
      <c r="P287" s="7">
        <f>IF(OR(E287&gt;0, ISBLANK('Raw Data'!O282)=TRUE), 0, 1)</f>
        <v>0</v>
      </c>
      <c r="Q287">
        <f>IF('Raw Data'!O282='Raw Data'!P282, 0, IF('Raw Data'!O282&gt;'Raw Data'!P282, 'Raw Data'!J282, 0))</f>
        <v>0</v>
      </c>
      <c r="R287" s="7">
        <f>IF(OR(E287&gt;0, ISBLANK('Raw Data'!O282)=TRUE), 0, 1)</f>
        <v>0</v>
      </c>
      <c r="S287">
        <f>IF('Raw Data'!O282='Raw Data'!P282, 0, IF('Raw Data'!O282&lt;'Raw Data'!P282, 'Raw Data'!K282, 0))</f>
        <v>0</v>
      </c>
      <c r="T287" s="7">
        <f t="shared" si="71"/>
        <v>0</v>
      </c>
      <c r="U287">
        <f>IF(AND(ISNUMBER('Raw Data'!O282), OR('Raw Data'!O282&gt;'Raw Data'!P282, 'Raw Data'!O282='Raw Data'!P282)), 'Raw Data'!L282, 0)</f>
        <v>0</v>
      </c>
      <c r="V287" s="7">
        <f t="shared" si="72"/>
        <v>0</v>
      </c>
      <c r="W287">
        <f>IF(AND(ISNUMBER('Raw Data'!O282), OR('Raw Data'!O282&lt;'Raw Data'!P282, 'Raw Data'!O282='Raw Data'!P282)), 'Raw Data'!M282, 0)</f>
        <v>0</v>
      </c>
      <c r="X287" s="7">
        <f t="shared" si="73"/>
        <v>0</v>
      </c>
      <c r="Y287">
        <f>IF(AND(ISNUMBER('Raw Data'!O282), OR('Raw Data'!O282&gt;'Raw Data'!P282, 'Raw Data'!O282&lt;'Raw Data'!P282)), 'Raw Data'!N282, 0)</f>
        <v>0</v>
      </c>
      <c r="Z287">
        <f>IF('Raw Data'!C282&lt;'Raw Data'!E282, 1, 0)</f>
        <v>0</v>
      </c>
      <c r="AA287">
        <f>IF(AND('Raw Data'!C282&lt;'Raw Data'!E282, 'Raw Data'!O282&gt;'Raw Data'!P282), 'Raw Data'!C282, 0)</f>
        <v>0</v>
      </c>
      <c r="AB287" t="b">
        <f>'Raw Data'!C282&lt;'Raw Data'!E282</f>
        <v>0</v>
      </c>
      <c r="AC287">
        <f>IF('Raw Data'!C283&gt;'Raw Data'!E283, 1, 0)</f>
        <v>0</v>
      </c>
      <c r="AD287">
        <f>IF(AND('Raw Data'!C282&gt;'Raw Data'!E282, 'Raw Data'!O282&gt;'Raw Data'!P282), 'Raw Data'!C282, 0)</f>
        <v>0</v>
      </c>
      <c r="AE287">
        <f>IF('Raw Data'!E282&lt;'Raw Data'!C282, 1, 0)</f>
        <v>0</v>
      </c>
      <c r="AF287">
        <f>IF(AND('Raw Data'!C282&gt;'Raw Data'!E282, 'Raw Data'!O282&lt;'Raw Data'!P282), 'Raw Data'!E282, 0)</f>
        <v>0</v>
      </c>
      <c r="AG287">
        <f>IF('Raw Data'!E282&gt;'Raw Data'!C282, 1, 0)</f>
        <v>0</v>
      </c>
      <c r="AH287">
        <f>IF(AND('Raw Data'!C282&lt;'Raw Data'!E282, 'Raw Data'!O282&lt;'Raw Data'!P282), 'Raw Data'!E282, 0)</f>
        <v>0</v>
      </c>
      <c r="AI287" s="7">
        <f t="shared" si="74"/>
        <v>0</v>
      </c>
      <c r="AJ287">
        <f>IF(ISNUMBER('Raw Data'!C282), IF(_xlfn.XLOOKUP(SMALL('Raw Data'!C282:E282, 1), C287:G287, C287:G287, 0)&gt;0, SMALL('Raw Data'!C282:E282, 1), 0), 0)</f>
        <v>0</v>
      </c>
      <c r="AK287" s="7">
        <f t="shared" si="75"/>
        <v>0</v>
      </c>
      <c r="AL287">
        <f>IF(ISNUMBER('Raw Data'!C282), IF(_xlfn.XLOOKUP(SMALL('Raw Data'!C282:E282, 2), C287:G287, C287:G287, 0)&gt;0, SMALL('Raw Data'!C282:E282, 2), 0), 0)</f>
        <v>0</v>
      </c>
      <c r="AM287" s="7">
        <f t="shared" si="76"/>
        <v>0</v>
      </c>
      <c r="AN287">
        <f>IF(ISNUMBER('Raw Data'!C282), IF(_xlfn.XLOOKUP(SMALL('Raw Data'!C282:E282, 3), C287:G287, C287:G287, 0)&gt;0, SMALL('Raw Data'!C282:E282, 3), 0), 0)</f>
        <v>0</v>
      </c>
      <c r="AO287" s="7">
        <f t="shared" si="77"/>
        <v>0</v>
      </c>
      <c r="AP287">
        <f>IF(AND('Raw Data'!C282&lt;'Raw Data'!E282,'Raw Data'!O282&gt;'Raw Data'!P282),'Raw Data'!C282,IF(AND('Raw Data'!E282&lt;'Raw Data'!C282,'Raw Data'!P282&gt;'Raw Data'!O282),'Raw Data'!E282,0))</f>
        <v>0</v>
      </c>
      <c r="AQ287" s="7">
        <f t="shared" si="78"/>
        <v>0</v>
      </c>
      <c r="AR287">
        <f>IF(AND('Raw Data'!C282&gt;'Raw Data'!E282,'Raw Data'!O282&gt;'Raw Data'!P282),'Raw Data'!C282,IF(AND('Raw Data'!E282&gt;'Raw Data'!C282,'Raw Data'!P282&gt;'Raw Data'!O282),'Raw Data'!E282,0))</f>
        <v>0</v>
      </c>
      <c r="AS287">
        <f>IF('Raw Data'!D282&gt;0, IF('Raw Data'!D282&gt;4, Analysis!P287, 1), 0)</f>
        <v>0</v>
      </c>
      <c r="AT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AU287">
        <f t="shared" si="79"/>
        <v>0</v>
      </c>
      <c r="AV287">
        <f>IF(AND('Raw Data'!D282&gt;4,'Raw Data'!O282&lt;'Raw Data'!P282),'Raw Data'!K282,IF(AND('Raw Data'!D282&gt;4,'Raw Data'!O282='Raw Data'!P282),0,IF('Raw Data'!O282='Raw Data'!P282,'Raw Data'!D282,0)))</f>
        <v>0</v>
      </c>
      <c r="AW287">
        <f>IF(AND('Raw Data'!D282&lt;4, NOT(ISBLANK('Raw Data'!D282))), 1, 0)</f>
        <v>0</v>
      </c>
      <c r="AX287">
        <f>IF(AND('Raw Data'!D282&lt;4, 'Raw Data'!O282='Raw Data'!P282), 'Raw Data'!D282, 0)</f>
        <v>0</v>
      </c>
    </row>
    <row r="288" spans="1:50" x14ac:dyDescent="0.3">
      <c r="A288">
        <f>'Raw Data'!Q283</f>
        <v>0</v>
      </c>
      <c r="B288" s="7">
        <f t="shared" si="64"/>
        <v>0</v>
      </c>
      <c r="C288">
        <f>IF('Raw Data'!O283&gt;'Raw Data'!P283, 'Raw Data'!C283, 0)</f>
        <v>0</v>
      </c>
      <c r="D288" s="7">
        <f t="shared" si="65"/>
        <v>0</v>
      </c>
      <c r="E288">
        <f>IF(AND(ISNUMBER('Raw Data'!O283), 'Raw Data'!O283='Raw Data'!P283), 'Raw Data'!D283, 0)</f>
        <v>0</v>
      </c>
      <c r="F288" s="7">
        <f t="shared" si="66"/>
        <v>0</v>
      </c>
      <c r="G288">
        <f>IF('Raw Data'!O283&lt;'Raw Data'!P283, 'Raw Data'!E283, 0)</f>
        <v>0</v>
      </c>
      <c r="H288" s="7">
        <f t="shared" si="67"/>
        <v>0</v>
      </c>
      <c r="I288">
        <f>IF(SUM('Raw Data'!O283:P283)&gt;2, 'Raw Data'!F283, 0)</f>
        <v>0</v>
      </c>
      <c r="J288" s="7">
        <f t="shared" si="68"/>
        <v>0</v>
      </c>
      <c r="K288">
        <f>IF(AND(ISNUMBER('Raw Data'!O283),SUM('Raw Data'!O283:P283)&lt;3),'Raw Data'!F283,)</f>
        <v>0</v>
      </c>
      <c r="L288" s="7">
        <f t="shared" si="69"/>
        <v>0</v>
      </c>
      <c r="M288">
        <f>IF(AND('Raw Data'!O283&gt;0, 'Raw Data'!P283&gt;0), 'Raw Data'!H283, 0)</f>
        <v>0</v>
      </c>
      <c r="N288" s="7">
        <f t="shared" si="70"/>
        <v>0</v>
      </c>
      <c r="O288">
        <f>IF(AND(ISNUMBER('Raw Data'!O283), OR('Raw Data'!O283=0, 'Raw Data'!P283=0)), 'Raw Data'!I283, 0)</f>
        <v>0</v>
      </c>
      <c r="P288" s="7">
        <f>IF(OR(E288&gt;0, ISBLANK('Raw Data'!O283)=TRUE), 0, 1)</f>
        <v>0</v>
      </c>
      <c r="Q288">
        <f>IF('Raw Data'!O283='Raw Data'!P283, 0, IF('Raw Data'!O283&gt;'Raw Data'!P283, 'Raw Data'!J283, 0))</f>
        <v>0</v>
      </c>
      <c r="R288" s="7">
        <f>IF(OR(E288&gt;0, ISBLANK('Raw Data'!O283)=TRUE), 0, 1)</f>
        <v>0</v>
      </c>
      <c r="S288">
        <f>IF('Raw Data'!O283='Raw Data'!P283, 0, IF('Raw Data'!O283&lt;'Raw Data'!P283, 'Raw Data'!K283, 0))</f>
        <v>0</v>
      </c>
      <c r="T288" s="7">
        <f t="shared" si="71"/>
        <v>0</v>
      </c>
      <c r="U288">
        <f>IF(AND(ISNUMBER('Raw Data'!O283), OR('Raw Data'!O283&gt;'Raw Data'!P283, 'Raw Data'!O283='Raw Data'!P283)), 'Raw Data'!L283, 0)</f>
        <v>0</v>
      </c>
      <c r="V288" s="7">
        <f t="shared" si="72"/>
        <v>0</v>
      </c>
      <c r="W288">
        <f>IF(AND(ISNUMBER('Raw Data'!O283), OR('Raw Data'!O283&lt;'Raw Data'!P283, 'Raw Data'!O283='Raw Data'!P283)), 'Raw Data'!M283, 0)</f>
        <v>0</v>
      </c>
      <c r="X288" s="7">
        <f t="shared" si="73"/>
        <v>0</v>
      </c>
      <c r="Y288">
        <f>IF(AND(ISNUMBER('Raw Data'!O283), OR('Raw Data'!O283&gt;'Raw Data'!P283, 'Raw Data'!O283&lt;'Raw Data'!P283)), 'Raw Data'!N283, 0)</f>
        <v>0</v>
      </c>
      <c r="Z288">
        <f>IF('Raw Data'!C283&lt;'Raw Data'!E283, 1, 0)</f>
        <v>0</v>
      </c>
      <c r="AA288">
        <f>IF(AND('Raw Data'!C283&lt;'Raw Data'!E283, 'Raw Data'!O283&gt;'Raw Data'!P283), 'Raw Data'!C283, 0)</f>
        <v>0</v>
      </c>
      <c r="AB288" t="b">
        <f>'Raw Data'!C283&lt;'Raw Data'!E283</f>
        <v>0</v>
      </c>
      <c r="AC288">
        <f>IF('Raw Data'!C284&gt;'Raw Data'!E284, 1, 0)</f>
        <v>0</v>
      </c>
      <c r="AD288">
        <f>IF(AND('Raw Data'!C283&gt;'Raw Data'!E283, 'Raw Data'!O283&gt;'Raw Data'!P283), 'Raw Data'!C283, 0)</f>
        <v>0</v>
      </c>
      <c r="AE288">
        <f>IF('Raw Data'!E283&lt;'Raw Data'!C283, 1, 0)</f>
        <v>0</v>
      </c>
      <c r="AF288">
        <f>IF(AND('Raw Data'!C283&gt;'Raw Data'!E283, 'Raw Data'!O283&lt;'Raw Data'!P283), 'Raw Data'!E283, 0)</f>
        <v>0</v>
      </c>
      <c r="AG288">
        <f>IF('Raw Data'!E283&gt;'Raw Data'!C283, 1, 0)</f>
        <v>0</v>
      </c>
      <c r="AH288">
        <f>IF(AND('Raw Data'!C283&lt;'Raw Data'!E283, 'Raw Data'!O283&lt;'Raw Data'!P283), 'Raw Data'!E283, 0)</f>
        <v>0</v>
      </c>
      <c r="AI288" s="7">
        <f t="shared" si="74"/>
        <v>0</v>
      </c>
      <c r="AJ288">
        <f>IF(ISNUMBER('Raw Data'!C283), IF(_xlfn.XLOOKUP(SMALL('Raw Data'!C283:E283, 1), C288:G288, C288:G288, 0)&gt;0, SMALL('Raw Data'!C283:E283, 1), 0), 0)</f>
        <v>0</v>
      </c>
      <c r="AK288" s="7">
        <f t="shared" si="75"/>
        <v>0</v>
      </c>
      <c r="AL288">
        <f>IF(ISNUMBER('Raw Data'!C283), IF(_xlfn.XLOOKUP(SMALL('Raw Data'!C283:E283, 2), C288:G288, C288:G288, 0)&gt;0, SMALL('Raw Data'!C283:E283, 2), 0), 0)</f>
        <v>0</v>
      </c>
      <c r="AM288" s="7">
        <f t="shared" si="76"/>
        <v>0</v>
      </c>
      <c r="AN288">
        <f>IF(ISNUMBER('Raw Data'!C283), IF(_xlfn.XLOOKUP(SMALL('Raw Data'!C283:E283, 3), C288:G288, C288:G288, 0)&gt;0, SMALL('Raw Data'!C283:E283, 3), 0), 0)</f>
        <v>0</v>
      </c>
      <c r="AO288" s="7">
        <f t="shared" si="77"/>
        <v>0</v>
      </c>
      <c r="AP288">
        <f>IF(AND('Raw Data'!C283&lt;'Raw Data'!E283,'Raw Data'!O283&gt;'Raw Data'!P283),'Raw Data'!C283,IF(AND('Raw Data'!E283&lt;'Raw Data'!C283,'Raw Data'!P283&gt;'Raw Data'!O283),'Raw Data'!E283,0))</f>
        <v>0</v>
      </c>
      <c r="AQ288" s="7">
        <f t="shared" si="78"/>
        <v>0</v>
      </c>
      <c r="AR288">
        <f>IF(AND('Raw Data'!C283&gt;'Raw Data'!E283,'Raw Data'!O283&gt;'Raw Data'!P283),'Raw Data'!C283,IF(AND('Raw Data'!E283&gt;'Raw Data'!C283,'Raw Data'!P283&gt;'Raw Data'!O283),'Raw Data'!E283,0))</f>
        <v>0</v>
      </c>
      <c r="AS288">
        <f>IF('Raw Data'!D283&gt;0, IF('Raw Data'!D283&gt;4, Analysis!P288, 1), 0)</f>
        <v>0</v>
      </c>
      <c r="AT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AU288">
        <f t="shared" si="79"/>
        <v>0</v>
      </c>
      <c r="AV288">
        <f>IF(AND('Raw Data'!D283&gt;4,'Raw Data'!O283&lt;'Raw Data'!P283),'Raw Data'!K283,IF(AND('Raw Data'!D283&gt;4,'Raw Data'!O283='Raw Data'!P283),0,IF('Raw Data'!O283='Raw Data'!P283,'Raw Data'!D283,0)))</f>
        <v>0</v>
      </c>
      <c r="AW288">
        <f>IF(AND('Raw Data'!D283&lt;4, NOT(ISBLANK('Raw Data'!D283))), 1, 0)</f>
        <v>0</v>
      </c>
      <c r="AX288">
        <f>IF(AND('Raw Data'!D283&lt;4, 'Raw Data'!O283='Raw Data'!P283), 'Raw Data'!D283, 0)</f>
        <v>0</v>
      </c>
    </row>
    <row r="289" spans="1:50" x14ac:dyDescent="0.3">
      <c r="A289">
        <f>'Raw Data'!Q284</f>
        <v>0</v>
      </c>
      <c r="B289" s="7">
        <f t="shared" si="64"/>
        <v>0</v>
      </c>
      <c r="C289">
        <f>IF('Raw Data'!O284&gt;'Raw Data'!P284, 'Raw Data'!C284, 0)</f>
        <v>0</v>
      </c>
      <c r="D289" s="7">
        <f t="shared" si="65"/>
        <v>0</v>
      </c>
      <c r="E289">
        <f>IF(AND(ISNUMBER('Raw Data'!O284), 'Raw Data'!O284='Raw Data'!P284), 'Raw Data'!D284, 0)</f>
        <v>0</v>
      </c>
      <c r="F289" s="7">
        <f t="shared" si="66"/>
        <v>0</v>
      </c>
      <c r="G289">
        <f>IF('Raw Data'!O284&lt;'Raw Data'!P284, 'Raw Data'!E284, 0)</f>
        <v>0</v>
      </c>
      <c r="H289" s="7">
        <f t="shared" si="67"/>
        <v>0</v>
      </c>
      <c r="I289">
        <f>IF(SUM('Raw Data'!O284:P284)&gt;2, 'Raw Data'!F284, 0)</f>
        <v>0</v>
      </c>
      <c r="J289" s="7">
        <f t="shared" si="68"/>
        <v>0</v>
      </c>
      <c r="K289">
        <f>IF(AND(ISNUMBER('Raw Data'!O284),SUM('Raw Data'!O284:P284)&lt;3),'Raw Data'!F284,)</f>
        <v>0</v>
      </c>
      <c r="L289" s="7">
        <f t="shared" si="69"/>
        <v>0</v>
      </c>
      <c r="M289">
        <f>IF(AND('Raw Data'!O284&gt;0, 'Raw Data'!P284&gt;0), 'Raw Data'!H284, 0)</f>
        <v>0</v>
      </c>
      <c r="N289" s="7">
        <f t="shared" si="70"/>
        <v>0</v>
      </c>
      <c r="O289">
        <f>IF(AND(ISNUMBER('Raw Data'!O284), OR('Raw Data'!O284=0, 'Raw Data'!P284=0)), 'Raw Data'!I284, 0)</f>
        <v>0</v>
      </c>
      <c r="P289" s="7">
        <f>IF(OR(E289&gt;0, ISBLANK('Raw Data'!O284)=TRUE), 0, 1)</f>
        <v>0</v>
      </c>
      <c r="Q289">
        <f>IF('Raw Data'!O284='Raw Data'!P284, 0, IF('Raw Data'!O284&gt;'Raw Data'!P284, 'Raw Data'!J284, 0))</f>
        <v>0</v>
      </c>
      <c r="R289" s="7">
        <f>IF(OR(E289&gt;0, ISBLANK('Raw Data'!O284)=TRUE), 0, 1)</f>
        <v>0</v>
      </c>
      <c r="S289">
        <f>IF('Raw Data'!O284='Raw Data'!P284, 0, IF('Raw Data'!O284&lt;'Raw Data'!P284, 'Raw Data'!K284, 0))</f>
        <v>0</v>
      </c>
      <c r="T289" s="7">
        <f t="shared" si="71"/>
        <v>0</v>
      </c>
      <c r="U289">
        <f>IF(AND(ISNUMBER('Raw Data'!O284), OR('Raw Data'!O284&gt;'Raw Data'!P284, 'Raw Data'!O284='Raw Data'!P284)), 'Raw Data'!L284, 0)</f>
        <v>0</v>
      </c>
      <c r="V289" s="7">
        <f t="shared" si="72"/>
        <v>0</v>
      </c>
      <c r="W289">
        <f>IF(AND(ISNUMBER('Raw Data'!O284), OR('Raw Data'!O284&lt;'Raw Data'!P284, 'Raw Data'!O284='Raw Data'!P284)), 'Raw Data'!M284, 0)</f>
        <v>0</v>
      </c>
      <c r="X289" s="7">
        <f t="shared" si="73"/>
        <v>0</v>
      </c>
      <c r="Y289">
        <f>IF(AND(ISNUMBER('Raw Data'!O284), OR('Raw Data'!O284&gt;'Raw Data'!P284, 'Raw Data'!O284&lt;'Raw Data'!P284)), 'Raw Data'!N284, 0)</f>
        <v>0</v>
      </c>
      <c r="Z289">
        <f>IF('Raw Data'!C284&lt;'Raw Data'!E284, 1, 0)</f>
        <v>0</v>
      </c>
      <c r="AA289">
        <f>IF(AND('Raw Data'!C284&lt;'Raw Data'!E284, 'Raw Data'!O284&gt;'Raw Data'!P284), 'Raw Data'!C284, 0)</f>
        <v>0</v>
      </c>
      <c r="AB289" t="b">
        <f>'Raw Data'!C284&lt;'Raw Data'!E284</f>
        <v>0</v>
      </c>
      <c r="AC289">
        <f>IF('Raw Data'!C285&gt;'Raw Data'!E285, 1, 0)</f>
        <v>0</v>
      </c>
      <c r="AD289">
        <f>IF(AND('Raw Data'!C284&gt;'Raw Data'!E284, 'Raw Data'!O284&gt;'Raw Data'!P284), 'Raw Data'!C284, 0)</f>
        <v>0</v>
      </c>
      <c r="AE289">
        <f>IF('Raw Data'!E284&lt;'Raw Data'!C284, 1, 0)</f>
        <v>0</v>
      </c>
      <c r="AF289">
        <f>IF(AND('Raw Data'!C284&gt;'Raw Data'!E284, 'Raw Data'!O284&lt;'Raw Data'!P284), 'Raw Data'!E284, 0)</f>
        <v>0</v>
      </c>
      <c r="AG289">
        <f>IF('Raw Data'!E284&gt;'Raw Data'!C284, 1, 0)</f>
        <v>0</v>
      </c>
      <c r="AH289">
        <f>IF(AND('Raw Data'!C284&lt;'Raw Data'!E284, 'Raw Data'!O284&lt;'Raw Data'!P284), 'Raw Data'!E284, 0)</f>
        <v>0</v>
      </c>
      <c r="AI289" s="7">
        <f t="shared" si="74"/>
        <v>0</v>
      </c>
      <c r="AJ289">
        <f>IF(ISNUMBER('Raw Data'!C284), IF(_xlfn.XLOOKUP(SMALL('Raw Data'!C284:E284, 1), C289:G289, C289:G289, 0)&gt;0, SMALL('Raw Data'!C284:E284, 1), 0), 0)</f>
        <v>0</v>
      </c>
      <c r="AK289" s="7">
        <f t="shared" si="75"/>
        <v>0</v>
      </c>
      <c r="AL289">
        <f>IF(ISNUMBER('Raw Data'!C284), IF(_xlfn.XLOOKUP(SMALL('Raw Data'!C284:E284, 2), C289:G289, C289:G289, 0)&gt;0, SMALL('Raw Data'!C284:E284, 2), 0), 0)</f>
        <v>0</v>
      </c>
      <c r="AM289" s="7">
        <f t="shared" si="76"/>
        <v>0</v>
      </c>
      <c r="AN289">
        <f>IF(ISNUMBER('Raw Data'!C284), IF(_xlfn.XLOOKUP(SMALL('Raw Data'!C284:E284, 3), C289:G289, C289:G289, 0)&gt;0, SMALL('Raw Data'!C284:E284, 3), 0), 0)</f>
        <v>0</v>
      </c>
      <c r="AO289" s="7">
        <f t="shared" si="77"/>
        <v>0</v>
      </c>
      <c r="AP289">
        <f>IF(AND('Raw Data'!C284&lt;'Raw Data'!E284,'Raw Data'!O284&gt;'Raw Data'!P284),'Raw Data'!C284,IF(AND('Raw Data'!E284&lt;'Raw Data'!C284,'Raw Data'!P284&gt;'Raw Data'!O284),'Raw Data'!E284,0))</f>
        <v>0</v>
      </c>
      <c r="AQ289" s="7">
        <f t="shared" si="78"/>
        <v>0</v>
      </c>
      <c r="AR289">
        <f>IF(AND('Raw Data'!C284&gt;'Raw Data'!E284,'Raw Data'!O284&gt;'Raw Data'!P284),'Raw Data'!C284,IF(AND('Raw Data'!E284&gt;'Raw Data'!C284,'Raw Data'!P284&gt;'Raw Data'!O284),'Raw Data'!E284,0))</f>
        <v>0</v>
      </c>
      <c r="AS289">
        <f>IF('Raw Data'!D284&gt;0, IF('Raw Data'!D284&gt;4, Analysis!P289, 1), 0)</f>
        <v>0</v>
      </c>
      <c r="AT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AU289">
        <f t="shared" si="79"/>
        <v>0</v>
      </c>
      <c r="AV289">
        <f>IF(AND('Raw Data'!D284&gt;4,'Raw Data'!O284&lt;'Raw Data'!P284),'Raw Data'!K284,IF(AND('Raw Data'!D284&gt;4,'Raw Data'!O284='Raw Data'!P284),0,IF('Raw Data'!O284='Raw Data'!P284,'Raw Data'!D284,0)))</f>
        <v>0</v>
      </c>
      <c r="AW289">
        <f>IF(AND('Raw Data'!D284&lt;4, NOT(ISBLANK('Raw Data'!D284))), 1, 0)</f>
        <v>0</v>
      </c>
      <c r="AX289">
        <f>IF(AND('Raw Data'!D284&lt;4, 'Raw Data'!O284='Raw Data'!P284), 'Raw Data'!D284, 0)</f>
        <v>0</v>
      </c>
    </row>
    <row r="290" spans="1:50" x14ac:dyDescent="0.3">
      <c r="A290">
        <f>'Raw Data'!Q285</f>
        <v>0</v>
      </c>
      <c r="B290" s="7">
        <f t="shared" si="64"/>
        <v>0</v>
      </c>
      <c r="C290">
        <f>IF('Raw Data'!O285&gt;'Raw Data'!P285, 'Raw Data'!C285, 0)</f>
        <v>0</v>
      </c>
      <c r="D290" s="7">
        <f t="shared" si="65"/>
        <v>0</v>
      </c>
      <c r="E290">
        <f>IF(AND(ISNUMBER('Raw Data'!O285), 'Raw Data'!O285='Raw Data'!P285), 'Raw Data'!D285, 0)</f>
        <v>0</v>
      </c>
      <c r="F290" s="7">
        <f t="shared" si="66"/>
        <v>0</v>
      </c>
      <c r="G290">
        <f>IF('Raw Data'!O285&lt;'Raw Data'!P285, 'Raw Data'!E285, 0)</f>
        <v>0</v>
      </c>
      <c r="H290" s="7">
        <f t="shared" si="67"/>
        <v>0</v>
      </c>
      <c r="I290">
        <f>IF(SUM('Raw Data'!O285:P285)&gt;2, 'Raw Data'!F285, 0)</f>
        <v>0</v>
      </c>
      <c r="J290" s="7">
        <f t="shared" si="68"/>
        <v>0</v>
      </c>
      <c r="K290">
        <f>IF(AND(ISNUMBER('Raw Data'!O285),SUM('Raw Data'!O285:P285)&lt;3),'Raw Data'!F285,)</f>
        <v>0</v>
      </c>
      <c r="L290" s="7">
        <f t="shared" si="69"/>
        <v>0</v>
      </c>
      <c r="M290">
        <f>IF(AND('Raw Data'!O285&gt;0, 'Raw Data'!P285&gt;0), 'Raw Data'!H285, 0)</f>
        <v>0</v>
      </c>
      <c r="N290" s="7">
        <f t="shared" si="70"/>
        <v>0</v>
      </c>
      <c r="O290">
        <f>IF(AND(ISNUMBER('Raw Data'!O285), OR('Raw Data'!O285=0, 'Raw Data'!P285=0)), 'Raw Data'!I285, 0)</f>
        <v>0</v>
      </c>
      <c r="P290" s="7">
        <f>IF(OR(E290&gt;0, ISBLANK('Raw Data'!O285)=TRUE), 0, 1)</f>
        <v>0</v>
      </c>
      <c r="Q290">
        <f>IF('Raw Data'!O285='Raw Data'!P285, 0, IF('Raw Data'!O285&gt;'Raw Data'!P285, 'Raw Data'!J285, 0))</f>
        <v>0</v>
      </c>
      <c r="R290" s="7">
        <f>IF(OR(E290&gt;0, ISBLANK('Raw Data'!O285)=TRUE), 0, 1)</f>
        <v>0</v>
      </c>
      <c r="S290">
        <f>IF('Raw Data'!O285='Raw Data'!P285, 0, IF('Raw Data'!O285&lt;'Raw Data'!P285, 'Raw Data'!K285, 0))</f>
        <v>0</v>
      </c>
      <c r="T290" s="7">
        <f t="shared" si="71"/>
        <v>0</v>
      </c>
      <c r="U290">
        <f>IF(AND(ISNUMBER('Raw Data'!O285), OR('Raw Data'!O285&gt;'Raw Data'!P285, 'Raw Data'!O285='Raw Data'!P285)), 'Raw Data'!L285, 0)</f>
        <v>0</v>
      </c>
      <c r="V290" s="7">
        <f t="shared" si="72"/>
        <v>0</v>
      </c>
      <c r="W290">
        <f>IF(AND(ISNUMBER('Raw Data'!O285), OR('Raw Data'!O285&lt;'Raw Data'!P285, 'Raw Data'!O285='Raw Data'!P285)), 'Raw Data'!M285, 0)</f>
        <v>0</v>
      </c>
      <c r="X290" s="7">
        <f t="shared" si="73"/>
        <v>0</v>
      </c>
      <c r="Y290">
        <f>IF(AND(ISNUMBER('Raw Data'!O285), OR('Raw Data'!O285&gt;'Raw Data'!P285, 'Raw Data'!O285&lt;'Raw Data'!P285)), 'Raw Data'!N285, 0)</f>
        <v>0</v>
      </c>
      <c r="Z290">
        <f>IF('Raw Data'!C285&lt;'Raw Data'!E285, 1, 0)</f>
        <v>0</v>
      </c>
      <c r="AA290">
        <f>IF(AND('Raw Data'!C285&lt;'Raw Data'!E285, 'Raw Data'!O285&gt;'Raw Data'!P285), 'Raw Data'!C285, 0)</f>
        <v>0</v>
      </c>
      <c r="AB290" t="b">
        <f>'Raw Data'!C285&lt;'Raw Data'!E285</f>
        <v>0</v>
      </c>
      <c r="AC290">
        <f>IF('Raw Data'!C286&gt;'Raw Data'!E286, 1, 0)</f>
        <v>0</v>
      </c>
      <c r="AD290">
        <f>IF(AND('Raw Data'!C285&gt;'Raw Data'!E285, 'Raw Data'!O285&gt;'Raw Data'!P285), 'Raw Data'!C285, 0)</f>
        <v>0</v>
      </c>
      <c r="AE290">
        <f>IF('Raw Data'!E285&lt;'Raw Data'!C285, 1, 0)</f>
        <v>0</v>
      </c>
      <c r="AF290">
        <f>IF(AND('Raw Data'!C285&gt;'Raw Data'!E285, 'Raw Data'!O285&lt;'Raw Data'!P285), 'Raw Data'!E285, 0)</f>
        <v>0</v>
      </c>
      <c r="AG290">
        <f>IF('Raw Data'!E285&gt;'Raw Data'!C285, 1, 0)</f>
        <v>0</v>
      </c>
      <c r="AH290">
        <f>IF(AND('Raw Data'!C285&lt;'Raw Data'!E285, 'Raw Data'!O285&lt;'Raw Data'!P285), 'Raw Data'!E285, 0)</f>
        <v>0</v>
      </c>
      <c r="AI290" s="7">
        <f t="shared" si="74"/>
        <v>0</v>
      </c>
      <c r="AJ290">
        <f>IF(ISNUMBER('Raw Data'!C285), IF(_xlfn.XLOOKUP(SMALL('Raw Data'!C285:E285, 1), C290:G290, C290:G290, 0)&gt;0, SMALL('Raw Data'!C285:E285, 1), 0), 0)</f>
        <v>0</v>
      </c>
      <c r="AK290" s="7">
        <f t="shared" si="75"/>
        <v>0</v>
      </c>
      <c r="AL290">
        <f>IF(ISNUMBER('Raw Data'!C285), IF(_xlfn.XLOOKUP(SMALL('Raw Data'!C285:E285, 2), C290:G290, C290:G290, 0)&gt;0, SMALL('Raw Data'!C285:E285, 2), 0), 0)</f>
        <v>0</v>
      </c>
      <c r="AM290" s="7">
        <f t="shared" si="76"/>
        <v>0</v>
      </c>
      <c r="AN290">
        <f>IF(ISNUMBER('Raw Data'!C285), IF(_xlfn.XLOOKUP(SMALL('Raw Data'!C285:E285, 3), C290:G290, C290:G290, 0)&gt;0, SMALL('Raw Data'!C285:E285, 3), 0), 0)</f>
        <v>0</v>
      </c>
      <c r="AO290" s="7">
        <f t="shared" si="77"/>
        <v>0</v>
      </c>
      <c r="AP290">
        <f>IF(AND('Raw Data'!C285&lt;'Raw Data'!E285,'Raw Data'!O285&gt;'Raw Data'!P285),'Raw Data'!C285,IF(AND('Raw Data'!E285&lt;'Raw Data'!C285,'Raw Data'!P285&gt;'Raw Data'!O285),'Raw Data'!E285,0))</f>
        <v>0</v>
      </c>
      <c r="AQ290" s="7">
        <f t="shared" si="78"/>
        <v>0</v>
      </c>
      <c r="AR290">
        <f>IF(AND('Raw Data'!C285&gt;'Raw Data'!E285,'Raw Data'!O285&gt;'Raw Data'!P285),'Raw Data'!C285,IF(AND('Raw Data'!E285&gt;'Raw Data'!C285,'Raw Data'!P285&gt;'Raw Data'!O285),'Raw Data'!E285,0))</f>
        <v>0</v>
      </c>
      <c r="AS290">
        <f>IF('Raw Data'!D285&gt;0, IF('Raw Data'!D285&gt;4, Analysis!P290, 1), 0)</f>
        <v>0</v>
      </c>
      <c r="AT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AU290">
        <f t="shared" si="79"/>
        <v>0</v>
      </c>
      <c r="AV290">
        <f>IF(AND('Raw Data'!D285&gt;4,'Raw Data'!O285&lt;'Raw Data'!P285),'Raw Data'!K285,IF(AND('Raw Data'!D285&gt;4,'Raw Data'!O285='Raw Data'!P285),0,IF('Raw Data'!O285='Raw Data'!P285,'Raw Data'!D285,0)))</f>
        <v>0</v>
      </c>
      <c r="AW290">
        <f>IF(AND('Raw Data'!D285&lt;4, NOT(ISBLANK('Raw Data'!D285))), 1, 0)</f>
        <v>0</v>
      </c>
      <c r="AX290">
        <f>IF(AND('Raw Data'!D285&lt;4, 'Raw Data'!O285='Raw Data'!P285), 'Raw Data'!D285, 0)</f>
        <v>0</v>
      </c>
    </row>
    <row r="291" spans="1:50" x14ac:dyDescent="0.3">
      <c r="A291">
        <f>'Raw Data'!Q286</f>
        <v>0</v>
      </c>
      <c r="B291" s="7">
        <f t="shared" si="64"/>
        <v>0</v>
      </c>
      <c r="C291">
        <f>IF('Raw Data'!O286&gt;'Raw Data'!P286, 'Raw Data'!C286, 0)</f>
        <v>0</v>
      </c>
      <c r="D291" s="7">
        <f t="shared" si="65"/>
        <v>0</v>
      </c>
      <c r="E291">
        <f>IF(AND(ISNUMBER('Raw Data'!O286), 'Raw Data'!O286='Raw Data'!P286), 'Raw Data'!D286, 0)</f>
        <v>0</v>
      </c>
      <c r="F291" s="7">
        <f t="shared" si="66"/>
        <v>0</v>
      </c>
      <c r="G291">
        <f>IF('Raw Data'!O286&lt;'Raw Data'!P286, 'Raw Data'!E286, 0)</f>
        <v>0</v>
      </c>
      <c r="H291" s="7">
        <f t="shared" si="67"/>
        <v>0</v>
      </c>
      <c r="I291">
        <f>IF(SUM('Raw Data'!O286:P286)&gt;2, 'Raw Data'!F286, 0)</f>
        <v>0</v>
      </c>
      <c r="J291" s="7">
        <f t="shared" si="68"/>
        <v>0</v>
      </c>
      <c r="K291">
        <f>IF(AND(ISNUMBER('Raw Data'!O286),SUM('Raw Data'!O286:P286)&lt;3),'Raw Data'!F286,)</f>
        <v>0</v>
      </c>
      <c r="L291" s="7">
        <f t="shared" si="69"/>
        <v>0</v>
      </c>
      <c r="M291">
        <f>IF(AND('Raw Data'!O286&gt;0, 'Raw Data'!P286&gt;0), 'Raw Data'!H286, 0)</f>
        <v>0</v>
      </c>
      <c r="N291" s="7">
        <f t="shared" si="70"/>
        <v>0</v>
      </c>
      <c r="O291">
        <f>IF(AND(ISNUMBER('Raw Data'!O286), OR('Raw Data'!O286=0, 'Raw Data'!P286=0)), 'Raw Data'!I286, 0)</f>
        <v>0</v>
      </c>
      <c r="P291" s="7">
        <f>IF(OR(E291&gt;0, ISBLANK('Raw Data'!O286)=TRUE), 0, 1)</f>
        <v>0</v>
      </c>
      <c r="Q291">
        <f>IF('Raw Data'!O286='Raw Data'!P286, 0, IF('Raw Data'!O286&gt;'Raw Data'!P286, 'Raw Data'!J286, 0))</f>
        <v>0</v>
      </c>
      <c r="R291" s="7">
        <f>IF(OR(E291&gt;0, ISBLANK('Raw Data'!O286)=TRUE), 0, 1)</f>
        <v>0</v>
      </c>
      <c r="S291">
        <f>IF('Raw Data'!O286='Raw Data'!P286, 0, IF('Raw Data'!O286&lt;'Raw Data'!P286, 'Raw Data'!K286, 0))</f>
        <v>0</v>
      </c>
      <c r="T291" s="7">
        <f t="shared" si="71"/>
        <v>0</v>
      </c>
      <c r="U291">
        <f>IF(AND(ISNUMBER('Raw Data'!O286), OR('Raw Data'!O286&gt;'Raw Data'!P286, 'Raw Data'!O286='Raw Data'!P286)), 'Raw Data'!L286, 0)</f>
        <v>0</v>
      </c>
      <c r="V291" s="7">
        <f t="shared" si="72"/>
        <v>0</v>
      </c>
      <c r="W291">
        <f>IF(AND(ISNUMBER('Raw Data'!O286), OR('Raw Data'!O286&lt;'Raw Data'!P286, 'Raw Data'!O286='Raw Data'!P286)), 'Raw Data'!M286, 0)</f>
        <v>0</v>
      </c>
      <c r="X291" s="7">
        <f t="shared" si="73"/>
        <v>0</v>
      </c>
      <c r="Y291">
        <f>IF(AND(ISNUMBER('Raw Data'!O286), OR('Raw Data'!O286&gt;'Raw Data'!P286, 'Raw Data'!O286&lt;'Raw Data'!P286)), 'Raw Data'!N286, 0)</f>
        <v>0</v>
      </c>
      <c r="Z291">
        <f>IF('Raw Data'!C286&lt;'Raw Data'!E286, 1, 0)</f>
        <v>0</v>
      </c>
      <c r="AA291">
        <f>IF(AND('Raw Data'!C286&lt;'Raw Data'!E286, 'Raw Data'!O286&gt;'Raw Data'!P286), 'Raw Data'!C286, 0)</f>
        <v>0</v>
      </c>
      <c r="AB291" t="b">
        <f>'Raw Data'!C286&lt;'Raw Data'!E286</f>
        <v>0</v>
      </c>
      <c r="AC291">
        <f>IF('Raw Data'!C287&gt;'Raw Data'!E287, 1, 0)</f>
        <v>0</v>
      </c>
      <c r="AD291">
        <f>IF(AND('Raw Data'!C286&gt;'Raw Data'!E286, 'Raw Data'!O286&gt;'Raw Data'!P286), 'Raw Data'!C286, 0)</f>
        <v>0</v>
      </c>
      <c r="AE291">
        <f>IF('Raw Data'!E286&lt;'Raw Data'!C286, 1, 0)</f>
        <v>0</v>
      </c>
      <c r="AF291">
        <f>IF(AND('Raw Data'!C286&gt;'Raw Data'!E286, 'Raw Data'!O286&lt;'Raw Data'!P286), 'Raw Data'!E286, 0)</f>
        <v>0</v>
      </c>
      <c r="AG291">
        <f>IF('Raw Data'!E286&gt;'Raw Data'!C286, 1, 0)</f>
        <v>0</v>
      </c>
      <c r="AH291">
        <f>IF(AND('Raw Data'!C286&lt;'Raw Data'!E286, 'Raw Data'!O286&lt;'Raw Data'!P286), 'Raw Data'!E286, 0)</f>
        <v>0</v>
      </c>
      <c r="AI291" s="7">
        <f t="shared" si="74"/>
        <v>0</v>
      </c>
      <c r="AJ291">
        <f>IF(ISNUMBER('Raw Data'!C286), IF(_xlfn.XLOOKUP(SMALL('Raw Data'!C286:E286, 1), C291:G291, C291:G291, 0)&gt;0, SMALL('Raw Data'!C286:E286, 1), 0), 0)</f>
        <v>0</v>
      </c>
      <c r="AK291" s="7">
        <f t="shared" si="75"/>
        <v>0</v>
      </c>
      <c r="AL291">
        <f>IF(ISNUMBER('Raw Data'!C286), IF(_xlfn.XLOOKUP(SMALL('Raw Data'!C286:E286, 2), C291:G291, C291:G291, 0)&gt;0, SMALL('Raw Data'!C286:E286, 2), 0), 0)</f>
        <v>0</v>
      </c>
      <c r="AM291" s="7">
        <f t="shared" si="76"/>
        <v>0</v>
      </c>
      <c r="AN291">
        <f>IF(ISNUMBER('Raw Data'!C286), IF(_xlfn.XLOOKUP(SMALL('Raw Data'!C286:E286, 3), C291:G291, C291:G291, 0)&gt;0, SMALL('Raw Data'!C286:E286, 3), 0), 0)</f>
        <v>0</v>
      </c>
      <c r="AO291" s="7">
        <f t="shared" si="77"/>
        <v>0</v>
      </c>
      <c r="AP291">
        <f>IF(AND('Raw Data'!C286&lt;'Raw Data'!E286,'Raw Data'!O286&gt;'Raw Data'!P286),'Raw Data'!C286,IF(AND('Raw Data'!E286&lt;'Raw Data'!C286,'Raw Data'!P286&gt;'Raw Data'!O286),'Raw Data'!E286,0))</f>
        <v>0</v>
      </c>
      <c r="AQ291" s="7">
        <f t="shared" si="78"/>
        <v>0</v>
      </c>
      <c r="AR291">
        <f>IF(AND('Raw Data'!C286&gt;'Raw Data'!E286,'Raw Data'!O286&gt;'Raw Data'!P286),'Raw Data'!C286,IF(AND('Raw Data'!E286&gt;'Raw Data'!C286,'Raw Data'!P286&gt;'Raw Data'!O286),'Raw Data'!E286,0))</f>
        <v>0</v>
      </c>
      <c r="AS291">
        <f>IF('Raw Data'!D286&gt;0, IF('Raw Data'!D286&gt;4, Analysis!P291, 1), 0)</f>
        <v>0</v>
      </c>
      <c r="AT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AU291">
        <f t="shared" si="79"/>
        <v>0</v>
      </c>
      <c r="AV291">
        <f>IF(AND('Raw Data'!D286&gt;4,'Raw Data'!O286&lt;'Raw Data'!P286),'Raw Data'!K286,IF(AND('Raw Data'!D286&gt;4,'Raw Data'!O286='Raw Data'!P286),0,IF('Raw Data'!O286='Raw Data'!P286,'Raw Data'!D286,0)))</f>
        <v>0</v>
      </c>
      <c r="AW291">
        <f>IF(AND('Raw Data'!D286&lt;4, NOT(ISBLANK('Raw Data'!D286))), 1, 0)</f>
        <v>0</v>
      </c>
      <c r="AX291">
        <f>IF(AND('Raw Data'!D286&lt;4, 'Raw Data'!O286='Raw Data'!P286), 'Raw Data'!D286, 0)</f>
        <v>0</v>
      </c>
    </row>
    <row r="292" spans="1:50" x14ac:dyDescent="0.3">
      <c r="A292">
        <f>'Raw Data'!Q287</f>
        <v>0</v>
      </c>
      <c r="B292" s="7">
        <f t="shared" si="64"/>
        <v>0</v>
      </c>
      <c r="C292">
        <f>IF('Raw Data'!O287&gt;'Raw Data'!P287, 'Raw Data'!C287, 0)</f>
        <v>0</v>
      </c>
      <c r="D292" s="7">
        <f t="shared" si="65"/>
        <v>0</v>
      </c>
      <c r="E292">
        <f>IF(AND(ISNUMBER('Raw Data'!O287), 'Raw Data'!O287='Raw Data'!P287), 'Raw Data'!D287, 0)</f>
        <v>0</v>
      </c>
      <c r="F292" s="7">
        <f t="shared" si="66"/>
        <v>0</v>
      </c>
      <c r="G292">
        <f>IF('Raw Data'!O287&lt;'Raw Data'!P287, 'Raw Data'!E287, 0)</f>
        <v>0</v>
      </c>
      <c r="H292" s="7">
        <f t="shared" si="67"/>
        <v>0</v>
      </c>
      <c r="I292">
        <f>IF(SUM('Raw Data'!O287:P287)&gt;2, 'Raw Data'!F287, 0)</f>
        <v>0</v>
      </c>
      <c r="J292" s="7">
        <f t="shared" si="68"/>
        <v>0</v>
      </c>
      <c r="K292">
        <f>IF(AND(ISNUMBER('Raw Data'!O287),SUM('Raw Data'!O287:P287)&lt;3),'Raw Data'!F287,)</f>
        <v>0</v>
      </c>
      <c r="L292" s="7">
        <f t="shared" si="69"/>
        <v>0</v>
      </c>
      <c r="M292">
        <f>IF(AND('Raw Data'!O287&gt;0, 'Raw Data'!P287&gt;0), 'Raw Data'!H287, 0)</f>
        <v>0</v>
      </c>
      <c r="N292" s="7">
        <f t="shared" si="70"/>
        <v>0</v>
      </c>
      <c r="O292">
        <f>IF(AND(ISNUMBER('Raw Data'!O287), OR('Raw Data'!O287=0, 'Raw Data'!P287=0)), 'Raw Data'!I287, 0)</f>
        <v>0</v>
      </c>
      <c r="P292" s="7">
        <f>IF(OR(E292&gt;0, ISBLANK('Raw Data'!O287)=TRUE), 0, 1)</f>
        <v>0</v>
      </c>
      <c r="Q292">
        <f>IF('Raw Data'!O287='Raw Data'!P287, 0, IF('Raw Data'!O287&gt;'Raw Data'!P287, 'Raw Data'!J287, 0))</f>
        <v>0</v>
      </c>
      <c r="R292" s="7">
        <f>IF(OR(E292&gt;0, ISBLANK('Raw Data'!O287)=TRUE), 0, 1)</f>
        <v>0</v>
      </c>
      <c r="S292">
        <f>IF('Raw Data'!O287='Raw Data'!P287, 0, IF('Raw Data'!O287&lt;'Raw Data'!P287, 'Raw Data'!K287, 0))</f>
        <v>0</v>
      </c>
      <c r="T292" s="7">
        <f t="shared" si="71"/>
        <v>0</v>
      </c>
      <c r="U292">
        <f>IF(AND(ISNUMBER('Raw Data'!O287), OR('Raw Data'!O287&gt;'Raw Data'!P287, 'Raw Data'!O287='Raw Data'!P287)), 'Raw Data'!L287, 0)</f>
        <v>0</v>
      </c>
      <c r="V292" s="7">
        <f t="shared" si="72"/>
        <v>0</v>
      </c>
      <c r="W292">
        <f>IF(AND(ISNUMBER('Raw Data'!O287), OR('Raw Data'!O287&lt;'Raw Data'!P287, 'Raw Data'!O287='Raw Data'!P287)), 'Raw Data'!M287, 0)</f>
        <v>0</v>
      </c>
      <c r="X292" s="7">
        <f t="shared" si="73"/>
        <v>0</v>
      </c>
      <c r="Y292">
        <f>IF(AND(ISNUMBER('Raw Data'!O287), OR('Raw Data'!O287&gt;'Raw Data'!P287, 'Raw Data'!O287&lt;'Raw Data'!P287)), 'Raw Data'!N287, 0)</f>
        <v>0</v>
      </c>
      <c r="Z292">
        <f>IF('Raw Data'!C287&lt;'Raw Data'!E287, 1, 0)</f>
        <v>0</v>
      </c>
      <c r="AA292">
        <f>IF(AND('Raw Data'!C287&lt;'Raw Data'!E287, 'Raw Data'!O287&gt;'Raw Data'!P287), 'Raw Data'!C287, 0)</f>
        <v>0</v>
      </c>
      <c r="AB292" t="b">
        <f>'Raw Data'!C287&lt;'Raw Data'!E287</f>
        <v>0</v>
      </c>
      <c r="AC292">
        <f>IF('Raw Data'!C288&gt;'Raw Data'!E288, 1, 0)</f>
        <v>0</v>
      </c>
      <c r="AD292">
        <f>IF(AND('Raw Data'!C287&gt;'Raw Data'!E287, 'Raw Data'!O287&gt;'Raw Data'!P287), 'Raw Data'!C287, 0)</f>
        <v>0</v>
      </c>
      <c r="AE292">
        <f>IF('Raw Data'!E287&lt;'Raw Data'!C287, 1, 0)</f>
        <v>0</v>
      </c>
      <c r="AF292">
        <f>IF(AND('Raw Data'!C287&gt;'Raw Data'!E287, 'Raw Data'!O287&lt;'Raw Data'!P287), 'Raw Data'!E287, 0)</f>
        <v>0</v>
      </c>
      <c r="AG292">
        <f>IF('Raw Data'!E287&gt;'Raw Data'!C287, 1, 0)</f>
        <v>0</v>
      </c>
      <c r="AH292">
        <f>IF(AND('Raw Data'!C287&lt;'Raw Data'!E287, 'Raw Data'!O287&lt;'Raw Data'!P287), 'Raw Data'!E287, 0)</f>
        <v>0</v>
      </c>
      <c r="AI292" s="7">
        <f t="shared" si="74"/>
        <v>0</v>
      </c>
      <c r="AJ292">
        <f>IF(ISNUMBER('Raw Data'!C287), IF(_xlfn.XLOOKUP(SMALL('Raw Data'!C287:E287, 1), C292:G292, C292:G292, 0)&gt;0, SMALL('Raw Data'!C287:E287, 1), 0), 0)</f>
        <v>0</v>
      </c>
      <c r="AK292" s="7">
        <f t="shared" si="75"/>
        <v>0</v>
      </c>
      <c r="AL292">
        <f>IF(ISNUMBER('Raw Data'!C287), IF(_xlfn.XLOOKUP(SMALL('Raw Data'!C287:E287, 2), C292:G292, C292:G292, 0)&gt;0, SMALL('Raw Data'!C287:E287, 2), 0), 0)</f>
        <v>0</v>
      </c>
      <c r="AM292" s="7">
        <f t="shared" si="76"/>
        <v>0</v>
      </c>
      <c r="AN292">
        <f>IF(ISNUMBER('Raw Data'!C287), IF(_xlfn.XLOOKUP(SMALL('Raw Data'!C287:E287, 3), C292:G292, C292:G292, 0)&gt;0, SMALL('Raw Data'!C287:E287, 3), 0), 0)</f>
        <v>0</v>
      </c>
      <c r="AO292" s="7">
        <f t="shared" si="77"/>
        <v>0</v>
      </c>
      <c r="AP292">
        <f>IF(AND('Raw Data'!C287&lt;'Raw Data'!E287,'Raw Data'!O287&gt;'Raw Data'!P287),'Raw Data'!C287,IF(AND('Raw Data'!E287&lt;'Raw Data'!C287,'Raw Data'!P287&gt;'Raw Data'!O287),'Raw Data'!E287,0))</f>
        <v>0</v>
      </c>
      <c r="AQ292" s="7">
        <f t="shared" si="78"/>
        <v>0</v>
      </c>
      <c r="AR292">
        <f>IF(AND('Raw Data'!C287&gt;'Raw Data'!E287,'Raw Data'!O287&gt;'Raw Data'!P287),'Raw Data'!C287,IF(AND('Raw Data'!E287&gt;'Raw Data'!C287,'Raw Data'!P287&gt;'Raw Data'!O287),'Raw Data'!E287,0))</f>
        <v>0</v>
      </c>
      <c r="AS292">
        <f>IF('Raw Data'!D287&gt;0, IF('Raw Data'!D287&gt;4, Analysis!P292, 1), 0)</f>
        <v>0</v>
      </c>
      <c r="AT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AU292">
        <f t="shared" si="79"/>
        <v>0</v>
      </c>
      <c r="AV292">
        <f>IF(AND('Raw Data'!D287&gt;4,'Raw Data'!O287&lt;'Raw Data'!P287),'Raw Data'!K287,IF(AND('Raw Data'!D287&gt;4,'Raw Data'!O287='Raw Data'!P287),0,IF('Raw Data'!O287='Raw Data'!P287,'Raw Data'!D287,0)))</f>
        <v>0</v>
      </c>
      <c r="AW292">
        <f>IF(AND('Raw Data'!D287&lt;4, NOT(ISBLANK('Raw Data'!D287))), 1, 0)</f>
        <v>0</v>
      </c>
      <c r="AX292">
        <f>IF(AND('Raw Data'!D287&lt;4, 'Raw Data'!O287='Raw Data'!P287), 'Raw Data'!D287, 0)</f>
        <v>0</v>
      </c>
    </row>
    <row r="293" spans="1:50" x14ac:dyDescent="0.3">
      <c r="A293">
        <f>'Raw Data'!Q288</f>
        <v>0</v>
      </c>
      <c r="B293" s="7">
        <f t="shared" si="64"/>
        <v>0</v>
      </c>
      <c r="C293">
        <f>IF('Raw Data'!O288&gt;'Raw Data'!P288, 'Raw Data'!C288, 0)</f>
        <v>0</v>
      </c>
      <c r="D293" s="7">
        <f t="shared" si="65"/>
        <v>0</v>
      </c>
      <c r="E293">
        <f>IF(AND(ISNUMBER('Raw Data'!O288), 'Raw Data'!O288='Raw Data'!P288), 'Raw Data'!D288, 0)</f>
        <v>0</v>
      </c>
      <c r="F293" s="7">
        <f t="shared" si="66"/>
        <v>0</v>
      </c>
      <c r="G293">
        <f>IF('Raw Data'!O288&lt;'Raw Data'!P288, 'Raw Data'!E288, 0)</f>
        <v>0</v>
      </c>
      <c r="H293" s="7">
        <f t="shared" si="67"/>
        <v>0</v>
      </c>
      <c r="I293">
        <f>IF(SUM('Raw Data'!O288:P288)&gt;2, 'Raw Data'!F288, 0)</f>
        <v>0</v>
      </c>
      <c r="J293" s="7">
        <f t="shared" si="68"/>
        <v>0</v>
      </c>
      <c r="K293">
        <f>IF(AND(ISNUMBER('Raw Data'!O288),SUM('Raw Data'!O288:P288)&lt;3),'Raw Data'!F288,)</f>
        <v>0</v>
      </c>
      <c r="L293" s="7">
        <f t="shared" si="69"/>
        <v>0</v>
      </c>
      <c r="M293">
        <f>IF(AND('Raw Data'!O288&gt;0, 'Raw Data'!P288&gt;0), 'Raw Data'!H288, 0)</f>
        <v>0</v>
      </c>
      <c r="N293" s="7">
        <f t="shared" si="70"/>
        <v>0</v>
      </c>
      <c r="O293">
        <f>IF(AND(ISNUMBER('Raw Data'!O288), OR('Raw Data'!O288=0, 'Raw Data'!P288=0)), 'Raw Data'!I288, 0)</f>
        <v>0</v>
      </c>
      <c r="P293" s="7">
        <f>IF(OR(E293&gt;0, ISBLANK('Raw Data'!O288)=TRUE), 0, 1)</f>
        <v>0</v>
      </c>
      <c r="Q293">
        <f>IF('Raw Data'!O288='Raw Data'!P288, 0, IF('Raw Data'!O288&gt;'Raw Data'!P288, 'Raw Data'!J288, 0))</f>
        <v>0</v>
      </c>
      <c r="R293" s="7">
        <f>IF(OR(E293&gt;0, ISBLANK('Raw Data'!O288)=TRUE), 0, 1)</f>
        <v>0</v>
      </c>
      <c r="S293">
        <f>IF('Raw Data'!O288='Raw Data'!P288, 0, IF('Raw Data'!O288&lt;'Raw Data'!P288, 'Raw Data'!K288, 0))</f>
        <v>0</v>
      </c>
      <c r="T293" s="7">
        <f t="shared" si="71"/>
        <v>0</v>
      </c>
      <c r="U293">
        <f>IF(AND(ISNUMBER('Raw Data'!O288), OR('Raw Data'!O288&gt;'Raw Data'!P288, 'Raw Data'!O288='Raw Data'!P288)), 'Raw Data'!L288, 0)</f>
        <v>0</v>
      </c>
      <c r="V293" s="7">
        <f t="shared" si="72"/>
        <v>0</v>
      </c>
      <c r="W293">
        <f>IF(AND(ISNUMBER('Raw Data'!O288), OR('Raw Data'!O288&lt;'Raw Data'!P288, 'Raw Data'!O288='Raw Data'!P288)), 'Raw Data'!M288, 0)</f>
        <v>0</v>
      </c>
      <c r="X293" s="7">
        <f t="shared" si="73"/>
        <v>0</v>
      </c>
      <c r="Y293">
        <f>IF(AND(ISNUMBER('Raw Data'!O288), OR('Raw Data'!O288&gt;'Raw Data'!P288, 'Raw Data'!O288&lt;'Raw Data'!P288)), 'Raw Data'!N288, 0)</f>
        <v>0</v>
      </c>
      <c r="Z293">
        <f>IF('Raw Data'!C288&lt;'Raw Data'!E288, 1, 0)</f>
        <v>0</v>
      </c>
      <c r="AA293">
        <f>IF(AND('Raw Data'!C288&lt;'Raw Data'!E288, 'Raw Data'!O288&gt;'Raw Data'!P288), 'Raw Data'!C288, 0)</f>
        <v>0</v>
      </c>
      <c r="AB293" t="b">
        <f>'Raw Data'!C288&lt;'Raw Data'!E288</f>
        <v>0</v>
      </c>
      <c r="AC293">
        <f>IF('Raw Data'!C289&gt;'Raw Data'!E289, 1, 0)</f>
        <v>0</v>
      </c>
      <c r="AD293">
        <f>IF(AND('Raw Data'!C288&gt;'Raw Data'!E288, 'Raw Data'!O288&gt;'Raw Data'!P288), 'Raw Data'!C288, 0)</f>
        <v>0</v>
      </c>
      <c r="AE293">
        <f>IF('Raw Data'!E288&lt;'Raw Data'!C288, 1, 0)</f>
        <v>0</v>
      </c>
      <c r="AF293">
        <f>IF(AND('Raw Data'!C288&gt;'Raw Data'!E288, 'Raw Data'!O288&lt;'Raw Data'!P288), 'Raw Data'!E288, 0)</f>
        <v>0</v>
      </c>
      <c r="AG293">
        <f>IF('Raw Data'!E288&gt;'Raw Data'!C288, 1, 0)</f>
        <v>0</v>
      </c>
      <c r="AH293">
        <f>IF(AND('Raw Data'!C288&lt;'Raw Data'!E288, 'Raw Data'!O288&lt;'Raw Data'!P288), 'Raw Data'!E288, 0)</f>
        <v>0</v>
      </c>
      <c r="AI293" s="7">
        <f t="shared" si="74"/>
        <v>0</v>
      </c>
      <c r="AJ293">
        <f>IF(ISNUMBER('Raw Data'!C288), IF(_xlfn.XLOOKUP(SMALL('Raw Data'!C288:E288, 1), C293:G293, C293:G293, 0)&gt;0, SMALL('Raw Data'!C288:E288, 1), 0), 0)</f>
        <v>0</v>
      </c>
      <c r="AK293" s="7">
        <f t="shared" si="75"/>
        <v>0</v>
      </c>
      <c r="AL293">
        <f>IF(ISNUMBER('Raw Data'!C288), IF(_xlfn.XLOOKUP(SMALL('Raw Data'!C288:E288, 2), C293:G293, C293:G293, 0)&gt;0, SMALL('Raw Data'!C288:E288, 2), 0), 0)</f>
        <v>0</v>
      </c>
      <c r="AM293" s="7">
        <f t="shared" si="76"/>
        <v>0</v>
      </c>
      <c r="AN293">
        <f>IF(ISNUMBER('Raw Data'!C288), IF(_xlfn.XLOOKUP(SMALL('Raw Data'!C288:E288, 3), C293:G293, C293:G293, 0)&gt;0, SMALL('Raw Data'!C288:E288, 3), 0), 0)</f>
        <v>0</v>
      </c>
      <c r="AO293" s="7">
        <f t="shared" si="77"/>
        <v>0</v>
      </c>
      <c r="AP293">
        <f>IF(AND('Raw Data'!C288&lt;'Raw Data'!E288,'Raw Data'!O288&gt;'Raw Data'!P288),'Raw Data'!C288,IF(AND('Raw Data'!E288&lt;'Raw Data'!C288,'Raw Data'!P288&gt;'Raw Data'!O288),'Raw Data'!E288,0))</f>
        <v>0</v>
      </c>
      <c r="AQ293" s="7">
        <f t="shared" si="78"/>
        <v>0</v>
      </c>
      <c r="AR293">
        <f>IF(AND('Raw Data'!C288&gt;'Raw Data'!E288,'Raw Data'!O288&gt;'Raw Data'!P288),'Raw Data'!C288,IF(AND('Raw Data'!E288&gt;'Raw Data'!C288,'Raw Data'!P288&gt;'Raw Data'!O288),'Raw Data'!E288,0))</f>
        <v>0</v>
      </c>
      <c r="AS293">
        <f>IF('Raw Data'!D288&gt;0, IF('Raw Data'!D288&gt;4, Analysis!P293, 1), 0)</f>
        <v>0</v>
      </c>
      <c r="AT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AU293">
        <f t="shared" si="79"/>
        <v>0</v>
      </c>
      <c r="AV293">
        <f>IF(AND('Raw Data'!D288&gt;4,'Raw Data'!O288&lt;'Raw Data'!P288),'Raw Data'!K288,IF(AND('Raw Data'!D288&gt;4,'Raw Data'!O288='Raw Data'!P288),0,IF('Raw Data'!O288='Raw Data'!P288,'Raw Data'!D288,0)))</f>
        <v>0</v>
      </c>
      <c r="AW293">
        <f>IF(AND('Raw Data'!D288&lt;4, NOT(ISBLANK('Raw Data'!D288))), 1, 0)</f>
        <v>0</v>
      </c>
      <c r="AX293">
        <f>IF(AND('Raw Data'!D288&lt;4, 'Raw Data'!O288='Raw Data'!P288), 'Raw Data'!D288, 0)</f>
        <v>0</v>
      </c>
    </row>
    <row r="294" spans="1:50" x14ac:dyDescent="0.3">
      <c r="A294">
        <f>'Raw Data'!Q289</f>
        <v>0</v>
      </c>
      <c r="B294" s="7">
        <f t="shared" si="64"/>
        <v>0</v>
      </c>
      <c r="C294">
        <f>IF('Raw Data'!O289&gt;'Raw Data'!P289, 'Raw Data'!C289, 0)</f>
        <v>0</v>
      </c>
      <c r="D294" s="7">
        <f t="shared" si="65"/>
        <v>0</v>
      </c>
      <c r="E294">
        <f>IF(AND(ISNUMBER('Raw Data'!O289), 'Raw Data'!O289='Raw Data'!P289), 'Raw Data'!D289, 0)</f>
        <v>0</v>
      </c>
      <c r="F294" s="7">
        <f t="shared" si="66"/>
        <v>0</v>
      </c>
      <c r="G294">
        <f>IF('Raw Data'!O289&lt;'Raw Data'!P289, 'Raw Data'!E289, 0)</f>
        <v>0</v>
      </c>
      <c r="H294" s="7">
        <f t="shared" si="67"/>
        <v>0</v>
      </c>
      <c r="I294">
        <f>IF(SUM('Raw Data'!O289:P289)&gt;2, 'Raw Data'!F289, 0)</f>
        <v>0</v>
      </c>
      <c r="J294" s="7">
        <f t="shared" si="68"/>
        <v>0</v>
      </c>
      <c r="K294">
        <f>IF(AND(ISNUMBER('Raw Data'!O289),SUM('Raw Data'!O289:P289)&lt;3),'Raw Data'!F289,)</f>
        <v>0</v>
      </c>
      <c r="L294" s="7">
        <f t="shared" si="69"/>
        <v>0</v>
      </c>
      <c r="M294">
        <f>IF(AND('Raw Data'!O289&gt;0, 'Raw Data'!P289&gt;0), 'Raw Data'!H289, 0)</f>
        <v>0</v>
      </c>
      <c r="N294" s="7">
        <f t="shared" si="70"/>
        <v>0</v>
      </c>
      <c r="O294">
        <f>IF(AND(ISNUMBER('Raw Data'!O289), OR('Raw Data'!O289=0, 'Raw Data'!P289=0)), 'Raw Data'!I289, 0)</f>
        <v>0</v>
      </c>
      <c r="P294" s="7">
        <f>IF(OR(E294&gt;0, ISBLANK('Raw Data'!O289)=TRUE), 0, 1)</f>
        <v>0</v>
      </c>
      <c r="Q294">
        <f>IF('Raw Data'!O289='Raw Data'!P289, 0, IF('Raw Data'!O289&gt;'Raw Data'!P289, 'Raw Data'!J289, 0))</f>
        <v>0</v>
      </c>
      <c r="R294" s="7">
        <f>IF(OR(E294&gt;0, ISBLANK('Raw Data'!O289)=TRUE), 0, 1)</f>
        <v>0</v>
      </c>
      <c r="S294">
        <f>IF('Raw Data'!O289='Raw Data'!P289, 0, IF('Raw Data'!O289&lt;'Raw Data'!P289, 'Raw Data'!K289, 0))</f>
        <v>0</v>
      </c>
      <c r="T294" s="7">
        <f t="shared" si="71"/>
        <v>0</v>
      </c>
      <c r="U294">
        <f>IF(AND(ISNUMBER('Raw Data'!O289), OR('Raw Data'!O289&gt;'Raw Data'!P289, 'Raw Data'!O289='Raw Data'!P289)), 'Raw Data'!L289, 0)</f>
        <v>0</v>
      </c>
      <c r="V294" s="7">
        <f t="shared" si="72"/>
        <v>0</v>
      </c>
      <c r="W294">
        <f>IF(AND(ISNUMBER('Raw Data'!O289), OR('Raw Data'!O289&lt;'Raw Data'!P289, 'Raw Data'!O289='Raw Data'!P289)), 'Raw Data'!M289, 0)</f>
        <v>0</v>
      </c>
      <c r="X294" s="7">
        <f t="shared" si="73"/>
        <v>0</v>
      </c>
      <c r="Y294">
        <f>IF(AND(ISNUMBER('Raw Data'!O289), OR('Raw Data'!O289&gt;'Raw Data'!P289, 'Raw Data'!O289&lt;'Raw Data'!P289)), 'Raw Data'!N289, 0)</f>
        <v>0</v>
      </c>
      <c r="Z294">
        <f>IF('Raw Data'!C289&lt;'Raw Data'!E289, 1, 0)</f>
        <v>0</v>
      </c>
      <c r="AA294">
        <f>IF(AND('Raw Data'!C289&lt;'Raw Data'!E289, 'Raw Data'!O289&gt;'Raw Data'!P289), 'Raw Data'!C289, 0)</f>
        <v>0</v>
      </c>
      <c r="AB294" t="b">
        <f>'Raw Data'!C289&lt;'Raw Data'!E289</f>
        <v>0</v>
      </c>
      <c r="AC294">
        <f>IF('Raw Data'!C290&gt;'Raw Data'!E290, 1, 0)</f>
        <v>0</v>
      </c>
      <c r="AD294">
        <f>IF(AND('Raw Data'!C289&gt;'Raw Data'!E289, 'Raw Data'!O289&gt;'Raw Data'!P289), 'Raw Data'!C289, 0)</f>
        <v>0</v>
      </c>
      <c r="AE294">
        <f>IF('Raw Data'!E289&lt;'Raw Data'!C289, 1, 0)</f>
        <v>0</v>
      </c>
      <c r="AF294">
        <f>IF(AND('Raw Data'!C289&gt;'Raw Data'!E289, 'Raw Data'!O289&lt;'Raw Data'!P289), 'Raw Data'!E289, 0)</f>
        <v>0</v>
      </c>
      <c r="AG294">
        <f>IF('Raw Data'!E289&gt;'Raw Data'!C289, 1, 0)</f>
        <v>0</v>
      </c>
      <c r="AH294">
        <f>IF(AND('Raw Data'!C289&lt;'Raw Data'!E289, 'Raw Data'!O289&lt;'Raw Data'!P289), 'Raw Data'!E289, 0)</f>
        <v>0</v>
      </c>
      <c r="AI294" s="7">
        <f t="shared" si="74"/>
        <v>0</v>
      </c>
      <c r="AJ294">
        <f>IF(ISNUMBER('Raw Data'!C289), IF(_xlfn.XLOOKUP(SMALL('Raw Data'!C289:E289, 1), C294:G294, C294:G294, 0)&gt;0, SMALL('Raw Data'!C289:E289, 1), 0), 0)</f>
        <v>0</v>
      </c>
      <c r="AK294" s="7">
        <f t="shared" si="75"/>
        <v>0</v>
      </c>
      <c r="AL294">
        <f>IF(ISNUMBER('Raw Data'!C289), IF(_xlfn.XLOOKUP(SMALL('Raw Data'!C289:E289, 2), C294:G294, C294:G294, 0)&gt;0, SMALL('Raw Data'!C289:E289, 2), 0), 0)</f>
        <v>0</v>
      </c>
      <c r="AM294" s="7">
        <f t="shared" si="76"/>
        <v>0</v>
      </c>
      <c r="AN294">
        <f>IF(ISNUMBER('Raw Data'!C289), IF(_xlfn.XLOOKUP(SMALL('Raw Data'!C289:E289, 3), C294:G294, C294:G294, 0)&gt;0, SMALL('Raw Data'!C289:E289, 3), 0), 0)</f>
        <v>0</v>
      </c>
      <c r="AO294" s="7">
        <f t="shared" si="77"/>
        <v>0</v>
      </c>
      <c r="AP294">
        <f>IF(AND('Raw Data'!C289&lt;'Raw Data'!E289,'Raw Data'!O289&gt;'Raw Data'!P289),'Raw Data'!C289,IF(AND('Raw Data'!E289&lt;'Raw Data'!C289,'Raw Data'!P289&gt;'Raw Data'!O289),'Raw Data'!E289,0))</f>
        <v>0</v>
      </c>
      <c r="AQ294" s="7">
        <f t="shared" si="78"/>
        <v>0</v>
      </c>
      <c r="AR294">
        <f>IF(AND('Raw Data'!C289&gt;'Raw Data'!E289,'Raw Data'!O289&gt;'Raw Data'!P289),'Raw Data'!C289,IF(AND('Raw Data'!E289&gt;'Raw Data'!C289,'Raw Data'!P289&gt;'Raw Data'!O289),'Raw Data'!E289,0))</f>
        <v>0</v>
      </c>
      <c r="AS294">
        <f>IF('Raw Data'!D289&gt;0, IF('Raw Data'!D289&gt;4, Analysis!P294, 1), 0)</f>
        <v>0</v>
      </c>
      <c r="AT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AU294">
        <f t="shared" si="79"/>
        <v>0</v>
      </c>
      <c r="AV294">
        <f>IF(AND('Raw Data'!D289&gt;4,'Raw Data'!O289&lt;'Raw Data'!P289),'Raw Data'!K289,IF(AND('Raw Data'!D289&gt;4,'Raw Data'!O289='Raw Data'!P289),0,IF('Raw Data'!O289='Raw Data'!P289,'Raw Data'!D289,0)))</f>
        <v>0</v>
      </c>
      <c r="AW294">
        <f>IF(AND('Raw Data'!D289&lt;4, NOT(ISBLANK('Raw Data'!D289))), 1, 0)</f>
        <v>0</v>
      </c>
      <c r="AX294">
        <f>IF(AND('Raw Data'!D289&lt;4, 'Raw Data'!O289='Raw Data'!P289), 'Raw Data'!D289, 0)</f>
        <v>0</v>
      </c>
    </row>
    <row r="295" spans="1:50" x14ac:dyDescent="0.3">
      <c r="A295">
        <f>'Raw Data'!Q290</f>
        <v>0</v>
      </c>
      <c r="B295" s="7">
        <f t="shared" si="64"/>
        <v>0</v>
      </c>
      <c r="C295">
        <f>IF('Raw Data'!O290&gt;'Raw Data'!P290, 'Raw Data'!C290, 0)</f>
        <v>0</v>
      </c>
      <c r="D295" s="7">
        <f t="shared" si="65"/>
        <v>0</v>
      </c>
      <c r="E295">
        <f>IF(AND(ISNUMBER('Raw Data'!O290), 'Raw Data'!O290='Raw Data'!P290), 'Raw Data'!D290, 0)</f>
        <v>0</v>
      </c>
      <c r="F295" s="7">
        <f t="shared" si="66"/>
        <v>0</v>
      </c>
      <c r="G295">
        <f>IF('Raw Data'!O290&lt;'Raw Data'!P290, 'Raw Data'!E290, 0)</f>
        <v>0</v>
      </c>
      <c r="H295" s="7">
        <f t="shared" si="67"/>
        <v>0</v>
      </c>
      <c r="I295">
        <f>IF(SUM('Raw Data'!O290:P290)&gt;2, 'Raw Data'!F290, 0)</f>
        <v>0</v>
      </c>
      <c r="J295" s="7">
        <f t="shared" si="68"/>
        <v>0</v>
      </c>
      <c r="K295">
        <f>IF(AND(ISNUMBER('Raw Data'!O290),SUM('Raw Data'!O290:P290)&lt;3),'Raw Data'!F290,)</f>
        <v>0</v>
      </c>
      <c r="L295" s="7">
        <f t="shared" si="69"/>
        <v>0</v>
      </c>
      <c r="M295">
        <f>IF(AND('Raw Data'!O290&gt;0, 'Raw Data'!P290&gt;0), 'Raw Data'!H290, 0)</f>
        <v>0</v>
      </c>
      <c r="N295" s="7">
        <f t="shared" si="70"/>
        <v>0</v>
      </c>
      <c r="O295">
        <f>IF(AND(ISNUMBER('Raw Data'!O290), OR('Raw Data'!O290=0, 'Raw Data'!P290=0)), 'Raw Data'!I290, 0)</f>
        <v>0</v>
      </c>
      <c r="P295" s="7">
        <f>IF(OR(E295&gt;0, ISBLANK('Raw Data'!O290)=TRUE), 0, 1)</f>
        <v>0</v>
      </c>
      <c r="Q295">
        <f>IF('Raw Data'!O290='Raw Data'!P290, 0, IF('Raw Data'!O290&gt;'Raw Data'!P290, 'Raw Data'!J290, 0))</f>
        <v>0</v>
      </c>
      <c r="R295" s="7">
        <f>IF(OR(E295&gt;0, ISBLANK('Raw Data'!O290)=TRUE), 0, 1)</f>
        <v>0</v>
      </c>
      <c r="S295">
        <f>IF('Raw Data'!O290='Raw Data'!P290, 0, IF('Raw Data'!O290&lt;'Raw Data'!P290, 'Raw Data'!K290, 0))</f>
        <v>0</v>
      </c>
      <c r="T295" s="7">
        <f t="shared" si="71"/>
        <v>0</v>
      </c>
      <c r="U295">
        <f>IF(AND(ISNUMBER('Raw Data'!O290), OR('Raw Data'!O290&gt;'Raw Data'!P290, 'Raw Data'!O290='Raw Data'!P290)), 'Raw Data'!L290, 0)</f>
        <v>0</v>
      </c>
      <c r="V295" s="7">
        <f t="shared" si="72"/>
        <v>0</v>
      </c>
      <c r="W295">
        <f>IF(AND(ISNUMBER('Raw Data'!O290), OR('Raw Data'!O290&lt;'Raw Data'!P290, 'Raw Data'!O290='Raw Data'!P290)), 'Raw Data'!M290, 0)</f>
        <v>0</v>
      </c>
      <c r="X295" s="7">
        <f t="shared" si="73"/>
        <v>0</v>
      </c>
      <c r="Y295">
        <f>IF(AND(ISNUMBER('Raw Data'!O290), OR('Raw Data'!O290&gt;'Raw Data'!P290, 'Raw Data'!O290&lt;'Raw Data'!P290)), 'Raw Data'!N290, 0)</f>
        <v>0</v>
      </c>
      <c r="Z295">
        <f>IF('Raw Data'!C290&lt;'Raw Data'!E290, 1, 0)</f>
        <v>0</v>
      </c>
      <c r="AA295">
        <f>IF(AND('Raw Data'!C290&lt;'Raw Data'!E290, 'Raw Data'!O290&gt;'Raw Data'!P290), 'Raw Data'!C290, 0)</f>
        <v>0</v>
      </c>
      <c r="AB295" t="b">
        <f>'Raw Data'!C290&lt;'Raw Data'!E290</f>
        <v>0</v>
      </c>
      <c r="AC295">
        <f>IF('Raw Data'!C291&gt;'Raw Data'!E291, 1, 0)</f>
        <v>0</v>
      </c>
      <c r="AD295">
        <f>IF(AND('Raw Data'!C290&gt;'Raw Data'!E290, 'Raw Data'!O290&gt;'Raw Data'!P290), 'Raw Data'!C290, 0)</f>
        <v>0</v>
      </c>
      <c r="AE295">
        <f>IF('Raw Data'!E290&lt;'Raw Data'!C290, 1, 0)</f>
        <v>0</v>
      </c>
      <c r="AF295">
        <f>IF(AND('Raw Data'!C290&gt;'Raw Data'!E290, 'Raw Data'!O290&lt;'Raw Data'!P290), 'Raw Data'!E290, 0)</f>
        <v>0</v>
      </c>
      <c r="AG295">
        <f>IF('Raw Data'!E290&gt;'Raw Data'!C290, 1, 0)</f>
        <v>0</v>
      </c>
      <c r="AH295">
        <f>IF(AND('Raw Data'!C290&lt;'Raw Data'!E290, 'Raw Data'!O290&lt;'Raw Data'!P290), 'Raw Data'!E290, 0)</f>
        <v>0</v>
      </c>
      <c r="AI295" s="7">
        <f t="shared" si="74"/>
        <v>0</v>
      </c>
      <c r="AJ295">
        <f>IF(ISNUMBER('Raw Data'!C290), IF(_xlfn.XLOOKUP(SMALL('Raw Data'!C290:E290, 1), C295:G295, C295:G295, 0)&gt;0, SMALL('Raw Data'!C290:E290, 1), 0), 0)</f>
        <v>0</v>
      </c>
      <c r="AK295" s="7">
        <f t="shared" si="75"/>
        <v>0</v>
      </c>
      <c r="AL295">
        <f>IF(ISNUMBER('Raw Data'!C290), IF(_xlfn.XLOOKUP(SMALL('Raw Data'!C290:E290, 2), C295:G295, C295:G295, 0)&gt;0, SMALL('Raw Data'!C290:E290, 2), 0), 0)</f>
        <v>0</v>
      </c>
      <c r="AM295" s="7">
        <f t="shared" si="76"/>
        <v>0</v>
      </c>
      <c r="AN295">
        <f>IF(ISNUMBER('Raw Data'!C290), IF(_xlfn.XLOOKUP(SMALL('Raw Data'!C290:E290, 3), C295:G295, C295:G295, 0)&gt;0, SMALL('Raw Data'!C290:E290, 3), 0), 0)</f>
        <v>0</v>
      </c>
      <c r="AO295" s="7">
        <f t="shared" si="77"/>
        <v>0</v>
      </c>
      <c r="AP295">
        <f>IF(AND('Raw Data'!C290&lt;'Raw Data'!E290,'Raw Data'!O290&gt;'Raw Data'!P290),'Raw Data'!C290,IF(AND('Raw Data'!E290&lt;'Raw Data'!C290,'Raw Data'!P290&gt;'Raw Data'!O290),'Raw Data'!E290,0))</f>
        <v>0</v>
      </c>
      <c r="AQ295" s="7">
        <f t="shared" si="78"/>
        <v>0</v>
      </c>
      <c r="AR295">
        <f>IF(AND('Raw Data'!C290&gt;'Raw Data'!E290,'Raw Data'!O290&gt;'Raw Data'!P290),'Raw Data'!C290,IF(AND('Raw Data'!E290&gt;'Raw Data'!C290,'Raw Data'!P290&gt;'Raw Data'!O290),'Raw Data'!E290,0))</f>
        <v>0</v>
      </c>
      <c r="AS295">
        <f>IF('Raw Data'!D290&gt;0, IF('Raw Data'!D290&gt;4, Analysis!P295, 1), 0)</f>
        <v>0</v>
      </c>
      <c r="AT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AU295">
        <f t="shared" si="79"/>
        <v>0</v>
      </c>
      <c r="AV295">
        <f>IF(AND('Raw Data'!D290&gt;4,'Raw Data'!O290&lt;'Raw Data'!P290),'Raw Data'!K290,IF(AND('Raw Data'!D290&gt;4,'Raw Data'!O290='Raw Data'!P290),0,IF('Raw Data'!O290='Raw Data'!P290,'Raw Data'!D290,0)))</f>
        <v>0</v>
      </c>
      <c r="AW295">
        <f>IF(AND('Raw Data'!D290&lt;4, NOT(ISBLANK('Raw Data'!D290))), 1, 0)</f>
        <v>0</v>
      </c>
      <c r="AX295">
        <f>IF(AND('Raw Data'!D290&lt;4, 'Raw Data'!O290='Raw Data'!P290), 'Raw Data'!D290, 0)</f>
        <v>0</v>
      </c>
    </row>
    <row r="296" spans="1:50" x14ac:dyDescent="0.3">
      <c r="A296">
        <f>'Raw Data'!Q291</f>
        <v>0</v>
      </c>
      <c r="B296" s="7">
        <f t="shared" si="64"/>
        <v>0</v>
      </c>
      <c r="C296">
        <f>IF('Raw Data'!O291&gt;'Raw Data'!P291, 'Raw Data'!C291, 0)</f>
        <v>0</v>
      </c>
      <c r="D296" s="7">
        <f t="shared" si="65"/>
        <v>0</v>
      </c>
      <c r="E296">
        <f>IF(AND(ISNUMBER('Raw Data'!O291), 'Raw Data'!O291='Raw Data'!P291), 'Raw Data'!D291, 0)</f>
        <v>0</v>
      </c>
      <c r="F296" s="7">
        <f t="shared" si="66"/>
        <v>0</v>
      </c>
      <c r="G296">
        <f>IF('Raw Data'!O291&lt;'Raw Data'!P291, 'Raw Data'!E291, 0)</f>
        <v>0</v>
      </c>
      <c r="H296" s="7">
        <f t="shared" si="67"/>
        <v>0</v>
      </c>
      <c r="I296">
        <f>IF(SUM('Raw Data'!O291:P291)&gt;2, 'Raw Data'!F291, 0)</f>
        <v>0</v>
      </c>
      <c r="J296" s="7">
        <f t="shared" si="68"/>
        <v>0</v>
      </c>
      <c r="K296">
        <f>IF(AND(ISNUMBER('Raw Data'!O291),SUM('Raw Data'!O291:P291)&lt;3),'Raw Data'!F291,)</f>
        <v>0</v>
      </c>
      <c r="L296" s="7">
        <f t="shared" si="69"/>
        <v>0</v>
      </c>
      <c r="M296">
        <f>IF(AND('Raw Data'!O291&gt;0, 'Raw Data'!P291&gt;0), 'Raw Data'!H291, 0)</f>
        <v>0</v>
      </c>
      <c r="N296" s="7">
        <f t="shared" si="70"/>
        <v>0</v>
      </c>
      <c r="O296">
        <f>IF(AND(ISNUMBER('Raw Data'!O291), OR('Raw Data'!O291=0, 'Raw Data'!P291=0)), 'Raw Data'!I291, 0)</f>
        <v>0</v>
      </c>
      <c r="P296" s="7">
        <f>IF(OR(E296&gt;0, ISBLANK('Raw Data'!O291)=TRUE), 0, 1)</f>
        <v>0</v>
      </c>
      <c r="Q296">
        <f>IF('Raw Data'!O291='Raw Data'!P291, 0, IF('Raw Data'!O291&gt;'Raw Data'!P291, 'Raw Data'!J291, 0))</f>
        <v>0</v>
      </c>
      <c r="R296" s="7">
        <f>IF(OR(E296&gt;0, ISBLANK('Raw Data'!O291)=TRUE), 0, 1)</f>
        <v>0</v>
      </c>
      <c r="S296">
        <f>IF('Raw Data'!O291='Raw Data'!P291, 0, IF('Raw Data'!O291&lt;'Raw Data'!P291, 'Raw Data'!K291, 0))</f>
        <v>0</v>
      </c>
      <c r="T296" s="7">
        <f t="shared" si="71"/>
        <v>0</v>
      </c>
      <c r="U296">
        <f>IF(AND(ISNUMBER('Raw Data'!O291), OR('Raw Data'!O291&gt;'Raw Data'!P291, 'Raw Data'!O291='Raw Data'!P291)), 'Raw Data'!L291, 0)</f>
        <v>0</v>
      </c>
      <c r="V296" s="7">
        <f t="shared" si="72"/>
        <v>0</v>
      </c>
      <c r="W296">
        <f>IF(AND(ISNUMBER('Raw Data'!O291), OR('Raw Data'!O291&lt;'Raw Data'!P291, 'Raw Data'!O291='Raw Data'!P291)), 'Raw Data'!M291, 0)</f>
        <v>0</v>
      </c>
      <c r="X296" s="7">
        <f t="shared" si="73"/>
        <v>0</v>
      </c>
      <c r="Y296">
        <f>IF(AND(ISNUMBER('Raw Data'!O291), OR('Raw Data'!O291&gt;'Raw Data'!P291, 'Raw Data'!O291&lt;'Raw Data'!P291)), 'Raw Data'!N291, 0)</f>
        <v>0</v>
      </c>
      <c r="Z296">
        <f>IF('Raw Data'!C291&lt;'Raw Data'!E291, 1, 0)</f>
        <v>0</v>
      </c>
      <c r="AA296">
        <f>IF(AND('Raw Data'!C291&lt;'Raw Data'!E291, 'Raw Data'!O291&gt;'Raw Data'!P291), 'Raw Data'!C291, 0)</f>
        <v>0</v>
      </c>
      <c r="AB296" t="b">
        <f>'Raw Data'!C291&lt;'Raw Data'!E291</f>
        <v>0</v>
      </c>
      <c r="AC296">
        <f>IF('Raw Data'!C292&gt;'Raw Data'!E292, 1, 0)</f>
        <v>0</v>
      </c>
      <c r="AD296">
        <f>IF(AND('Raw Data'!C291&gt;'Raw Data'!E291, 'Raw Data'!O291&gt;'Raw Data'!P291), 'Raw Data'!C291, 0)</f>
        <v>0</v>
      </c>
      <c r="AE296">
        <f>IF('Raw Data'!E291&lt;'Raw Data'!C291, 1, 0)</f>
        <v>0</v>
      </c>
      <c r="AF296">
        <f>IF(AND('Raw Data'!C291&gt;'Raw Data'!E291, 'Raw Data'!O291&lt;'Raw Data'!P291), 'Raw Data'!E291, 0)</f>
        <v>0</v>
      </c>
      <c r="AG296">
        <f>IF('Raw Data'!E291&gt;'Raw Data'!C291, 1, 0)</f>
        <v>0</v>
      </c>
      <c r="AH296">
        <f>IF(AND('Raw Data'!C291&lt;'Raw Data'!E291, 'Raw Data'!O291&lt;'Raw Data'!P291), 'Raw Data'!E291, 0)</f>
        <v>0</v>
      </c>
      <c r="AI296" s="7">
        <f t="shared" si="74"/>
        <v>0</v>
      </c>
      <c r="AJ296">
        <f>IF(ISNUMBER('Raw Data'!C291), IF(_xlfn.XLOOKUP(SMALL('Raw Data'!C291:E291, 1), C296:G296, C296:G296, 0)&gt;0, SMALL('Raw Data'!C291:E291, 1), 0), 0)</f>
        <v>0</v>
      </c>
      <c r="AK296" s="7">
        <f t="shared" si="75"/>
        <v>0</v>
      </c>
      <c r="AL296">
        <f>IF(ISNUMBER('Raw Data'!C291), IF(_xlfn.XLOOKUP(SMALL('Raw Data'!C291:E291, 2), C296:G296, C296:G296, 0)&gt;0, SMALL('Raw Data'!C291:E291, 2), 0), 0)</f>
        <v>0</v>
      </c>
      <c r="AM296" s="7">
        <f t="shared" si="76"/>
        <v>0</v>
      </c>
      <c r="AN296">
        <f>IF(ISNUMBER('Raw Data'!C291), IF(_xlfn.XLOOKUP(SMALL('Raw Data'!C291:E291, 3), C296:G296, C296:G296, 0)&gt;0, SMALL('Raw Data'!C291:E291, 3), 0), 0)</f>
        <v>0</v>
      </c>
      <c r="AO296" s="7">
        <f t="shared" si="77"/>
        <v>0</v>
      </c>
      <c r="AP296">
        <f>IF(AND('Raw Data'!C291&lt;'Raw Data'!E291,'Raw Data'!O291&gt;'Raw Data'!P291),'Raw Data'!C291,IF(AND('Raw Data'!E291&lt;'Raw Data'!C291,'Raw Data'!P291&gt;'Raw Data'!O291),'Raw Data'!E291,0))</f>
        <v>0</v>
      </c>
      <c r="AQ296" s="7">
        <f t="shared" si="78"/>
        <v>0</v>
      </c>
      <c r="AR296">
        <f>IF(AND('Raw Data'!C291&gt;'Raw Data'!E291,'Raw Data'!O291&gt;'Raw Data'!P291),'Raw Data'!C291,IF(AND('Raw Data'!E291&gt;'Raw Data'!C291,'Raw Data'!P291&gt;'Raw Data'!O291),'Raw Data'!E291,0))</f>
        <v>0</v>
      </c>
      <c r="AS296">
        <f>IF('Raw Data'!D291&gt;0, IF('Raw Data'!D291&gt;4, Analysis!P296, 1), 0)</f>
        <v>0</v>
      </c>
      <c r="AT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AU296">
        <f t="shared" si="79"/>
        <v>0</v>
      </c>
      <c r="AV296">
        <f>IF(AND('Raw Data'!D291&gt;4,'Raw Data'!O291&lt;'Raw Data'!P291),'Raw Data'!K291,IF(AND('Raw Data'!D291&gt;4,'Raw Data'!O291='Raw Data'!P291),0,IF('Raw Data'!O291='Raw Data'!P291,'Raw Data'!D291,0)))</f>
        <v>0</v>
      </c>
      <c r="AW296">
        <f>IF(AND('Raw Data'!D291&lt;4, NOT(ISBLANK('Raw Data'!D291))), 1, 0)</f>
        <v>0</v>
      </c>
      <c r="AX296">
        <f>IF(AND('Raw Data'!D291&lt;4, 'Raw Data'!O291='Raw Data'!P291), 'Raw Data'!D291, 0)</f>
        <v>0</v>
      </c>
    </row>
    <row r="297" spans="1:50" x14ac:dyDescent="0.3">
      <c r="A297">
        <f>'Raw Data'!Q292</f>
        <v>0</v>
      </c>
      <c r="B297" s="7">
        <f t="shared" si="64"/>
        <v>0</v>
      </c>
      <c r="C297">
        <f>IF('Raw Data'!O292&gt;'Raw Data'!P292, 'Raw Data'!C292, 0)</f>
        <v>0</v>
      </c>
      <c r="D297" s="7">
        <f t="shared" si="65"/>
        <v>0</v>
      </c>
      <c r="E297">
        <f>IF(AND(ISNUMBER('Raw Data'!O292), 'Raw Data'!O292='Raw Data'!P292), 'Raw Data'!D292, 0)</f>
        <v>0</v>
      </c>
      <c r="F297" s="7">
        <f t="shared" si="66"/>
        <v>0</v>
      </c>
      <c r="G297">
        <f>IF('Raw Data'!O292&lt;'Raw Data'!P292, 'Raw Data'!E292, 0)</f>
        <v>0</v>
      </c>
      <c r="H297" s="7">
        <f t="shared" si="67"/>
        <v>0</v>
      </c>
      <c r="I297">
        <f>IF(SUM('Raw Data'!O292:P292)&gt;2, 'Raw Data'!F292, 0)</f>
        <v>0</v>
      </c>
      <c r="J297" s="7">
        <f t="shared" si="68"/>
        <v>0</v>
      </c>
      <c r="K297">
        <f>IF(AND(ISNUMBER('Raw Data'!O292),SUM('Raw Data'!O292:P292)&lt;3),'Raw Data'!F292,)</f>
        <v>0</v>
      </c>
      <c r="L297" s="7">
        <f t="shared" si="69"/>
        <v>0</v>
      </c>
      <c r="M297">
        <f>IF(AND('Raw Data'!O292&gt;0, 'Raw Data'!P292&gt;0), 'Raw Data'!H292, 0)</f>
        <v>0</v>
      </c>
      <c r="N297" s="7">
        <f t="shared" si="70"/>
        <v>0</v>
      </c>
      <c r="O297">
        <f>IF(AND(ISNUMBER('Raw Data'!O292), OR('Raw Data'!O292=0, 'Raw Data'!P292=0)), 'Raw Data'!I292, 0)</f>
        <v>0</v>
      </c>
      <c r="P297" s="7">
        <f>IF(OR(E297&gt;0, ISBLANK('Raw Data'!O292)=TRUE), 0, 1)</f>
        <v>0</v>
      </c>
      <c r="Q297">
        <f>IF('Raw Data'!O292='Raw Data'!P292, 0, IF('Raw Data'!O292&gt;'Raw Data'!P292, 'Raw Data'!J292, 0))</f>
        <v>0</v>
      </c>
      <c r="R297" s="7">
        <f>IF(OR(E297&gt;0, ISBLANK('Raw Data'!O292)=TRUE), 0, 1)</f>
        <v>0</v>
      </c>
      <c r="S297">
        <f>IF('Raw Data'!O292='Raw Data'!P292, 0, IF('Raw Data'!O292&lt;'Raw Data'!P292, 'Raw Data'!K292, 0))</f>
        <v>0</v>
      </c>
      <c r="T297" s="7">
        <f t="shared" si="71"/>
        <v>0</v>
      </c>
      <c r="U297">
        <f>IF(AND(ISNUMBER('Raw Data'!O292), OR('Raw Data'!O292&gt;'Raw Data'!P292, 'Raw Data'!O292='Raw Data'!P292)), 'Raw Data'!L292, 0)</f>
        <v>0</v>
      </c>
      <c r="V297" s="7">
        <f t="shared" si="72"/>
        <v>0</v>
      </c>
      <c r="W297">
        <f>IF(AND(ISNUMBER('Raw Data'!O292), OR('Raw Data'!O292&lt;'Raw Data'!P292, 'Raw Data'!O292='Raw Data'!P292)), 'Raw Data'!M292, 0)</f>
        <v>0</v>
      </c>
      <c r="X297" s="7">
        <f t="shared" si="73"/>
        <v>0</v>
      </c>
      <c r="Y297">
        <f>IF(AND(ISNUMBER('Raw Data'!O292), OR('Raw Data'!O292&gt;'Raw Data'!P292, 'Raw Data'!O292&lt;'Raw Data'!P292)), 'Raw Data'!N292, 0)</f>
        <v>0</v>
      </c>
      <c r="Z297">
        <f>IF('Raw Data'!C292&lt;'Raw Data'!E292, 1, 0)</f>
        <v>0</v>
      </c>
      <c r="AA297">
        <f>IF(AND('Raw Data'!C292&lt;'Raw Data'!E292, 'Raw Data'!O292&gt;'Raw Data'!P292), 'Raw Data'!C292, 0)</f>
        <v>0</v>
      </c>
      <c r="AB297" t="b">
        <f>'Raw Data'!C292&lt;'Raw Data'!E292</f>
        <v>0</v>
      </c>
      <c r="AC297">
        <f>IF('Raw Data'!C293&gt;'Raw Data'!E293, 1, 0)</f>
        <v>0</v>
      </c>
      <c r="AD297">
        <f>IF(AND('Raw Data'!C292&gt;'Raw Data'!E292, 'Raw Data'!O292&gt;'Raw Data'!P292), 'Raw Data'!C292, 0)</f>
        <v>0</v>
      </c>
      <c r="AE297">
        <f>IF('Raw Data'!E292&lt;'Raw Data'!C292, 1, 0)</f>
        <v>0</v>
      </c>
      <c r="AF297">
        <f>IF(AND('Raw Data'!C292&gt;'Raw Data'!E292, 'Raw Data'!O292&lt;'Raw Data'!P292), 'Raw Data'!E292, 0)</f>
        <v>0</v>
      </c>
      <c r="AG297">
        <f>IF('Raw Data'!E292&gt;'Raw Data'!C292, 1, 0)</f>
        <v>0</v>
      </c>
      <c r="AH297">
        <f>IF(AND('Raw Data'!C292&lt;'Raw Data'!E292, 'Raw Data'!O292&lt;'Raw Data'!P292), 'Raw Data'!E292, 0)</f>
        <v>0</v>
      </c>
      <c r="AI297" s="7">
        <f t="shared" si="74"/>
        <v>0</v>
      </c>
      <c r="AJ297">
        <f>IF(ISNUMBER('Raw Data'!C292), IF(_xlfn.XLOOKUP(SMALL('Raw Data'!C292:E292, 1), C297:G297, C297:G297, 0)&gt;0, SMALL('Raw Data'!C292:E292, 1), 0), 0)</f>
        <v>0</v>
      </c>
      <c r="AK297" s="7">
        <f t="shared" si="75"/>
        <v>0</v>
      </c>
      <c r="AL297">
        <f>IF(ISNUMBER('Raw Data'!C292), IF(_xlfn.XLOOKUP(SMALL('Raw Data'!C292:E292, 2), C297:G297, C297:G297, 0)&gt;0, SMALL('Raw Data'!C292:E292, 2), 0), 0)</f>
        <v>0</v>
      </c>
      <c r="AM297" s="7">
        <f t="shared" si="76"/>
        <v>0</v>
      </c>
      <c r="AN297">
        <f>IF(ISNUMBER('Raw Data'!C292), IF(_xlfn.XLOOKUP(SMALL('Raw Data'!C292:E292, 3), C297:G297, C297:G297, 0)&gt;0, SMALL('Raw Data'!C292:E292, 3), 0), 0)</f>
        <v>0</v>
      </c>
      <c r="AO297" s="7">
        <f t="shared" si="77"/>
        <v>0</v>
      </c>
      <c r="AP297">
        <f>IF(AND('Raw Data'!C292&lt;'Raw Data'!E292,'Raw Data'!O292&gt;'Raw Data'!P292),'Raw Data'!C292,IF(AND('Raw Data'!E292&lt;'Raw Data'!C292,'Raw Data'!P292&gt;'Raw Data'!O292),'Raw Data'!E292,0))</f>
        <v>0</v>
      </c>
      <c r="AQ297" s="7">
        <f t="shared" si="78"/>
        <v>0</v>
      </c>
      <c r="AR297">
        <f>IF(AND('Raw Data'!C292&gt;'Raw Data'!E292,'Raw Data'!O292&gt;'Raw Data'!P292),'Raw Data'!C292,IF(AND('Raw Data'!E292&gt;'Raw Data'!C292,'Raw Data'!P292&gt;'Raw Data'!O292),'Raw Data'!E292,0))</f>
        <v>0</v>
      </c>
      <c r="AS297">
        <f>IF('Raw Data'!D292&gt;0, IF('Raw Data'!D292&gt;4, Analysis!P297, 1), 0)</f>
        <v>0</v>
      </c>
      <c r="AT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AU297">
        <f t="shared" si="79"/>
        <v>0</v>
      </c>
      <c r="AV297">
        <f>IF(AND('Raw Data'!D292&gt;4,'Raw Data'!O292&lt;'Raw Data'!P292),'Raw Data'!K292,IF(AND('Raw Data'!D292&gt;4,'Raw Data'!O292='Raw Data'!P292),0,IF('Raw Data'!O292='Raw Data'!P292,'Raw Data'!D292,0)))</f>
        <v>0</v>
      </c>
      <c r="AW297">
        <f>IF(AND('Raw Data'!D292&lt;4, NOT(ISBLANK('Raw Data'!D292))), 1, 0)</f>
        <v>0</v>
      </c>
      <c r="AX297">
        <f>IF(AND('Raw Data'!D292&lt;4, 'Raw Data'!O292='Raw Data'!P292), 'Raw Data'!D292, 0)</f>
        <v>0</v>
      </c>
    </row>
    <row r="298" spans="1:50" x14ac:dyDescent="0.3">
      <c r="A298">
        <f>'Raw Data'!Q293</f>
        <v>0</v>
      </c>
      <c r="B298" s="7">
        <f t="shared" si="64"/>
        <v>0</v>
      </c>
      <c r="C298">
        <f>IF('Raw Data'!O293&gt;'Raw Data'!P293, 'Raw Data'!C293, 0)</f>
        <v>0</v>
      </c>
      <c r="D298" s="7">
        <f t="shared" si="65"/>
        <v>0</v>
      </c>
      <c r="E298">
        <f>IF(AND(ISNUMBER('Raw Data'!O293), 'Raw Data'!O293='Raw Data'!P293), 'Raw Data'!D293, 0)</f>
        <v>0</v>
      </c>
      <c r="F298" s="7">
        <f t="shared" si="66"/>
        <v>0</v>
      </c>
      <c r="G298">
        <f>IF('Raw Data'!O293&lt;'Raw Data'!P293, 'Raw Data'!E293, 0)</f>
        <v>0</v>
      </c>
      <c r="H298" s="7">
        <f t="shared" si="67"/>
        <v>0</v>
      </c>
      <c r="I298">
        <f>IF(SUM('Raw Data'!O293:P293)&gt;2, 'Raw Data'!F293, 0)</f>
        <v>0</v>
      </c>
      <c r="J298" s="7">
        <f t="shared" si="68"/>
        <v>0</v>
      </c>
      <c r="K298">
        <f>IF(AND(ISNUMBER('Raw Data'!O293),SUM('Raw Data'!O293:P293)&lt;3),'Raw Data'!F293,)</f>
        <v>0</v>
      </c>
      <c r="L298" s="7">
        <f t="shared" si="69"/>
        <v>0</v>
      </c>
      <c r="M298">
        <f>IF(AND('Raw Data'!O293&gt;0, 'Raw Data'!P293&gt;0), 'Raw Data'!H293, 0)</f>
        <v>0</v>
      </c>
      <c r="N298" s="7">
        <f t="shared" si="70"/>
        <v>0</v>
      </c>
      <c r="O298">
        <f>IF(AND(ISNUMBER('Raw Data'!O293), OR('Raw Data'!O293=0, 'Raw Data'!P293=0)), 'Raw Data'!I293, 0)</f>
        <v>0</v>
      </c>
      <c r="P298" s="7">
        <f>IF(OR(E298&gt;0, ISBLANK('Raw Data'!O293)=TRUE), 0, 1)</f>
        <v>0</v>
      </c>
      <c r="Q298">
        <f>IF('Raw Data'!O293='Raw Data'!P293, 0, IF('Raw Data'!O293&gt;'Raw Data'!P293, 'Raw Data'!J293, 0))</f>
        <v>0</v>
      </c>
      <c r="R298" s="7">
        <f>IF(OR(E298&gt;0, ISBLANK('Raw Data'!O293)=TRUE), 0, 1)</f>
        <v>0</v>
      </c>
      <c r="S298">
        <f>IF('Raw Data'!O293='Raw Data'!P293, 0, IF('Raw Data'!O293&lt;'Raw Data'!P293, 'Raw Data'!K293, 0))</f>
        <v>0</v>
      </c>
      <c r="T298" s="7">
        <f t="shared" si="71"/>
        <v>0</v>
      </c>
      <c r="U298">
        <f>IF(AND(ISNUMBER('Raw Data'!O293), OR('Raw Data'!O293&gt;'Raw Data'!P293, 'Raw Data'!O293='Raw Data'!P293)), 'Raw Data'!L293, 0)</f>
        <v>0</v>
      </c>
      <c r="V298" s="7">
        <f t="shared" si="72"/>
        <v>0</v>
      </c>
      <c r="W298">
        <f>IF(AND(ISNUMBER('Raw Data'!O293), OR('Raw Data'!O293&lt;'Raw Data'!P293, 'Raw Data'!O293='Raw Data'!P293)), 'Raw Data'!M293, 0)</f>
        <v>0</v>
      </c>
      <c r="X298" s="7">
        <f t="shared" si="73"/>
        <v>0</v>
      </c>
      <c r="Y298">
        <f>IF(AND(ISNUMBER('Raw Data'!O293), OR('Raw Data'!O293&gt;'Raw Data'!P293, 'Raw Data'!O293&lt;'Raw Data'!P293)), 'Raw Data'!N293, 0)</f>
        <v>0</v>
      </c>
      <c r="Z298">
        <f>IF('Raw Data'!C293&lt;'Raw Data'!E293, 1, 0)</f>
        <v>0</v>
      </c>
      <c r="AA298">
        <f>IF(AND('Raw Data'!C293&lt;'Raw Data'!E293, 'Raw Data'!O293&gt;'Raw Data'!P293), 'Raw Data'!C293, 0)</f>
        <v>0</v>
      </c>
      <c r="AB298" t="b">
        <f>'Raw Data'!C293&lt;'Raw Data'!E293</f>
        <v>0</v>
      </c>
      <c r="AC298">
        <f>IF('Raw Data'!C294&gt;'Raw Data'!E294, 1, 0)</f>
        <v>0</v>
      </c>
      <c r="AD298">
        <f>IF(AND('Raw Data'!C293&gt;'Raw Data'!E293, 'Raw Data'!O293&gt;'Raw Data'!P293), 'Raw Data'!C293, 0)</f>
        <v>0</v>
      </c>
      <c r="AE298">
        <f>IF('Raw Data'!E293&lt;'Raw Data'!C293, 1, 0)</f>
        <v>0</v>
      </c>
      <c r="AF298">
        <f>IF(AND('Raw Data'!C293&gt;'Raw Data'!E293, 'Raw Data'!O293&lt;'Raw Data'!P293), 'Raw Data'!E293, 0)</f>
        <v>0</v>
      </c>
      <c r="AG298">
        <f>IF('Raw Data'!E293&gt;'Raw Data'!C293, 1, 0)</f>
        <v>0</v>
      </c>
      <c r="AH298">
        <f>IF(AND('Raw Data'!C293&lt;'Raw Data'!E293, 'Raw Data'!O293&lt;'Raw Data'!P293), 'Raw Data'!E293, 0)</f>
        <v>0</v>
      </c>
      <c r="AI298" s="7">
        <f t="shared" si="74"/>
        <v>0</v>
      </c>
      <c r="AJ298">
        <f>IF(ISNUMBER('Raw Data'!C293), IF(_xlfn.XLOOKUP(SMALL('Raw Data'!C293:E293, 1), C298:G298, C298:G298, 0)&gt;0, SMALL('Raw Data'!C293:E293, 1), 0), 0)</f>
        <v>0</v>
      </c>
      <c r="AK298" s="7">
        <f t="shared" si="75"/>
        <v>0</v>
      </c>
      <c r="AL298">
        <f>IF(ISNUMBER('Raw Data'!C293), IF(_xlfn.XLOOKUP(SMALL('Raw Data'!C293:E293, 2), C298:G298, C298:G298, 0)&gt;0, SMALL('Raw Data'!C293:E293, 2), 0), 0)</f>
        <v>0</v>
      </c>
      <c r="AM298" s="7">
        <f t="shared" si="76"/>
        <v>0</v>
      </c>
      <c r="AN298">
        <f>IF(ISNUMBER('Raw Data'!C293), IF(_xlfn.XLOOKUP(SMALL('Raw Data'!C293:E293, 3), C298:G298, C298:G298, 0)&gt;0, SMALL('Raw Data'!C293:E293, 3), 0), 0)</f>
        <v>0</v>
      </c>
      <c r="AO298" s="7">
        <f t="shared" si="77"/>
        <v>0</v>
      </c>
      <c r="AP298">
        <f>IF(AND('Raw Data'!C293&lt;'Raw Data'!E293,'Raw Data'!O293&gt;'Raw Data'!P293),'Raw Data'!C293,IF(AND('Raw Data'!E293&lt;'Raw Data'!C293,'Raw Data'!P293&gt;'Raw Data'!O293),'Raw Data'!E293,0))</f>
        <v>0</v>
      </c>
      <c r="AQ298" s="7">
        <f t="shared" si="78"/>
        <v>0</v>
      </c>
      <c r="AR298">
        <f>IF(AND('Raw Data'!C293&gt;'Raw Data'!E293,'Raw Data'!O293&gt;'Raw Data'!P293),'Raw Data'!C293,IF(AND('Raw Data'!E293&gt;'Raw Data'!C293,'Raw Data'!P293&gt;'Raw Data'!O293),'Raw Data'!E293,0))</f>
        <v>0</v>
      </c>
      <c r="AS298">
        <f>IF('Raw Data'!D293&gt;0, IF('Raw Data'!D293&gt;4, Analysis!P298, 1), 0)</f>
        <v>0</v>
      </c>
      <c r="AT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AU298">
        <f t="shared" si="79"/>
        <v>0</v>
      </c>
      <c r="AV298">
        <f>IF(AND('Raw Data'!D293&gt;4,'Raw Data'!O293&lt;'Raw Data'!P293),'Raw Data'!K293,IF(AND('Raw Data'!D293&gt;4,'Raw Data'!O293='Raw Data'!P293),0,IF('Raw Data'!O293='Raw Data'!P293,'Raw Data'!D293,0)))</f>
        <v>0</v>
      </c>
      <c r="AW298">
        <f>IF(AND('Raw Data'!D293&lt;4, NOT(ISBLANK('Raw Data'!D293))), 1, 0)</f>
        <v>0</v>
      </c>
      <c r="AX298">
        <f>IF(AND('Raw Data'!D293&lt;4, 'Raw Data'!O293='Raw Data'!P293), 'Raw Data'!D293, 0)</f>
        <v>0</v>
      </c>
    </row>
    <row r="299" spans="1:50" x14ac:dyDescent="0.3">
      <c r="A299">
        <f>'Raw Data'!Q294</f>
        <v>0</v>
      </c>
      <c r="B299" s="7">
        <f t="shared" si="64"/>
        <v>0</v>
      </c>
      <c r="C299">
        <f>IF('Raw Data'!O294&gt;'Raw Data'!P294, 'Raw Data'!C294, 0)</f>
        <v>0</v>
      </c>
      <c r="D299" s="7">
        <f t="shared" si="65"/>
        <v>0</v>
      </c>
      <c r="E299">
        <f>IF(AND(ISNUMBER('Raw Data'!O294), 'Raw Data'!O294='Raw Data'!P294), 'Raw Data'!D294, 0)</f>
        <v>0</v>
      </c>
      <c r="F299" s="7">
        <f t="shared" si="66"/>
        <v>0</v>
      </c>
      <c r="G299">
        <f>IF('Raw Data'!O294&lt;'Raw Data'!P294, 'Raw Data'!E294, 0)</f>
        <v>0</v>
      </c>
      <c r="H299" s="7">
        <f t="shared" si="67"/>
        <v>0</v>
      </c>
      <c r="I299">
        <f>IF(SUM('Raw Data'!O294:P294)&gt;2, 'Raw Data'!F294, 0)</f>
        <v>0</v>
      </c>
      <c r="J299" s="7">
        <f t="shared" si="68"/>
        <v>0</v>
      </c>
      <c r="K299">
        <f>IF(AND(ISNUMBER('Raw Data'!O294),SUM('Raw Data'!O294:P294)&lt;3),'Raw Data'!F294,)</f>
        <v>0</v>
      </c>
      <c r="L299" s="7">
        <f t="shared" si="69"/>
        <v>0</v>
      </c>
      <c r="M299">
        <f>IF(AND('Raw Data'!O294&gt;0, 'Raw Data'!P294&gt;0), 'Raw Data'!H294, 0)</f>
        <v>0</v>
      </c>
      <c r="N299" s="7">
        <f t="shared" si="70"/>
        <v>0</v>
      </c>
      <c r="O299">
        <f>IF(AND(ISNUMBER('Raw Data'!O294), OR('Raw Data'!O294=0, 'Raw Data'!P294=0)), 'Raw Data'!I294, 0)</f>
        <v>0</v>
      </c>
      <c r="P299" s="7">
        <f>IF(OR(E299&gt;0, ISBLANK('Raw Data'!O294)=TRUE), 0, 1)</f>
        <v>0</v>
      </c>
      <c r="Q299">
        <f>IF('Raw Data'!O294='Raw Data'!P294, 0, IF('Raw Data'!O294&gt;'Raw Data'!P294, 'Raw Data'!J294, 0))</f>
        <v>0</v>
      </c>
      <c r="R299" s="7">
        <f>IF(OR(E299&gt;0, ISBLANK('Raw Data'!O294)=TRUE), 0, 1)</f>
        <v>0</v>
      </c>
      <c r="S299">
        <f>IF('Raw Data'!O294='Raw Data'!P294, 0, IF('Raw Data'!O294&lt;'Raw Data'!P294, 'Raw Data'!K294, 0))</f>
        <v>0</v>
      </c>
      <c r="T299" s="7">
        <f t="shared" si="71"/>
        <v>0</v>
      </c>
      <c r="U299">
        <f>IF(AND(ISNUMBER('Raw Data'!O294), OR('Raw Data'!O294&gt;'Raw Data'!P294, 'Raw Data'!O294='Raw Data'!P294)), 'Raw Data'!L294, 0)</f>
        <v>0</v>
      </c>
      <c r="V299" s="7">
        <f t="shared" si="72"/>
        <v>0</v>
      </c>
      <c r="W299">
        <f>IF(AND(ISNUMBER('Raw Data'!O294), OR('Raw Data'!O294&lt;'Raw Data'!P294, 'Raw Data'!O294='Raw Data'!P294)), 'Raw Data'!M294, 0)</f>
        <v>0</v>
      </c>
      <c r="X299" s="7">
        <f t="shared" si="73"/>
        <v>0</v>
      </c>
      <c r="Y299">
        <f>IF(AND(ISNUMBER('Raw Data'!O294), OR('Raw Data'!O294&gt;'Raw Data'!P294, 'Raw Data'!O294&lt;'Raw Data'!P294)), 'Raw Data'!N294, 0)</f>
        <v>0</v>
      </c>
      <c r="Z299">
        <f>IF('Raw Data'!C294&lt;'Raw Data'!E294, 1, 0)</f>
        <v>0</v>
      </c>
      <c r="AA299">
        <f>IF(AND('Raw Data'!C294&lt;'Raw Data'!E294, 'Raw Data'!O294&gt;'Raw Data'!P294), 'Raw Data'!C294, 0)</f>
        <v>0</v>
      </c>
      <c r="AB299" t="b">
        <f>'Raw Data'!C294&lt;'Raw Data'!E294</f>
        <v>0</v>
      </c>
      <c r="AC299">
        <f>IF('Raw Data'!C295&gt;'Raw Data'!E295, 1, 0)</f>
        <v>0</v>
      </c>
      <c r="AD299">
        <f>IF(AND('Raw Data'!C294&gt;'Raw Data'!E294, 'Raw Data'!O294&gt;'Raw Data'!P294), 'Raw Data'!C294, 0)</f>
        <v>0</v>
      </c>
      <c r="AE299">
        <f>IF('Raw Data'!E294&lt;'Raw Data'!C294, 1, 0)</f>
        <v>0</v>
      </c>
      <c r="AF299">
        <f>IF(AND('Raw Data'!C294&gt;'Raw Data'!E294, 'Raw Data'!O294&lt;'Raw Data'!P294), 'Raw Data'!E294, 0)</f>
        <v>0</v>
      </c>
      <c r="AG299">
        <f>IF('Raw Data'!E294&gt;'Raw Data'!C294, 1, 0)</f>
        <v>0</v>
      </c>
      <c r="AH299">
        <f>IF(AND('Raw Data'!C294&lt;'Raw Data'!E294, 'Raw Data'!O294&lt;'Raw Data'!P294), 'Raw Data'!E294, 0)</f>
        <v>0</v>
      </c>
      <c r="AI299" s="7">
        <f t="shared" si="74"/>
        <v>0</v>
      </c>
      <c r="AJ299">
        <f>IF(ISNUMBER('Raw Data'!C294), IF(_xlfn.XLOOKUP(SMALL('Raw Data'!C294:E294, 1), C299:G299, C299:G299, 0)&gt;0, SMALL('Raw Data'!C294:E294, 1), 0), 0)</f>
        <v>0</v>
      </c>
      <c r="AK299" s="7">
        <f t="shared" si="75"/>
        <v>0</v>
      </c>
      <c r="AL299">
        <f>IF(ISNUMBER('Raw Data'!C294), IF(_xlfn.XLOOKUP(SMALL('Raw Data'!C294:E294, 2), C299:G299, C299:G299, 0)&gt;0, SMALL('Raw Data'!C294:E294, 2), 0), 0)</f>
        <v>0</v>
      </c>
      <c r="AM299" s="7">
        <f t="shared" si="76"/>
        <v>0</v>
      </c>
      <c r="AN299">
        <f>IF(ISNUMBER('Raw Data'!C294), IF(_xlfn.XLOOKUP(SMALL('Raw Data'!C294:E294, 3), C299:G299, C299:G299, 0)&gt;0, SMALL('Raw Data'!C294:E294, 3), 0), 0)</f>
        <v>0</v>
      </c>
      <c r="AO299" s="7">
        <f t="shared" si="77"/>
        <v>0</v>
      </c>
      <c r="AP299">
        <f>IF(AND('Raw Data'!C294&lt;'Raw Data'!E294,'Raw Data'!O294&gt;'Raw Data'!P294),'Raw Data'!C294,IF(AND('Raw Data'!E294&lt;'Raw Data'!C294,'Raw Data'!P294&gt;'Raw Data'!O294),'Raw Data'!E294,0))</f>
        <v>0</v>
      </c>
      <c r="AQ299" s="7">
        <f t="shared" si="78"/>
        <v>0</v>
      </c>
      <c r="AR299">
        <f>IF(AND('Raw Data'!C294&gt;'Raw Data'!E294,'Raw Data'!O294&gt;'Raw Data'!P294),'Raw Data'!C294,IF(AND('Raw Data'!E294&gt;'Raw Data'!C294,'Raw Data'!P294&gt;'Raw Data'!O294),'Raw Data'!E294,0))</f>
        <v>0</v>
      </c>
      <c r="AS299">
        <f>IF('Raw Data'!D294&gt;0, IF('Raw Data'!D294&gt;4, Analysis!P299, 1), 0)</f>
        <v>0</v>
      </c>
      <c r="AT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AU299">
        <f t="shared" si="79"/>
        <v>0</v>
      </c>
      <c r="AV299">
        <f>IF(AND('Raw Data'!D294&gt;4,'Raw Data'!O294&lt;'Raw Data'!P294),'Raw Data'!K294,IF(AND('Raw Data'!D294&gt;4,'Raw Data'!O294='Raw Data'!P294),0,IF('Raw Data'!O294='Raw Data'!P294,'Raw Data'!D294,0)))</f>
        <v>0</v>
      </c>
      <c r="AW299">
        <f>IF(AND('Raw Data'!D294&lt;4, NOT(ISBLANK('Raw Data'!D294))), 1, 0)</f>
        <v>0</v>
      </c>
      <c r="AX299">
        <f>IF(AND('Raw Data'!D294&lt;4, 'Raw Data'!O294='Raw Data'!P294), 'Raw Data'!D294, 0)</f>
        <v>0</v>
      </c>
    </row>
    <row r="300" spans="1:50" x14ac:dyDescent="0.3">
      <c r="A300">
        <f>'Raw Data'!Q295</f>
        <v>0</v>
      </c>
      <c r="B300" s="7">
        <f t="shared" si="64"/>
        <v>0</v>
      </c>
      <c r="C300">
        <f>IF('Raw Data'!O295&gt;'Raw Data'!P295, 'Raw Data'!C295, 0)</f>
        <v>0</v>
      </c>
      <c r="D300" s="7">
        <f t="shared" si="65"/>
        <v>0</v>
      </c>
      <c r="E300">
        <f>IF(AND(ISNUMBER('Raw Data'!O295), 'Raw Data'!O295='Raw Data'!P295), 'Raw Data'!D295, 0)</f>
        <v>0</v>
      </c>
      <c r="F300" s="7">
        <f t="shared" si="66"/>
        <v>0</v>
      </c>
      <c r="G300">
        <f>IF('Raw Data'!O295&lt;'Raw Data'!P295, 'Raw Data'!E295, 0)</f>
        <v>0</v>
      </c>
      <c r="H300" s="7">
        <f t="shared" si="67"/>
        <v>0</v>
      </c>
      <c r="I300">
        <f>IF(SUM('Raw Data'!O295:P295)&gt;2, 'Raw Data'!F295, 0)</f>
        <v>0</v>
      </c>
      <c r="J300" s="7">
        <f t="shared" si="68"/>
        <v>0</v>
      </c>
      <c r="K300">
        <f>IF(AND(ISNUMBER('Raw Data'!O295),SUM('Raw Data'!O295:P295)&lt;3),'Raw Data'!F295,)</f>
        <v>0</v>
      </c>
      <c r="L300" s="7">
        <f t="shared" si="69"/>
        <v>0</v>
      </c>
      <c r="M300">
        <f>IF(AND('Raw Data'!O295&gt;0, 'Raw Data'!P295&gt;0), 'Raw Data'!H295, 0)</f>
        <v>0</v>
      </c>
      <c r="N300" s="7">
        <f t="shared" si="70"/>
        <v>0</v>
      </c>
      <c r="O300">
        <f>IF(AND(ISNUMBER('Raw Data'!O295), OR('Raw Data'!O295=0, 'Raw Data'!P295=0)), 'Raw Data'!I295, 0)</f>
        <v>0</v>
      </c>
      <c r="P300" s="7">
        <f>IF(OR(E300&gt;0, ISBLANK('Raw Data'!O295)=TRUE), 0, 1)</f>
        <v>0</v>
      </c>
      <c r="Q300">
        <f>IF('Raw Data'!O295='Raw Data'!P295, 0, IF('Raw Data'!O295&gt;'Raw Data'!P295, 'Raw Data'!J295, 0))</f>
        <v>0</v>
      </c>
      <c r="R300" s="7">
        <f>IF(OR(E300&gt;0, ISBLANK('Raw Data'!O295)=TRUE), 0, 1)</f>
        <v>0</v>
      </c>
      <c r="S300">
        <f>IF('Raw Data'!O295='Raw Data'!P295, 0, IF('Raw Data'!O295&lt;'Raw Data'!P295, 'Raw Data'!K295, 0))</f>
        <v>0</v>
      </c>
      <c r="T300" s="7">
        <f t="shared" si="71"/>
        <v>0</v>
      </c>
      <c r="U300">
        <f>IF(AND(ISNUMBER('Raw Data'!O295), OR('Raw Data'!O295&gt;'Raw Data'!P295, 'Raw Data'!O295='Raw Data'!P295)), 'Raw Data'!L295, 0)</f>
        <v>0</v>
      </c>
      <c r="V300" s="7">
        <f t="shared" si="72"/>
        <v>0</v>
      </c>
      <c r="W300">
        <f>IF(AND(ISNUMBER('Raw Data'!O295), OR('Raw Data'!O295&lt;'Raw Data'!P295, 'Raw Data'!O295='Raw Data'!P295)), 'Raw Data'!M295, 0)</f>
        <v>0</v>
      </c>
      <c r="X300" s="7">
        <f t="shared" si="73"/>
        <v>0</v>
      </c>
      <c r="Y300">
        <f>IF(AND(ISNUMBER('Raw Data'!O295), OR('Raw Data'!O295&gt;'Raw Data'!P295, 'Raw Data'!O295&lt;'Raw Data'!P295)), 'Raw Data'!N295, 0)</f>
        <v>0</v>
      </c>
      <c r="Z300">
        <f>IF('Raw Data'!C295&lt;'Raw Data'!E295, 1, 0)</f>
        <v>0</v>
      </c>
      <c r="AA300">
        <f>IF(AND('Raw Data'!C295&lt;'Raw Data'!E295, 'Raw Data'!O295&gt;'Raw Data'!P295), 'Raw Data'!C295, 0)</f>
        <v>0</v>
      </c>
      <c r="AB300" t="b">
        <f>'Raw Data'!C295&lt;'Raw Data'!E295</f>
        <v>0</v>
      </c>
      <c r="AC300">
        <f>IF('Raw Data'!C296&gt;'Raw Data'!E296, 1, 0)</f>
        <v>0</v>
      </c>
      <c r="AD300">
        <f>IF(AND('Raw Data'!C295&gt;'Raw Data'!E295, 'Raw Data'!O295&gt;'Raw Data'!P295), 'Raw Data'!C295, 0)</f>
        <v>0</v>
      </c>
      <c r="AE300">
        <f>IF('Raw Data'!E295&lt;'Raw Data'!C295, 1, 0)</f>
        <v>0</v>
      </c>
      <c r="AF300">
        <f>IF(AND('Raw Data'!C295&gt;'Raw Data'!E295, 'Raw Data'!O295&lt;'Raw Data'!P295), 'Raw Data'!E295, 0)</f>
        <v>0</v>
      </c>
      <c r="AG300">
        <f>IF('Raw Data'!E295&gt;'Raw Data'!C295, 1, 0)</f>
        <v>0</v>
      </c>
      <c r="AH300">
        <f>IF(AND('Raw Data'!C295&lt;'Raw Data'!E295, 'Raw Data'!O295&lt;'Raw Data'!P295), 'Raw Data'!E295, 0)</f>
        <v>0</v>
      </c>
      <c r="AI300" s="7">
        <f t="shared" si="74"/>
        <v>0</v>
      </c>
      <c r="AJ300">
        <f>IF(ISNUMBER('Raw Data'!C295), IF(_xlfn.XLOOKUP(SMALL('Raw Data'!C295:E295, 1), C300:G300, C300:G300, 0)&gt;0, SMALL('Raw Data'!C295:E295, 1), 0), 0)</f>
        <v>0</v>
      </c>
      <c r="AK300" s="7">
        <f t="shared" si="75"/>
        <v>0</v>
      </c>
      <c r="AL300">
        <f>IF(ISNUMBER('Raw Data'!C295), IF(_xlfn.XLOOKUP(SMALL('Raw Data'!C295:E295, 2), C300:G300, C300:G300, 0)&gt;0, SMALL('Raw Data'!C295:E295, 2), 0), 0)</f>
        <v>0</v>
      </c>
      <c r="AM300" s="7">
        <f t="shared" si="76"/>
        <v>0</v>
      </c>
      <c r="AN300">
        <f>IF(ISNUMBER('Raw Data'!C295), IF(_xlfn.XLOOKUP(SMALL('Raw Data'!C295:E295, 3), C300:G300, C300:G300, 0)&gt;0, SMALL('Raw Data'!C295:E295, 3), 0), 0)</f>
        <v>0</v>
      </c>
      <c r="AO300" s="7">
        <f t="shared" si="77"/>
        <v>0</v>
      </c>
      <c r="AP300">
        <f>IF(AND('Raw Data'!C295&lt;'Raw Data'!E295,'Raw Data'!O295&gt;'Raw Data'!P295),'Raw Data'!C295,IF(AND('Raw Data'!E295&lt;'Raw Data'!C295,'Raw Data'!P295&gt;'Raw Data'!O295),'Raw Data'!E295,0))</f>
        <v>0</v>
      </c>
      <c r="AQ300" s="7">
        <f t="shared" si="78"/>
        <v>0</v>
      </c>
      <c r="AR300">
        <f>IF(AND('Raw Data'!C295&gt;'Raw Data'!E295,'Raw Data'!O295&gt;'Raw Data'!P295),'Raw Data'!C295,IF(AND('Raw Data'!E295&gt;'Raw Data'!C295,'Raw Data'!P295&gt;'Raw Data'!O295),'Raw Data'!E295,0))</f>
        <v>0</v>
      </c>
      <c r="AS300">
        <f>IF('Raw Data'!D295&gt;0, IF('Raw Data'!D295&gt;4, Analysis!P300, 1), 0)</f>
        <v>0</v>
      </c>
      <c r="AT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AU300">
        <f t="shared" si="79"/>
        <v>0</v>
      </c>
      <c r="AV300">
        <f>IF(AND('Raw Data'!D295&gt;4,'Raw Data'!O295&lt;'Raw Data'!P295),'Raw Data'!K295,IF(AND('Raw Data'!D295&gt;4,'Raw Data'!O295='Raw Data'!P295),0,IF('Raw Data'!O295='Raw Data'!P295,'Raw Data'!D295,0)))</f>
        <v>0</v>
      </c>
      <c r="AW300">
        <f>IF(AND('Raw Data'!D295&lt;4, NOT(ISBLANK('Raw Data'!D295))), 1, 0)</f>
        <v>0</v>
      </c>
      <c r="AX300">
        <f>IF(AND('Raw Data'!D295&lt;4, 'Raw Data'!O295='Raw Data'!P295), 'Raw Data'!D295, 0)</f>
        <v>0</v>
      </c>
    </row>
    <row r="301" spans="1:50" x14ac:dyDescent="0.3">
      <c r="A301">
        <f>'Raw Data'!Q296</f>
        <v>0</v>
      </c>
      <c r="B301" s="7">
        <f t="shared" si="64"/>
        <v>0</v>
      </c>
      <c r="C301">
        <f>IF('Raw Data'!O296&gt;'Raw Data'!P296, 'Raw Data'!C296, 0)</f>
        <v>0</v>
      </c>
      <c r="D301" s="7">
        <f t="shared" si="65"/>
        <v>0</v>
      </c>
      <c r="E301">
        <f>IF(AND(ISNUMBER('Raw Data'!O296), 'Raw Data'!O296='Raw Data'!P296), 'Raw Data'!D296, 0)</f>
        <v>0</v>
      </c>
      <c r="F301" s="7">
        <f t="shared" si="66"/>
        <v>0</v>
      </c>
      <c r="G301">
        <f>IF('Raw Data'!O296&lt;'Raw Data'!P296, 'Raw Data'!E296, 0)</f>
        <v>0</v>
      </c>
      <c r="H301" s="7">
        <f t="shared" si="67"/>
        <v>0</v>
      </c>
      <c r="I301">
        <f>IF(SUM('Raw Data'!O296:P296)&gt;2, 'Raw Data'!F296, 0)</f>
        <v>0</v>
      </c>
      <c r="J301" s="7">
        <f t="shared" si="68"/>
        <v>0</v>
      </c>
      <c r="K301">
        <f>IF(AND(ISNUMBER('Raw Data'!O296),SUM('Raw Data'!O296:P296)&lt;3),'Raw Data'!F296,)</f>
        <v>0</v>
      </c>
      <c r="L301" s="7">
        <f t="shared" si="69"/>
        <v>0</v>
      </c>
      <c r="M301">
        <f>IF(AND('Raw Data'!O296&gt;0, 'Raw Data'!P296&gt;0), 'Raw Data'!H296, 0)</f>
        <v>0</v>
      </c>
      <c r="N301" s="7">
        <f t="shared" si="70"/>
        <v>0</v>
      </c>
      <c r="O301">
        <f>IF(AND(ISNUMBER('Raw Data'!O296), OR('Raw Data'!O296=0, 'Raw Data'!P296=0)), 'Raw Data'!I296, 0)</f>
        <v>0</v>
      </c>
      <c r="P301" s="7">
        <f>IF(OR(E301&gt;0, ISBLANK('Raw Data'!O296)=TRUE), 0, 1)</f>
        <v>0</v>
      </c>
      <c r="Q301">
        <f>IF('Raw Data'!O296='Raw Data'!P296, 0, IF('Raw Data'!O296&gt;'Raw Data'!P296, 'Raw Data'!J296, 0))</f>
        <v>0</v>
      </c>
      <c r="R301" s="7">
        <f>IF(OR(E301&gt;0, ISBLANK('Raw Data'!O296)=TRUE), 0, 1)</f>
        <v>0</v>
      </c>
      <c r="S301">
        <f>IF('Raw Data'!O296='Raw Data'!P296, 0, IF('Raw Data'!O296&lt;'Raw Data'!P296, 'Raw Data'!K296, 0))</f>
        <v>0</v>
      </c>
      <c r="T301" s="7">
        <f t="shared" si="71"/>
        <v>0</v>
      </c>
      <c r="U301">
        <f>IF(AND(ISNUMBER('Raw Data'!O296), OR('Raw Data'!O296&gt;'Raw Data'!P296, 'Raw Data'!O296='Raw Data'!P296)), 'Raw Data'!L296, 0)</f>
        <v>0</v>
      </c>
      <c r="V301" s="7">
        <f t="shared" si="72"/>
        <v>0</v>
      </c>
      <c r="W301">
        <f>IF(AND(ISNUMBER('Raw Data'!O296), OR('Raw Data'!O296&lt;'Raw Data'!P296, 'Raw Data'!O296='Raw Data'!P296)), 'Raw Data'!M296, 0)</f>
        <v>0</v>
      </c>
      <c r="X301" s="7">
        <f t="shared" si="73"/>
        <v>0</v>
      </c>
      <c r="Y301">
        <f>IF(AND(ISNUMBER('Raw Data'!O296), OR('Raw Data'!O296&gt;'Raw Data'!P296, 'Raw Data'!O296&lt;'Raw Data'!P296)), 'Raw Data'!N296, 0)</f>
        <v>0</v>
      </c>
      <c r="Z301">
        <f>IF('Raw Data'!C296&lt;'Raw Data'!E296, 1, 0)</f>
        <v>0</v>
      </c>
      <c r="AA301">
        <f>IF(AND('Raw Data'!C296&lt;'Raw Data'!E296, 'Raw Data'!O296&gt;'Raw Data'!P296), 'Raw Data'!C296, 0)</f>
        <v>0</v>
      </c>
      <c r="AB301" t="b">
        <f>'Raw Data'!C296&lt;'Raw Data'!E296</f>
        <v>0</v>
      </c>
      <c r="AC301">
        <f>IF('Raw Data'!C297&gt;'Raw Data'!E297, 1, 0)</f>
        <v>0</v>
      </c>
      <c r="AD301">
        <f>IF(AND('Raw Data'!C296&gt;'Raw Data'!E296, 'Raw Data'!O296&gt;'Raw Data'!P296), 'Raw Data'!C296, 0)</f>
        <v>0</v>
      </c>
      <c r="AE301">
        <f>IF('Raw Data'!E296&lt;'Raw Data'!C296, 1, 0)</f>
        <v>0</v>
      </c>
      <c r="AF301">
        <f>IF(AND('Raw Data'!C296&gt;'Raw Data'!E296, 'Raw Data'!O296&lt;'Raw Data'!P296), 'Raw Data'!E296, 0)</f>
        <v>0</v>
      </c>
      <c r="AG301">
        <f>IF('Raw Data'!E296&gt;'Raw Data'!C296, 1, 0)</f>
        <v>0</v>
      </c>
      <c r="AH301">
        <f>IF(AND('Raw Data'!C296&lt;'Raw Data'!E296, 'Raw Data'!O296&lt;'Raw Data'!P296), 'Raw Data'!E296, 0)</f>
        <v>0</v>
      </c>
      <c r="AI301" s="7">
        <f t="shared" si="74"/>
        <v>0</v>
      </c>
      <c r="AJ301">
        <f>IF(ISNUMBER('Raw Data'!C296), IF(_xlfn.XLOOKUP(SMALL('Raw Data'!C296:E296, 1), C301:G301, C301:G301, 0)&gt;0, SMALL('Raw Data'!C296:E296, 1), 0), 0)</f>
        <v>0</v>
      </c>
      <c r="AK301" s="7">
        <f t="shared" si="75"/>
        <v>0</v>
      </c>
      <c r="AL301">
        <f>IF(ISNUMBER('Raw Data'!C296), IF(_xlfn.XLOOKUP(SMALL('Raw Data'!C296:E296, 2), C301:G301, C301:G301, 0)&gt;0, SMALL('Raw Data'!C296:E296, 2), 0), 0)</f>
        <v>0</v>
      </c>
      <c r="AM301" s="7">
        <f t="shared" si="76"/>
        <v>0</v>
      </c>
      <c r="AN301">
        <f>IF(ISNUMBER('Raw Data'!C296), IF(_xlfn.XLOOKUP(SMALL('Raw Data'!C296:E296, 3), C301:G301, C301:G301, 0)&gt;0, SMALL('Raw Data'!C296:E296, 3), 0), 0)</f>
        <v>0</v>
      </c>
      <c r="AO301" s="7">
        <f t="shared" si="77"/>
        <v>0</v>
      </c>
      <c r="AP301">
        <f>IF(AND('Raw Data'!C296&lt;'Raw Data'!E296,'Raw Data'!O296&gt;'Raw Data'!P296),'Raw Data'!C296,IF(AND('Raw Data'!E296&lt;'Raw Data'!C296,'Raw Data'!P296&gt;'Raw Data'!O296),'Raw Data'!E296,0))</f>
        <v>0</v>
      </c>
      <c r="AQ301" s="7">
        <f t="shared" si="78"/>
        <v>0</v>
      </c>
      <c r="AR301">
        <f>IF(AND('Raw Data'!C296&gt;'Raw Data'!E296,'Raw Data'!O296&gt;'Raw Data'!P296),'Raw Data'!C296,IF(AND('Raw Data'!E296&gt;'Raw Data'!C296,'Raw Data'!P296&gt;'Raw Data'!O296),'Raw Data'!E296,0))</f>
        <v>0</v>
      </c>
      <c r="AS301">
        <f>IF('Raw Data'!D296&gt;0, IF('Raw Data'!D296&gt;4, Analysis!P301, 1), 0)</f>
        <v>0</v>
      </c>
      <c r="AT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AU301">
        <f t="shared" si="79"/>
        <v>0</v>
      </c>
      <c r="AV301">
        <f>IF(AND('Raw Data'!D296&gt;4,'Raw Data'!O296&lt;'Raw Data'!P296),'Raw Data'!K296,IF(AND('Raw Data'!D296&gt;4,'Raw Data'!O296='Raw Data'!P296),0,IF('Raw Data'!O296='Raw Data'!P296,'Raw Data'!D296,0)))</f>
        <v>0</v>
      </c>
      <c r="AW301">
        <f>IF(AND('Raw Data'!D296&lt;4, NOT(ISBLANK('Raw Data'!D296))), 1, 0)</f>
        <v>0</v>
      </c>
      <c r="AX301">
        <f>IF(AND('Raw Data'!D296&lt;4, 'Raw Data'!O296='Raw Data'!P296), 'Raw Data'!D296, 0)</f>
        <v>0</v>
      </c>
    </row>
    <row r="302" spans="1:50" x14ac:dyDescent="0.3">
      <c r="A302">
        <f>'Raw Data'!Q297</f>
        <v>0</v>
      </c>
      <c r="B302" s="7">
        <f t="shared" si="64"/>
        <v>0</v>
      </c>
      <c r="C302">
        <f>IF('Raw Data'!O297&gt;'Raw Data'!P297, 'Raw Data'!C297, 0)</f>
        <v>0</v>
      </c>
      <c r="D302" s="7">
        <f t="shared" si="65"/>
        <v>0</v>
      </c>
      <c r="E302">
        <f>IF(AND(ISNUMBER('Raw Data'!O297), 'Raw Data'!O297='Raw Data'!P297), 'Raw Data'!D297, 0)</f>
        <v>0</v>
      </c>
      <c r="F302" s="7">
        <f t="shared" si="66"/>
        <v>0</v>
      </c>
      <c r="G302">
        <f>IF('Raw Data'!O297&lt;'Raw Data'!P297, 'Raw Data'!E297, 0)</f>
        <v>0</v>
      </c>
      <c r="H302" s="7">
        <f t="shared" si="67"/>
        <v>0</v>
      </c>
      <c r="I302">
        <f>IF(SUM('Raw Data'!O297:P297)&gt;2, 'Raw Data'!F297, 0)</f>
        <v>0</v>
      </c>
      <c r="J302" s="7">
        <f t="shared" si="68"/>
        <v>0</v>
      </c>
      <c r="K302">
        <f>IF(AND(ISNUMBER('Raw Data'!O297),SUM('Raw Data'!O297:P297)&lt;3),'Raw Data'!F297,)</f>
        <v>0</v>
      </c>
      <c r="L302" s="7">
        <f t="shared" si="69"/>
        <v>0</v>
      </c>
      <c r="M302">
        <f>IF(AND('Raw Data'!O297&gt;0, 'Raw Data'!P297&gt;0), 'Raw Data'!H297, 0)</f>
        <v>0</v>
      </c>
      <c r="N302" s="7">
        <f t="shared" si="70"/>
        <v>0</v>
      </c>
      <c r="O302">
        <f>IF(AND(ISNUMBER('Raw Data'!O297), OR('Raw Data'!O297=0, 'Raw Data'!P297=0)), 'Raw Data'!I297, 0)</f>
        <v>0</v>
      </c>
      <c r="P302" s="7">
        <f>IF(OR(E302&gt;0, ISBLANK('Raw Data'!O297)=TRUE), 0, 1)</f>
        <v>0</v>
      </c>
      <c r="Q302">
        <f>IF('Raw Data'!O297='Raw Data'!P297, 0, IF('Raw Data'!O297&gt;'Raw Data'!P297, 'Raw Data'!J297, 0))</f>
        <v>0</v>
      </c>
      <c r="R302" s="7">
        <f>IF(OR(E302&gt;0, ISBLANK('Raw Data'!O297)=TRUE), 0, 1)</f>
        <v>0</v>
      </c>
      <c r="S302">
        <f>IF('Raw Data'!O297='Raw Data'!P297, 0, IF('Raw Data'!O297&lt;'Raw Data'!P297, 'Raw Data'!K297, 0))</f>
        <v>0</v>
      </c>
      <c r="T302" s="7">
        <f t="shared" si="71"/>
        <v>0</v>
      </c>
      <c r="U302">
        <f>IF(AND(ISNUMBER('Raw Data'!O297), OR('Raw Data'!O297&gt;'Raw Data'!P297, 'Raw Data'!O297='Raw Data'!P297)), 'Raw Data'!L297, 0)</f>
        <v>0</v>
      </c>
      <c r="V302" s="7">
        <f t="shared" si="72"/>
        <v>0</v>
      </c>
      <c r="W302">
        <f>IF(AND(ISNUMBER('Raw Data'!O297), OR('Raw Data'!O297&lt;'Raw Data'!P297, 'Raw Data'!O297='Raw Data'!P297)), 'Raw Data'!M297, 0)</f>
        <v>0</v>
      </c>
      <c r="X302" s="7">
        <f t="shared" si="73"/>
        <v>0</v>
      </c>
      <c r="Y302">
        <f>IF(AND(ISNUMBER('Raw Data'!O297), OR('Raw Data'!O297&gt;'Raw Data'!P297, 'Raw Data'!O297&lt;'Raw Data'!P297)), 'Raw Data'!N297, 0)</f>
        <v>0</v>
      </c>
      <c r="Z302">
        <f>IF('Raw Data'!C297&lt;'Raw Data'!E297, 1, 0)</f>
        <v>0</v>
      </c>
      <c r="AA302">
        <f>IF(AND('Raw Data'!C297&lt;'Raw Data'!E297, 'Raw Data'!O297&gt;'Raw Data'!P297), 'Raw Data'!C297, 0)</f>
        <v>0</v>
      </c>
      <c r="AB302" t="b">
        <f>'Raw Data'!C297&lt;'Raw Data'!E297</f>
        <v>0</v>
      </c>
      <c r="AC302">
        <f>IF('Raw Data'!C298&gt;'Raw Data'!E298, 1, 0)</f>
        <v>0</v>
      </c>
      <c r="AD302">
        <f>IF(AND('Raw Data'!C297&gt;'Raw Data'!E297, 'Raw Data'!O297&gt;'Raw Data'!P297), 'Raw Data'!C297, 0)</f>
        <v>0</v>
      </c>
      <c r="AE302">
        <f>IF('Raw Data'!E297&lt;'Raw Data'!C297, 1, 0)</f>
        <v>0</v>
      </c>
      <c r="AF302">
        <f>IF(AND('Raw Data'!C297&gt;'Raw Data'!E297, 'Raw Data'!O297&lt;'Raw Data'!P297), 'Raw Data'!E297, 0)</f>
        <v>0</v>
      </c>
      <c r="AG302">
        <f>IF('Raw Data'!E297&gt;'Raw Data'!C297, 1, 0)</f>
        <v>0</v>
      </c>
      <c r="AH302">
        <f>IF(AND('Raw Data'!C297&lt;'Raw Data'!E297, 'Raw Data'!O297&lt;'Raw Data'!P297), 'Raw Data'!E297, 0)</f>
        <v>0</v>
      </c>
      <c r="AI302" s="7">
        <f t="shared" si="74"/>
        <v>0</v>
      </c>
      <c r="AJ302">
        <f>IF(ISNUMBER('Raw Data'!C297), IF(_xlfn.XLOOKUP(SMALL('Raw Data'!C297:E297, 1), C302:G302, C302:G302, 0)&gt;0, SMALL('Raw Data'!C297:E297, 1), 0), 0)</f>
        <v>0</v>
      </c>
      <c r="AK302" s="7">
        <f t="shared" si="75"/>
        <v>0</v>
      </c>
      <c r="AL302">
        <f>IF(ISNUMBER('Raw Data'!C297), IF(_xlfn.XLOOKUP(SMALL('Raw Data'!C297:E297, 2), C302:G302, C302:G302, 0)&gt;0, SMALL('Raw Data'!C297:E297, 2), 0), 0)</f>
        <v>0</v>
      </c>
      <c r="AM302" s="7">
        <f t="shared" si="76"/>
        <v>0</v>
      </c>
      <c r="AN302">
        <f>IF(ISNUMBER('Raw Data'!C297), IF(_xlfn.XLOOKUP(SMALL('Raw Data'!C297:E297, 3), C302:G302, C302:G302, 0)&gt;0, SMALL('Raw Data'!C297:E297, 3), 0), 0)</f>
        <v>0</v>
      </c>
      <c r="AO302" s="7">
        <f t="shared" si="77"/>
        <v>0</v>
      </c>
      <c r="AP302">
        <f>IF(AND('Raw Data'!C297&lt;'Raw Data'!E297,'Raw Data'!O297&gt;'Raw Data'!P297),'Raw Data'!C297,IF(AND('Raw Data'!E297&lt;'Raw Data'!C297,'Raw Data'!P297&gt;'Raw Data'!O297),'Raw Data'!E297,0))</f>
        <v>0</v>
      </c>
      <c r="AQ302" s="7">
        <f t="shared" si="78"/>
        <v>0</v>
      </c>
      <c r="AR302">
        <f>IF(AND('Raw Data'!C297&gt;'Raw Data'!E297,'Raw Data'!O297&gt;'Raw Data'!P297),'Raw Data'!C297,IF(AND('Raw Data'!E297&gt;'Raw Data'!C297,'Raw Data'!P297&gt;'Raw Data'!O297),'Raw Data'!E297,0))</f>
        <v>0</v>
      </c>
      <c r="AS302">
        <f>IF('Raw Data'!D297&gt;0, IF('Raw Data'!D297&gt;4, Analysis!P302, 1), 0)</f>
        <v>0</v>
      </c>
      <c r="AT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AU302">
        <f t="shared" si="79"/>
        <v>0</v>
      </c>
      <c r="AV302">
        <f>IF(AND('Raw Data'!D297&gt;4,'Raw Data'!O297&lt;'Raw Data'!P297),'Raw Data'!K297,IF(AND('Raw Data'!D297&gt;4,'Raw Data'!O297='Raw Data'!P297),0,IF('Raw Data'!O297='Raw Data'!P297,'Raw Data'!D297,0)))</f>
        <v>0</v>
      </c>
      <c r="AW302">
        <f>IF(AND('Raw Data'!D297&lt;4, NOT(ISBLANK('Raw Data'!D297))), 1, 0)</f>
        <v>0</v>
      </c>
      <c r="AX302">
        <f>IF(AND('Raw Data'!D297&lt;4, 'Raw Data'!O297='Raw Data'!P297), 'Raw Data'!D297, 0)</f>
        <v>0</v>
      </c>
    </row>
    <row r="303" spans="1:50" x14ac:dyDescent="0.3">
      <c r="A303">
        <f>'Raw Data'!Q298</f>
        <v>0</v>
      </c>
      <c r="B303" s="7">
        <f t="shared" si="64"/>
        <v>0</v>
      </c>
      <c r="C303">
        <f>IF('Raw Data'!O298&gt;'Raw Data'!P298, 'Raw Data'!C298, 0)</f>
        <v>0</v>
      </c>
      <c r="D303" s="7">
        <f t="shared" si="65"/>
        <v>0</v>
      </c>
      <c r="E303">
        <f>IF(AND(ISNUMBER('Raw Data'!O298), 'Raw Data'!O298='Raw Data'!P298), 'Raw Data'!D298, 0)</f>
        <v>0</v>
      </c>
      <c r="F303" s="7">
        <f t="shared" si="66"/>
        <v>0</v>
      </c>
      <c r="G303">
        <f>IF('Raw Data'!O298&lt;'Raw Data'!P298, 'Raw Data'!E298, 0)</f>
        <v>0</v>
      </c>
      <c r="H303" s="7">
        <f t="shared" si="67"/>
        <v>0</v>
      </c>
      <c r="I303">
        <f>IF(SUM('Raw Data'!O298:P298)&gt;2, 'Raw Data'!F298, 0)</f>
        <v>0</v>
      </c>
      <c r="J303" s="7">
        <f t="shared" si="68"/>
        <v>0</v>
      </c>
      <c r="K303">
        <f>IF(AND(ISNUMBER('Raw Data'!O298),SUM('Raw Data'!O298:P298)&lt;3),'Raw Data'!F298,)</f>
        <v>0</v>
      </c>
      <c r="L303" s="7">
        <f t="shared" si="69"/>
        <v>0</v>
      </c>
      <c r="M303">
        <f>IF(AND('Raw Data'!O298&gt;0, 'Raw Data'!P298&gt;0), 'Raw Data'!H298, 0)</f>
        <v>0</v>
      </c>
      <c r="N303" s="7">
        <f t="shared" si="70"/>
        <v>0</v>
      </c>
      <c r="O303">
        <f>IF(AND(ISNUMBER('Raw Data'!O298), OR('Raw Data'!O298=0, 'Raw Data'!P298=0)), 'Raw Data'!I298, 0)</f>
        <v>0</v>
      </c>
      <c r="P303" s="7">
        <f>IF(OR(E303&gt;0, ISBLANK('Raw Data'!O298)=TRUE), 0, 1)</f>
        <v>0</v>
      </c>
      <c r="Q303">
        <f>IF('Raw Data'!O298='Raw Data'!P298, 0, IF('Raw Data'!O298&gt;'Raw Data'!P298, 'Raw Data'!J298, 0))</f>
        <v>0</v>
      </c>
      <c r="R303" s="7">
        <f>IF(OR(E303&gt;0, ISBLANK('Raw Data'!O298)=TRUE), 0, 1)</f>
        <v>0</v>
      </c>
      <c r="S303">
        <f>IF('Raw Data'!O298='Raw Data'!P298, 0, IF('Raw Data'!O298&lt;'Raw Data'!P298, 'Raw Data'!K298, 0))</f>
        <v>0</v>
      </c>
      <c r="T303" s="7">
        <f t="shared" si="71"/>
        <v>0</v>
      </c>
      <c r="U303">
        <f>IF(AND(ISNUMBER('Raw Data'!O298), OR('Raw Data'!O298&gt;'Raw Data'!P298, 'Raw Data'!O298='Raw Data'!P298)), 'Raw Data'!L298, 0)</f>
        <v>0</v>
      </c>
      <c r="V303" s="7">
        <f t="shared" si="72"/>
        <v>0</v>
      </c>
      <c r="W303">
        <f>IF(AND(ISNUMBER('Raw Data'!O298), OR('Raw Data'!O298&lt;'Raw Data'!P298, 'Raw Data'!O298='Raw Data'!P298)), 'Raw Data'!M298, 0)</f>
        <v>0</v>
      </c>
      <c r="X303" s="7">
        <f t="shared" si="73"/>
        <v>0</v>
      </c>
      <c r="Y303">
        <f>IF(AND(ISNUMBER('Raw Data'!O298), OR('Raw Data'!O298&gt;'Raw Data'!P298, 'Raw Data'!O298&lt;'Raw Data'!P298)), 'Raw Data'!N298, 0)</f>
        <v>0</v>
      </c>
      <c r="Z303">
        <f>IF('Raw Data'!C298&lt;'Raw Data'!E298, 1, 0)</f>
        <v>0</v>
      </c>
      <c r="AA303">
        <f>IF(AND('Raw Data'!C298&lt;'Raw Data'!E298, 'Raw Data'!O298&gt;'Raw Data'!P298), 'Raw Data'!C298, 0)</f>
        <v>0</v>
      </c>
      <c r="AB303" t="b">
        <f>'Raw Data'!C298&lt;'Raw Data'!E298</f>
        <v>0</v>
      </c>
      <c r="AC303">
        <f>IF('Raw Data'!C299&gt;'Raw Data'!E299, 1, 0)</f>
        <v>0</v>
      </c>
      <c r="AD303">
        <f>IF(AND('Raw Data'!C298&gt;'Raw Data'!E298, 'Raw Data'!O298&gt;'Raw Data'!P298), 'Raw Data'!C298, 0)</f>
        <v>0</v>
      </c>
      <c r="AE303">
        <f>IF('Raw Data'!E298&lt;'Raw Data'!C298, 1, 0)</f>
        <v>0</v>
      </c>
      <c r="AF303">
        <f>IF(AND('Raw Data'!C298&gt;'Raw Data'!E298, 'Raw Data'!O298&lt;'Raw Data'!P298), 'Raw Data'!E298, 0)</f>
        <v>0</v>
      </c>
      <c r="AG303">
        <f>IF('Raw Data'!E298&gt;'Raw Data'!C298, 1, 0)</f>
        <v>0</v>
      </c>
      <c r="AH303">
        <f>IF(AND('Raw Data'!C298&lt;'Raw Data'!E298, 'Raw Data'!O298&lt;'Raw Data'!P298), 'Raw Data'!E298, 0)</f>
        <v>0</v>
      </c>
      <c r="AI303" s="7">
        <f t="shared" si="74"/>
        <v>0</v>
      </c>
      <c r="AJ303">
        <f>IF(ISNUMBER('Raw Data'!C298), IF(_xlfn.XLOOKUP(SMALL('Raw Data'!C298:E298, 1), C303:G303, C303:G303, 0)&gt;0, SMALL('Raw Data'!C298:E298, 1), 0), 0)</f>
        <v>0</v>
      </c>
      <c r="AK303" s="7">
        <f t="shared" si="75"/>
        <v>0</v>
      </c>
      <c r="AL303">
        <f>IF(ISNUMBER('Raw Data'!C298), IF(_xlfn.XLOOKUP(SMALL('Raw Data'!C298:E298, 2), C303:G303, C303:G303, 0)&gt;0, SMALL('Raw Data'!C298:E298, 2), 0), 0)</f>
        <v>0</v>
      </c>
      <c r="AM303" s="7">
        <f t="shared" si="76"/>
        <v>0</v>
      </c>
      <c r="AN303">
        <f>IF(ISNUMBER('Raw Data'!C298), IF(_xlfn.XLOOKUP(SMALL('Raw Data'!C298:E298, 3), C303:G303, C303:G303, 0)&gt;0, SMALL('Raw Data'!C298:E298, 3), 0), 0)</f>
        <v>0</v>
      </c>
      <c r="AO303" s="7">
        <f t="shared" si="77"/>
        <v>0</v>
      </c>
      <c r="AP303">
        <f>IF(AND('Raw Data'!C298&lt;'Raw Data'!E298,'Raw Data'!O298&gt;'Raw Data'!P298),'Raw Data'!C298,IF(AND('Raw Data'!E298&lt;'Raw Data'!C298,'Raw Data'!P298&gt;'Raw Data'!O298),'Raw Data'!E298,0))</f>
        <v>0</v>
      </c>
      <c r="AQ303" s="7">
        <f t="shared" si="78"/>
        <v>0</v>
      </c>
      <c r="AR303">
        <f>IF(AND('Raw Data'!C298&gt;'Raw Data'!E298,'Raw Data'!O298&gt;'Raw Data'!P298),'Raw Data'!C298,IF(AND('Raw Data'!E298&gt;'Raw Data'!C298,'Raw Data'!P298&gt;'Raw Data'!O298),'Raw Data'!E298,0))</f>
        <v>0</v>
      </c>
      <c r="AS303">
        <f>IF('Raw Data'!D298&gt;0, IF('Raw Data'!D298&gt;4, Analysis!P303, 1), 0)</f>
        <v>0</v>
      </c>
      <c r="AT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AU303">
        <f t="shared" si="79"/>
        <v>0</v>
      </c>
      <c r="AV303">
        <f>IF(AND('Raw Data'!D298&gt;4,'Raw Data'!O298&lt;'Raw Data'!P298),'Raw Data'!K298,IF(AND('Raw Data'!D298&gt;4,'Raw Data'!O298='Raw Data'!P298),0,IF('Raw Data'!O298='Raw Data'!P298,'Raw Data'!D298,0)))</f>
        <v>0</v>
      </c>
      <c r="AW303">
        <f>IF(AND('Raw Data'!D298&lt;4, NOT(ISBLANK('Raw Data'!D298))), 1, 0)</f>
        <v>0</v>
      </c>
      <c r="AX303">
        <f>IF(AND('Raw Data'!D298&lt;4, 'Raw Data'!O298='Raw Data'!P298), 'Raw Data'!D298, 0)</f>
        <v>0</v>
      </c>
    </row>
    <row r="304" spans="1:50" x14ac:dyDescent="0.3">
      <c r="A304">
        <f>'Raw Data'!Q299</f>
        <v>0</v>
      </c>
      <c r="B304" s="7">
        <f t="shared" si="64"/>
        <v>0</v>
      </c>
      <c r="C304">
        <f>IF('Raw Data'!O299&gt;'Raw Data'!P299, 'Raw Data'!C299, 0)</f>
        <v>0</v>
      </c>
      <c r="D304" s="7">
        <f t="shared" si="65"/>
        <v>0</v>
      </c>
      <c r="E304">
        <f>IF(AND(ISNUMBER('Raw Data'!O299), 'Raw Data'!O299='Raw Data'!P299), 'Raw Data'!D299, 0)</f>
        <v>0</v>
      </c>
      <c r="F304" s="7">
        <f t="shared" si="66"/>
        <v>0</v>
      </c>
      <c r="G304">
        <f>IF('Raw Data'!O299&lt;'Raw Data'!P299, 'Raw Data'!E299, 0)</f>
        <v>0</v>
      </c>
      <c r="H304" s="7">
        <f t="shared" si="67"/>
        <v>0</v>
      </c>
      <c r="I304">
        <f>IF(SUM('Raw Data'!O299:P299)&gt;2, 'Raw Data'!F299, 0)</f>
        <v>0</v>
      </c>
      <c r="J304" s="7">
        <f t="shared" si="68"/>
        <v>0</v>
      </c>
      <c r="K304">
        <f>IF(AND(ISNUMBER('Raw Data'!O299),SUM('Raw Data'!O299:P299)&lt;3),'Raw Data'!F299,)</f>
        <v>0</v>
      </c>
      <c r="L304" s="7">
        <f t="shared" si="69"/>
        <v>0</v>
      </c>
      <c r="M304">
        <f>IF(AND('Raw Data'!O299&gt;0, 'Raw Data'!P299&gt;0), 'Raw Data'!H299, 0)</f>
        <v>0</v>
      </c>
      <c r="N304" s="7">
        <f t="shared" si="70"/>
        <v>0</v>
      </c>
      <c r="O304">
        <f>IF(AND(ISNUMBER('Raw Data'!O299), OR('Raw Data'!O299=0, 'Raw Data'!P299=0)), 'Raw Data'!I299, 0)</f>
        <v>0</v>
      </c>
      <c r="P304" s="7">
        <f>IF(OR(E304&gt;0, ISBLANK('Raw Data'!O299)=TRUE), 0, 1)</f>
        <v>0</v>
      </c>
      <c r="Q304">
        <f>IF('Raw Data'!O299='Raw Data'!P299, 0, IF('Raw Data'!O299&gt;'Raw Data'!P299, 'Raw Data'!J299, 0))</f>
        <v>0</v>
      </c>
      <c r="R304" s="7">
        <f>IF(OR(E304&gt;0, ISBLANK('Raw Data'!O299)=TRUE), 0, 1)</f>
        <v>0</v>
      </c>
      <c r="S304">
        <f>IF('Raw Data'!O299='Raw Data'!P299, 0, IF('Raw Data'!O299&lt;'Raw Data'!P299, 'Raw Data'!K299, 0))</f>
        <v>0</v>
      </c>
      <c r="T304" s="7">
        <f t="shared" si="71"/>
        <v>0</v>
      </c>
      <c r="U304">
        <f>IF(AND(ISNUMBER('Raw Data'!O299), OR('Raw Data'!O299&gt;'Raw Data'!P299, 'Raw Data'!O299='Raw Data'!P299)), 'Raw Data'!L299, 0)</f>
        <v>0</v>
      </c>
      <c r="V304" s="7">
        <f t="shared" si="72"/>
        <v>0</v>
      </c>
      <c r="W304">
        <f>IF(AND(ISNUMBER('Raw Data'!O299), OR('Raw Data'!O299&lt;'Raw Data'!P299, 'Raw Data'!O299='Raw Data'!P299)), 'Raw Data'!M299, 0)</f>
        <v>0</v>
      </c>
      <c r="X304" s="7">
        <f t="shared" si="73"/>
        <v>0</v>
      </c>
      <c r="Y304">
        <f>IF(AND(ISNUMBER('Raw Data'!O299), OR('Raw Data'!O299&gt;'Raw Data'!P299, 'Raw Data'!O299&lt;'Raw Data'!P299)), 'Raw Data'!N299, 0)</f>
        <v>0</v>
      </c>
      <c r="Z304">
        <f>IF('Raw Data'!C299&lt;'Raw Data'!E299, 1, 0)</f>
        <v>0</v>
      </c>
      <c r="AA304">
        <f>IF(AND('Raw Data'!C299&lt;'Raw Data'!E299, 'Raw Data'!O299&gt;'Raw Data'!P299), 'Raw Data'!C299, 0)</f>
        <v>0</v>
      </c>
      <c r="AB304" t="b">
        <f>'Raw Data'!C299&lt;'Raw Data'!E299</f>
        <v>0</v>
      </c>
      <c r="AC304">
        <f>IF('Raw Data'!C300&gt;'Raw Data'!E300, 1, 0)</f>
        <v>0</v>
      </c>
      <c r="AD304">
        <f>IF(AND('Raw Data'!C299&gt;'Raw Data'!E299, 'Raw Data'!O299&gt;'Raw Data'!P299), 'Raw Data'!C299, 0)</f>
        <v>0</v>
      </c>
      <c r="AE304">
        <f>IF('Raw Data'!E299&lt;'Raw Data'!C299, 1, 0)</f>
        <v>0</v>
      </c>
      <c r="AF304">
        <f>IF(AND('Raw Data'!C299&gt;'Raw Data'!E299, 'Raw Data'!O299&lt;'Raw Data'!P299), 'Raw Data'!E299, 0)</f>
        <v>0</v>
      </c>
      <c r="AG304">
        <f>IF('Raw Data'!E299&gt;'Raw Data'!C299, 1, 0)</f>
        <v>0</v>
      </c>
      <c r="AH304">
        <f>IF(AND('Raw Data'!C299&lt;'Raw Data'!E299, 'Raw Data'!O299&lt;'Raw Data'!P299), 'Raw Data'!E299, 0)</f>
        <v>0</v>
      </c>
      <c r="AI304" s="7">
        <f t="shared" si="74"/>
        <v>0</v>
      </c>
      <c r="AJ304">
        <f>IF(ISNUMBER('Raw Data'!C299), IF(_xlfn.XLOOKUP(SMALL('Raw Data'!C299:E299, 1), C304:G304, C304:G304, 0)&gt;0, SMALL('Raw Data'!C299:E299, 1), 0), 0)</f>
        <v>0</v>
      </c>
      <c r="AK304" s="7">
        <f t="shared" si="75"/>
        <v>0</v>
      </c>
      <c r="AL304">
        <f>IF(ISNUMBER('Raw Data'!C299), IF(_xlfn.XLOOKUP(SMALL('Raw Data'!C299:E299, 2), C304:G304, C304:G304, 0)&gt;0, SMALL('Raw Data'!C299:E299, 2), 0), 0)</f>
        <v>0</v>
      </c>
      <c r="AM304" s="7">
        <f t="shared" si="76"/>
        <v>0</v>
      </c>
      <c r="AN304">
        <f>IF(ISNUMBER('Raw Data'!C299), IF(_xlfn.XLOOKUP(SMALL('Raw Data'!C299:E299, 3), C304:G304, C304:G304, 0)&gt;0, SMALL('Raw Data'!C299:E299, 3), 0), 0)</f>
        <v>0</v>
      </c>
      <c r="AO304" s="7">
        <f t="shared" si="77"/>
        <v>0</v>
      </c>
      <c r="AP304">
        <f>IF(AND('Raw Data'!C299&lt;'Raw Data'!E299,'Raw Data'!O299&gt;'Raw Data'!P299),'Raw Data'!C299,IF(AND('Raw Data'!E299&lt;'Raw Data'!C299,'Raw Data'!P299&gt;'Raw Data'!O299),'Raw Data'!E299,0))</f>
        <v>0</v>
      </c>
      <c r="AQ304" s="7">
        <f t="shared" si="78"/>
        <v>0</v>
      </c>
      <c r="AR304">
        <f>IF(AND('Raw Data'!C299&gt;'Raw Data'!E299,'Raw Data'!O299&gt;'Raw Data'!P299),'Raw Data'!C299,IF(AND('Raw Data'!E299&gt;'Raw Data'!C299,'Raw Data'!P299&gt;'Raw Data'!O299),'Raw Data'!E299,0))</f>
        <v>0</v>
      </c>
      <c r="AS304">
        <f>IF('Raw Data'!D299&gt;0, IF('Raw Data'!D299&gt;4, Analysis!P304, 1), 0)</f>
        <v>0</v>
      </c>
      <c r="AT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AU304">
        <f t="shared" si="79"/>
        <v>0</v>
      </c>
      <c r="AV304">
        <f>IF(AND('Raw Data'!D299&gt;4,'Raw Data'!O299&lt;'Raw Data'!P299),'Raw Data'!K299,IF(AND('Raw Data'!D299&gt;4,'Raw Data'!O299='Raw Data'!P299),0,IF('Raw Data'!O299='Raw Data'!P299,'Raw Data'!D299,0)))</f>
        <v>0</v>
      </c>
      <c r="AW304">
        <f>IF(AND('Raw Data'!D299&lt;4, NOT(ISBLANK('Raw Data'!D299))), 1, 0)</f>
        <v>0</v>
      </c>
      <c r="AX304">
        <f>IF(AND('Raw Data'!D299&lt;4, 'Raw Data'!O299='Raw Data'!P299), 'Raw Data'!D299, 0)</f>
        <v>0</v>
      </c>
    </row>
    <row r="305" spans="1:50" x14ac:dyDescent="0.3">
      <c r="A305">
        <f>'Raw Data'!Q300</f>
        <v>0</v>
      </c>
      <c r="B305" s="7">
        <f t="shared" si="64"/>
        <v>0</v>
      </c>
      <c r="C305">
        <f>IF('Raw Data'!O300&gt;'Raw Data'!P300, 'Raw Data'!C300, 0)</f>
        <v>0</v>
      </c>
      <c r="D305" s="7">
        <f t="shared" si="65"/>
        <v>0</v>
      </c>
      <c r="E305">
        <f>IF(AND(ISNUMBER('Raw Data'!O300), 'Raw Data'!O300='Raw Data'!P300), 'Raw Data'!D300, 0)</f>
        <v>0</v>
      </c>
      <c r="F305" s="7">
        <f t="shared" si="66"/>
        <v>0</v>
      </c>
      <c r="G305">
        <f>IF('Raw Data'!O300&lt;'Raw Data'!P300, 'Raw Data'!E300, 0)</f>
        <v>0</v>
      </c>
      <c r="H305" s="7">
        <f t="shared" si="67"/>
        <v>0</v>
      </c>
      <c r="I305">
        <f>IF(SUM('Raw Data'!O300:P300)&gt;2, 'Raw Data'!F300, 0)</f>
        <v>0</v>
      </c>
      <c r="J305" s="7">
        <f t="shared" si="68"/>
        <v>0</v>
      </c>
      <c r="K305">
        <f>IF(AND(ISNUMBER('Raw Data'!O300),SUM('Raw Data'!O300:P300)&lt;3),'Raw Data'!F300,)</f>
        <v>0</v>
      </c>
      <c r="L305" s="7">
        <f t="shared" si="69"/>
        <v>0</v>
      </c>
      <c r="M305">
        <f>IF(AND('Raw Data'!O300&gt;0, 'Raw Data'!P300&gt;0), 'Raw Data'!H300, 0)</f>
        <v>0</v>
      </c>
      <c r="N305" s="7">
        <f t="shared" si="70"/>
        <v>0</v>
      </c>
      <c r="O305">
        <f>IF(AND(ISNUMBER('Raw Data'!O300), OR('Raw Data'!O300=0, 'Raw Data'!P300=0)), 'Raw Data'!I300, 0)</f>
        <v>0</v>
      </c>
      <c r="P305" s="7">
        <f>IF(OR(E305&gt;0, ISBLANK('Raw Data'!O300)=TRUE), 0, 1)</f>
        <v>0</v>
      </c>
      <c r="Q305">
        <f>IF('Raw Data'!O300='Raw Data'!P300, 0, IF('Raw Data'!O300&gt;'Raw Data'!P300, 'Raw Data'!J300, 0))</f>
        <v>0</v>
      </c>
      <c r="R305" s="7">
        <f>IF(OR(E305&gt;0, ISBLANK('Raw Data'!O300)=TRUE), 0, 1)</f>
        <v>0</v>
      </c>
      <c r="S305">
        <f>IF('Raw Data'!O300='Raw Data'!P300, 0, IF('Raw Data'!O300&lt;'Raw Data'!P300, 'Raw Data'!K300, 0))</f>
        <v>0</v>
      </c>
      <c r="T305" s="7">
        <f t="shared" si="71"/>
        <v>0</v>
      </c>
      <c r="U305">
        <f>IF(AND(ISNUMBER('Raw Data'!O300), OR('Raw Data'!O300&gt;'Raw Data'!P300, 'Raw Data'!O300='Raw Data'!P300)), 'Raw Data'!L300, 0)</f>
        <v>0</v>
      </c>
      <c r="V305" s="7">
        <f t="shared" si="72"/>
        <v>0</v>
      </c>
      <c r="W305">
        <f>IF(AND(ISNUMBER('Raw Data'!O300), OR('Raw Data'!O300&lt;'Raw Data'!P300, 'Raw Data'!O300='Raw Data'!P300)), 'Raw Data'!M300, 0)</f>
        <v>0</v>
      </c>
      <c r="X305" s="7">
        <f t="shared" si="73"/>
        <v>0</v>
      </c>
      <c r="Y305">
        <f>IF(AND(ISNUMBER('Raw Data'!O300), OR('Raw Data'!O300&gt;'Raw Data'!P300, 'Raw Data'!O300&lt;'Raw Data'!P300)), 'Raw Data'!N300, 0)</f>
        <v>0</v>
      </c>
      <c r="Z305">
        <f>IF('Raw Data'!C300&lt;'Raw Data'!E300, 1, 0)</f>
        <v>0</v>
      </c>
      <c r="AA305">
        <f>IF(AND('Raw Data'!C300&lt;'Raw Data'!E300, 'Raw Data'!O300&gt;'Raw Data'!P300), 'Raw Data'!C300, 0)</f>
        <v>0</v>
      </c>
      <c r="AB305" t="b">
        <f>'Raw Data'!C300&lt;'Raw Data'!E300</f>
        <v>0</v>
      </c>
      <c r="AC305">
        <f>IF('Raw Data'!C301&gt;'Raw Data'!E301, 1, 0)</f>
        <v>0</v>
      </c>
      <c r="AD305">
        <f>IF(AND('Raw Data'!C300&gt;'Raw Data'!E300, 'Raw Data'!O300&gt;'Raw Data'!P300), 'Raw Data'!C300, 0)</f>
        <v>0</v>
      </c>
      <c r="AE305">
        <f>IF('Raw Data'!E300&lt;'Raw Data'!C300, 1, 0)</f>
        <v>0</v>
      </c>
      <c r="AF305">
        <f>IF(AND('Raw Data'!C300&gt;'Raw Data'!E300, 'Raw Data'!O300&lt;'Raw Data'!P300), 'Raw Data'!E300, 0)</f>
        <v>0</v>
      </c>
      <c r="AG305">
        <f>IF('Raw Data'!E300&gt;'Raw Data'!C300, 1, 0)</f>
        <v>0</v>
      </c>
      <c r="AH305">
        <f>IF(AND('Raw Data'!C300&lt;'Raw Data'!E300, 'Raw Data'!O300&lt;'Raw Data'!P300), 'Raw Data'!E300, 0)</f>
        <v>0</v>
      </c>
      <c r="AI305" s="7">
        <f t="shared" si="74"/>
        <v>0</v>
      </c>
      <c r="AJ305">
        <f>IF(ISNUMBER('Raw Data'!C300), IF(_xlfn.XLOOKUP(SMALL('Raw Data'!C300:E300, 1), C305:G305, C305:G305, 0)&gt;0, SMALL('Raw Data'!C300:E300, 1), 0), 0)</f>
        <v>0</v>
      </c>
      <c r="AK305" s="7">
        <f t="shared" si="75"/>
        <v>0</v>
      </c>
      <c r="AL305">
        <f>IF(ISNUMBER('Raw Data'!C300), IF(_xlfn.XLOOKUP(SMALL('Raw Data'!C300:E300, 2), C305:G305, C305:G305, 0)&gt;0, SMALL('Raw Data'!C300:E300, 2), 0), 0)</f>
        <v>0</v>
      </c>
      <c r="AM305" s="7">
        <f t="shared" si="76"/>
        <v>0</v>
      </c>
      <c r="AN305">
        <f>IF(ISNUMBER('Raw Data'!C300), IF(_xlfn.XLOOKUP(SMALL('Raw Data'!C300:E300, 3), C305:G305, C305:G305, 0)&gt;0, SMALL('Raw Data'!C300:E300, 3), 0), 0)</f>
        <v>0</v>
      </c>
      <c r="AO305" s="7">
        <f t="shared" si="77"/>
        <v>0</v>
      </c>
      <c r="AP305">
        <f>IF(AND('Raw Data'!C300&lt;'Raw Data'!E300,'Raw Data'!O300&gt;'Raw Data'!P300),'Raw Data'!C300,IF(AND('Raw Data'!E300&lt;'Raw Data'!C300,'Raw Data'!P300&gt;'Raw Data'!O300),'Raw Data'!E300,0))</f>
        <v>0</v>
      </c>
      <c r="AQ305" s="7">
        <f t="shared" si="78"/>
        <v>0</v>
      </c>
      <c r="AR305">
        <f>IF(AND('Raw Data'!C300&gt;'Raw Data'!E300,'Raw Data'!O300&gt;'Raw Data'!P300),'Raw Data'!C300,IF(AND('Raw Data'!E300&gt;'Raw Data'!C300,'Raw Data'!P300&gt;'Raw Data'!O300),'Raw Data'!E300,0))</f>
        <v>0</v>
      </c>
      <c r="AS305">
        <f>IF('Raw Data'!D300&gt;0, IF('Raw Data'!D300&gt;4, Analysis!P305, 1), 0)</f>
        <v>0</v>
      </c>
      <c r="AT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AU305">
        <f t="shared" si="79"/>
        <v>0</v>
      </c>
      <c r="AV305">
        <f>IF(AND('Raw Data'!D300&gt;4,'Raw Data'!O300&lt;'Raw Data'!P300),'Raw Data'!K300,IF(AND('Raw Data'!D300&gt;4,'Raw Data'!O300='Raw Data'!P300),0,IF('Raw Data'!O300='Raw Data'!P300,'Raw Data'!D300,0)))</f>
        <v>0</v>
      </c>
      <c r="AW305">
        <f>IF(AND('Raw Data'!D300&lt;4, NOT(ISBLANK('Raw Data'!D300))), 1, 0)</f>
        <v>0</v>
      </c>
      <c r="AX305">
        <f>IF(AND('Raw Data'!D300&lt;4, 'Raw Data'!O300='Raw Data'!P300), 'Raw Data'!D300, 0)</f>
        <v>0</v>
      </c>
    </row>
    <row r="306" spans="1:50" x14ac:dyDescent="0.3">
      <c r="A306">
        <f>'Raw Data'!Q301</f>
        <v>0</v>
      </c>
      <c r="B306" s="7">
        <f t="shared" si="64"/>
        <v>0</v>
      </c>
      <c r="C306">
        <f>IF('Raw Data'!O301&gt;'Raw Data'!P301, 'Raw Data'!C301, 0)</f>
        <v>0</v>
      </c>
      <c r="D306" s="7">
        <f t="shared" si="65"/>
        <v>0</v>
      </c>
      <c r="E306">
        <f>IF(AND(ISNUMBER('Raw Data'!O301), 'Raw Data'!O301='Raw Data'!P301), 'Raw Data'!D301, 0)</f>
        <v>0</v>
      </c>
      <c r="F306" s="7">
        <f t="shared" si="66"/>
        <v>0</v>
      </c>
      <c r="G306">
        <f>IF('Raw Data'!O301&lt;'Raw Data'!P301, 'Raw Data'!E301, 0)</f>
        <v>0</v>
      </c>
      <c r="H306" s="7">
        <f t="shared" si="67"/>
        <v>0</v>
      </c>
      <c r="I306">
        <f>IF(SUM('Raw Data'!O301:P301)&gt;2, 'Raw Data'!F301, 0)</f>
        <v>0</v>
      </c>
      <c r="J306" s="7">
        <f t="shared" si="68"/>
        <v>0</v>
      </c>
      <c r="K306">
        <f>IF(AND(ISNUMBER('Raw Data'!O301),SUM('Raw Data'!O301:P301)&lt;3),'Raw Data'!F301,)</f>
        <v>0</v>
      </c>
      <c r="L306" s="7">
        <f t="shared" si="69"/>
        <v>0</v>
      </c>
      <c r="M306">
        <f>IF(AND('Raw Data'!O301&gt;0, 'Raw Data'!P301&gt;0), 'Raw Data'!H301, 0)</f>
        <v>0</v>
      </c>
      <c r="N306" s="7">
        <f t="shared" si="70"/>
        <v>0</v>
      </c>
      <c r="O306">
        <f>IF(AND(ISNUMBER('Raw Data'!O301), OR('Raw Data'!O301=0, 'Raw Data'!P301=0)), 'Raw Data'!I301, 0)</f>
        <v>0</v>
      </c>
      <c r="P306" s="7">
        <f>IF(OR(E306&gt;0, ISBLANK('Raw Data'!O301)=TRUE), 0, 1)</f>
        <v>0</v>
      </c>
      <c r="Q306">
        <f>IF('Raw Data'!O301='Raw Data'!P301, 0, IF('Raw Data'!O301&gt;'Raw Data'!P301, 'Raw Data'!J301, 0))</f>
        <v>0</v>
      </c>
      <c r="R306" s="7">
        <f>IF(OR(E306&gt;0, ISBLANK('Raw Data'!O301)=TRUE), 0, 1)</f>
        <v>0</v>
      </c>
      <c r="S306">
        <f>IF('Raw Data'!O301='Raw Data'!P301, 0, IF('Raw Data'!O301&lt;'Raw Data'!P301, 'Raw Data'!K301, 0))</f>
        <v>0</v>
      </c>
      <c r="T306" s="7">
        <f t="shared" si="71"/>
        <v>0</v>
      </c>
      <c r="U306">
        <f>IF(AND(ISNUMBER('Raw Data'!O301), OR('Raw Data'!O301&gt;'Raw Data'!P301, 'Raw Data'!O301='Raw Data'!P301)), 'Raw Data'!L301, 0)</f>
        <v>0</v>
      </c>
      <c r="V306" s="7">
        <f t="shared" si="72"/>
        <v>0</v>
      </c>
      <c r="W306">
        <f>IF(AND(ISNUMBER('Raw Data'!O301), OR('Raw Data'!O301&lt;'Raw Data'!P301, 'Raw Data'!O301='Raw Data'!P301)), 'Raw Data'!M301, 0)</f>
        <v>0</v>
      </c>
      <c r="X306" s="7">
        <f t="shared" si="73"/>
        <v>0</v>
      </c>
      <c r="Y306">
        <f>IF(AND(ISNUMBER('Raw Data'!O301), OR('Raw Data'!O301&gt;'Raw Data'!P301, 'Raw Data'!O301&lt;'Raw Data'!P301)), 'Raw Data'!N301, 0)</f>
        <v>0</v>
      </c>
      <c r="Z306">
        <f>IF('Raw Data'!C301&lt;'Raw Data'!E301, 1, 0)</f>
        <v>0</v>
      </c>
      <c r="AA306">
        <f>IF(AND('Raw Data'!C301&lt;'Raw Data'!E301, 'Raw Data'!O301&gt;'Raw Data'!P301), 'Raw Data'!C301, 0)</f>
        <v>0</v>
      </c>
      <c r="AB306" t="b">
        <f>'Raw Data'!C301&lt;'Raw Data'!E301</f>
        <v>0</v>
      </c>
      <c r="AC306">
        <f>IF('Raw Data'!C302&gt;'Raw Data'!E302, 1, 0)</f>
        <v>0</v>
      </c>
      <c r="AD306">
        <f>IF(AND('Raw Data'!C301&gt;'Raw Data'!E301, 'Raw Data'!O301&gt;'Raw Data'!P301), 'Raw Data'!C301, 0)</f>
        <v>0</v>
      </c>
      <c r="AE306">
        <f>IF('Raw Data'!E301&lt;'Raw Data'!C301, 1, 0)</f>
        <v>0</v>
      </c>
      <c r="AF306">
        <f>IF(AND('Raw Data'!C301&gt;'Raw Data'!E301, 'Raw Data'!O301&lt;'Raw Data'!P301), 'Raw Data'!E301, 0)</f>
        <v>0</v>
      </c>
      <c r="AG306">
        <f>IF('Raw Data'!E301&gt;'Raw Data'!C301, 1, 0)</f>
        <v>0</v>
      </c>
      <c r="AH306">
        <f>IF(AND('Raw Data'!C301&lt;'Raw Data'!E301, 'Raw Data'!O301&lt;'Raw Data'!P301), 'Raw Data'!E301, 0)</f>
        <v>0</v>
      </c>
      <c r="AI306" s="7">
        <f t="shared" si="74"/>
        <v>0</v>
      </c>
      <c r="AJ306">
        <f>IF(ISNUMBER('Raw Data'!C301), IF(_xlfn.XLOOKUP(SMALL('Raw Data'!C301:E301, 1), C306:G306, C306:G306, 0)&gt;0, SMALL('Raw Data'!C301:E301, 1), 0), 0)</f>
        <v>0</v>
      </c>
      <c r="AK306" s="7">
        <f t="shared" si="75"/>
        <v>0</v>
      </c>
      <c r="AL306">
        <f>IF(ISNUMBER('Raw Data'!C301), IF(_xlfn.XLOOKUP(SMALL('Raw Data'!C301:E301, 2), C306:G306, C306:G306, 0)&gt;0, SMALL('Raw Data'!C301:E301, 2), 0), 0)</f>
        <v>0</v>
      </c>
      <c r="AM306" s="7">
        <f t="shared" si="76"/>
        <v>0</v>
      </c>
      <c r="AN306">
        <f>IF(ISNUMBER('Raw Data'!C301), IF(_xlfn.XLOOKUP(SMALL('Raw Data'!C301:E301, 3), C306:G306, C306:G306, 0)&gt;0, SMALL('Raw Data'!C301:E301, 3), 0), 0)</f>
        <v>0</v>
      </c>
      <c r="AO306" s="7">
        <f t="shared" si="77"/>
        <v>0</v>
      </c>
      <c r="AP306">
        <f>IF(AND('Raw Data'!C301&lt;'Raw Data'!E301,'Raw Data'!O301&gt;'Raw Data'!P301),'Raw Data'!C301,IF(AND('Raw Data'!E301&lt;'Raw Data'!C301,'Raw Data'!P301&gt;'Raw Data'!O301),'Raw Data'!E301,0))</f>
        <v>0</v>
      </c>
      <c r="AQ306" s="7">
        <f t="shared" si="78"/>
        <v>0</v>
      </c>
      <c r="AR306">
        <f>IF(AND('Raw Data'!C301&gt;'Raw Data'!E301,'Raw Data'!O301&gt;'Raw Data'!P301),'Raw Data'!C301,IF(AND('Raw Data'!E301&gt;'Raw Data'!C301,'Raw Data'!P301&gt;'Raw Data'!O301),'Raw Data'!E301,0))</f>
        <v>0</v>
      </c>
      <c r="AS306">
        <f>IF('Raw Data'!D301&gt;0, IF('Raw Data'!D301&gt;4, Analysis!P306, 1), 0)</f>
        <v>0</v>
      </c>
      <c r="AT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AU306">
        <f t="shared" si="79"/>
        <v>0</v>
      </c>
      <c r="AV306">
        <f>IF(AND('Raw Data'!D301&gt;4,'Raw Data'!O301&lt;'Raw Data'!P301),'Raw Data'!K301,IF(AND('Raw Data'!D301&gt;4,'Raw Data'!O301='Raw Data'!P301),0,IF('Raw Data'!O301='Raw Data'!P301,'Raw Data'!D301,0)))</f>
        <v>0</v>
      </c>
      <c r="AW306">
        <f>IF(AND('Raw Data'!D301&lt;4, NOT(ISBLANK('Raw Data'!D301))), 1, 0)</f>
        <v>0</v>
      </c>
      <c r="AX306">
        <f>IF(AND('Raw Data'!D301&lt;4, 'Raw Data'!O301='Raw Data'!P301), 'Raw Data'!D301, 0)</f>
        <v>0</v>
      </c>
    </row>
    <row r="307" spans="1:50" x14ac:dyDescent="0.3">
      <c r="A307">
        <f>'Raw Data'!Q302</f>
        <v>0</v>
      </c>
      <c r="B307" s="7">
        <f t="shared" si="64"/>
        <v>0</v>
      </c>
      <c r="C307">
        <f>IF('Raw Data'!O302&gt;'Raw Data'!P302, 'Raw Data'!C302, 0)</f>
        <v>0</v>
      </c>
      <c r="D307" s="7">
        <f t="shared" si="65"/>
        <v>0</v>
      </c>
      <c r="E307">
        <f>IF(AND(ISNUMBER('Raw Data'!O302), 'Raw Data'!O302='Raw Data'!P302), 'Raw Data'!D302, 0)</f>
        <v>0</v>
      </c>
      <c r="F307" s="7">
        <f t="shared" si="66"/>
        <v>0</v>
      </c>
      <c r="G307">
        <f>IF('Raw Data'!O302&lt;'Raw Data'!P302, 'Raw Data'!E302, 0)</f>
        <v>0</v>
      </c>
      <c r="H307" s="7">
        <f t="shared" si="67"/>
        <v>0</v>
      </c>
      <c r="I307">
        <f>IF(SUM('Raw Data'!O302:P302)&gt;2, 'Raw Data'!F302, 0)</f>
        <v>0</v>
      </c>
      <c r="J307" s="7">
        <f t="shared" si="68"/>
        <v>0</v>
      </c>
      <c r="K307">
        <f>IF(AND(ISNUMBER('Raw Data'!O302),SUM('Raw Data'!O302:P302)&lt;3),'Raw Data'!F302,)</f>
        <v>0</v>
      </c>
      <c r="L307" s="7">
        <f t="shared" si="69"/>
        <v>0</v>
      </c>
      <c r="M307">
        <f>IF(AND('Raw Data'!O302&gt;0, 'Raw Data'!P302&gt;0), 'Raw Data'!H302, 0)</f>
        <v>0</v>
      </c>
      <c r="N307" s="7">
        <f t="shared" si="70"/>
        <v>0</v>
      </c>
      <c r="O307">
        <f>IF(AND(ISNUMBER('Raw Data'!O302), OR('Raw Data'!O302=0, 'Raw Data'!P302=0)), 'Raw Data'!I302, 0)</f>
        <v>0</v>
      </c>
      <c r="P307" s="7">
        <f>IF(OR(E307&gt;0, ISBLANK('Raw Data'!O302)=TRUE), 0, 1)</f>
        <v>0</v>
      </c>
      <c r="Q307">
        <f>IF('Raw Data'!O302='Raw Data'!P302, 0, IF('Raw Data'!O302&gt;'Raw Data'!P302, 'Raw Data'!J302, 0))</f>
        <v>0</v>
      </c>
      <c r="R307" s="7">
        <f>IF(OR(E307&gt;0, ISBLANK('Raw Data'!O302)=TRUE), 0, 1)</f>
        <v>0</v>
      </c>
      <c r="S307">
        <f>IF('Raw Data'!O302='Raw Data'!P302, 0, IF('Raw Data'!O302&lt;'Raw Data'!P302, 'Raw Data'!K302, 0))</f>
        <v>0</v>
      </c>
      <c r="T307" s="7">
        <f t="shared" si="71"/>
        <v>0</v>
      </c>
      <c r="U307">
        <f>IF(AND(ISNUMBER('Raw Data'!O302), OR('Raw Data'!O302&gt;'Raw Data'!P302, 'Raw Data'!O302='Raw Data'!P302)), 'Raw Data'!L302, 0)</f>
        <v>0</v>
      </c>
      <c r="V307" s="7">
        <f t="shared" si="72"/>
        <v>0</v>
      </c>
      <c r="W307">
        <f>IF(AND(ISNUMBER('Raw Data'!O302), OR('Raw Data'!O302&lt;'Raw Data'!P302, 'Raw Data'!O302='Raw Data'!P302)), 'Raw Data'!M302, 0)</f>
        <v>0</v>
      </c>
      <c r="X307" s="7">
        <f t="shared" si="73"/>
        <v>0</v>
      </c>
      <c r="Y307">
        <f>IF(AND(ISNUMBER('Raw Data'!O302), OR('Raw Data'!O302&gt;'Raw Data'!P302, 'Raw Data'!O302&lt;'Raw Data'!P302)), 'Raw Data'!N302, 0)</f>
        <v>0</v>
      </c>
      <c r="Z307">
        <f>IF('Raw Data'!C302&lt;'Raw Data'!E302, 1, 0)</f>
        <v>0</v>
      </c>
      <c r="AA307">
        <f>IF(AND('Raw Data'!C302&lt;'Raw Data'!E302, 'Raw Data'!O302&gt;'Raw Data'!P302), 'Raw Data'!C302, 0)</f>
        <v>0</v>
      </c>
      <c r="AB307" t="b">
        <f>'Raw Data'!C302&lt;'Raw Data'!E302</f>
        <v>0</v>
      </c>
      <c r="AC307">
        <f>IF('Raw Data'!C303&gt;'Raw Data'!E303, 1, 0)</f>
        <v>0</v>
      </c>
      <c r="AD307">
        <f>IF(AND('Raw Data'!C302&gt;'Raw Data'!E302, 'Raw Data'!O302&gt;'Raw Data'!P302), 'Raw Data'!C302, 0)</f>
        <v>0</v>
      </c>
      <c r="AE307">
        <f>IF('Raw Data'!E302&lt;'Raw Data'!C302, 1, 0)</f>
        <v>0</v>
      </c>
      <c r="AF307">
        <f>IF(AND('Raw Data'!C302&gt;'Raw Data'!E302, 'Raw Data'!O302&lt;'Raw Data'!P302), 'Raw Data'!E302, 0)</f>
        <v>0</v>
      </c>
      <c r="AG307">
        <f>IF('Raw Data'!E302&gt;'Raw Data'!C302, 1, 0)</f>
        <v>0</v>
      </c>
      <c r="AH307">
        <f>IF(AND('Raw Data'!C302&lt;'Raw Data'!E302, 'Raw Data'!O302&lt;'Raw Data'!P302), 'Raw Data'!E302, 0)</f>
        <v>0</v>
      </c>
      <c r="AI307" s="7">
        <f t="shared" si="74"/>
        <v>0</v>
      </c>
      <c r="AJ307">
        <f>IF(ISNUMBER('Raw Data'!C302), IF(_xlfn.XLOOKUP(SMALL('Raw Data'!C302:E302, 1), C307:G307, C307:G307, 0)&gt;0, SMALL('Raw Data'!C302:E302, 1), 0), 0)</f>
        <v>0</v>
      </c>
      <c r="AK307" s="7">
        <f t="shared" si="75"/>
        <v>0</v>
      </c>
      <c r="AL307">
        <f>IF(ISNUMBER('Raw Data'!C302), IF(_xlfn.XLOOKUP(SMALL('Raw Data'!C302:E302, 2), C307:G307, C307:G307, 0)&gt;0, SMALL('Raw Data'!C302:E302, 2), 0), 0)</f>
        <v>0</v>
      </c>
      <c r="AM307" s="7">
        <f t="shared" si="76"/>
        <v>0</v>
      </c>
      <c r="AN307">
        <f>IF(ISNUMBER('Raw Data'!C302), IF(_xlfn.XLOOKUP(SMALL('Raw Data'!C302:E302, 3), C307:G307, C307:G307, 0)&gt;0, SMALL('Raw Data'!C302:E302, 3), 0), 0)</f>
        <v>0</v>
      </c>
      <c r="AO307" s="7">
        <f t="shared" si="77"/>
        <v>0</v>
      </c>
      <c r="AP307">
        <f>IF(AND('Raw Data'!C302&lt;'Raw Data'!E302,'Raw Data'!O302&gt;'Raw Data'!P302),'Raw Data'!C302,IF(AND('Raw Data'!E302&lt;'Raw Data'!C302,'Raw Data'!P302&gt;'Raw Data'!O302),'Raw Data'!E302,0))</f>
        <v>0</v>
      </c>
      <c r="AQ307" s="7">
        <f t="shared" si="78"/>
        <v>0</v>
      </c>
      <c r="AR307">
        <f>IF(AND('Raw Data'!C302&gt;'Raw Data'!E302,'Raw Data'!O302&gt;'Raw Data'!P302),'Raw Data'!C302,IF(AND('Raw Data'!E302&gt;'Raw Data'!C302,'Raw Data'!P302&gt;'Raw Data'!O302),'Raw Data'!E302,0))</f>
        <v>0</v>
      </c>
      <c r="AS307">
        <f>IF('Raw Data'!D302&gt;0, IF('Raw Data'!D302&gt;4, Analysis!P307, 1), 0)</f>
        <v>0</v>
      </c>
      <c r="AT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AU307">
        <f t="shared" si="79"/>
        <v>0</v>
      </c>
      <c r="AV307">
        <f>IF(AND('Raw Data'!D302&gt;4,'Raw Data'!O302&lt;'Raw Data'!P302),'Raw Data'!K302,IF(AND('Raw Data'!D302&gt;4,'Raw Data'!O302='Raw Data'!P302),0,IF('Raw Data'!O302='Raw Data'!P302,'Raw Data'!D302,0)))</f>
        <v>0</v>
      </c>
      <c r="AW307">
        <f>IF(AND('Raw Data'!D302&lt;4, NOT(ISBLANK('Raw Data'!D302))), 1, 0)</f>
        <v>0</v>
      </c>
      <c r="AX307">
        <f>IF(AND('Raw Data'!D302&lt;4, 'Raw Data'!O302='Raw Data'!P302), 'Raw Data'!D302, 0)</f>
        <v>0</v>
      </c>
    </row>
    <row r="308" spans="1:50" x14ac:dyDescent="0.3">
      <c r="A308">
        <f>'Raw Data'!Q303</f>
        <v>0</v>
      </c>
      <c r="B308" s="7">
        <f t="shared" si="64"/>
        <v>0</v>
      </c>
      <c r="C308">
        <f>IF('Raw Data'!O303&gt;'Raw Data'!P303, 'Raw Data'!C303, 0)</f>
        <v>0</v>
      </c>
      <c r="D308" s="7">
        <f t="shared" si="65"/>
        <v>0</v>
      </c>
      <c r="E308">
        <f>IF(AND(ISNUMBER('Raw Data'!O303), 'Raw Data'!O303='Raw Data'!P303), 'Raw Data'!D303, 0)</f>
        <v>0</v>
      </c>
      <c r="F308" s="7">
        <f t="shared" si="66"/>
        <v>0</v>
      </c>
      <c r="G308">
        <f>IF('Raw Data'!O303&lt;'Raw Data'!P303, 'Raw Data'!E303, 0)</f>
        <v>0</v>
      </c>
      <c r="H308" s="7">
        <f t="shared" si="67"/>
        <v>0</v>
      </c>
      <c r="I308">
        <f>IF(SUM('Raw Data'!O303:P303)&gt;2, 'Raw Data'!F303, 0)</f>
        <v>0</v>
      </c>
      <c r="J308" s="7">
        <f t="shared" si="68"/>
        <v>0</v>
      </c>
      <c r="K308">
        <f>IF(AND(ISNUMBER('Raw Data'!O303),SUM('Raw Data'!O303:P303)&lt;3),'Raw Data'!F303,)</f>
        <v>0</v>
      </c>
      <c r="L308" s="7">
        <f t="shared" si="69"/>
        <v>0</v>
      </c>
      <c r="M308">
        <f>IF(AND('Raw Data'!O303&gt;0, 'Raw Data'!P303&gt;0), 'Raw Data'!H303, 0)</f>
        <v>0</v>
      </c>
      <c r="N308" s="7">
        <f t="shared" si="70"/>
        <v>0</v>
      </c>
      <c r="O308">
        <f>IF(AND(ISNUMBER('Raw Data'!O303), OR('Raw Data'!O303=0, 'Raw Data'!P303=0)), 'Raw Data'!I303, 0)</f>
        <v>0</v>
      </c>
      <c r="P308" s="7">
        <f>IF(OR(E308&gt;0, ISBLANK('Raw Data'!O303)=TRUE), 0, 1)</f>
        <v>0</v>
      </c>
      <c r="Q308">
        <f>IF('Raw Data'!O303='Raw Data'!P303, 0, IF('Raw Data'!O303&gt;'Raw Data'!P303, 'Raw Data'!J303, 0))</f>
        <v>0</v>
      </c>
      <c r="R308" s="7">
        <f>IF(OR(E308&gt;0, ISBLANK('Raw Data'!O303)=TRUE), 0, 1)</f>
        <v>0</v>
      </c>
      <c r="S308">
        <f>IF('Raw Data'!O303='Raw Data'!P303, 0, IF('Raw Data'!O303&lt;'Raw Data'!P303, 'Raw Data'!K303, 0))</f>
        <v>0</v>
      </c>
      <c r="T308" s="7">
        <f t="shared" si="71"/>
        <v>0</v>
      </c>
      <c r="U308">
        <f>IF(AND(ISNUMBER('Raw Data'!O303), OR('Raw Data'!O303&gt;'Raw Data'!P303, 'Raw Data'!O303='Raw Data'!P303)), 'Raw Data'!L303, 0)</f>
        <v>0</v>
      </c>
      <c r="V308" s="7">
        <f t="shared" si="72"/>
        <v>0</v>
      </c>
      <c r="W308">
        <f>IF(AND(ISNUMBER('Raw Data'!O303), OR('Raw Data'!O303&lt;'Raw Data'!P303, 'Raw Data'!O303='Raw Data'!P303)), 'Raw Data'!M303, 0)</f>
        <v>0</v>
      </c>
      <c r="X308" s="7">
        <f t="shared" si="73"/>
        <v>0</v>
      </c>
      <c r="Y308">
        <f>IF(AND(ISNUMBER('Raw Data'!O303), OR('Raw Data'!O303&gt;'Raw Data'!P303, 'Raw Data'!O303&lt;'Raw Data'!P303)), 'Raw Data'!N303, 0)</f>
        <v>0</v>
      </c>
      <c r="Z308">
        <f>IF('Raw Data'!C303&lt;'Raw Data'!E303, 1, 0)</f>
        <v>0</v>
      </c>
      <c r="AA308">
        <f>IF(AND('Raw Data'!C303&lt;'Raw Data'!E303, 'Raw Data'!O303&gt;'Raw Data'!P303), 'Raw Data'!C303, 0)</f>
        <v>0</v>
      </c>
      <c r="AB308" t="b">
        <f>'Raw Data'!C303&lt;'Raw Data'!E303</f>
        <v>0</v>
      </c>
      <c r="AC308">
        <f>IF('Raw Data'!C304&gt;'Raw Data'!E304, 1, 0)</f>
        <v>0</v>
      </c>
      <c r="AD308">
        <f>IF(AND('Raw Data'!C303&gt;'Raw Data'!E303, 'Raw Data'!O303&gt;'Raw Data'!P303), 'Raw Data'!C303, 0)</f>
        <v>0</v>
      </c>
      <c r="AE308">
        <f>IF('Raw Data'!E303&lt;'Raw Data'!C303, 1, 0)</f>
        <v>0</v>
      </c>
      <c r="AF308">
        <f>IF(AND('Raw Data'!C303&gt;'Raw Data'!E303, 'Raw Data'!O303&lt;'Raw Data'!P303), 'Raw Data'!E303, 0)</f>
        <v>0</v>
      </c>
      <c r="AG308">
        <f>IF('Raw Data'!E303&gt;'Raw Data'!C303, 1, 0)</f>
        <v>0</v>
      </c>
      <c r="AH308">
        <f>IF(AND('Raw Data'!C303&lt;'Raw Data'!E303, 'Raw Data'!O303&lt;'Raw Data'!P303), 'Raw Data'!E303, 0)</f>
        <v>0</v>
      </c>
      <c r="AI308" s="7">
        <f t="shared" si="74"/>
        <v>0</v>
      </c>
      <c r="AJ308">
        <f>IF(ISNUMBER('Raw Data'!C303), IF(_xlfn.XLOOKUP(SMALL('Raw Data'!C303:E303, 1), C308:G308, C308:G308, 0)&gt;0, SMALL('Raw Data'!C303:E303, 1), 0), 0)</f>
        <v>0</v>
      </c>
      <c r="AK308" s="7">
        <f t="shared" si="75"/>
        <v>0</v>
      </c>
      <c r="AL308">
        <f>IF(ISNUMBER('Raw Data'!C303), IF(_xlfn.XLOOKUP(SMALL('Raw Data'!C303:E303, 2), C308:G308, C308:G308, 0)&gt;0, SMALL('Raw Data'!C303:E303, 2), 0), 0)</f>
        <v>0</v>
      </c>
      <c r="AM308" s="7">
        <f t="shared" si="76"/>
        <v>0</v>
      </c>
      <c r="AN308">
        <f>IF(ISNUMBER('Raw Data'!C303), IF(_xlfn.XLOOKUP(SMALL('Raw Data'!C303:E303, 3), C308:G308, C308:G308, 0)&gt;0, SMALL('Raw Data'!C303:E303, 3), 0), 0)</f>
        <v>0</v>
      </c>
      <c r="AO308" s="7">
        <f t="shared" si="77"/>
        <v>0</v>
      </c>
      <c r="AP308">
        <f>IF(AND('Raw Data'!C303&lt;'Raw Data'!E303,'Raw Data'!O303&gt;'Raw Data'!P303),'Raw Data'!C303,IF(AND('Raw Data'!E303&lt;'Raw Data'!C303,'Raw Data'!P303&gt;'Raw Data'!O303),'Raw Data'!E303,0))</f>
        <v>0</v>
      </c>
      <c r="AQ308" s="7">
        <f t="shared" si="78"/>
        <v>0</v>
      </c>
      <c r="AR308">
        <f>IF(AND('Raw Data'!C303&gt;'Raw Data'!E303,'Raw Data'!O303&gt;'Raw Data'!P303),'Raw Data'!C303,IF(AND('Raw Data'!E303&gt;'Raw Data'!C303,'Raw Data'!P303&gt;'Raw Data'!O303),'Raw Data'!E303,0))</f>
        <v>0</v>
      </c>
      <c r="AS308">
        <f>IF('Raw Data'!D303&gt;0, IF('Raw Data'!D303&gt;4, Analysis!P308, 1), 0)</f>
        <v>0</v>
      </c>
      <c r="AT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AU308">
        <f t="shared" si="79"/>
        <v>0</v>
      </c>
      <c r="AV308">
        <f>IF(AND('Raw Data'!D303&gt;4,'Raw Data'!O303&lt;'Raw Data'!P303),'Raw Data'!K303,IF(AND('Raw Data'!D303&gt;4,'Raw Data'!O303='Raw Data'!P303),0,IF('Raw Data'!O303='Raw Data'!P303,'Raw Data'!D303,0)))</f>
        <v>0</v>
      </c>
      <c r="AW308">
        <f>IF(AND('Raw Data'!D303&lt;4, NOT(ISBLANK('Raw Data'!D303))), 1, 0)</f>
        <v>0</v>
      </c>
      <c r="AX308">
        <f>IF(AND('Raw Data'!D303&lt;4, 'Raw Data'!O303='Raw Data'!P303), 'Raw Data'!D303, 0)</f>
        <v>0</v>
      </c>
    </row>
    <row r="309" spans="1:50" x14ac:dyDescent="0.3">
      <c r="A309">
        <f>'Raw Data'!Q304</f>
        <v>0</v>
      </c>
      <c r="B309" s="7">
        <f t="shared" si="64"/>
        <v>0</v>
      </c>
      <c r="C309">
        <f>IF('Raw Data'!O304&gt;'Raw Data'!P304, 'Raw Data'!C304, 0)</f>
        <v>0</v>
      </c>
      <c r="D309" s="7">
        <f t="shared" si="65"/>
        <v>0</v>
      </c>
      <c r="E309">
        <f>IF(AND(ISNUMBER('Raw Data'!O304), 'Raw Data'!O304='Raw Data'!P304), 'Raw Data'!D304, 0)</f>
        <v>0</v>
      </c>
      <c r="F309" s="7">
        <f t="shared" si="66"/>
        <v>0</v>
      </c>
      <c r="G309">
        <f>IF('Raw Data'!O304&lt;'Raw Data'!P304, 'Raw Data'!E304, 0)</f>
        <v>0</v>
      </c>
      <c r="H309" s="7">
        <f t="shared" si="67"/>
        <v>0</v>
      </c>
      <c r="I309">
        <f>IF(SUM('Raw Data'!O304:P304)&gt;2, 'Raw Data'!F304, 0)</f>
        <v>0</v>
      </c>
      <c r="J309" s="7">
        <f t="shared" si="68"/>
        <v>0</v>
      </c>
      <c r="K309">
        <f>IF(AND(ISNUMBER('Raw Data'!O304),SUM('Raw Data'!O304:P304)&lt;3),'Raw Data'!F304,)</f>
        <v>0</v>
      </c>
      <c r="L309" s="7">
        <f t="shared" si="69"/>
        <v>0</v>
      </c>
      <c r="M309">
        <f>IF(AND('Raw Data'!O304&gt;0, 'Raw Data'!P304&gt;0), 'Raw Data'!H304, 0)</f>
        <v>0</v>
      </c>
      <c r="N309" s="7">
        <f t="shared" si="70"/>
        <v>0</v>
      </c>
      <c r="O309">
        <f>IF(AND(ISNUMBER('Raw Data'!O304), OR('Raw Data'!O304=0, 'Raw Data'!P304=0)), 'Raw Data'!I304, 0)</f>
        <v>0</v>
      </c>
      <c r="P309" s="7">
        <f>IF(OR(E309&gt;0, ISBLANK('Raw Data'!O304)=TRUE), 0, 1)</f>
        <v>0</v>
      </c>
      <c r="Q309">
        <f>IF('Raw Data'!O304='Raw Data'!P304, 0, IF('Raw Data'!O304&gt;'Raw Data'!P304, 'Raw Data'!J304, 0))</f>
        <v>0</v>
      </c>
      <c r="R309" s="7">
        <f>IF(OR(E309&gt;0, ISBLANK('Raw Data'!O304)=TRUE), 0, 1)</f>
        <v>0</v>
      </c>
      <c r="S309">
        <f>IF('Raw Data'!O304='Raw Data'!P304, 0, IF('Raw Data'!O304&lt;'Raw Data'!P304, 'Raw Data'!K304, 0))</f>
        <v>0</v>
      </c>
      <c r="T309" s="7">
        <f t="shared" si="71"/>
        <v>0</v>
      </c>
      <c r="U309">
        <f>IF(AND(ISNUMBER('Raw Data'!O304), OR('Raw Data'!O304&gt;'Raw Data'!P304, 'Raw Data'!O304='Raw Data'!P304)), 'Raw Data'!L304, 0)</f>
        <v>0</v>
      </c>
      <c r="V309" s="7">
        <f t="shared" si="72"/>
        <v>0</v>
      </c>
      <c r="W309">
        <f>IF(AND(ISNUMBER('Raw Data'!O304), OR('Raw Data'!O304&lt;'Raw Data'!P304, 'Raw Data'!O304='Raw Data'!P304)), 'Raw Data'!M304, 0)</f>
        <v>0</v>
      </c>
      <c r="X309" s="7">
        <f t="shared" si="73"/>
        <v>0</v>
      </c>
      <c r="Y309">
        <f>IF(AND(ISNUMBER('Raw Data'!O304), OR('Raw Data'!O304&gt;'Raw Data'!P304, 'Raw Data'!O304&lt;'Raw Data'!P304)), 'Raw Data'!N304, 0)</f>
        <v>0</v>
      </c>
      <c r="Z309">
        <f>IF('Raw Data'!C304&lt;'Raw Data'!E304, 1, 0)</f>
        <v>0</v>
      </c>
      <c r="AA309">
        <f>IF(AND('Raw Data'!C304&lt;'Raw Data'!E304, 'Raw Data'!O304&gt;'Raw Data'!P304), 'Raw Data'!C304, 0)</f>
        <v>0</v>
      </c>
      <c r="AB309" t="b">
        <f>'Raw Data'!C304&lt;'Raw Data'!E304</f>
        <v>0</v>
      </c>
      <c r="AC309">
        <f>IF('Raw Data'!C305&gt;'Raw Data'!E305, 1, 0)</f>
        <v>0</v>
      </c>
      <c r="AD309">
        <f>IF(AND('Raw Data'!C304&gt;'Raw Data'!E304, 'Raw Data'!O304&gt;'Raw Data'!P304), 'Raw Data'!C304, 0)</f>
        <v>0</v>
      </c>
      <c r="AE309">
        <f>IF('Raw Data'!E304&lt;'Raw Data'!C304, 1, 0)</f>
        <v>0</v>
      </c>
      <c r="AF309">
        <f>IF(AND('Raw Data'!C304&gt;'Raw Data'!E304, 'Raw Data'!O304&lt;'Raw Data'!P304), 'Raw Data'!E304, 0)</f>
        <v>0</v>
      </c>
      <c r="AG309">
        <f>IF('Raw Data'!E304&gt;'Raw Data'!C304, 1, 0)</f>
        <v>0</v>
      </c>
      <c r="AH309">
        <f>IF(AND('Raw Data'!C304&lt;'Raw Data'!E304, 'Raw Data'!O304&lt;'Raw Data'!P304), 'Raw Data'!E304, 0)</f>
        <v>0</v>
      </c>
      <c r="AI309" s="7">
        <f t="shared" si="74"/>
        <v>0</v>
      </c>
      <c r="AJ309">
        <f>IF(ISNUMBER('Raw Data'!C304), IF(_xlfn.XLOOKUP(SMALL('Raw Data'!C304:E304, 1), C309:G309, C309:G309, 0)&gt;0, SMALL('Raw Data'!C304:E304, 1), 0), 0)</f>
        <v>0</v>
      </c>
      <c r="AK309" s="7">
        <f t="shared" si="75"/>
        <v>0</v>
      </c>
      <c r="AL309">
        <f>IF(ISNUMBER('Raw Data'!C304), IF(_xlfn.XLOOKUP(SMALL('Raw Data'!C304:E304, 2), C309:G309, C309:G309, 0)&gt;0, SMALL('Raw Data'!C304:E304, 2), 0), 0)</f>
        <v>0</v>
      </c>
      <c r="AM309" s="7">
        <f t="shared" si="76"/>
        <v>0</v>
      </c>
      <c r="AN309">
        <f>IF(ISNUMBER('Raw Data'!C304), IF(_xlfn.XLOOKUP(SMALL('Raw Data'!C304:E304, 3), C309:G309, C309:G309, 0)&gt;0, SMALL('Raw Data'!C304:E304, 3), 0), 0)</f>
        <v>0</v>
      </c>
      <c r="AO309" s="7">
        <f t="shared" si="77"/>
        <v>0</v>
      </c>
      <c r="AP309">
        <f>IF(AND('Raw Data'!C304&lt;'Raw Data'!E304,'Raw Data'!O304&gt;'Raw Data'!P304),'Raw Data'!C304,IF(AND('Raw Data'!E304&lt;'Raw Data'!C304,'Raw Data'!P304&gt;'Raw Data'!O304),'Raw Data'!E304,0))</f>
        <v>0</v>
      </c>
      <c r="AQ309" s="7">
        <f t="shared" si="78"/>
        <v>0</v>
      </c>
      <c r="AR309">
        <f>IF(AND('Raw Data'!C304&gt;'Raw Data'!E304,'Raw Data'!O304&gt;'Raw Data'!P304),'Raw Data'!C304,IF(AND('Raw Data'!E304&gt;'Raw Data'!C304,'Raw Data'!P304&gt;'Raw Data'!O304),'Raw Data'!E304,0))</f>
        <v>0</v>
      </c>
      <c r="AS309">
        <f>IF('Raw Data'!D304&gt;0, IF('Raw Data'!D304&gt;4, Analysis!P309, 1), 0)</f>
        <v>0</v>
      </c>
      <c r="AT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AU309">
        <f t="shared" si="79"/>
        <v>0</v>
      </c>
      <c r="AV309">
        <f>IF(AND('Raw Data'!D304&gt;4,'Raw Data'!O304&lt;'Raw Data'!P304),'Raw Data'!K304,IF(AND('Raw Data'!D304&gt;4,'Raw Data'!O304='Raw Data'!P304),0,IF('Raw Data'!O304='Raw Data'!P304,'Raw Data'!D304,0)))</f>
        <v>0</v>
      </c>
      <c r="AW309">
        <f>IF(AND('Raw Data'!D304&lt;4, NOT(ISBLANK('Raw Data'!D304))), 1, 0)</f>
        <v>0</v>
      </c>
      <c r="AX309">
        <f>IF(AND('Raw Data'!D304&lt;4, 'Raw Data'!O304='Raw Data'!P304), 'Raw Data'!D304, 0)</f>
        <v>0</v>
      </c>
    </row>
    <row r="310" spans="1:50" x14ac:dyDescent="0.3">
      <c r="A310">
        <f>'Raw Data'!Q305</f>
        <v>0</v>
      </c>
      <c r="B310" s="7">
        <f t="shared" si="64"/>
        <v>0</v>
      </c>
      <c r="C310">
        <f>IF('Raw Data'!O305&gt;'Raw Data'!P305, 'Raw Data'!C305, 0)</f>
        <v>0</v>
      </c>
      <c r="D310" s="7">
        <f t="shared" si="65"/>
        <v>0</v>
      </c>
      <c r="E310">
        <f>IF(AND(ISNUMBER('Raw Data'!O305), 'Raw Data'!O305='Raw Data'!P305), 'Raw Data'!D305, 0)</f>
        <v>0</v>
      </c>
      <c r="F310" s="7">
        <f t="shared" si="66"/>
        <v>0</v>
      </c>
      <c r="G310">
        <f>IF('Raw Data'!O305&lt;'Raw Data'!P305, 'Raw Data'!E305, 0)</f>
        <v>0</v>
      </c>
      <c r="H310" s="7">
        <f t="shared" si="67"/>
        <v>0</v>
      </c>
      <c r="I310">
        <f>IF(SUM('Raw Data'!O305:P305)&gt;2, 'Raw Data'!F305, 0)</f>
        <v>0</v>
      </c>
      <c r="J310" s="7">
        <f t="shared" si="68"/>
        <v>0</v>
      </c>
      <c r="K310">
        <f>IF(AND(ISNUMBER('Raw Data'!O305),SUM('Raw Data'!O305:P305)&lt;3),'Raw Data'!F305,)</f>
        <v>0</v>
      </c>
      <c r="L310" s="7">
        <f t="shared" si="69"/>
        <v>0</v>
      </c>
      <c r="M310">
        <f>IF(AND('Raw Data'!O305&gt;0, 'Raw Data'!P305&gt;0), 'Raw Data'!H305, 0)</f>
        <v>0</v>
      </c>
      <c r="N310" s="7">
        <f t="shared" si="70"/>
        <v>0</v>
      </c>
      <c r="O310">
        <f>IF(AND(ISNUMBER('Raw Data'!O305), OR('Raw Data'!O305=0, 'Raw Data'!P305=0)), 'Raw Data'!I305, 0)</f>
        <v>0</v>
      </c>
      <c r="P310" s="7">
        <f>IF(OR(E310&gt;0, ISBLANK('Raw Data'!O305)=TRUE), 0, 1)</f>
        <v>0</v>
      </c>
      <c r="Q310">
        <f>IF('Raw Data'!O305='Raw Data'!P305, 0, IF('Raw Data'!O305&gt;'Raw Data'!P305, 'Raw Data'!J305, 0))</f>
        <v>0</v>
      </c>
      <c r="R310" s="7">
        <f>IF(OR(E310&gt;0, ISBLANK('Raw Data'!O305)=TRUE), 0, 1)</f>
        <v>0</v>
      </c>
      <c r="S310">
        <f>IF('Raw Data'!O305='Raw Data'!P305, 0, IF('Raw Data'!O305&lt;'Raw Data'!P305, 'Raw Data'!K305, 0))</f>
        <v>0</v>
      </c>
      <c r="T310" s="7">
        <f t="shared" si="71"/>
        <v>0</v>
      </c>
      <c r="U310">
        <f>IF(AND(ISNUMBER('Raw Data'!O305), OR('Raw Data'!O305&gt;'Raw Data'!P305, 'Raw Data'!O305='Raw Data'!P305)), 'Raw Data'!L305, 0)</f>
        <v>0</v>
      </c>
      <c r="V310" s="7">
        <f t="shared" si="72"/>
        <v>0</v>
      </c>
      <c r="W310">
        <f>IF(AND(ISNUMBER('Raw Data'!O305), OR('Raw Data'!O305&lt;'Raw Data'!P305, 'Raw Data'!O305='Raw Data'!P305)), 'Raw Data'!M305, 0)</f>
        <v>0</v>
      </c>
      <c r="X310" s="7">
        <f t="shared" si="73"/>
        <v>0</v>
      </c>
      <c r="Y310">
        <f>IF(AND(ISNUMBER('Raw Data'!O305), OR('Raw Data'!O305&gt;'Raw Data'!P305, 'Raw Data'!O305&lt;'Raw Data'!P305)), 'Raw Data'!N305, 0)</f>
        <v>0</v>
      </c>
      <c r="Z310">
        <f>IF('Raw Data'!C305&lt;'Raw Data'!E305, 1, 0)</f>
        <v>0</v>
      </c>
      <c r="AA310">
        <f>IF(AND('Raw Data'!C305&lt;'Raw Data'!E305, 'Raw Data'!O305&gt;'Raw Data'!P305), 'Raw Data'!C305, 0)</f>
        <v>0</v>
      </c>
      <c r="AB310" t="b">
        <f>'Raw Data'!C305&lt;'Raw Data'!E305</f>
        <v>0</v>
      </c>
      <c r="AC310">
        <f>IF('Raw Data'!C306&gt;'Raw Data'!E306, 1, 0)</f>
        <v>0</v>
      </c>
      <c r="AD310">
        <f>IF(AND('Raw Data'!C305&gt;'Raw Data'!E305, 'Raw Data'!O305&gt;'Raw Data'!P305), 'Raw Data'!C305, 0)</f>
        <v>0</v>
      </c>
      <c r="AE310">
        <f>IF('Raw Data'!E305&lt;'Raw Data'!C305, 1, 0)</f>
        <v>0</v>
      </c>
      <c r="AF310">
        <f>IF(AND('Raw Data'!C305&gt;'Raw Data'!E305, 'Raw Data'!O305&lt;'Raw Data'!P305), 'Raw Data'!E305, 0)</f>
        <v>0</v>
      </c>
      <c r="AG310">
        <f>IF('Raw Data'!E305&gt;'Raw Data'!C305, 1, 0)</f>
        <v>0</v>
      </c>
      <c r="AH310">
        <f>IF(AND('Raw Data'!C305&lt;'Raw Data'!E305, 'Raw Data'!O305&lt;'Raw Data'!P305), 'Raw Data'!E305, 0)</f>
        <v>0</v>
      </c>
      <c r="AI310" s="7">
        <f t="shared" si="74"/>
        <v>0</v>
      </c>
      <c r="AJ310">
        <f>IF(ISNUMBER('Raw Data'!C305), IF(_xlfn.XLOOKUP(SMALL('Raw Data'!C305:E305, 1), C310:G310, C310:G310, 0)&gt;0, SMALL('Raw Data'!C305:E305, 1), 0), 0)</f>
        <v>0</v>
      </c>
      <c r="AK310" s="7">
        <f t="shared" si="75"/>
        <v>0</v>
      </c>
      <c r="AL310">
        <f>IF(ISNUMBER('Raw Data'!C305), IF(_xlfn.XLOOKUP(SMALL('Raw Data'!C305:E305, 2), C310:G310, C310:G310, 0)&gt;0, SMALL('Raw Data'!C305:E305, 2), 0), 0)</f>
        <v>0</v>
      </c>
      <c r="AM310" s="7">
        <f t="shared" si="76"/>
        <v>0</v>
      </c>
      <c r="AN310">
        <f>IF(ISNUMBER('Raw Data'!C305), IF(_xlfn.XLOOKUP(SMALL('Raw Data'!C305:E305, 3), C310:G310, C310:G310, 0)&gt;0, SMALL('Raw Data'!C305:E305, 3), 0), 0)</f>
        <v>0</v>
      </c>
      <c r="AO310" s="7">
        <f t="shared" si="77"/>
        <v>0</v>
      </c>
      <c r="AP310">
        <f>IF(AND('Raw Data'!C305&lt;'Raw Data'!E305,'Raw Data'!O305&gt;'Raw Data'!P305),'Raw Data'!C305,IF(AND('Raw Data'!E305&lt;'Raw Data'!C305,'Raw Data'!P305&gt;'Raw Data'!O305),'Raw Data'!E305,0))</f>
        <v>0</v>
      </c>
      <c r="AQ310" s="7">
        <f t="shared" si="78"/>
        <v>0</v>
      </c>
      <c r="AR310">
        <f>IF(AND('Raw Data'!C305&gt;'Raw Data'!E305,'Raw Data'!O305&gt;'Raw Data'!P305),'Raw Data'!C305,IF(AND('Raw Data'!E305&gt;'Raw Data'!C305,'Raw Data'!P305&gt;'Raw Data'!O305),'Raw Data'!E305,0))</f>
        <v>0</v>
      </c>
      <c r="AS310">
        <f>IF('Raw Data'!D305&gt;0, IF('Raw Data'!D305&gt;4, Analysis!P310, 1), 0)</f>
        <v>0</v>
      </c>
      <c r="AT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AU310">
        <f t="shared" si="79"/>
        <v>0</v>
      </c>
      <c r="AV310">
        <f>IF(AND('Raw Data'!D305&gt;4,'Raw Data'!O305&lt;'Raw Data'!P305),'Raw Data'!K305,IF(AND('Raw Data'!D305&gt;4,'Raw Data'!O305='Raw Data'!P305),0,IF('Raw Data'!O305='Raw Data'!P305,'Raw Data'!D305,0)))</f>
        <v>0</v>
      </c>
      <c r="AW310">
        <f>IF(AND('Raw Data'!D305&lt;4, NOT(ISBLANK('Raw Data'!D305))), 1, 0)</f>
        <v>0</v>
      </c>
      <c r="AX310">
        <f>IF(AND('Raw Data'!D305&lt;4, 'Raw Data'!O305='Raw Data'!P305), 'Raw Data'!D305, 0)</f>
        <v>0</v>
      </c>
    </row>
    <row r="311" spans="1:50" x14ac:dyDescent="0.3">
      <c r="A311">
        <f>'Raw Data'!Q306</f>
        <v>0</v>
      </c>
      <c r="B311" s="7">
        <f t="shared" si="64"/>
        <v>0</v>
      </c>
      <c r="C311">
        <f>IF('Raw Data'!O306&gt;'Raw Data'!P306, 'Raw Data'!C306, 0)</f>
        <v>0</v>
      </c>
      <c r="D311" s="7">
        <f t="shared" si="65"/>
        <v>0</v>
      </c>
      <c r="E311">
        <f>IF(AND(ISNUMBER('Raw Data'!O306), 'Raw Data'!O306='Raw Data'!P306), 'Raw Data'!D306, 0)</f>
        <v>0</v>
      </c>
      <c r="F311" s="7">
        <f t="shared" si="66"/>
        <v>0</v>
      </c>
      <c r="G311">
        <f>IF('Raw Data'!O306&lt;'Raw Data'!P306, 'Raw Data'!E306, 0)</f>
        <v>0</v>
      </c>
      <c r="H311" s="7">
        <f t="shared" si="67"/>
        <v>0</v>
      </c>
      <c r="I311">
        <f>IF(SUM('Raw Data'!O306:P306)&gt;2, 'Raw Data'!F306, 0)</f>
        <v>0</v>
      </c>
      <c r="J311" s="7">
        <f t="shared" si="68"/>
        <v>0</v>
      </c>
      <c r="K311">
        <f>IF(AND(ISNUMBER('Raw Data'!O306),SUM('Raw Data'!O306:P306)&lt;3),'Raw Data'!F306,)</f>
        <v>0</v>
      </c>
      <c r="L311" s="7">
        <f t="shared" si="69"/>
        <v>0</v>
      </c>
      <c r="M311">
        <f>IF(AND('Raw Data'!O306&gt;0, 'Raw Data'!P306&gt;0), 'Raw Data'!H306, 0)</f>
        <v>0</v>
      </c>
      <c r="N311" s="7">
        <f t="shared" si="70"/>
        <v>0</v>
      </c>
      <c r="O311">
        <f>IF(AND(ISNUMBER('Raw Data'!O306), OR('Raw Data'!O306=0, 'Raw Data'!P306=0)), 'Raw Data'!I306, 0)</f>
        <v>0</v>
      </c>
      <c r="P311" s="7">
        <f>IF(OR(E311&gt;0, ISBLANK('Raw Data'!O306)=TRUE), 0, 1)</f>
        <v>0</v>
      </c>
      <c r="Q311">
        <f>IF('Raw Data'!O306='Raw Data'!P306, 0, IF('Raw Data'!O306&gt;'Raw Data'!P306, 'Raw Data'!J306, 0))</f>
        <v>0</v>
      </c>
      <c r="R311" s="7">
        <f>IF(OR(E311&gt;0, ISBLANK('Raw Data'!O306)=TRUE), 0, 1)</f>
        <v>0</v>
      </c>
      <c r="S311">
        <f>IF('Raw Data'!O306='Raw Data'!P306, 0, IF('Raw Data'!O306&lt;'Raw Data'!P306, 'Raw Data'!K306, 0))</f>
        <v>0</v>
      </c>
      <c r="T311" s="7">
        <f t="shared" si="71"/>
        <v>0</v>
      </c>
      <c r="U311">
        <f>IF(AND(ISNUMBER('Raw Data'!O306), OR('Raw Data'!O306&gt;'Raw Data'!P306, 'Raw Data'!O306='Raw Data'!P306)), 'Raw Data'!L306, 0)</f>
        <v>0</v>
      </c>
      <c r="V311" s="7">
        <f t="shared" si="72"/>
        <v>0</v>
      </c>
      <c r="W311">
        <f>IF(AND(ISNUMBER('Raw Data'!O306), OR('Raw Data'!O306&lt;'Raw Data'!P306, 'Raw Data'!O306='Raw Data'!P306)), 'Raw Data'!M306, 0)</f>
        <v>0</v>
      </c>
      <c r="X311" s="7">
        <f t="shared" si="73"/>
        <v>0</v>
      </c>
      <c r="Y311">
        <f>IF(AND(ISNUMBER('Raw Data'!O306), OR('Raw Data'!O306&gt;'Raw Data'!P306, 'Raw Data'!O306&lt;'Raw Data'!P306)), 'Raw Data'!N306, 0)</f>
        <v>0</v>
      </c>
      <c r="Z311">
        <f>IF('Raw Data'!C306&lt;'Raw Data'!E306, 1, 0)</f>
        <v>0</v>
      </c>
      <c r="AA311">
        <f>IF(AND('Raw Data'!C306&lt;'Raw Data'!E306, 'Raw Data'!O306&gt;'Raw Data'!P306), 'Raw Data'!C306, 0)</f>
        <v>0</v>
      </c>
      <c r="AB311" t="b">
        <f>'Raw Data'!C306&lt;'Raw Data'!E306</f>
        <v>0</v>
      </c>
      <c r="AC311">
        <f>IF('Raw Data'!C307&gt;'Raw Data'!E307, 1, 0)</f>
        <v>0</v>
      </c>
      <c r="AD311">
        <f>IF(AND('Raw Data'!C306&gt;'Raw Data'!E306, 'Raw Data'!O306&gt;'Raw Data'!P306), 'Raw Data'!C306, 0)</f>
        <v>0</v>
      </c>
      <c r="AE311">
        <f>IF('Raw Data'!E306&lt;'Raw Data'!C306, 1, 0)</f>
        <v>0</v>
      </c>
      <c r="AF311">
        <f>IF(AND('Raw Data'!C306&gt;'Raw Data'!E306, 'Raw Data'!O306&lt;'Raw Data'!P306), 'Raw Data'!E306, 0)</f>
        <v>0</v>
      </c>
      <c r="AG311">
        <f>IF('Raw Data'!E306&gt;'Raw Data'!C306, 1, 0)</f>
        <v>0</v>
      </c>
      <c r="AH311">
        <f>IF(AND('Raw Data'!C306&lt;'Raw Data'!E306, 'Raw Data'!O306&lt;'Raw Data'!P306), 'Raw Data'!E306, 0)</f>
        <v>0</v>
      </c>
      <c r="AI311" s="7">
        <f t="shared" si="74"/>
        <v>0</v>
      </c>
      <c r="AJ311">
        <f>IF(ISNUMBER('Raw Data'!C306), IF(_xlfn.XLOOKUP(SMALL('Raw Data'!C306:E306, 1), C311:G311, C311:G311, 0)&gt;0, SMALL('Raw Data'!C306:E306, 1), 0), 0)</f>
        <v>0</v>
      </c>
      <c r="AK311" s="7">
        <f t="shared" si="75"/>
        <v>0</v>
      </c>
      <c r="AL311">
        <f>IF(ISNUMBER('Raw Data'!C306), IF(_xlfn.XLOOKUP(SMALL('Raw Data'!C306:E306, 2), C311:G311, C311:G311, 0)&gt;0, SMALL('Raw Data'!C306:E306, 2), 0), 0)</f>
        <v>0</v>
      </c>
      <c r="AM311" s="7">
        <f t="shared" si="76"/>
        <v>0</v>
      </c>
      <c r="AN311">
        <f>IF(ISNUMBER('Raw Data'!C306), IF(_xlfn.XLOOKUP(SMALL('Raw Data'!C306:E306, 3), C311:G311, C311:G311, 0)&gt;0, SMALL('Raw Data'!C306:E306, 3), 0), 0)</f>
        <v>0</v>
      </c>
      <c r="AO311" s="7">
        <f t="shared" si="77"/>
        <v>0</v>
      </c>
      <c r="AP311">
        <f>IF(AND('Raw Data'!C306&lt;'Raw Data'!E306,'Raw Data'!O306&gt;'Raw Data'!P306),'Raw Data'!C306,IF(AND('Raw Data'!E306&lt;'Raw Data'!C306,'Raw Data'!P306&gt;'Raw Data'!O306),'Raw Data'!E306,0))</f>
        <v>0</v>
      </c>
      <c r="AQ311" s="7">
        <f t="shared" si="78"/>
        <v>0</v>
      </c>
      <c r="AR311">
        <f>IF(AND('Raw Data'!C306&gt;'Raw Data'!E306,'Raw Data'!O306&gt;'Raw Data'!P306),'Raw Data'!C306,IF(AND('Raw Data'!E306&gt;'Raw Data'!C306,'Raw Data'!P306&gt;'Raw Data'!O306),'Raw Data'!E306,0))</f>
        <v>0</v>
      </c>
      <c r="AS311">
        <f>IF('Raw Data'!D306&gt;0, IF('Raw Data'!D306&gt;4, Analysis!P311, 1), 0)</f>
        <v>0</v>
      </c>
      <c r="AT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AU311">
        <f t="shared" si="79"/>
        <v>0</v>
      </c>
      <c r="AV311">
        <f>IF(AND('Raw Data'!D306&gt;4,'Raw Data'!O306&lt;'Raw Data'!P306),'Raw Data'!K306,IF(AND('Raw Data'!D306&gt;4,'Raw Data'!O306='Raw Data'!P306),0,IF('Raw Data'!O306='Raw Data'!P306,'Raw Data'!D306,0)))</f>
        <v>0</v>
      </c>
      <c r="AW311">
        <f>IF(AND('Raw Data'!D306&lt;4, NOT(ISBLANK('Raw Data'!D306))), 1, 0)</f>
        <v>0</v>
      </c>
      <c r="AX311">
        <f>IF(AND('Raw Data'!D306&lt;4, 'Raw Data'!O306='Raw Data'!P306), 'Raw Data'!D306, 0)</f>
        <v>0</v>
      </c>
    </row>
    <row r="312" spans="1:50" x14ac:dyDescent="0.3">
      <c r="A312">
        <f>'Raw Data'!Q307</f>
        <v>0</v>
      </c>
      <c r="B312" s="7">
        <f t="shared" si="64"/>
        <v>0</v>
      </c>
      <c r="C312">
        <f>IF('Raw Data'!O307&gt;'Raw Data'!P307, 'Raw Data'!C307, 0)</f>
        <v>0</v>
      </c>
      <c r="D312" s="7">
        <f t="shared" si="65"/>
        <v>0</v>
      </c>
      <c r="E312">
        <f>IF(AND(ISNUMBER('Raw Data'!O307), 'Raw Data'!O307='Raw Data'!P307), 'Raw Data'!D307, 0)</f>
        <v>0</v>
      </c>
      <c r="F312" s="7">
        <f t="shared" si="66"/>
        <v>0</v>
      </c>
      <c r="G312">
        <f>IF('Raw Data'!O307&lt;'Raw Data'!P307, 'Raw Data'!E307, 0)</f>
        <v>0</v>
      </c>
      <c r="H312" s="7">
        <f t="shared" si="67"/>
        <v>0</v>
      </c>
      <c r="I312">
        <f>IF(SUM('Raw Data'!O307:P307)&gt;2, 'Raw Data'!F307, 0)</f>
        <v>0</v>
      </c>
      <c r="J312" s="7">
        <f t="shared" si="68"/>
        <v>0</v>
      </c>
      <c r="K312">
        <f>IF(AND(ISNUMBER('Raw Data'!O307),SUM('Raw Data'!O307:P307)&lt;3),'Raw Data'!F307,)</f>
        <v>0</v>
      </c>
      <c r="L312" s="7">
        <f t="shared" si="69"/>
        <v>0</v>
      </c>
      <c r="M312">
        <f>IF(AND('Raw Data'!O307&gt;0, 'Raw Data'!P307&gt;0), 'Raw Data'!H307, 0)</f>
        <v>0</v>
      </c>
      <c r="N312" s="7">
        <f t="shared" si="70"/>
        <v>0</v>
      </c>
      <c r="O312">
        <f>IF(AND(ISNUMBER('Raw Data'!O307), OR('Raw Data'!O307=0, 'Raw Data'!P307=0)), 'Raw Data'!I307, 0)</f>
        <v>0</v>
      </c>
      <c r="P312" s="7">
        <f>IF(OR(E312&gt;0, ISBLANK('Raw Data'!O307)=TRUE), 0, 1)</f>
        <v>0</v>
      </c>
      <c r="Q312">
        <f>IF('Raw Data'!O307='Raw Data'!P307, 0, IF('Raw Data'!O307&gt;'Raw Data'!P307, 'Raw Data'!J307, 0))</f>
        <v>0</v>
      </c>
      <c r="R312" s="7">
        <f>IF(OR(E312&gt;0, ISBLANK('Raw Data'!O307)=TRUE), 0, 1)</f>
        <v>0</v>
      </c>
      <c r="S312">
        <f>IF('Raw Data'!O307='Raw Data'!P307, 0, IF('Raw Data'!O307&lt;'Raw Data'!P307, 'Raw Data'!K307, 0))</f>
        <v>0</v>
      </c>
      <c r="T312" s="7">
        <f t="shared" si="71"/>
        <v>0</v>
      </c>
      <c r="U312">
        <f>IF(AND(ISNUMBER('Raw Data'!O307), OR('Raw Data'!O307&gt;'Raw Data'!P307, 'Raw Data'!O307='Raw Data'!P307)), 'Raw Data'!L307, 0)</f>
        <v>0</v>
      </c>
      <c r="V312" s="7">
        <f t="shared" si="72"/>
        <v>0</v>
      </c>
      <c r="W312">
        <f>IF(AND(ISNUMBER('Raw Data'!O307), OR('Raw Data'!O307&lt;'Raw Data'!P307, 'Raw Data'!O307='Raw Data'!P307)), 'Raw Data'!M307, 0)</f>
        <v>0</v>
      </c>
      <c r="X312" s="7">
        <f t="shared" si="73"/>
        <v>0</v>
      </c>
      <c r="Y312">
        <f>IF(AND(ISNUMBER('Raw Data'!O307), OR('Raw Data'!O307&gt;'Raw Data'!P307, 'Raw Data'!O307&lt;'Raw Data'!P307)), 'Raw Data'!N307, 0)</f>
        <v>0</v>
      </c>
      <c r="Z312">
        <f>IF('Raw Data'!C307&lt;'Raw Data'!E307, 1, 0)</f>
        <v>0</v>
      </c>
      <c r="AA312">
        <f>IF(AND('Raw Data'!C307&lt;'Raw Data'!E307, 'Raw Data'!O307&gt;'Raw Data'!P307), 'Raw Data'!C307, 0)</f>
        <v>0</v>
      </c>
      <c r="AB312" t="b">
        <f>'Raw Data'!C307&lt;'Raw Data'!E307</f>
        <v>0</v>
      </c>
      <c r="AC312">
        <f>IF('Raw Data'!C308&gt;'Raw Data'!E308, 1, 0)</f>
        <v>0</v>
      </c>
      <c r="AD312">
        <f>IF(AND('Raw Data'!C307&gt;'Raw Data'!E307, 'Raw Data'!O307&gt;'Raw Data'!P307), 'Raw Data'!C307, 0)</f>
        <v>0</v>
      </c>
      <c r="AE312">
        <f>IF('Raw Data'!E307&lt;'Raw Data'!C307, 1, 0)</f>
        <v>0</v>
      </c>
      <c r="AF312">
        <f>IF(AND('Raw Data'!C307&gt;'Raw Data'!E307, 'Raw Data'!O307&lt;'Raw Data'!P307), 'Raw Data'!E307, 0)</f>
        <v>0</v>
      </c>
      <c r="AG312">
        <f>IF('Raw Data'!E307&gt;'Raw Data'!C307, 1, 0)</f>
        <v>0</v>
      </c>
      <c r="AH312">
        <f>IF(AND('Raw Data'!C307&lt;'Raw Data'!E307, 'Raw Data'!O307&lt;'Raw Data'!P307), 'Raw Data'!E307, 0)</f>
        <v>0</v>
      </c>
      <c r="AI312" s="7">
        <f t="shared" si="74"/>
        <v>0</v>
      </c>
      <c r="AJ312">
        <f>IF(ISNUMBER('Raw Data'!C307), IF(_xlfn.XLOOKUP(SMALL('Raw Data'!C307:E307, 1), C312:G312, C312:G312, 0)&gt;0, SMALL('Raw Data'!C307:E307, 1), 0), 0)</f>
        <v>0</v>
      </c>
      <c r="AK312" s="7">
        <f t="shared" si="75"/>
        <v>0</v>
      </c>
      <c r="AL312">
        <f>IF(ISNUMBER('Raw Data'!C307), IF(_xlfn.XLOOKUP(SMALL('Raw Data'!C307:E307, 2), C312:G312, C312:G312, 0)&gt;0, SMALL('Raw Data'!C307:E307, 2), 0), 0)</f>
        <v>0</v>
      </c>
      <c r="AM312" s="7">
        <f t="shared" si="76"/>
        <v>0</v>
      </c>
      <c r="AN312">
        <f>IF(ISNUMBER('Raw Data'!C307), IF(_xlfn.XLOOKUP(SMALL('Raw Data'!C307:E307, 3), C312:G312, C312:G312, 0)&gt;0, SMALL('Raw Data'!C307:E307, 3), 0), 0)</f>
        <v>0</v>
      </c>
      <c r="AO312" s="7">
        <f t="shared" si="77"/>
        <v>0</v>
      </c>
      <c r="AP312">
        <f>IF(AND('Raw Data'!C307&lt;'Raw Data'!E307,'Raw Data'!O307&gt;'Raw Data'!P307),'Raw Data'!C307,IF(AND('Raw Data'!E307&lt;'Raw Data'!C307,'Raw Data'!P307&gt;'Raw Data'!O307),'Raw Data'!E307,0))</f>
        <v>0</v>
      </c>
      <c r="AQ312" s="7">
        <f t="shared" si="78"/>
        <v>0</v>
      </c>
      <c r="AR312">
        <f>IF(AND('Raw Data'!C307&gt;'Raw Data'!E307,'Raw Data'!O307&gt;'Raw Data'!P307),'Raw Data'!C307,IF(AND('Raw Data'!E307&gt;'Raw Data'!C307,'Raw Data'!P307&gt;'Raw Data'!O307),'Raw Data'!E307,0))</f>
        <v>0</v>
      </c>
      <c r="AS312">
        <f>IF('Raw Data'!D307&gt;0, IF('Raw Data'!D307&gt;4, Analysis!P312, 1), 0)</f>
        <v>0</v>
      </c>
      <c r="AT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AU312">
        <f t="shared" si="79"/>
        <v>0</v>
      </c>
      <c r="AV312">
        <f>IF(AND('Raw Data'!D307&gt;4,'Raw Data'!O307&lt;'Raw Data'!P307),'Raw Data'!K307,IF(AND('Raw Data'!D307&gt;4,'Raw Data'!O307='Raw Data'!P307),0,IF('Raw Data'!O307='Raw Data'!P307,'Raw Data'!D307,0)))</f>
        <v>0</v>
      </c>
      <c r="AW312">
        <f>IF(AND('Raw Data'!D307&lt;4, NOT(ISBLANK('Raw Data'!D307))), 1, 0)</f>
        <v>0</v>
      </c>
      <c r="AX312">
        <f>IF(AND('Raw Data'!D307&lt;4, 'Raw Data'!O307='Raw Data'!P307), 'Raw Data'!D307, 0)</f>
        <v>0</v>
      </c>
    </row>
    <row r="313" spans="1:50" x14ac:dyDescent="0.3">
      <c r="A313">
        <f>'Raw Data'!Q308</f>
        <v>0</v>
      </c>
      <c r="B313" s="7">
        <f t="shared" si="64"/>
        <v>0</v>
      </c>
      <c r="C313">
        <f>IF('Raw Data'!O308&gt;'Raw Data'!P308, 'Raw Data'!C308, 0)</f>
        <v>0</v>
      </c>
      <c r="D313" s="7">
        <f t="shared" si="65"/>
        <v>0</v>
      </c>
      <c r="E313">
        <f>IF(AND(ISNUMBER('Raw Data'!O308), 'Raw Data'!O308='Raw Data'!P308), 'Raw Data'!D308, 0)</f>
        <v>0</v>
      </c>
      <c r="F313" s="7">
        <f t="shared" si="66"/>
        <v>0</v>
      </c>
      <c r="G313">
        <f>IF('Raw Data'!O308&lt;'Raw Data'!P308, 'Raw Data'!E308, 0)</f>
        <v>0</v>
      </c>
      <c r="H313" s="7">
        <f t="shared" si="67"/>
        <v>0</v>
      </c>
      <c r="I313">
        <f>IF(SUM('Raw Data'!O308:P308)&gt;2, 'Raw Data'!F308, 0)</f>
        <v>0</v>
      </c>
      <c r="J313" s="7">
        <f t="shared" si="68"/>
        <v>0</v>
      </c>
      <c r="K313">
        <f>IF(AND(ISNUMBER('Raw Data'!O308),SUM('Raw Data'!O308:P308)&lt;3),'Raw Data'!F308,)</f>
        <v>0</v>
      </c>
      <c r="L313" s="7">
        <f t="shared" si="69"/>
        <v>0</v>
      </c>
      <c r="M313">
        <f>IF(AND('Raw Data'!O308&gt;0, 'Raw Data'!P308&gt;0), 'Raw Data'!H308, 0)</f>
        <v>0</v>
      </c>
      <c r="N313" s="7">
        <f t="shared" si="70"/>
        <v>0</v>
      </c>
      <c r="O313">
        <f>IF(AND(ISNUMBER('Raw Data'!O308), OR('Raw Data'!O308=0, 'Raw Data'!P308=0)), 'Raw Data'!I308, 0)</f>
        <v>0</v>
      </c>
      <c r="P313" s="7">
        <f>IF(OR(E313&gt;0, ISBLANK('Raw Data'!O308)=TRUE), 0, 1)</f>
        <v>0</v>
      </c>
      <c r="Q313">
        <f>IF('Raw Data'!O308='Raw Data'!P308, 0, IF('Raw Data'!O308&gt;'Raw Data'!P308, 'Raw Data'!J308, 0))</f>
        <v>0</v>
      </c>
      <c r="R313" s="7">
        <f>IF(OR(E313&gt;0, ISBLANK('Raw Data'!O308)=TRUE), 0, 1)</f>
        <v>0</v>
      </c>
      <c r="S313">
        <f>IF('Raw Data'!O308='Raw Data'!P308, 0, IF('Raw Data'!O308&lt;'Raw Data'!P308, 'Raw Data'!K308, 0))</f>
        <v>0</v>
      </c>
      <c r="T313" s="7">
        <f t="shared" si="71"/>
        <v>0</v>
      </c>
      <c r="U313">
        <f>IF(AND(ISNUMBER('Raw Data'!O308), OR('Raw Data'!O308&gt;'Raw Data'!P308, 'Raw Data'!O308='Raw Data'!P308)), 'Raw Data'!L308, 0)</f>
        <v>0</v>
      </c>
      <c r="V313" s="7">
        <f t="shared" si="72"/>
        <v>0</v>
      </c>
      <c r="W313">
        <f>IF(AND(ISNUMBER('Raw Data'!O308), OR('Raw Data'!O308&lt;'Raw Data'!P308, 'Raw Data'!O308='Raw Data'!P308)), 'Raw Data'!M308, 0)</f>
        <v>0</v>
      </c>
      <c r="X313" s="7">
        <f t="shared" si="73"/>
        <v>0</v>
      </c>
      <c r="Y313">
        <f>IF(AND(ISNUMBER('Raw Data'!O308), OR('Raw Data'!O308&gt;'Raw Data'!P308, 'Raw Data'!O308&lt;'Raw Data'!P308)), 'Raw Data'!N308, 0)</f>
        <v>0</v>
      </c>
      <c r="Z313">
        <f>IF('Raw Data'!C308&lt;'Raw Data'!E308, 1, 0)</f>
        <v>0</v>
      </c>
      <c r="AA313">
        <f>IF(AND('Raw Data'!C308&lt;'Raw Data'!E308, 'Raw Data'!O308&gt;'Raw Data'!P308), 'Raw Data'!C308, 0)</f>
        <v>0</v>
      </c>
      <c r="AB313" t="b">
        <f>'Raw Data'!C308&lt;'Raw Data'!E308</f>
        <v>0</v>
      </c>
      <c r="AC313">
        <f>IF('Raw Data'!C309&gt;'Raw Data'!E309, 1, 0)</f>
        <v>0</v>
      </c>
      <c r="AD313">
        <f>IF(AND('Raw Data'!C308&gt;'Raw Data'!E308, 'Raw Data'!O308&gt;'Raw Data'!P308), 'Raw Data'!C308, 0)</f>
        <v>0</v>
      </c>
      <c r="AE313">
        <f>IF('Raw Data'!E308&lt;'Raw Data'!C308, 1, 0)</f>
        <v>0</v>
      </c>
      <c r="AF313">
        <f>IF(AND('Raw Data'!C308&gt;'Raw Data'!E308, 'Raw Data'!O308&lt;'Raw Data'!P308), 'Raw Data'!E308, 0)</f>
        <v>0</v>
      </c>
      <c r="AG313">
        <f>IF('Raw Data'!E308&gt;'Raw Data'!C308, 1, 0)</f>
        <v>0</v>
      </c>
      <c r="AH313">
        <f>IF(AND('Raw Data'!C308&lt;'Raw Data'!E308, 'Raw Data'!O308&lt;'Raw Data'!P308), 'Raw Data'!E308, 0)</f>
        <v>0</v>
      </c>
      <c r="AI313" s="7">
        <f t="shared" si="74"/>
        <v>0</v>
      </c>
      <c r="AJ313">
        <f>IF(ISNUMBER('Raw Data'!C308), IF(_xlfn.XLOOKUP(SMALL('Raw Data'!C308:E308, 1), C313:G313, C313:G313, 0)&gt;0, SMALL('Raw Data'!C308:E308, 1), 0), 0)</f>
        <v>0</v>
      </c>
      <c r="AK313" s="7">
        <f t="shared" si="75"/>
        <v>0</v>
      </c>
      <c r="AL313">
        <f>IF(ISNUMBER('Raw Data'!C308), IF(_xlfn.XLOOKUP(SMALL('Raw Data'!C308:E308, 2), C313:G313, C313:G313, 0)&gt;0, SMALL('Raw Data'!C308:E308, 2), 0), 0)</f>
        <v>0</v>
      </c>
      <c r="AM313" s="7">
        <f t="shared" si="76"/>
        <v>0</v>
      </c>
      <c r="AN313">
        <f>IF(ISNUMBER('Raw Data'!C308), IF(_xlfn.XLOOKUP(SMALL('Raw Data'!C308:E308, 3), C313:G313, C313:G313, 0)&gt;0, SMALL('Raw Data'!C308:E308, 3), 0), 0)</f>
        <v>0</v>
      </c>
      <c r="AO313" s="7">
        <f t="shared" si="77"/>
        <v>0</v>
      </c>
      <c r="AP313">
        <f>IF(AND('Raw Data'!C308&lt;'Raw Data'!E308,'Raw Data'!O308&gt;'Raw Data'!P308),'Raw Data'!C308,IF(AND('Raw Data'!E308&lt;'Raw Data'!C308,'Raw Data'!P308&gt;'Raw Data'!O308),'Raw Data'!E308,0))</f>
        <v>0</v>
      </c>
      <c r="AQ313" s="7">
        <f t="shared" si="78"/>
        <v>0</v>
      </c>
      <c r="AR313">
        <f>IF(AND('Raw Data'!C308&gt;'Raw Data'!E308,'Raw Data'!O308&gt;'Raw Data'!P308),'Raw Data'!C308,IF(AND('Raw Data'!E308&gt;'Raw Data'!C308,'Raw Data'!P308&gt;'Raw Data'!O308),'Raw Data'!E308,0))</f>
        <v>0</v>
      </c>
      <c r="AS313">
        <f>IF('Raw Data'!D308&gt;0, IF('Raw Data'!D308&gt;4, Analysis!P313, 1), 0)</f>
        <v>0</v>
      </c>
      <c r="AT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AU313">
        <f t="shared" si="79"/>
        <v>0</v>
      </c>
      <c r="AV313">
        <f>IF(AND('Raw Data'!D308&gt;4,'Raw Data'!O308&lt;'Raw Data'!P308),'Raw Data'!K308,IF(AND('Raw Data'!D308&gt;4,'Raw Data'!O308='Raw Data'!P308),0,IF('Raw Data'!O308='Raw Data'!P308,'Raw Data'!D308,0)))</f>
        <v>0</v>
      </c>
      <c r="AW313">
        <f>IF(AND('Raw Data'!D308&lt;4, NOT(ISBLANK('Raw Data'!D308))), 1, 0)</f>
        <v>0</v>
      </c>
      <c r="AX313">
        <f>IF(AND('Raw Data'!D308&lt;4, 'Raw Data'!O308='Raw Data'!P308), 'Raw Data'!D308, 0)</f>
        <v>0</v>
      </c>
    </row>
    <row r="314" spans="1:50" x14ac:dyDescent="0.3">
      <c r="A314">
        <f>'Raw Data'!Q309</f>
        <v>0</v>
      </c>
      <c r="B314" s="7">
        <f t="shared" si="64"/>
        <v>0</v>
      </c>
      <c r="C314">
        <f>IF('Raw Data'!O309&gt;'Raw Data'!P309, 'Raw Data'!C309, 0)</f>
        <v>0</v>
      </c>
      <c r="D314" s="7">
        <f t="shared" si="65"/>
        <v>0</v>
      </c>
      <c r="E314">
        <f>IF(AND(ISNUMBER('Raw Data'!O309), 'Raw Data'!O309='Raw Data'!P309), 'Raw Data'!D309, 0)</f>
        <v>0</v>
      </c>
      <c r="F314" s="7">
        <f t="shared" si="66"/>
        <v>0</v>
      </c>
      <c r="G314">
        <f>IF('Raw Data'!O309&lt;'Raw Data'!P309, 'Raw Data'!E309, 0)</f>
        <v>0</v>
      </c>
      <c r="H314" s="7">
        <f t="shared" si="67"/>
        <v>0</v>
      </c>
      <c r="I314">
        <f>IF(SUM('Raw Data'!O309:P309)&gt;2, 'Raw Data'!F309, 0)</f>
        <v>0</v>
      </c>
      <c r="J314" s="7">
        <f t="shared" si="68"/>
        <v>0</v>
      </c>
      <c r="K314">
        <f>IF(AND(ISNUMBER('Raw Data'!O309),SUM('Raw Data'!O309:P309)&lt;3),'Raw Data'!F309,)</f>
        <v>0</v>
      </c>
      <c r="L314" s="7">
        <f t="shared" si="69"/>
        <v>0</v>
      </c>
      <c r="M314">
        <f>IF(AND('Raw Data'!O309&gt;0, 'Raw Data'!P309&gt;0), 'Raw Data'!H309, 0)</f>
        <v>0</v>
      </c>
      <c r="N314" s="7">
        <f t="shared" si="70"/>
        <v>0</v>
      </c>
      <c r="O314">
        <f>IF(AND(ISNUMBER('Raw Data'!O309), OR('Raw Data'!O309=0, 'Raw Data'!P309=0)), 'Raw Data'!I309, 0)</f>
        <v>0</v>
      </c>
      <c r="P314" s="7">
        <f>IF(OR(E314&gt;0, ISBLANK('Raw Data'!O309)=TRUE), 0, 1)</f>
        <v>0</v>
      </c>
      <c r="Q314">
        <f>IF('Raw Data'!O309='Raw Data'!P309, 0, IF('Raw Data'!O309&gt;'Raw Data'!P309, 'Raw Data'!J309, 0))</f>
        <v>0</v>
      </c>
      <c r="R314" s="7">
        <f>IF(OR(E314&gt;0, ISBLANK('Raw Data'!O309)=TRUE), 0, 1)</f>
        <v>0</v>
      </c>
      <c r="S314">
        <f>IF('Raw Data'!O309='Raw Data'!P309, 0, IF('Raw Data'!O309&lt;'Raw Data'!P309, 'Raw Data'!K309, 0))</f>
        <v>0</v>
      </c>
      <c r="T314" s="7">
        <f t="shared" si="71"/>
        <v>0</v>
      </c>
      <c r="U314">
        <f>IF(AND(ISNUMBER('Raw Data'!O309), OR('Raw Data'!O309&gt;'Raw Data'!P309, 'Raw Data'!O309='Raw Data'!P309)), 'Raw Data'!L309, 0)</f>
        <v>0</v>
      </c>
      <c r="V314" s="7">
        <f t="shared" si="72"/>
        <v>0</v>
      </c>
      <c r="W314">
        <f>IF(AND(ISNUMBER('Raw Data'!O309), OR('Raw Data'!O309&lt;'Raw Data'!P309, 'Raw Data'!O309='Raw Data'!P309)), 'Raw Data'!M309, 0)</f>
        <v>0</v>
      </c>
      <c r="X314" s="7">
        <f t="shared" si="73"/>
        <v>0</v>
      </c>
      <c r="Y314">
        <f>IF(AND(ISNUMBER('Raw Data'!O309), OR('Raw Data'!O309&gt;'Raw Data'!P309, 'Raw Data'!O309&lt;'Raw Data'!P309)), 'Raw Data'!N309, 0)</f>
        <v>0</v>
      </c>
      <c r="Z314">
        <f>IF('Raw Data'!C309&lt;'Raw Data'!E309, 1, 0)</f>
        <v>0</v>
      </c>
      <c r="AA314">
        <f>IF(AND('Raw Data'!C309&lt;'Raw Data'!E309, 'Raw Data'!O309&gt;'Raw Data'!P309), 'Raw Data'!C309, 0)</f>
        <v>0</v>
      </c>
      <c r="AB314" t="b">
        <f>'Raw Data'!C309&lt;'Raw Data'!E309</f>
        <v>0</v>
      </c>
      <c r="AC314">
        <f>IF('Raw Data'!C310&gt;'Raw Data'!E310, 1, 0)</f>
        <v>0</v>
      </c>
      <c r="AD314">
        <f>IF(AND('Raw Data'!C309&gt;'Raw Data'!E309, 'Raw Data'!O309&gt;'Raw Data'!P309), 'Raw Data'!C309, 0)</f>
        <v>0</v>
      </c>
      <c r="AE314">
        <f>IF('Raw Data'!E309&lt;'Raw Data'!C309, 1, 0)</f>
        <v>0</v>
      </c>
      <c r="AF314">
        <f>IF(AND('Raw Data'!C309&gt;'Raw Data'!E309, 'Raw Data'!O309&lt;'Raw Data'!P309), 'Raw Data'!E309, 0)</f>
        <v>0</v>
      </c>
      <c r="AG314">
        <f>IF('Raw Data'!E309&gt;'Raw Data'!C309, 1, 0)</f>
        <v>0</v>
      </c>
      <c r="AH314">
        <f>IF(AND('Raw Data'!C309&lt;'Raw Data'!E309, 'Raw Data'!O309&lt;'Raw Data'!P309), 'Raw Data'!E309, 0)</f>
        <v>0</v>
      </c>
      <c r="AI314" s="7">
        <f t="shared" si="74"/>
        <v>0</v>
      </c>
      <c r="AJ314">
        <f>IF(ISNUMBER('Raw Data'!C309), IF(_xlfn.XLOOKUP(SMALL('Raw Data'!C309:E309, 1), C314:G314, C314:G314, 0)&gt;0, SMALL('Raw Data'!C309:E309, 1), 0), 0)</f>
        <v>0</v>
      </c>
      <c r="AK314" s="7">
        <f t="shared" si="75"/>
        <v>0</v>
      </c>
      <c r="AL314">
        <f>IF(ISNUMBER('Raw Data'!C309), IF(_xlfn.XLOOKUP(SMALL('Raw Data'!C309:E309, 2), C314:G314, C314:G314, 0)&gt;0, SMALL('Raw Data'!C309:E309, 2), 0), 0)</f>
        <v>0</v>
      </c>
      <c r="AM314" s="7">
        <f t="shared" si="76"/>
        <v>0</v>
      </c>
      <c r="AN314">
        <f>IF(ISNUMBER('Raw Data'!C309), IF(_xlfn.XLOOKUP(SMALL('Raw Data'!C309:E309, 3), C314:G314, C314:G314, 0)&gt;0, SMALL('Raw Data'!C309:E309, 3), 0), 0)</f>
        <v>0</v>
      </c>
      <c r="AO314" s="7">
        <f t="shared" si="77"/>
        <v>0</v>
      </c>
      <c r="AP314">
        <f>IF(AND('Raw Data'!C309&lt;'Raw Data'!E309,'Raw Data'!O309&gt;'Raw Data'!P309),'Raw Data'!C309,IF(AND('Raw Data'!E309&lt;'Raw Data'!C309,'Raw Data'!P309&gt;'Raw Data'!O309),'Raw Data'!E309,0))</f>
        <v>0</v>
      </c>
      <c r="AQ314" s="7">
        <f t="shared" si="78"/>
        <v>0</v>
      </c>
      <c r="AR314">
        <f>IF(AND('Raw Data'!C309&gt;'Raw Data'!E309,'Raw Data'!O309&gt;'Raw Data'!P309),'Raw Data'!C309,IF(AND('Raw Data'!E309&gt;'Raw Data'!C309,'Raw Data'!P309&gt;'Raw Data'!O309),'Raw Data'!E309,0))</f>
        <v>0</v>
      </c>
      <c r="AS314">
        <f>IF('Raw Data'!D309&gt;0, IF('Raw Data'!D309&gt;4, Analysis!P314, 1), 0)</f>
        <v>0</v>
      </c>
      <c r="AT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AU314">
        <f t="shared" si="79"/>
        <v>0</v>
      </c>
      <c r="AV314">
        <f>IF(AND('Raw Data'!D309&gt;4,'Raw Data'!O309&lt;'Raw Data'!P309),'Raw Data'!K309,IF(AND('Raw Data'!D309&gt;4,'Raw Data'!O309='Raw Data'!P309),0,IF('Raw Data'!O309='Raw Data'!P309,'Raw Data'!D309,0)))</f>
        <v>0</v>
      </c>
      <c r="AW314">
        <f>IF(AND('Raw Data'!D309&lt;4, NOT(ISBLANK('Raw Data'!D309))), 1, 0)</f>
        <v>0</v>
      </c>
      <c r="AX314">
        <f>IF(AND('Raw Data'!D309&lt;4, 'Raw Data'!O309='Raw Data'!P309), 'Raw Data'!D309, 0)</f>
        <v>0</v>
      </c>
    </row>
    <row r="315" spans="1:50" x14ac:dyDescent="0.3">
      <c r="A315">
        <f>'Raw Data'!Q310</f>
        <v>0</v>
      </c>
      <c r="B315" s="7">
        <f t="shared" si="64"/>
        <v>0</v>
      </c>
      <c r="C315">
        <f>IF('Raw Data'!O310&gt;'Raw Data'!P310, 'Raw Data'!C310, 0)</f>
        <v>0</v>
      </c>
      <c r="D315" s="7">
        <f t="shared" si="65"/>
        <v>0</v>
      </c>
      <c r="E315">
        <f>IF(AND(ISNUMBER('Raw Data'!O310), 'Raw Data'!O310='Raw Data'!P310), 'Raw Data'!D310, 0)</f>
        <v>0</v>
      </c>
      <c r="F315" s="7">
        <f t="shared" si="66"/>
        <v>0</v>
      </c>
      <c r="G315">
        <f>IF('Raw Data'!O310&lt;'Raw Data'!P310, 'Raw Data'!E310, 0)</f>
        <v>0</v>
      </c>
      <c r="H315" s="7">
        <f t="shared" si="67"/>
        <v>0</v>
      </c>
      <c r="I315">
        <f>IF(SUM('Raw Data'!O310:P310)&gt;2, 'Raw Data'!F310, 0)</f>
        <v>0</v>
      </c>
      <c r="J315" s="7">
        <f t="shared" si="68"/>
        <v>0</v>
      </c>
      <c r="K315">
        <f>IF(AND(ISNUMBER('Raw Data'!O310),SUM('Raw Data'!O310:P310)&lt;3),'Raw Data'!F310,)</f>
        <v>0</v>
      </c>
      <c r="L315" s="7">
        <f t="shared" si="69"/>
        <v>0</v>
      </c>
      <c r="M315">
        <f>IF(AND('Raw Data'!O310&gt;0, 'Raw Data'!P310&gt;0), 'Raw Data'!H310, 0)</f>
        <v>0</v>
      </c>
      <c r="N315" s="7">
        <f t="shared" si="70"/>
        <v>0</v>
      </c>
      <c r="O315">
        <f>IF(AND(ISNUMBER('Raw Data'!O310), OR('Raw Data'!O310=0, 'Raw Data'!P310=0)), 'Raw Data'!I310, 0)</f>
        <v>0</v>
      </c>
      <c r="P315" s="7">
        <f>IF(OR(E315&gt;0, ISBLANK('Raw Data'!O310)=TRUE), 0, 1)</f>
        <v>0</v>
      </c>
      <c r="Q315">
        <f>IF('Raw Data'!O310='Raw Data'!P310, 0, IF('Raw Data'!O310&gt;'Raw Data'!P310, 'Raw Data'!J310, 0))</f>
        <v>0</v>
      </c>
      <c r="R315" s="7">
        <f>IF(OR(E315&gt;0, ISBLANK('Raw Data'!O310)=TRUE), 0, 1)</f>
        <v>0</v>
      </c>
      <c r="S315">
        <f>IF('Raw Data'!O310='Raw Data'!P310, 0, IF('Raw Data'!O310&lt;'Raw Data'!P310, 'Raw Data'!K310, 0))</f>
        <v>0</v>
      </c>
      <c r="T315" s="7">
        <f t="shared" si="71"/>
        <v>0</v>
      </c>
      <c r="U315">
        <f>IF(AND(ISNUMBER('Raw Data'!O310), OR('Raw Data'!O310&gt;'Raw Data'!P310, 'Raw Data'!O310='Raw Data'!P310)), 'Raw Data'!L310, 0)</f>
        <v>0</v>
      </c>
      <c r="V315" s="7">
        <f t="shared" si="72"/>
        <v>0</v>
      </c>
      <c r="W315">
        <f>IF(AND(ISNUMBER('Raw Data'!O310), OR('Raw Data'!O310&lt;'Raw Data'!P310, 'Raw Data'!O310='Raw Data'!P310)), 'Raw Data'!M310, 0)</f>
        <v>0</v>
      </c>
      <c r="X315" s="7">
        <f t="shared" si="73"/>
        <v>0</v>
      </c>
      <c r="Y315">
        <f>IF(AND(ISNUMBER('Raw Data'!O310), OR('Raw Data'!O310&gt;'Raw Data'!P310, 'Raw Data'!O310&lt;'Raw Data'!P310)), 'Raw Data'!N310, 0)</f>
        <v>0</v>
      </c>
      <c r="Z315">
        <f>IF('Raw Data'!C310&lt;'Raw Data'!E310, 1, 0)</f>
        <v>0</v>
      </c>
      <c r="AA315">
        <f>IF(AND('Raw Data'!C310&lt;'Raw Data'!E310, 'Raw Data'!O310&gt;'Raw Data'!P310), 'Raw Data'!C310, 0)</f>
        <v>0</v>
      </c>
      <c r="AB315" t="b">
        <f>'Raw Data'!C310&lt;'Raw Data'!E310</f>
        <v>0</v>
      </c>
      <c r="AC315">
        <f>IF('Raw Data'!C311&gt;'Raw Data'!E311, 1, 0)</f>
        <v>0</v>
      </c>
      <c r="AD315">
        <f>IF(AND('Raw Data'!C310&gt;'Raw Data'!E310, 'Raw Data'!O310&gt;'Raw Data'!P310), 'Raw Data'!C310, 0)</f>
        <v>0</v>
      </c>
      <c r="AE315">
        <f>IF('Raw Data'!E310&lt;'Raw Data'!C310, 1, 0)</f>
        <v>0</v>
      </c>
      <c r="AF315">
        <f>IF(AND('Raw Data'!C310&gt;'Raw Data'!E310, 'Raw Data'!O310&lt;'Raw Data'!P310), 'Raw Data'!E310, 0)</f>
        <v>0</v>
      </c>
      <c r="AG315">
        <f>IF('Raw Data'!E310&gt;'Raw Data'!C310, 1, 0)</f>
        <v>0</v>
      </c>
      <c r="AH315">
        <f>IF(AND('Raw Data'!C310&lt;'Raw Data'!E310, 'Raw Data'!O310&lt;'Raw Data'!P310), 'Raw Data'!E310, 0)</f>
        <v>0</v>
      </c>
      <c r="AI315" s="7">
        <f t="shared" si="74"/>
        <v>0</v>
      </c>
      <c r="AJ315">
        <f>IF(ISNUMBER('Raw Data'!C310), IF(_xlfn.XLOOKUP(SMALL('Raw Data'!C310:E310, 1), C315:G315, C315:G315, 0)&gt;0, SMALL('Raw Data'!C310:E310, 1), 0), 0)</f>
        <v>0</v>
      </c>
      <c r="AK315" s="7">
        <f t="shared" si="75"/>
        <v>0</v>
      </c>
      <c r="AL315">
        <f>IF(ISNUMBER('Raw Data'!C310), IF(_xlfn.XLOOKUP(SMALL('Raw Data'!C310:E310, 2), C315:G315, C315:G315, 0)&gt;0, SMALL('Raw Data'!C310:E310, 2), 0), 0)</f>
        <v>0</v>
      </c>
      <c r="AM315" s="7">
        <f t="shared" si="76"/>
        <v>0</v>
      </c>
      <c r="AN315">
        <f>IF(ISNUMBER('Raw Data'!C310), IF(_xlfn.XLOOKUP(SMALL('Raw Data'!C310:E310, 3), C315:G315, C315:G315, 0)&gt;0, SMALL('Raw Data'!C310:E310, 3), 0), 0)</f>
        <v>0</v>
      </c>
      <c r="AO315" s="7">
        <f t="shared" si="77"/>
        <v>0</v>
      </c>
      <c r="AP315">
        <f>IF(AND('Raw Data'!C310&lt;'Raw Data'!E310,'Raw Data'!O310&gt;'Raw Data'!P310),'Raw Data'!C310,IF(AND('Raw Data'!E310&lt;'Raw Data'!C310,'Raw Data'!P310&gt;'Raw Data'!O310),'Raw Data'!E310,0))</f>
        <v>0</v>
      </c>
      <c r="AQ315" s="7">
        <f t="shared" si="78"/>
        <v>0</v>
      </c>
      <c r="AR315">
        <f>IF(AND('Raw Data'!C310&gt;'Raw Data'!E310,'Raw Data'!O310&gt;'Raw Data'!P310),'Raw Data'!C310,IF(AND('Raw Data'!E310&gt;'Raw Data'!C310,'Raw Data'!P310&gt;'Raw Data'!O310),'Raw Data'!E310,0))</f>
        <v>0</v>
      </c>
      <c r="AS315">
        <f>IF('Raw Data'!D310&gt;0, IF('Raw Data'!D310&gt;4, Analysis!P315, 1), 0)</f>
        <v>0</v>
      </c>
      <c r="AT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AU315">
        <f t="shared" si="79"/>
        <v>0</v>
      </c>
      <c r="AV315">
        <f>IF(AND('Raw Data'!D310&gt;4,'Raw Data'!O310&lt;'Raw Data'!P310),'Raw Data'!K310,IF(AND('Raw Data'!D310&gt;4,'Raw Data'!O310='Raw Data'!P310),0,IF('Raw Data'!O310='Raw Data'!P310,'Raw Data'!D310,0)))</f>
        <v>0</v>
      </c>
      <c r="AW315">
        <f>IF(AND('Raw Data'!D310&lt;4, NOT(ISBLANK('Raw Data'!D310))), 1, 0)</f>
        <v>0</v>
      </c>
      <c r="AX315">
        <f>IF(AND('Raw Data'!D310&lt;4, 'Raw Data'!O310='Raw Data'!P310), 'Raw Data'!D310, 0)</f>
        <v>0</v>
      </c>
    </row>
    <row r="316" spans="1:50" x14ac:dyDescent="0.3">
      <c r="A316">
        <f>'Raw Data'!Q311</f>
        <v>0</v>
      </c>
      <c r="B316" s="7">
        <f t="shared" si="64"/>
        <v>0</v>
      </c>
      <c r="C316">
        <f>IF('Raw Data'!O311&gt;'Raw Data'!P311, 'Raw Data'!C311, 0)</f>
        <v>0</v>
      </c>
      <c r="D316" s="7">
        <f t="shared" si="65"/>
        <v>0</v>
      </c>
      <c r="E316">
        <f>IF(AND(ISNUMBER('Raw Data'!O311), 'Raw Data'!O311='Raw Data'!P311), 'Raw Data'!D311, 0)</f>
        <v>0</v>
      </c>
      <c r="F316" s="7">
        <f t="shared" si="66"/>
        <v>0</v>
      </c>
      <c r="G316">
        <f>IF('Raw Data'!O311&lt;'Raw Data'!P311, 'Raw Data'!E311, 0)</f>
        <v>0</v>
      </c>
      <c r="H316" s="7">
        <f t="shared" si="67"/>
        <v>0</v>
      </c>
      <c r="I316">
        <f>IF(SUM('Raw Data'!O311:P311)&gt;2, 'Raw Data'!F311, 0)</f>
        <v>0</v>
      </c>
      <c r="J316" s="7">
        <f t="shared" si="68"/>
        <v>0</v>
      </c>
      <c r="K316">
        <f>IF(AND(ISNUMBER('Raw Data'!O311),SUM('Raw Data'!O311:P311)&lt;3),'Raw Data'!F311,)</f>
        <v>0</v>
      </c>
      <c r="L316" s="7">
        <f t="shared" si="69"/>
        <v>0</v>
      </c>
      <c r="M316">
        <f>IF(AND('Raw Data'!O311&gt;0, 'Raw Data'!P311&gt;0), 'Raw Data'!H311, 0)</f>
        <v>0</v>
      </c>
      <c r="N316" s="7">
        <f t="shared" si="70"/>
        <v>0</v>
      </c>
      <c r="O316">
        <f>IF(AND(ISNUMBER('Raw Data'!O311), OR('Raw Data'!O311=0, 'Raw Data'!P311=0)), 'Raw Data'!I311, 0)</f>
        <v>0</v>
      </c>
      <c r="P316" s="7">
        <f>IF(OR(E316&gt;0, ISBLANK('Raw Data'!O311)=TRUE), 0, 1)</f>
        <v>0</v>
      </c>
      <c r="Q316">
        <f>IF('Raw Data'!O311='Raw Data'!P311, 0, IF('Raw Data'!O311&gt;'Raw Data'!P311, 'Raw Data'!J311, 0))</f>
        <v>0</v>
      </c>
      <c r="R316" s="7">
        <f>IF(OR(E316&gt;0, ISBLANK('Raw Data'!O311)=TRUE), 0, 1)</f>
        <v>0</v>
      </c>
      <c r="S316">
        <f>IF('Raw Data'!O311='Raw Data'!P311, 0, IF('Raw Data'!O311&lt;'Raw Data'!P311, 'Raw Data'!K311, 0))</f>
        <v>0</v>
      </c>
      <c r="T316" s="7">
        <f t="shared" si="71"/>
        <v>0</v>
      </c>
      <c r="U316">
        <f>IF(AND(ISNUMBER('Raw Data'!O311), OR('Raw Data'!O311&gt;'Raw Data'!P311, 'Raw Data'!O311='Raw Data'!P311)), 'Raw Data'!L311, 0)</f>
        <v>0</v>
      </c>
      <c r="V316" s="7">
        <f t="shared" si="72"/>
        <v>0</v>
      </c>
      <c r="W316">
        <f>IF(AND(ISNUMBER('Raw Data'!O311), OR('Raw Data'!O311&lt;'Raw Data'!P311, 'Raw Data'!O311='Raw Data'!P311)), 'Raw Data'!M311, 0)</f>
        <v>0</v>
      </c>
      <c r="X316" s="7">
        <f t="shared" si="73"/>
        <v>0</v>
      </c>
      <c r="Y316">
        <f>IF(AND(ISNUMBER('Raw Data'!O311), OR('Raw Data'!O311&gt;'Raw Data'!P311, 'Raw Data'!O311&lt;'Raw Data'!P311)), 'Raw Data'!N311, 0)</f>
        <v>0</v>
      </c>
      <c r="Z316">
        <f>IF('Raw Data'!C311&lt;'Raw Data'!E311, 1, 0)</f>
        <v>0</v>
      </c>
      <c r="AA316">
        <f>IF(AND('Raw Data'!C311&lt;'Raw Data'!E311, 'Raw Data'!O311&gt;'Raw Data'!P311), 'Raw Data'!C311, 0)</f>
        <v>0</v>
      </c>
      <c r="AB316" t="b">
        <f>'Raw Data'!C311&lt;'Raw Data'!E311</f>
        <v>0</v>
      </c>
      <c r="AC316">
        <f>IF('Raw Data'!C312&gt;'Raw Data'!E312, 1, 0)</f>
        <v>0</v>
      </c>
      <c r="AD316">
        <f>IF(AND('Raw Data'!C311&gt;'Raw Data'!E311, 'Raw Data'!O311&gt;'Raw Data'!P311), 'Raw Data'!C311, 0)</f>
        <v>0</v>
      </c>
      <c r="AE316">
        <f>IF('Raw Data'!E311&lt;'Raw Data'!C311, 1, 0)</f>
        <v>0</v>
      </c>
      <c r="AF316">
        <f>IF(AND('Raw Data'!C311&gt;'Raw Data'!E311, 'Raw Data'!O311&lt;'Raw Data'!P311), 'Raw Data'!E311, 0)</f>
        <v>0</v>
      </c>
      <c r="AG316">
        <f>IF('Raw Data'!E311&gt;'Raw Data'!C311, 1, 0)</f>
        <v>0</v>
      </c>
      <c r="AH316">
        <f>IF(AND('Raw Data'!C311&lt;'Raw Data'!E311, 'Raw Data'!O311&lt;'Raw Data'!P311), 'Raw Data'!E311, 0)</f>
        <v>0</v>
      </c>
      <c r="AI316" s="7">
        <f t="shared" si="74"/>
        <v>0</v>
      </c>
      <c r="AJ316">
        <f>IF(ISNUMBER('Raw Data'!C311), IF(_xlfn.XLOOKUP(SMALL('Raw Data'!C311:E311, 1), C316:G316, C316:G316, 0)&gt;0, SMALL('Raw Data'!C311:E311, 1), 0), 0)</f>
        <v>0</v>
      </c>
      <c r="AK316" s="7">
        <f t="shared" si="75"/>
        <v>0</v>
      </c>
      <c r="AL316">
        <f>IF(ISNUMBER('Raw Data'!C311), IF(_xlfn.XLOOKUP(SMALL('Raw Data'!C311:E311, 2), C316:G316, C316:G316, 0)&gt;0, SMALL('Raw Data'!C311:E311, 2), 0), 0)</f>
        <v>0</v>
      </c>
      <c r="AM316" s="7">
        <f t="shared" si="76"/>
        <v>0</v>
      </c>
      <c r="AN316">
        <f>IF(ISNUMBER('Raw Data'!C311), IF(_xlfn.XLOOKUP(SMALL('Raw Data'!C311:E311, 3), C316:G316, C316:G316, 0)&gt;0, SMALL('Raw Data'!C311:E311, 3), 0), 0)</f>
        <v>0</v>
      </c>
      <c r="AO316" s="7">
        <f t="shared" si="77"/>
        <v>0</v>
      </c>
      <c r="AP316">
        <f>IF(AND('Raw Data'!C311&lt;'Raw Data'!E311,'Raw Data'!O311&gt;'Raw Data'!P311),'Raw Data'!C311,IF(AND('Raw Data'!E311&lt;'Raw Data'!C311,'Raw Data'!P311&gt;'Raw Data'!O311),'Raw Data'!E311,0))</f>
        <v>0</v>
      </c>
      <c r="AQ316" s="7">
        <f t="shared" si="78"/>
        <v>0</v>
      </c>
      <c r="AR316">
        <f>IF(AND('Raw Data'!C311&gt;'Raw Data'!E311,'Raw Data'!O311&gt;'Raw Data'!P311),'Raw Data'!C311,IF(AND('Raw Data'!E311&gt;'Raw Data'!C311,'Raw Data'!P311&gt;'Raw Data'!O311),'Raw Data'!E311,0))</f>
        <v>0</v>
      </c>
      <c r="AS316">
        <f>IF('Raw Data'!D311&gt;0, IF('Raw Data'!D311&gt;4, Analysis!P316, 1), 0)</f>
        <v>0</v>
      </c>
      <c r="AT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AU316">
        <f t="shared" si="79"/>
        <v>0</v>
      </c>
      <c r="AV316">
        <f>IF(AND('Raw Data'!D311&gt;4,'Raw Data'!O311&lt;'Raw Data'!P311),'Raw Data'!K311,IF(AND('Raw Data'!D311&gt;4,'Raw Data'!O311='Raw Data'!P311),0,IF('Raw Data'!O311='Raw Data'!P311,'Raw Data'!D311,0)))</f>
        <v>0</v>
      </c>
      <c r="AW316">
        <f>IF(AND('Raw Data'!D311&lt;4, NOT(ISBLANK('Raw Data'!D311))), 1, 0)</f>
        <v>0</v>
      </c>
      <c r="AX316">
        <f>IF(AND('Raw Data'!D311&lt;4, 'Raw Data'!O311='Raw Data'!P311), 'Raw Data'!D311, 0)</f>
        <v>0</v>
      </c>
    </row>
    <row r="317" spans="1:50" x14ac:dyDescent="0.3">
      <c r="A317">
        <f>'Raw Data'!Q312</f>
        <v>0</v>
      </c>
      <c r="B317" s="7">
        <f t="shared" si="64"/>
        <v>0</v>
      </c>
      <c r="C317">
        <f>IF('Raw Data'!O312&gt;'Raw Data'!P312, 'Raw Data'!C312, 0)</f>
        <v>0</v>
      </c>
      <c r="D317" s="7">
        <f t="shared" si="65"/>
        <v>0</v>
      </c>
      <c r="E317">
        <f>IF(AND(ISNUMBER('Raw Data'!O312), 'Raw Data'!O312='Raw Data'!P312), 'Raw Data'!D312, 0)</f>
        <v>0</v>
      </c>
      <c r="F317" s="7">
        <f t="shared" si="66"/>
        <v>0</v>
      </c>
      <c r="G317">
        <f>IF('Raw Data'!O312&lt;'Raw Data'!P312, 'Raw Data'!E312, 0)</f>
        <v>0</v>
      </c>
      <c r="H317" s="7">
        <f t="shared" si="67"/>
        <v>0</v>
      </c>
      <c r="I317">
        <f>IF(SUM('Raw Data'!O312:P312)&gt;2, 'Raw Data'!F312, 0)</f>
        <v>0</v>
      </c>
      <c r="J317" s="7">
        <f t="shared" si="68"/>
        <v>0</v>
      </c>
      <c r="K317">
        <f>IF(AND(ISNUMBER('Raw Data'!O312),SUM('Raw Data'!O312:P312)&lt;3),'Raw Data'!F312,)</f>
        <v>0</v>
      </c>
      <c r="L317" s="7">
        <f t="shared" si="69"/>
        <v>0</v>
      </c>
      <c r="M317">
        <f>IF(AND('Raw Data'!O312&gt;0, 'Raw Data'!P312&gt;0), 'Raw Data'!H312, 0)</f>
        <v>0</v>
      </c>
      <c r="N317" s="7">
        <f t="shared" si="70"/>
        <v>0</v>
      </c>
      <c r="O317">
        <f>IF(AND(ISNUMBER('Raw Data'!O312), OR('Raw Data'!O312=0, 'Raw Data'!P312=0)), 'Raw Data'!I312, 0)</f>
        <v>0</v>
      </c>
      <c r="P317" s="7">
        <f>IF(OR(E317&gt;0, ISBLANK('Raw Data'!O312)=TRUE), 0, 1)</f>
        <v>0</v>
      </c>
      <c r="Q317">
        <f>IF('Raw Data'!O312='Raw Data'!P312, 0, IF('Raw Data'!O312&gt;'Raw Data'!P312, 'Raw Data'!J312, 0))</f>
        <v>0</v>
      </c>
      <c r="R317" s="7">
        <f>IF(OR(E317&gt;0, ISBLANK('Raw Data'!O312)=TRUE), 0, 1)</f>
        <v>0</v>
      </c>
      <c r="S317">
        <f>IF('Raw Data'!O312='Raw Data'!P312, 0, IF('Raw Data'!O312&lt;'Raw Data'!P312, 'Raw Data'!K312, 0))</f>
        <v>0</v>
      </c>
      <c r="T317" s="7">
        <f t="shared" si="71"/>
        <v>0</v>
      </c>
      <c r="U317">
        <f>IF(AND(ISNUMBER('Raw Data'!O312), OR('Raw Data'!O312&gt;'Raw Data'!P312, 'Raw Data'!O312='Raw Data'!P312)), 'Raw Data'!L312, 0)</f>
        <v>0</v>
      </c>
      <c r="V317" s="7">
        <f t="shared" si="72"/>
        <v>0</v>
      </c>
      <c r="W317">
        <f>IF(AND(ISNUMBER('Raw Data'!O312), OR('Raw Data'!O312&lt;'Raw Data'!P312, 'Raw Data'!O312='Raw Data'!P312)), 'Raw Data'!M312, 0)</f>
        <v>0</v>
      </c>
      <c r="X317" s="7">
        <f t="shared" si="73"/>
        <v>0</v>
      </c>
      <c r="Y317">
        <f>IF(AND(ISNUMBER('Raw Data'!O312), OR('Raw Data'!O312&gt;'Raw Data'!P312, 'Raw Data'!O312&lt;'Raw Data'!P312)), 'Raw Data'!N312, 0)</f>
        <v>0</v>
      </c>
      <c r="Z317">
        <f>IF('Raw Data'!C312&lt;'Raw Data'!E312, 1, 0)</f>
        <v>0</v>
      </c>
      <c r="AA317">
        <f>IF(AND('Raw Data'!C312&lt;'Raw Data'!E312, 'Raw Data'!O312&gt;'Raw Data'!P312), 'Raw Data'!C312, 0)</f>
        <v>0</v>
      </c>
      <c r="AB317" t="b">
        <f>'Raw Data'!C312&lt;'Raw Data'!E312</f>
        <v>0</v>
      </c>
      <c r="AC317">
        <f>IF('Raw Data'!C313&gt;'Raw Data'!E313, 1, 0)</f>
        <v>0</v>
      </c>
      <c r="AD317">
        <f>IF(AND('Raw Data'!C312&gt;'Raw Data'!E312, 'Raw Data'!O312&gt;'Raw Data'!P312), 'Raw Data'!C312, 0)</f>
        <v>0</v>
      </c>
      <c r="AE317">
        <f>IF('Raw Data'!E312&lt;'Raw Data'!C312, 1, 0)</f>
        <v>0</v>
      </c>
      <c r="AF317">
        <f>IF(AND('Raw Data'!C312&gt;'Raw Data'!E312, 'Raw Data'!O312&lt;'Raw Data'!P312), 'Raw Data'!E312, 0)</f>
        <v>0</v>
      </c>
      <c r="AG317">
        <f>IF('Raw Data'!E312&gt;'Raw Data'!C312, 1, 0)</f>
        <v>0</v>
      </c>
      <c r="AH317">
        <f>IF(AND('Raw Data'!C312&lt;'Raw Data'!E312, 'Raw Data'!O312&lt;'Raw Data'!P312), 'Raw Data'!E312, 0)</f>
        <v>0</v>
      </c>
      <c r="AI317" s="7">
        <f t="shared" si="74"/>
        <v>0</v>
      </c>
      <c r="AJ317">
        <f>IF(ISNUMBER('Raw Data'!C312), IF(_xlfn.XLOOKUP(SMALL('Raw Data'!C312:E312, 1), C317:G317, C317:G317, 0)&gt;0, SMALL('Raw Data'!C312:E312, 1), 0), 0)</f>
        <v>0</v>
      </c>
      <c r="AK317" s="7">
        <f t="shared" si="75"/>
        <v>0</v>
      </c>
      <c r="AL317">
        <f>IF(ISNUMBER('Raw Data'!C312), IF(_xlfn.XLOOKUP(SMALL('Raw Data'!C312:E312, 2), C317:G317, C317:G317, 0)&gt;0, SMALL('Raw Data'!C312:E312, 2), 0), 0)</f>
        <v>0</v>
      </c>
      <c r="AM317" s="7">
        <f t="shared" si="76"/>
        <v>0</v>
      </c>
      <c r="AN317">
        <f>IF(ISNUMBER('Raw Data'!C312), IF(_xlfn.XLOOKUP(SMALL('Raw Data'!C312:E312, 3), C317:G317, C317:G317, 0)&gt;0, SMALL('Raw Data'!C312:E312, 3), 0), 0)</f>
        <v>0</v>
      </c>
      <c r="AO317" s="7">
        <f t="shared" si="77"/>
        <v>0</v>
      </c>
      <c r="AP317">
        <f>IF(AND('Raw Data'!C312&lt;'Raw Data'!E312,'Raw Data'!O312&gt;'Raw Data'!P312),'Raw Data'!C312,IF(AND('Raw Data'!E312&lt;'Raw Data'!C312,'Raw Data'!P312&gt;'Raw Data'!O312),'Raw Data'!E312,0))</f>
        <v>0</v>
      </c>
      <c r="AQ317" s="7">
        <f t="shared" si="78"/>
        <v>0</v>
      </c>
      <c r="AR317">
        <f>IF(AND('Raw Data'!C312&gt;'Raw Data'!E312,'Raw Data'!O312&gt;'Raw Data'!P312),'Raw Data'!C312,IF(AND('Raw Data'!E312&gt;'Raw Data'!C312,'Raw Data'!P312&gt;'Raw Data'!O312),'Raw Data'!E312,0))</f>
        <v>0</v>
      </c>
      <c r="AS317">
        <f>IF('Raw Data'!D312&gt;0, IF('Raw Data'!D312&gt;4, Analysis!P317, 1), 0)</f>
        <v>0</v>
      </c>
      <c r="AT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AU317">
        <f t="shared" si="79"/>
        <v>0</v>
      </c>
      <c r="AV317">
        <f>IF(AND('Raw Data'!D312&gt;4,'Raw Data'!O312&lt;'Raw Data'!P312),'Raw Data'!K312,IF(AND('Raw Data'!D312&gt;4,'Raw Data'!O312='Raw Data'!P312),0,IF('Raw Data'!O312='Raw Data'!P312,'Raw Data'!D312,0)))</f>
        <v>0</v>
      </c>
      <c r="AW317">
        <f>IF(AND('Raw Data'!D312&lt;4, NOT(ISBLANK('Raw Data'!D312))), 1, 0)</f>
        <v>0</v>
      </c>
      <c r="AX317">
        <f>IF(AND('Raw Data'!D312&lt;4, 'Raw Data'!O312='Raw Data'!P312), 'Raw Data'!D312, 0)</f>
        <v>0</v>
      </c>
    </row>
    <row r="318" spans="1:50" x14ac:dyDescent="0.3">
      <c r="A318">
        <f>'Raw Data'!Q313</f>
        <v>0</v>
      </c>
      <c r="B318" s="7">
        <f t="shared" si="64"/>
        <v>0</v>
      </c>
      <c r="C318">
        <f>IF('Raw Data'!O313&gt;'Raw Data'!P313, 'Raw Data'!C313, 0)</f>
        <v>0</v>
      </c>
      <c r="D318" s="7">
        <f t="shared" si="65"/>
        <v>0</v>
      </c>
      <c r="E318">
        <f>IF(AND(ISNUMBER('Raw Data'!O313), 'Raw Data'!O313='Raw Data'!P313), 'Raw Data'!D313, 0)</f>
        <v>0</v>
      </c>
      <c r="F318" s="7">
        <f t="shared" si="66"/>
        <v>0</v>
      </c>
      <c r="G318">
        <f>IF('Raw Data'!O313&lt;'Raw Data'!P313, 'Raw Data'!E313, 0)</f>
        <v>0</v>
      </c>
      <c r="H318" s="7">
        <f t="shared" si="67"/>
        <v>0</v>
      </c>
      <c r="I318">
        <f>IF(SUM('Raw Data'!O313:P313)&gt;2, 'Raw Data'!F313, 0)</f>
        <v>0</v>
      </c>
      <c r="J318" s="7">
        <f t="shared" si="68"/>
        <v>0</v>
      </c>
      <c r="K318">
        <f>IF(AND(ISNUMBER('Raw Data'!O313),SUM('Raw Data'!O313:P313)&lt;3),'Raw Data'!F313,)</f>
        <v>0</v>
      </c>
      <c r="L318" s="7">
        <f t="shared" si="69"/>
        <v>0</v>
      </c>
      <c r="M318">
        <f>IF(AND('Raw Data'!O313&gt;0, 'Raw Data'!P313&gt;0), 'Raw Data'!H313, 0)</f>
        <v>0</v>
      </c>
      <c r="N318" s="7">
        <f t="shared" si="70"/>
        <v>0</v>
      </c>
      <c r="O318">
        <f>IF(AND(ISNUMBER('Raw Data'!O313), OR('Raw Data'!O313=0, 'Raw Data'!P313=0)), 'Raw Data'!I313, 0)</f>
        <v>0</v>
      </c>
      <c r="P318" s="7">
        <f>IF(OR(E318&gt;0, ISBLANK('Raw Data'!O313)=TRUE), 0, 1)</f>
        <v>0</v>
      </c>
      <c r="Q318">
        <f>IF('Raw Data'!O313='Raw Data'!P313, 0, IF('Raw Data'!O313&gt;'Raw Data'!P313, 'Raw Data'!J313, 0))</f>
        <v>0</v>
      </c>
      <c r="R318" s="7">
        <f>IF(OR(E318&gt;0, ISBLANK('Raw Data'!O313)=TRUE), 0, 1)</f>
        <v>0</v>
      </c>
      <c r="S318">
        <f>IF('Raw Data'!O313='Raw Data'!P313, 0, IF('Raw Data'!O313&lt;'Raw Data'!P313, 'Raw Data'!K313, 0))</f>
        <v>0</v>
      </c>
      <c r="T318" s="7">
        <f t="shared" si="71"/>
        <v>0</v>
      </c>
      <c r="U318">
        <f>IF(AND(ISNUMBER('Raw Data'!O313), OR('Raw Data'!O313&gt;'Raw Data'!P313, 'Raw Data'!O313='Raw Data'!P313)), 'Raw Data'!L313, 0)</f>
        <v>0</v>
      </c>
      <c r="V318" s="7">
        <f t="shared" si="72"/>
        <v>0</v>
      </c>
      <c r="W318">
        <f>IF(AND(ISNUMBER('Raw Data'!O313), OR('Raw Data'!O313&lt;'Raw Data'!P313, 'Raw Data'!O313='Raw Data'!P313)), 'Raw Data'!M313, 0)</f>
        <v>0</v>
      </c>
      <c r="X318" s="7">
        <f t="shared" si="73"/>
        <v>0</v>
      </c>
      <c r="Y318">
        <f>IF(AND(ISNUMBER('Raw Data'!O313), OR('Raw Data'!O313&gt;'Raw Data'!P313, 'Raw Data'!O313&lt;'Raw Data'!P313)), 'Raw Data'!N313, 0)</f>
        <v>0</v>
      </c>
      <c r="Z318">
        <f>IF('Raw Data'!C313&lt;'Raw Data'!E313, 1, 0)</f>
        <v>0</v>
      </c>
      <c r="AA318">
        <f>IF(AND('Raw Data'!C313&lt;'Raw Data'!E313, 'Raw Data'!O313&gt;'Raw Data'!P313), 'Raw Data'!C313, 0)</f>
        <v>0</v>
      </c>
      <c r="AB318" t="b">
        <f>'Raw Data'!C313&lt;'Raw Data'!E313</f>
        <v>0</v>
      </c>
      <c r="AC318">
        <f>IF('Raw Data'!C314&gt;'Raw Data'!E314, 1, 0)</f>
        <v>0</v>
      </c>
      <c r="AD318">
        <f>IF(AND('Raw Data'!C313&gt;'Raw Data'!E313, 'Raw Data'!O313&gt;'Raw Data'!P313), 'Raw Data'!C313, 0)</f>
        <v>0</v>
      </c>
      <c r="AE318">
        <f>IF('Raw Data'!E313&lt;'Raw Data'!C313, 1, 0)</f>
        <v>0</v>
      </c>
      <c r="AF318">
        <f>IF(AND('Raw Data'!C313&gt;'Raw Data'!E313, 'Raw Data'!O313&lt;'Raw Data'!P313), 'Raw Data'!E313, 0)</f>
        <v>0</v>
      </c>
      <c r="AG318">
        <f>IF('Raw Data'!E313&gt;'Raw Data'!C313, 1, 0)</f>
        <v>0</v>
      </c>
      <c r="AH318">
        <f>IF(AND('Raw Data'!C313&lt;'Raw Data'!E313, 'Raw Data'!O313&lt;'Raw Data'!P313), 'Raw Data'!E313, 0)</f>
        <v>0</v>
      </c>
      <c r="AI318" s="7">
        <f t="shared" si="74"/>
        <v>0</v>
      </c>
      <c r="AJ318">
        <f>IF(ISNUMBER('Raw Data'!C313), IF(_xlfn.XLOOKUP(SMALL('Raw Data'!C313:E313, 1), C318:G318, C318:G318, 0)&gt;0, SMALL('Raw Data'!C313:E313, 1), 0), 0)</f>
        <v>0</v>
      </c>
      <c r="AK318" s="7">
        <f t="shared" si="75"/>
        <v>0</v>
      </c>
      <c r="AL318">
        <f>IF(ISNUMBER('Raw Data'!C313), IF(_xlfn.XLOOKUP(SMALL('Raw Data'!C313:E313, 2), C318:G318, C318:G318, 0)&gt;0, SMALL('Raw Data'!C313:E313, 2), 0), 0)</f>
        <v>0</v>
      </c>
      <c r="AM318" s="7">
        <f t="shared" si="76"/>
        <v>0</v>
      </c>
      <c r="AN318">
        <f>IF(ISNUMBER('Raw Data'!C313), IF(_xlfn.XLOOKUP(SMALL('Raw Data'!C313:E313, 3), C318:G318, C318:G318, 0)&gt;0, SMALL('Raw Data'!C313:E313, 3), 0), 0)</f>
        <v>0</v>
      </c>
      <c r="AO318" s="7">
        <f t="shared" si="77"/>
        <v>0</v>
      </c>
      <c r="AP318">
        <f>IF(AND('Raw Data'!C313&lt;'Raw Data'!E313,'Raw Data'!O313&gt;'Raw Data'!P313),'Raw Data'!C313,IF(AND('Raw Data'!E313&lt;'Raw Data'!C313,'Raw Data'!P313&gt;'Raw Data'!O313),'Raw Data'!E313,0))</f>
        <v>0</v>
      </c>
      <c r="AQ318" s="7">
        <f t="shared" si="78"/>
        <v>0</v>
      </c>
      <c r="AR318">
        <f>IF(AND('Raw Data'!C313&gt;'Raw Data'!E313,'Raw Data'!O313&gt;'Raw Data'!P313),'Raw Data'!C313,IF(AND('Raw Data'!E313&gt;'Raw Data'!C313,'Raw Data'!P313&gt;'Raw Data'!O313),'Raw Data'!E313,0))</f>
        <v>0</v>
      </c>
      <c r="AS318">
        <f>IF('Raw Data'!D313&gt;0, IF('Raw Data'!D313&gt;4, Analysis!P318, 1), 0)</f>
        <v>0</v>
      </c>
      <c r="AT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AU318">
        <f t="shared" si="79"/>
        <v>0</v>
      </c>
      <c r="AV318">
        <f>IF(AND('Raw Data'!D313&gt;4,'Raw Data'!O313&lt;'Raw Data'!P313),'Raw Data'!K313,IF(AND('Raw Data'!D313&gt;4,'Raw Data'!O313='Raw Data'!P313),0,IF('Raw Data'!O313='Raw Data'!P313,'Raw Data'!D313,0)))</f>
        <v>0</v>
      </c>
      <c r="AW318">
        <f>IF(AND('Raw Data'!D313&lt;4, NOT(ISBLANK('Raw Data'!D313))), 1, 0)</f>
        <v>0</v>
      </c>
      <c r="AX318">
        <f>IF(AND('Raw Data'!D313&lt;4, 'Raw Data'!O313='Raw Data'!P313), 'Raw Data'!D313, 0)</f>
        <v>0</v>
      </c>
    </row>
    <row r="319" spans="1:50" x14ac:dyDescent="0.3">
      <c r="A319">
        <f>'Raw Data'!Q314</f>
        <v>0</v>
      </c>
      <c r="B319" s="7">
        <f t="shared" si="64"/>
        <v>0</v>
      </c>
      <c r="C319">
        <f>IF('Raw Data'!O314&gt;'Raw Data'!P314, 'Raw Data'!C314, 0)</f>
        <v>0</v>
      </c>
      <c r="D319" s="7">
        <f t="shared" si="65"/>
        <v>0</v>
      </c>
      <c r="E319">
        <f>IF(AND(ISNUMBER('Raw Data'!O314), 'Raw Data'!O314='Raw Data'!P314), 'Raw Data'!D314, 0)</f>
        <v>0</v>
      </c>
      <c r="F319" s="7">
        <f t="shared" si="66"/>
        <v>0</v>
      </c>
      <c r="G319">
        <f>IF('Raw Data'!O314&lt;'Raw Data'!P314, 'Raw Data'!E314, 0)</f>
        <v>0</v>
      </c>
      <c r="H319" s="7">
        <f t="shared" si="67"/>
        <v>0</v>
      </c>
      <c r="I319">
        <f>IF(SUM('Raw Data'!O314:P314)&gt;2, 'Raw Data'!F314, 0)</f>
        <v>0</v>
      </c>
      <c r="J319" s="7">
        <f t="shared" si="68"/>
        <v>0</v>
      </c>
      <c r="K319">
        <f>IF(AND(ISNUMBER('Raw Data'!O314),SUM('Raw Data'!O314:P314)&lt;3),'Raw Data'!F314,)</f>
        <v>0</v>
      </c>
      <c r="L319" s="7">
        <f t="shared" si="69"/>
        <v>0</v>
      </c>
      <c r="M319">
        <f>IF(AND('Raw Data'!O314&gt;0, 'Raw Data'!P314&gt;0), 'Raw Data'!H314, 0)</f>
        <v>0</v>
      </c>
      <c r="N319" s="7">
        <f t="shared" si="70"/>
        <v>0</v>
      </c>
      <c r="O319">
        <f>IF(AND(ISNUMBER('Raw Data'!O314), OR('Raw Data'!O314=0, 'Raw Data'!P314=0)), 'Raw Data'!I314, 0)</f>
        <v>0</v>
      </c>
      <c r="P319" s="7">
        <f>IF(OR(E319&gt;0, ISBLANK('Raw Data'!O314)=TRUE), 0, 1)</f>
        <v>0</v>
      </c>
      <c r="Q319">
        <f>IF('Raw Data'!O314='Raw Data'!P314, 0, IF('Raw Data'!O314&gt;'Raw Data'!P314, 'Raw Data'!J314, 0))</f>
        <v>0</v>
      </c>
      <c r="R319" s="7">
        <f>IF(OR(E319&gt;0, ISBLANK('Raw Data'!O314)=TRUE), 0, 1)</f>
        <v>0</v>
      </c>
      <c r="S319">
        <f>IF('Raw Data'!O314='Raw Data'!P314, 0, IF('Raw Data'!O314&lt;'Raw Data'!P314, 'Raw Data'!K314, 0))</f>
        <v>0</v>
      </c>
      <c r="T319" s="7">
        <f t="shared" si="71"/>
        <v>0</v>
      </c>
      <c r="U319">
        <f>IF(AND(ISNUMBER('Raw Data'!O314), OR('Raw Data'!O314&gt;'Raw Data'!P314, 'Raw Data'!O314='Raw Data'!P314)), 'Raw Data'!L314, 0)</f>
        <v>0</v>
      </c>
      <c r="V319" s="7">
        <f t="shared" si="72"/>
        <v>0</v>
      </c>
      <c r="W319">
        <f>IF(AND(ISNUMBER('Raw Data'!O314), OR('Raw Data'!O314&lt;'Raw Data'!P314, 'Raw Data'!O314='Raw Data'!P314)), 'Raw Data'!M314, 0)</f>
        <v>0</v>
      </c>
      <c r="X319" s="7">
        <f t="shared" si="73"/>
        <v>0</v>
      </c>
      <c r="Y319">
        <f>IF(AND(ISNUMBER('Raw Data'!O314), OR('Raw Data'!O314&gt;'Raw Data'!P314, 'Raw Data'!O314&lt;'Raw Data'!P314)), 'Raw Data'!N314, 0)</f>
        <v>0</v>
      </c>
      <c r="Z319">
        <f>IF('Raw Data'!C314&lt;'Raw Data'!E314, 1, 0)</f>
        <v>0</v>
      </c>
      <c r="AA319">
        <f>IF(AND('Raw Data'!C314&lt;'Raw Data'!E314, 'Raw Data'!O314&gt;'Raw Data'!P314), 'Raw Data'!C314, 0)</f>
        <v>0</v>
      </c>
      <c r="AB319" t="b">
        <f>'Raw Data'!C314&lt;'Raw Data'!E314</f>
        <v>0</v>
      </c>
      <c r="AC319">
        <f>IF('Raw Data'!C315&gt;'Raw Data'!E315, 1, 0)</f>
        <v>0</v>
      </c>
      <c r="AD319">
        <f>IF(AND('Raw Data'!C314&gt;'Raw Data'!E314, 'Raw Data'!O314&gt;'Raw Data'!P314), 'Raw Data'!C314, 0)</f>
        <v>0</v>
      </c>
      <c r="AE319">
        <f>IF('Raw Data'!E314&lt;'Raw Data'!C314, 1, 0)</f>
        <v>0</v>
      </c>
      <c r="AF319">
        <f>IF(AND('Raw Data'!C314&gt;'Raw Data'!E314, 'Raw Data'!O314&lt;'Raw Data'!P314), 'Raw Data'!E314, 0)</f>
        <v>0</v>
      </c>
      <c r="AG319">
        <f>IF('Raw Data'!E314&gt;'Raw Data'!C314, 1, 0)</f>
        <v>0</v>
      </c>
      <c r="AH319">
        <f>IF(AND('Raw Data'!C314&lt;'Raw Data'!E314, 'Raw Data'!O314&lt;'Raw Data'!P314), 'Raw Data'!E314, 0)</f>
        <v>0</v>
      </c>
      <c r="AI319" s="7">
        <f t="shared" si="74"/>
        <v>0</v>
      </c>
      <c r="AJ319">
        <f>IF(ISNUMBER('Raw Data'!C314), IF(_xlfn.XLOOKUP(SMALL('Raw Data'!C314:E314, 1), C319:G319, C319:G319, 0)&gt;0, SMALL('Raw Data'!C314:E314, 1), 0), 0)</f>
        <v>0</v>
      </c>
      <c r="AK319" s="7">
        <f t="shared" si="75"/>
        <v>0</v>
      </c>
      <c r="AL319">
        <f>IF(ISNUMBER('Raw Data'!C314), IF(_xlfn.XLOOKUP(SMALL('Raw Data'!C314:E314, 2), C319:G319, C319:G319, 0)&gt;0, SMALL('Raw Data'!C314:E314, 2), 0), 0)</f>
        <v>0</v>
      </c>
      <c r="AM319" s="7">
        <f t="shared" si="76"/>
        <v>0</v>
      </c>
      <c r="AN319">
        <f>IF(ISNUMBER('Raw Data'!C314), IF(_xlfn.XLOOKUP(SMALL('Raw Data'!C314:E314, 3), C319:G319, C319:G319, 0)&gt;0, SMALL('Raw Data'!C314:E314, 3), 0), 0)</f>
        <v>0</v>
      </c>
      <c r="AO319" s="7">
        <f t="shared" si="77"/>
        <v>0</v>
      </c>
      <c r="AP319">
        <f>IF(AND('Raw Data'!C314&lt;'Raw Data'!E314,'Raw Data'!O314&gt;'Raw Data'!P314),'Raw Data'!C314,IF(AND('Raw Data'!E314&lt;'Raw Data'!C314,'Raw Data'!P314&gt;'Raw Data'!O314),'Raw Data'!E314,0))</f>
        <v>0</v>
      </c>
      <c r="AQ319" s="7">
        <f t="shared" si="78"/>
        <v>0</v>
      </c>
      <c r="AR319">
        <f>IF(AND('Raw Data'!C314&gt;'Raw Data'!E314,'Raw Data'!O314&gt;'Raw Data'!P314),'Raw Data'!C314,IF(AND('Raw Data'!E314&gt;'Raw Data'!C314,'Raw Data'!P314&gt;'Raw Data'!O314),'Raw Data'!E314,0))</f>
        <v>0</v>
      </c>
      <c r="AS319">
        <f>IF('Raw Data'!D314&gt;0, IF('Raw Data'!D314&gt;4, Analysis!P319, 1), 0)</f>
        <v>0</v>
      </c>
      <c r="AT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AU319">
        <f t="shared" si="79"/>
        <v>0</v>
      </c>
      <c r="AV319">
        <f>IF(AND('Raw Data'!D314&gt;4,'Raw Data'!O314&lt;'Raw Data'!P314),'Raw Data'!K314,IF(AND('Raw Data'!D314&gt;4,'Raw Data'!O314='Raw Data'!P314),0,IF('Raw Data'!O314='Raw Data'!P314,'Raw Data'!D314,0)))</f>
        <v>0</v>
      </c>
      <c r="AW319">
        <f>IF(AND('Raw Data'!D314&lt;4, NOT(ISBLANK('Raw Data'!D314))), 1, 0)</f>
        <v>0</v>
      </c>
      <c r="AX319">
        <f>IF(AND('Raw Data'!D314&lt;4, 'Raw Data'!O314='Raw Data'!P314), 'Raw Data'!D314, 0)</f>
        <v>0</v>
      </c>
    </row>
    <row r="320" spans="1:50" x14ac:dyDescent="0.3">
      <c r="A320">
        <f>'Raw Data'!Q315</f>
        <v>0</v>
      </c>
      <c r="B320" s="7">
        <f t="shared" si="64"/>
        <v>0</v>
      </c>
      <c r="C320">
        <f>IF('Raw Data'!O315&gt;'Raw Data'!P315, 'Raw Data'!C315, 0)</f>
        <v>0</v>
      </c>
      <c r="D320" s="7">
        <f t="shared" si="65"/>
        <v>0</v>
      </c>
      <c r="E320">
        <f>IF(AND(ISNUMBER('Raw Data'!O315), 'Raw Data'!O315='Raw Data'!P315), 'Raw Data'!D315, 0)</f>
        <v>0</v>
      </c>
      <c r="F320" s="7">
        <f t="shared" si="66"/>
        <v>0</v>
      </c>
      <c r="G320">
        <f>IF('Raw Data'!O315&lt;'Raw Data'!P315, 'Raw Data'!E315, 0)</f>
        <v>0</v>
      </c>
      <c r="H320" s="7">
        <f t="shared" si="67"/>
        <v>0</v>
      </c>
      <c r="I320">
        <f>IF(SUM('Raw Data'!O315:P315)&gt;2, 'Raw Data'!F315, 0)</f>
        <v>0</v>
      </c>
      <c r="J320" s="7">
        <f t="shared" si="68"/>
        <v>0</v>
      </c>
      <c r="K320">
        <f>IF(AND(ISNUMBER('Raw Data'!O315),SUM('Raw Data'!O315:P315)&lt;3),'Raw Data'!F315,)</f>
        <v>0</v>
      </c>
      <c r="L320" s="7">
        <f t="shared" si="69"/>
        <v>0</v>
      </c>
      <c r="M320">
        <f>IF(AND('Raw Data'!O315&gt;0, 'Raw Data'!P315&gt;0), 'Raw Data'!H315, 0)</f>
        <v>0</v>
      </c>
      <c r="N320" s="7">
        <f t="shared" si="70"/>
        <v>0</v>
      </c>
      <c r="O320">
        <f>IF(AND(ISNUMBER('Raw Data'!O315), OR('Raw Data'!O315=0, 'Raw Data'!P315=0)), 'Raw Data'!I315, 0)</f>
        <v>0</v>
      </c>
      <c r="P320" s="7">
        <f>IF(OR(E320&gt;0, ISBLANK('Raw Data'!O315)=TRUE), 0, 1)</f>
        <v>0</v>
      </c>
      <c r="Q320">
        <f>IF('Raw Data'!O315='Raw Data'!P315, 0, IF('Raw Data'!O315&gt;'Raw Data'!P315, 'Raw Data'!J315, 0))</f>
        <v>0</v>
      </c>
      <c r="R320" s="7">
        <f>IF(OR(E320&gt;0, ISBLANK('Raw Data'!O315)=TRUE), 0, 1)</f>
        <v>0</v>
      </c>
      <c r="S320">
        <f>IF('Raw Data'!O315='Raw Data'!P315, 0, IF('Raw Data'!O315&lt;'Raw Data'!P315, 'Raw Data'!K315, 0))</f>
        <v>0</v>
      </c>
      <c r="T320" s="7">
        <f t="shared" si="71"/>
        <v>0</v>
      </c>
      <c r="U320">
        <f>IF(AND(ISNUMBER('Raw Data'!O315), OR('Raw Data'!O315&gt;'Raw Data'!P315, 'Raw Data'!O315='Raw Data'!P315)), 'Raw Data'!L315, 0)</f>
        <v>0</v>
      </c>
      <c r="V320" s="7">
        <f t="shared" si="72"/>
        <v>0</v>
      </c>
      <c r="W320">
        <f>IF(AND(ISNUMBER('Raw Data'!O315), OR('Raw Data'!O315&lt;'Raw Data'!P315, 'Raw Data'!O315='Raw Data'!P315)), 'Raw Data'!M315, 0)</f>
        <v>0</v>
      </c>
      <c r="X320" s="7">
        <f t="shared" si="73"/>
        <v>0</v>
      </c>
      <c r="Y320">
        <f>IF(AND(ISNUMBER('Raw Data'!O315), OR('Raw Data'!O315&gt;'Raw Data'!P315, 'Raw Data'!O315&lt;'Raw Data'!P315)), 'Raw Data'!N315, 0)</f>
        <v>0</v>
      </c>
      <c r="Z320">
        <f>IF('Raw Data'!C315&lt;'Raw Data'!E315, 1, 0)</f>
        <v>0</v>
      </c>
      <c r="AA320">
        <f>IF(AND('Raw Data'!C315&lt;'Raw Data'!E315, 'Raw Data'!O315&gt;'Raw Data'!P315), 'Raw Data'!C315, 0)</f>
        <v>0</v>
      </c>
      <c r="AB320" t="b">
        <f>'Raw Data'!C315&lt;'Raw Data'!E315</f>
        <v>0</v>
      </c>
      <c r="AC320">
        <f>IF('Raw Data'!C316&gt;'Raw Data'!E316, 1, 0)</f>
        <v>0</v>
      </c>
      <c r="AD320">
        <f>IF(AND('Raw Data'!C315&gt;'Raw Data'!E315, 'Raw Data'!O315&gt;'Raw Data'!P315), 'Raw Data'!C315, 0)</f>
        <v>0</v>
      </c>
      <c r="AE320">
        <f>IF('Raw Data'!E315&lt;'Raw Data'!C315, 1, 0)</f>
        <v>0</v>
      </c>
      <c r="AF320">
        <f>IF(AND('Raw Data'!C315&gt;'Raw Data'!E315, 'Raw Data'!O315&lt;'Raw Data'!P315), 'Raw Data'!E315, 0)</f>
        <v>0</v>
      </c>
      <c r="AG320">
        <f>IF('Raw Data'!E315&gt;'Raw Data'!C315, 1, 0)</f>
        <v>0</v>
      </c>
      <c r="AH320">
        <f>IF(AND('Raw Data'!C315&lt;'Raw Data'!E315, 'Raw Data'!O315&lt;'Raw Data'!P315), 'Raw Data'!E315, 0)</f>
        <v>0</v>
      </c>
      <c r="AI320" s="7">
        <f t="shared" si="74"/>
        <v>0</v>
      </c>
      <c r="AJ320">
        <f>IF(ISNUMBER('Raw Data'!C315), IF(_xlfn.XLOOKUP(SMALL('Raw Data'!C315:E315, 1), C320:G320, C320:G320, 0)&gt;0, SMALL('Raw Data'!C315:E315, 1), 0), 0)</f>
        <v>0</v>
      </c>
      <c r="AK320" s="7">
        <f t="shared" si="75"/>
        <v>0</v>
      </c>
      <c r="AL320">
        <f>IF(ISNUMBER('Raw Data'!C315), IF(_xlfn.XLOOKUP(SMALL('Raw Data'!C315:E315, 2), C320:G320, C320:G320, 0)&gt;0, SMALL('Raw Data'!C315:E315, 2), 0), 0)</f>
        <v>0</v>
      </c>
      <c r="AM320" s="7">
        <f t="shared" si="76"/>
        <v>0</v>
      </c>
      <c r="AN320">
        <f>IF(ISNUMBER('Raw Data'!C315), IF(_xlfn.XLOOKUP(SMALL('Raw Data'!C315:E315, 3), C320:G320, C320:G320, 0)&gt;0, SMALL('Raw Data'!C315:E315, 3), 0), 0)</f>
        <v>0</v>
      </c>
      <c r="AO320" s="7">
        <f t="shared" si="77"/>
        <v>0</v>
      </c>
      <c r="AP320">
        <f>IF(AND('Raw Data'!C315&lt;'Raw Data'!E315,'Raw Data'!O315&gt;'Raw Data'!P315),'Raw Data'!C315,IF(AND('Raw Data'!E315&lt;'Raw Data'!C315,'Raw Data'!P315&gt;'Raw Data'!O315),'Raw Data'!E315,0))</f>
        <v>0</v>
      </c>
      <c r="AQ320" s="7">
        <f t="shared" si="78"/>
        <v>0</v>
      </c>
      <c r="AR320">
        <f>IF(AND('Raw Data'!C315&gt;'Raw Data'!E315,'Raw Data'!O315&gt;'Raw Data'!P315),'Raw Data'!C315,IF(AND('Raw Data'!E315&gt;'Raw Data'!C315,'Raw Data'!P315&gt;'Raw Data'!O315),'Raw Data'!E315,0))</f>
        <v>0</v>
      </c>
      <c r="AS320">
        <f>IF('Raw Data'!D315&gt;0, IF('Raw Data'!D315&gt;4, Analysis!P320, 1), 0)</f>
        <v>0</v>
      </c>
      <c r="AT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AU320">
        <f t="shared" si="79"/>
        <v>0</v>
      </c>
      <c r="AV320">
        <f>IF(AND('Raw Data'!D315&gt;4,'Raw Data'!O315&lt;'Raw Data'!P315),'Raw Data'!K315,IF(AND('Raw Data'!D315&gt;4,'Raw Data'!O315='Raw Data'!P315),0,IF('Raw Data'!O315='Raw Data'!P315,'Raw Data'!D315,0)))</f>
        <v>0</v>
      </c>
      <c r="AW320">
        <f>IF(AND('Raw Data'!D315&lt;4, NOT(ISBLANK('Raw Data'!D315))), 1, 0)</f>
        <v>0</v>
      </c>
      <c r="AX320">
        <f>IF(AND('Raw Data'!D315&lt;4, 'Raw Data'!O315='Raw Data'!P315), 'Raw Data'!D315, 0)</f>
        <v>0</v>
      </c>
    </row>
    <row r="321" spans="1:50" x14ac:dyDescent="0.3">
      <c r="A321">
        <f>'Raw Data'!Q316</f>
        <v>0</v>
      </c>
      <c r="B321" s="7">
        <f t="shared" si="64"/>
        <v>0</v>
      </c>
      <c r="C321">
        <f>IF('Raw Data'!O316&gt;'Raw Data'!P316, 'Raw Data'!C316, 0)</f>
        <v>0</v>
      </c>
      <c r="D321" s="7">
        <f t="shared" si="65"/>
        <v>0</v>
      </c>
      <c r="E321">
        <f>IF(AND(ISNUMBER('Raw Data'!O316), 'Raw Data'!O316='Raw Data'!P316), 'Raw Data'!D316, 0)</f>
        <v>0</v>
      </c>
      <c r="F321" s="7">
        <f t="shared" si="66"/>
        <v>0</v>
      </c>
      <c r="G321">
        <f>IF('Raw Data'!O316&lt;'Raw Data'!P316, 'Raw Data'!E316, 0)</f>
        <v>0</v>
      </c>
      <c r="H321" s="7">
        <f t="shared" si="67"/>
        <v>0</v>
      </c>
      <c r="I321">
        <f>IF(SUM('Raw Data'!O316:P316)&gt;2, 'Raw Data'!F316, 0)</f>
        <v>0</v>
      </c>
      <c r="J321" s="7">
        <f t="shared" si="68"/>
        <v>0</v>
      </c>
      <c r="K321">
        <f>IF(AND(ISNUMBER('Raw Data'!O316),SUM('Raw Data'!O316:P316)&lt;3),'Raw Data'!F316,)</f>
        <v>0</v>
      </c>
      <c r="L321" s="7">
        <f t="shared" si="69"/>
        <v>0</v>
      </c>
      <c r="M321">
        <f>IF(AND('Raw Data'!O316&gt;0, 'Raw Data'!P316&gt;0), 'Raw Data'!H316, 0)</f>
        <v>0</v>
      </c>
      <c r="N321" s="7">
        <f t="shared" si="70"/>
        <v>0</v>
      </c>
      <c r="O321">
        <f>IF(AND(ISNUMBER('Raw Data'!O316), OR('Raw Data'!O316=0, 'Raw Data'!P316=0)), 'Raw Data'!I316, 0)</f>
        <v>0</v>
      </c>
      <c r="P321" s="7">
        <f>IF(OR(E321&gt;0, ISBLANK('Raw Data'!O316)=TRUE), 0, 1)</f>
        <v>0</v>
      </c>
      <c r="Q321">
        <f>IF('Raw Data'!O316='Raw Data'!P316, 0, IF('Raw Data'!O316&gt;'Raw Data'!P316, 'Raw Data'!J316, 0))</f>
        <v>0</v>
      </c>
      <c r="R321" s="7">
        <f>IF(OR(E321&gt;0, ISBLANK('Raw Data'!O316)=TRUE), 0, 1)</f>
        <v>0</v>
      </c>
      <c r="S321">
        <f>IF('Raw Data'!O316='Raw Data'!P316, 0, IF('Raw Data'!O316&lt;'Raw Data'!P316, 'Raw Data'!K316, 0))</f>
        <v>0</v>
      </c>
      <c r="T321" s="7">
        <f t="shared" si="71"/>
        <v>0</v>
      </c>
      <c r="U321">
        <f>IF(AND(ISNUMBER('Raw Data'!O316), OR('Raw Data'!O316&gt;'Raw Data'!P316, 'Raw Data'!O316='Raw Data'!P316)), 'Raw Data'!L316, 0)</f>
        <v>0</v>
      </c>
      <c r="V321" s="7">
        <f t="shared" si="72"/>
        <v>0</v>
      </c>
      <c r="W321">
        <f>IF(AND(ISNUMBER('Raw Data'!O316), OR('Raw Data'!O316&lt;'Raw Data'!P316, 'Raw Data'!O316='Raw Data'!P316)), 'Raw Data'!M316, 0)</f>
        <v>0</v>
      </c>
      <c r="X321" s="7">
        <f t="shared" si="73"/>
        <v>0</v>
      </c>
      <c r="Y321">
        <f>IF(AND(ISNUMBER('Raw Data'!O316), OR('Raw Data'!O316&gt;'Raw Data'!P316, 'Raw Data'!O316&lt;'Raw Data'!P316)), 'Raw Data'!N316, 0)</f>
        <v>0</v>
      </c>
      <c r="Z321">
        <f>IF('Raw Data'!C316&lt;'Raw Data'!E316, 1, 0)</f>
        <v>0</v>
      </c>
      <c r="AA321">
        <f>IF(AND('Raw Data'!C316&lt;'Raw Data'!E316, 'Raw Data'!O316&gt;'Raw Data'!P316), 'Raw Data'!C316, 0)</f>
        <v>0</v>
      </c>
      <c r="AB321" t="b">
        <f>'Raw Data'!C316&lt;'Raw Data'!E316</f>
        <v>0</v>
      </c>
      <c r="AC321">
        <f>IF('Raw Data'!C317&gt;'Raw Data'!E317, 1, 0)</f>
        <v>0</v>
      </c>
      <c r="AD321">
        <f>IF(AND('Raw Data'!C316&gt;'Raw Data'!E316, 'Raw Data'!O316&gt;'Raw Data'!P316), 'Raw Data'!C316, 0)</f>
        <v>0</v>
      </c>
      <c r="AE321">
        <f>IF('Raw Data'!E316&lt;'Raw Data'!C316, 1, 0)</f>
        <v>0</v>
      </c>
      <c r="AF321">
        <f>IF(AND('Raw Data'!C316&gt;'Raw Data'!E316, 'Raw Data'!O316&lt;'Raw Data'!P316), 'Raw Data'!E316, 0)</f>
        <v>0</v>
      </c>
      <c r="AG321">
        <f>IF('Raw Data'!E316&gt;'Raw Data'!C316, 1, 0)</f>
        <v>0</v>
      </c>
      <c r="AH321">
        <f>IF(AND('Raw Data'!C316&lt;'Raw Data'!E316, 'Raw Data'!O316&lt;'Raw Data'!P316), 'Raw Data'!E316, 0)</f>
        <v>0</v>
      </c>
      <c r="AI321" s="7">
        <f t="shared" si="74"/>
        <v>0</v>
      </c>
      <c r="AJ321">
        <f>IF(ISNUMBER('Raw Data'!C316), IF(_xlfn.XLOOKUP(SMALL('Raw Data'!C316:E316, 1), C321:G321, C321:G321, 0)&gt;0, SMALL('Raw Data'!C316:E316, 1), 0), 0)</f>
        <v>0</v>
      </c>
      <c r="AK321" s="7">
        <f t="shared" si="75"/>
        <v>0</v>
      </c>
      <c r="AL321">
        <f>IF(ISNUMBER('Raw Data'!C316), IF(_xlfn.XLOOKUP(SMALL('Raw Data'!C316:E316, 2), C321:G321, C321:G321, 0)&gt;0, SMALL('Raw Data'!C316:E316, 2), 0), 0)</f>
        <v>0</v>
      </c>
      <c r="AM321" s="7">
        <f t="shared" si="76"/>
        <v>0</v>
      </c>
      <c r="AN321">
        <f>IF(ISNUMBER('Raw Data'!C316), IF(_xlfn.XLOOKUP(SMALL('Raw Data'!C316:E316, 3), C321:G321, C321:G321, 0)&gt;0, SMALL('Raw Data'!C316:E316, 3), 0), 0)</f>
        <v>0</v>
      </c>
      <c r="AO321" s="7">
        <f t="shared" si="77"/>
        <v>0</v>
      </c>
      <c r="AP321">
        <f>IF(AND('Raw Data'!C316&lt;'Raw Data'!E316,'Raw Data'!O316&gt;'Raw Data'!P316),'Raw Data'!C316,IF(AND('Raw Data'!E316&lt;'Raw Data'!C316,'Raw Data'!P316&gt;'Raw Data'!O316),'Raw Data'!E316,0))</f>
        <v>0</v>
      </c>
      <c r="AQ321" s="7">
        <f t="shared" si="78"/>
        <v>0</v>
      </c>
      <c r="AR321">
        <f>IF(AND('Raw Data'!C316&gt;'Raw Data'!E316,'Raw Data'!O316&gt;'Raw Data'!P316),'Raw Data'!C316,IF(AND('Raw Data'!E316&gt;'Raw Data'!C316,'Raw Data'!P316&gt;'Raw Data'!O316),'Raw Data'!E316,0))</f>
        <v>0</v>
      </c>
      <c r="AS321">
        <f>IF('Raw Data'!D316&gt;0, IF('Raw Data'!D316&gt;4, Analysis!P321, 1), 0)</f>
        <v>0</v>
      </c>
      <c r="AT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AU321">
        <f t="shared" si="79"/>
        <v>0</v>
      </c>
      <c r="AV321">
        <f>IF(AND('Raw Data'!D316&gt;4,'Raw Data'!O316&lt;'Raw Data'!P316),'Raw Data'!K316,IF(AND('Raw Data'!D316&gt;4,'Raw Data'!O316='Raw Data'!P316),0,IF('Raw Data'!O316='Raw Data'!P316,'Raw Data'!D316,0)))</f>
        <v>0</v>
      </c>
      <c r="AW321">
        <f>IF(AND('Raw Data'!D316&lt;4, NOT(ISBLANK('Raw Data'!D316))), 1, 0)</f>
        <v>0</v>
      </c>
      <c r="AX321">
        <f>IF(AND('Raw Data'!D316&lt;4, 'Raw Data'!O316='Raw Data'!P316), 'Raw Data'!D316, 0)</f>
        <v>0</v>
      </c>
    </row>
    <row r="322" spans="1:50" x14ac:dyDescent="0.3">
      <c r="A322">
        <f>'Raw Data'!Q317</f>
        <v>0</v>
      </c>
      <c r="B322" s="7">
        <f t="shared" si="64"/>
        <v>0</v>
      </c>
      <c r="C322">
        <f>IF('Raw Data'!O317&gt;'Raw Data'!P317, 'Raw Data'!C317, 0)</f>
        <v>0</v>
      </c>
      <c r="D322" s="7">
        <f t="shared" si="65"/>
        <v>0</v>
      </c>
      <c r="E322">
        <f>IF(AND(ISNUMBER('Raw Data'!O317), 'Raw Data'!O317='Raw Data'!P317), 'Raw Data'!D317, 0)</f>
        <v>0</v>
      </c>
      <c r="F322" s="7">
        <f t="shared" si="66"/>
        <v>0</v>
      </c>
      <c r="G322">
        <f>IF('Raw Data'!O317&lt;'Raw Data'!P317, 'Raw Data'!E317, 0)</f>
        <v>0</v>
      </c>
      <c r="H322" s="7">
        <f t="shared" si="67"/>
        <v>0</v>
      </c>
      <c r="I322">
        <f>IF(SUM('Raw Data'!O317:P317)&gt;2, 'Raw Data'!F317, 0)</f>
        <v>0</v>
      </c>
      <c r="J322" s="7">
        <f t="shared" si="68"/>
        <v>0</v>
      </c>
      <c r="K322">
        <f>IF(AND(ISNUMBER('Raw Data'!O317),SUM('Raw Data'!O317:P317)&lt;3),'Raw Data'!F317,)</f>
        <v>0</v>
      </c>
      <c r="L322" s="7">
        <f t="shared" si="69"/>
        <v>0</v>
      </c>
      <c r="M322">
        <f>IF(AND('Raw Data'!O317&gt;0, 'Raw Data'!P317&gt;0), 'Raw Data'!H317, 0)</f>
        <v>0</v>
      </c>
      <c r="N322" s="7">
        <f t="shared" si="70"/>
        <v>0</v>
      </c>
      <c r="O322">
        <f>IF(AND(ISNUMBER('Raw Data'!O317), OR('Raw Data'!O317=0, 'Raw Data'!P317=0)), 'Raw Data'!I317, 0)</f>
        <v>0</v>
      </c>
      <c r="P322" s="7">
        <f>IF(OR(E322&gt;0, ISBLANK('Raw Data'!O317)=TRUE), 0, 1)</f>
        <v>0</v>
      </c>
      <c r="Q322">
        <f>IF('Raw Data'!O317='Raw Data'!P317, 0, IF('Raw Data'!O317&gt;'Raw Data'!P317, 'Raw Data'!J317, 0))</f>
        <v>0</v>
      </c>
      <c r="R322" s="7">
        <f>IF(OR(E322&gt;0, ISBLANK('Raw Data'!O317)=TRUE), 0, 1)</f>
        <v>0</v>
      </c>
      <c r="S322">
        <f>IF('Raw Data'!O317='Raw Data'!P317, 0, IF('Raw Data'!O317&lt;'Raw Data'!P317, 'Raw Data'!K317, 0))</f>
        <v>0</v>
      </c>
      <c r="T322" s="7">
        <f t="shared" si="71"/>
        <v>0</v>
      </c>
      <c r="U322">
        <f>IF(AND(ISNUMBER('Raw Data'!O317), OR('Raw Data'!O317&gt;'Raw Data'!P317, 'Raw Data'!O317='Raw Data'!P317)), 'Raw Data'!L317, 0)</f>
        <v>0</v>
      </c>
      <c r="V322" s="7">
        <f t="shared" si="72"/>
        <v>0</v>
      </c>
      <c r="W322">
        <f>IF(AND(ISNUMBER('Raw Data'!O317), OR('Raw Data'!O317&lt;'Raw Data'!P317, 'Raw Data'!O317='Raw Data'!P317)), 'Raw Data'!M317, 0)</f>
        <v>0</v>
      </c>
      <c r="X322" s="7">
        <f t="shared" si="73"/>
        <v>0</v>
      </c>
      <c r="Y322">
        <f>IF(AND(ISNUMBER('Raw Data'!O317), OR('Raw Data'!O317&gt;'Raw Data'!P317, 'Raw Data'!O317&lt;'Raw Data'!P317)), 'Raw Data'!N317, 0)</f>
        <v>0</v>
      </c>
      <c r="Z322">
        <f>IF('Raw Data'!C317&lt;'Raw Data'!E317, 1, 0)</f>
        <v>0</v>
      </c>
      <c r="AA322">
        <f>IF(AND('Raw Data'!C317&lt;'Raw Data'!E317, 'Raw Data'!O317&gt;'Raw Data'!P317), 'Raw Data'!C317, 0)</f>
        <v>0</v>
      </c>
      <c r="AB322" t="b">
        <f>'Raw Data'!C317&lt;'Raw Data'!E317</f>
        <v>0</v>
      </c>
      <c r="AC322">
        <f>IF('Raw Data'!C318&gt;'Raw Data'!E318, 1, 0)</f>
        <v>0</v>
      </c>
      <c r="AD322">
        <f>IF(AND('Raw Data'!C317&gt;'Raw Data'!E317, 'Raw Data'!O317&gt;'Raw Data'!P317), 'Raw Data'!C317, 0)</f>
        <v>0</v>
      </c>
      <c r="AE322">
        <f>IF('Raw Data'!E317&lt;'Raw Data'!C317, 1, 0)</f>
        <v>0</v>
      </c>
      <c r="AF322">
        <f>IF(AND('Raw Data'!C317&gt;'Raw Data'!E317, 'Raw Data'!O317&lt;'Raw Data'!P317), 'Raw Data'!E317, 0)</f>
        <v>0</v>
      </c>
      <c r="AG322">
        <f>IF('Raw Data'!E317&gt;'Raw Data'!C317, 1, 0)</f>
        <v>0</v>
      </c>
      <c r="AH322">
        <f>IF(AND('Raw Data'!C317&lt;'Raw Data'!E317, 'Raw Data'!O317&lt;'Raw Data'!P317), 'Raw Data'!E317, 0)</f>
        <v>0</v>
      </c>
      <c r="AI322" s="7">
        <f t="shared" si="74"/>
        <v>0</v>
      </c>
      <c r="AJ322">
        <f>IF(ISNUMBER('Raw Data'!C317), IF(_xlfn.XLOOKUP(SMALL('Raw Data'!C317:E317, 1), C322:G322, C322:G322, 0)&gt;0, SMALL('Raw Data'!C317:E317, 1), 0), 0)</f>
        <v>0</v>
      </c>
      <c r="AK322" s="7">
        <f t="shared" si="75"/>
        <v>0</v>
      </c>
      <c r="AL322">
        <f>IF(ISNUMBER('Raw Data'!C317), IF(_xlfn.XLOOKUP(SMALL('Raw Data'!C317:E317, 2), C322:G322, C322:G322, 0)&gt;0, SMALL('Raw Data'!C317:E317, 2), 0), 0)</f>
        <v>0</v>
      </c>
      <c r="AM322" s="7">
        <f t="shared" si="76"/>
        <v>0</v>
      </c>
      <c r="AN322">
        <f>IF(ISNUMBER('Raw Data'!C317), IF(_xlfn.XLOOKUP(SMALL('Raw Data'!C317:E317, 3), C322:G322, C322:G322, 0)&gt;0, SMALL('Raw Data'!C317:E317, 3), 0), 0)</f>
        <v>0</v>
      </c>
      <c r="AO322" s="7">
        <f t="shared" si="77"/>
        <v>0</v>
      </c>
      <c r="AP322">
        <f>IF(AND('Raw Data'!C317&lt;'Raw Data'!E317,'Raw Data'!O317&gt;'Raw Data'!P317),'Raw Data'!C317,IF(AND('Raw Data'!E317&lt;'Raw Data'!C317,'Raw Data'!P317&gt;'Raw Data'!O317),'Raw Data'!E317,0))</f>
        <v>0</v>
      </c>
      <c r="AQ322" s="7">
        <f t="shared" si="78"/>
        <v>0</v>
      </c>
      <c r="AR322">
        <f>IF(AND('Raw Data'!C317&gt;'Raw Data'!E317,'Raw Data'!O317&gt;'Raw Data'!P317),'Raw Data'!C317,IF(AND('Raw Data'!E317&gt;'Raw Data'!C317,'Raw Data'!P317&gt;'Raw Data'!O317),'Raw Data'!E317,0))</f>
        <v>0</v>
      </c>
      <c r="AS322">
        <f>IF('Raw Data'!D317&gt;0, IF('Raw Data'!D317&gt;4, Analysis!P322, 1), 0)</f>
        <v>0</v>
      </c>
      <c r="AT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AU322">
        <f t="shared" si="79"/>
        <v>0</v>
      </c>
      <c r="AV322">
        <f>IF(AND('Raw Data'!D317&gt;4,'Raw Data'!O317&lt;'Raw Data'!P317),'Raw Data'!K317,IF(AND('Raw Data'!D317&gt;4,'Raw Data'!O317='Raw Data'!P317),0,IF('Raw Data'!O317='Raw Data'!P317,'Raw Data'!D317,0)))</f>
        <v>0</v>
      </c>
      <c r="AW322">
        <f>IF(AND('Raw Data'!D317&lt;4, NOT(ISBLANK('Raw Data'!D317))), 1, 0)</f>
        <v>0</v>
      </c>
      <c r="AX322">
        <f>IF(AND('Raw Data'!D317&lt;4, 'Raw Data'!O317='Raw Data'!P317), 'Raw Data'!D317, 0)</f>
        <v>0</v>
      </c>
    </row>
    <row r="323" spans="1:50" x14ac:dyDescent="0.3">
      <c r="A323">
        <f>'Raw Data'!Q318</f>
        <v>0</v>
      </c>
      <c r="B323" s="7">
        <f t="shared" si="64"/>
        <v>0</v>
      </c>
      <c r="C323">
        <f>IF('Raw Data'!O318&gt;'Raw Data'!P318, 'Raw Data'!C318, 0)</f>
        <v>0</v>
      </c>
      <c r="D323" s="7">
        <f t="shared" si="65"/>
        <v>0</v>
      </c>
      <c r="E323">
        <f>IF(AND(ISNUMBER('Raw Data'!O318), 'Raw Data'!O318='Raw Data'!P318), 'Raw Data'!D318, 0)</f>
        <v>0</v>
      </c>
      <c r="F323" s="7">
        <f t="shared" si="66"/>
        <v>0</v>
      </c>
      <c r="G323">
        <f>IF('Raw Data'!O318&lt;'Raw Data'!P318, 'Raw Data'!E318, 0)</f>
        <v>0</v>
      </c>
      <c r="H323" s="7">
        <f t="shared" si="67"/>
        <v>0</v>
      </c>
      <c r="I323">
        <f>IF(SUM('Raw Data'!O318:P318)&gt;2, 'Raw Data'!F318, 0)</f>
        <v>0</v>
      </c>
      <c r="J323" s="7">
        <f t="shared" si="68"/>
        <v>0</v>
      </c>
      <c r="K323">
        <f>IF(AND(ISNUMBER('Raw Data'!O318),SUM('Raw Data'!O318:P318)&lt;3),'Raw Data'!F318,)</f>
        <v>0</v>
      </c>
      <c r="L323" s="7">
        <f t="shared" si="69"/>
        <v>0</v>
      </c>
      <c r="M323">
        <f>IF(AND('Raw Data'!O318&gt;0, 'Raw Data'!P318&gt;0), 'Raw Data'!H318, 0)</f>
        <v>0</v>
      </c>
      <c r="N323" s="7">
        <f t="shared" si="70"/>
        <v>0</v>
      </c>
      <c r="O323">
        <f>IF(AND(ISNUMBER('Raw Data'!O318), OR('Raw Data'!O318=0, 'Raw Data'!P318=0)), 'Raw Data'!I318, 0)</f>
        <v>0</v>
      </c>
      <c r="P323" s="7">
        <f>IF(OR(E323&gt;0, ISBLANK('Raw Data'!O318)=TRUE), 0, 1)</f>
        <v>0</v>
      </c>
      <c r="Q323">
        <f>IF('Raw Data'!O318='Raw Data'!P318, 0, IF('Raw Data'!O318&gt;'Raw Data'!P318, 'Raw Data'!J318, 0))</f>
        <v>0</v>
      </c>
      <c r="R323" s="7">
        <f>IF(OR(E323&gt;0, ISBLANK('Raw Data'!O318)=TRUE), 0, 1)</f>
        <v>0</v>
      </c>
      <c r="S323">
        <f>IF('Raw Data'!O318='Raw Data'!P318, 0, IF('Raw Data'!O318&lt;'Raw Data'!P318, 'Raw Data'!K318, 0))</f>
        <v>0</v>
      </c>
      <c r="T323" s="7">
        <f t="shared" si="71"/>
        <v>0</v>
      </c>
      <c r="U323">
        <f>IF(AND(ISNUMBER('Raw Data'!O318), OR('Raw Data'!O318&gt;'Raw Data'!P318, 'Raw Data'!O318='Raw Data'!P318)), 'Raw Data'!L318, 0)</f>
        <v>0</v>
      </c>
      <c r="V323" s="7">
        <f t="shared" si="72"/>
        <v>0</v>
      </c>
      <c r="W323">
        <f>IF(AND(ISNUMBER('Raw Data'!O318), OR('Raw Data'!O318&lt;'Raw Data'!P318, 'Raw Data'!O318='Raw Data'!P318)), 'Raw Data'!M318, 0)</f>
        <v>0</v>
      </c>
      <c r="X323" s="7">
        <f t="shared" si="73"/>
        <v>0</v>
      </c>
      <c r="Y323">
        <f>IF(AND(ISNUMBER('Raw Data'!O318), OR('Raw Data'!O318&gt;'Raw Data'!P318, 'Raw Data'!O318&lt;'Raw Data'!P318)), 'Raw Data'!N318, 0)</f>
        <v>0</v>
      </c>
      <c r="Z323">
        <f>IF('Raw Data'!C318&lt;'Raw Data'!E318, 1, 0)</f>
        <v>0</v>
      </c>
      <c r="AA323">
        <f>IF(AND('Raw Data'!C318&lt;'Raw Data'!E318, 'Raw Data'!O318&gt;'Raw Data'!P318), 'Raw Data'!C318, 0)</f>
        <v>0</v>
      </c>
      <c r="AB323" t="b">
        <f>'Raw Data'!C318&lt;'Raw Data'!E318</f>
        <v>0</v>
      </c>
      <c r="AC323">
        <f>IF('Raw Data'!C319&gt;'Raw Data'!E319, 1, 0)</f>
        <v>0</v>
      </c>
      <c r="AD323">
        <f>IF(AND('Raw Data'!C318&gt;'Raw Data'!E318, 'Raw Data'!O318&gt;'Raw Data'!P318), 'Raw Data'!C318, 0)</f>
        <v>0</v>
      </c>
      <c r="AE323">
        <f>IF('Raw Data'!E318&lt;'Raw Data'!C318, 1, 0)</f>
        <v>0</v>
      </c>
      <c r="AF323">
        <f>IF(AND('Raw Data'!C318&gt;'Raw Data'!E318, 'Raw Data'!O318&lt;'Raw Data'!P318), 'Raw Data'!E318, 0)</f>
        <v>0</v>
      </c>
      <c r="AG323">
        <f>IF('Raw Data'!E318&gt;'Raw Data'!C318, 1, 0)</f>
        <v>0</v>
      </c>
      <c r="AH323">
        <f>IF(AND('Raw Data'!C318&lt;'Raw Data'!E318, 'Raw Data'!O318&lt;'Raw Data'!P318), 'Raw Data'!E318, 0)</f>
        <v>0</v>
      </c>
      <c r="AI323" s="7">
        <f t="shared" si="74"/>
        <v>0</v>
      </c>
      <c r="AJ323">
        <f>IF(ISNUMBER('Raw Data'!C318), IF(_xlfn.XLOOKUP(SMALL('Raw Data'!C318:E318, 1), C323:G323, C323:G323, 0)&gt;0, SMALL('Raw Data'!C318:E318, 1), 0), 0)</f>
        <v>0</v>
      </c>
      <c r="AK323" s="7">
        <f t="shared" si="75"/>
        <v>0</v>
      </c>
      <c r="AL323">
        <f>IF(ISNUMBER('Raw Data'!C318), IF(_xlfn.XLOOKUP(SMALL('Raw Data'!C318:E318, 2), C323:G323, C323:G323, 0)&gt;0, SMALL('Raw Data'!C318:E318, 2), 0), 0)</f>
        <v>0</v>
      </c>
      <c r="AM323" s="7">
        <f t="shared" si="76"/>
        <v>0</v>
      </c>
      <c r="AN323">
        <f>IF(ISNUMBER('Raw Data'!C318), IF(_xlfn.XLOOKUP(SMALL('Raw Data'!C318:E318, 3), C323:G323, C323:G323, 0)&gt;0, SMALL('Raw Data'!C318:E318, 3), 0), 0)</f>
        <v>0</v>
      </c>
      <c r="AO323" s="7">
        <f t="shared" si="77"/>
        <v>0</v>
      </c>
      <c r="AP323">
        <f>IF(AND('Raw Data'!C318&lt;'Raw Data'!E318,'Raw Data'!O318&gt;'Raw Data'!P318),'Raw Data'!C318,IF(AND('Raw Data'!E318&lt;'Raw Data'!C318,'Raw Data'!P318&gt;'Raw Data'!O318),'Raw Data'!E318,0))</f>
        <v>0</v>
      </c>
      <c r="AQ323" s="7">
        <f t="shared" si="78"/>
        <v>0</v>
      </c>
      <c r="AR323">
        <f>IF(AND('Raw Data'!C318&gt;'Raw Data'!E318,'Raw Data'!O318&gt;'Raw Data'!P318),'Raw Data'!C318,IF(AND('Raw Data'!E318&gt;'Raw Data'!C318,'Raw Data'!P318&gt;'Raw Data'!O318),'Raw Data'!E318,0))</f>
        <v>0</v>
      </c>
      <c r="AS323">
        <f>IF('Raw Data'!D318&gt;0, IF('Raw Data'!D318&gt;4, Analysis!P323, 1), 0)</f>
        <v>0</v>
      </c>
      <c r="AT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AU323">
        <f t="shared" si="79"/>
        <v>0</v>
      </c>
      <c r="AV323">
        <f>IF(AND('Raw Data'!D318&gt;4,'Raw Data'!O318&lt;'Raw Data'!P318),'Raw Data'!K318,IF(AND('Raw Data'!D318&gt;4,'Raw Data'!O318='Raw Data'!P318),0,IF('Raw Data'!O318='Raw Data'!P318,'Raw Data'!D318,0)))</f>
        <v>0</v>
      </c>
      <c r="AW323">
        <f>IF(AND('Raw Data'!D318&lt;4, NOT(ISBLANK('Raw Data'!D318))), 1, 0)</f>
        <v>0</v>
      </c>
      <c r="AX323">
        <f>IF(AND('Raw Data'!D318&lt;4, 'Raw Data'!O318='Raw Data'!P318), 'Raw Data'!D318, 0)</f>
        <v>0</v>
      </c>
    </row>
    <row r="324" spans="1:50" x14ac:dyDescent="0.3">
      <c r="A324">
        <f>'Raw Data'!Q319</f>
        <v>0</v>
      </c>
      <c r="B324" s="7">
        <f t="shared" si="64"/>
        <v>0</v>
      </c>
      <c r="C324">
        <f>IF('Raw Data'!O319&gt;'Raw Data'!P319, 'Raw Data'!C319, 0)</f>
        <v>0</v>
      </c>
      <c r="D324" s="7">
        <f t="shared" si="65"/>
        <v>0</v>
      </c>
      <c r="E324">
        <f>IF(AND(ISNUMBER('Raw Data'!O319), 'Raw Data'!O319='Raw Data'!P319), 'Raw Data'!D319, 0)</f>
        <v>0</v>
      </c>
      <c r="F324" s="7">
        <f t="shared" si="66"/>
        <v>0</v>
      </c>
      <c r="G324">
        <f>IF('Raw Data'!O319&lt;'Raw Data'!P319, 'Raw Data'!E319, 0)</f>
        <v>0</v>
      </c>
      <c r="H324" s="7">
        <f t="shared" si="67"/>
        <v>0</v>
      </c>
      <c r="I324">
        <f>IF(SUM('Raw Data'!O319:P319)&gt;2, 'Raw Data'!F319, 0)</f>
        <v>0</v>
      </c>
      <c r="J324" s="7">
        <f t="shared" si="68"/>
        <v>0</v>
      </c>
      <c r="K324">
        <f>IF(AND(ISNUMBER('Raw Data'!O319),SUM('Raw Data'!O319:P319)&lt;3),'Raw Data'!F319,)</f>
        <v>0</v>
      </c>
      <c r="L324" s="7">
        <f t="shared" si="69"/>
        <v>0</v>
      </c>
      <c r="M324">
        <f>IF(AND('Raw Data'!O319&gt;0, 'Raw Data'!P319&gt;0), 'Raw Data'!H319, 0)</f>
        <v>0</v>
      </c>
      <c r="N324" s="7">
        <f t="shared" si="70"/>
        <v>0</v>
      </c>
      <c r="O324">
        <f>IF(AND(ISNUMBER('Raw Data'!O319), OR('Raw Data'!O319=0, 'Raw Data'!P319=0)), 'Raw Data'!I319, 0)</f>
        <v>0</v>
      </c>
      <c r="P324" s="7">
        <f>IF(OR(E324&gt;0, ISBLANK('Raw Data'!O319)=TRUE), 0, 1)</f>
        <v>0</v>
      </c>
      <c r="Q324">
        <f>IF('Raw Data'!O319='Raw Data'!P319, 0, IF('Raw Data'!O319&gt;'Raw Data'!P319, 'Raw Data'!J319, 0))</f>
        <v>0</v>
      </c>
      <c r="R324" s="7">
        <f>IF(OR(E324&gt;0, ISBLANK('Raw Data'!O319)=TRUE), 0, 1)</f>
        <v>0</v>
      </c>
      <c r="S324">
        <f>IF('Raw Data'!O319='Raw Data'!P319, 0, IF('Raw Data'!O319&lt;'Raw Data'!P319, 'Raw Data'!K319, 0))</f>
        <v>0</v>
      </c>
      <c r="T324" s="7">
        <f t="shared" si="71"/>
        <v>0</v>
      </c>
      <c r="U324">
        <f>IF(AND(ISNUMBER('Raw Data'!O319), OR('Raw Data'!O319&gt;'Raw Data'!P319, 'Raw Data'!O319='Raw Data'!P319)), 'Raw Data'!L319, 0)</f>
        <v>0</v>
      </c>
      <c r="V324" s="7">
        <f t="shared" si="72"/>
        <v>0</v>
      </c>
      <c r="W324">
        <f>IF(AND(ISNUMBER('Raw Data'!O319), OR('Raw Data'!O319&lt;'Raw Data'!P319, 'Raw Data'!O319='Raw Data'!P319)), 'Raw Data'!M319, 0)</f>
        <v>0</v>
      </c>
      <c r="X324" s="7">
        <f t="shared" si="73"/>
        <v>0</v>
      </c>
      <c r="Y324">
        <f>IF(AND(ISNUMBER('Raw Data'!O319), OR('Raw Data'!O319&gt;'Raw Data'!P319, 'Raw Data'!O319&lt;'Raw Data'!P319)), 'Raw Data'!N319, 0)</f>
        <v>0</v>
      </c>
      <c r="Z324">
        <f>IF('Raw Data'!C319&lt;'Raw Data'!E319, 1, 0)</f>
        <v>0</v>
      </c>
      <c r="AA324">
        <f>IF(AND('Raw Data'!C319&lt;'Raw Data'!E319, 'Raw Data'!O319&gt;'Raw Data'!P319), 'Raw Data'!C319, 0)</f>
        <v>0</v>
      </c>
      <c r="AB324" t="b">
        <f>'Raw Data'!C319&lt;'Raw Data'!E319</f>
        <v>0</v>
      </c>
      <c r="AC324">
        <f>IF('Raw Data'!C320&gt;'Raw Data'!E320, 1, 0)</f>
        <v>0</v>
      </c>
      <c r="AD324">
        <f>IF(AND('Raw Data'!C319&gt;'Raw Data'!E319, 'Raw Data'!O319&gt;'Raw Data'!P319), 'Raw Data'!C319, 0)</f>
        <v>0</v>
      </c>
      <c r="AE324">
        <f>IF('Raw Data'!E319&lt;'Raw Data'!C319, 1, 0)</f>
        <v>0</v>
      </c>
      <c r="AF324">
        <f>IF(AND('Raw Data'!C319&gt;'Raw Data'!E319, 'Raw Data'!O319&lt;'Raw Data'!P319), 'Raw Data'!E319, 0)</f>
        <v>0</v>
      </c>
      <c r="AG324">
        <f>IF('Raw Data'!E319&gt;'Raw Data'!C319, 1, 0)</f>
        <v>0</v>
      </c>
      <c r="AH324">
        <f>IF(AND('Raw Data'!C319&lt;'Raw Data'!E319, 'Raw Data'!O319&lt;'Raw Data'!P319), 'Raw Data'!E319, 0)</f>
        <v>0</v>
      </c>
      <c r="AI324" s="7">
        <f t="shared" si="74"/>
        <v>0</v>
      </c>
      <c r="AJ324">
        <f>IF(ISNUMBER('Raw Data'!C319), IF(_xlfn.XLOOKUP(SMALL('Raw Data'!C319:E319, 1), C324:G324, C324:G324, 0)&gt;0, SMALL('Raw Data'!C319:E319, 1), 0), 0)</f>
        <v>0</v>
      </c>
      <c r="AK324" s="7">
        <f t="shared" si="75"/>
        <v>0</v>
      </c>
      <c r="AL324">
        <f>IF(ISNUMBER('Raw Data'!C319), IF(_xlfn.XLOOKUP(SMALL('Raw Data'!C319:E319, 2), C324:G324, C324:G324, 0)&gt;0, SMALL('Raw Data'!C319:E319, 2), 0), 0)</f>
        <v>0</v>
      </c>
      <c r="AM324" s="7">
        <f t="shared" si="76"/>
        <v>0</v>
      </c>
      <c r="AN324">
        <f>IF(ISNUMBER('Raw Data'!C319), IF(_xlfn.XLOOKUP(SMALL('Raw Data'!C319:E319, 3), C324:G324, C324:G324, 0)&gt;0, SMALL('Raw Data'!C319:E319, 3), 0), 0)</f>
        <v>0</v>
      </c>
      <c r="AO324" s="7">
        <f t="shared" si="77"/>
        <v>0</v>
      </c>
      <c r="AP324">
        <f>IF(AND('Raw Data'!C319&lt;'Raw Data'!E319,'Raw Data'!O319&gt;'Raw Data'!P319),'Raw Data'!C319,IF(AND('Raw Data'!E319&lt;'Raw Data'!C319,'Raw Data'!P319&gt;'Raw Data'!O319),'Raw Data'!E319,0))</f>
        <v>0</v>
      </c>
      <c r="AQ324" s="7">
        <f t="shared" si="78"/>
        <v>0</v>
      </c>
      <c r="AR324">
        <f>IF(AND('Raw Data'!C319&gt;'Raw Data'!E319,'Raw Data'!O319&gt;'Raw Data'!P319),'Raw Data'!C319,IF(AND('Raw Data'!E319&gt;'Raw Data'!C319,'Raw Data'!P319&gt;'Raw Data'!O319),'Raw Data'!E319,0))</f>
        <v>0</v>
      </c>
      <c r="AS324">
        <f>IF('Raw Data'!D319&gt;0, IF('Raw Data'!D319&gt;4, Analysis!P324, 1), 0)</f>
        <v>0</v>
      </c>
      <c r="AT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AU324">
        <f t="shared" si="79"/>
        <v>0</v>
      </c>
      <c r="AV324">
        <f>IF(AND('Raw Data'!D319&gt;4,'Raw Data'!O319&lt;'Raw Data'!P319),'Raw Data'!K319,IF(AND('Raw Data'!D319&gt;4,'Raw Data'!O319='Raw Data'!P319),0,IF('Raw Data'!O319='Raw Data'!P319,'Raw Data'!D319,0)))</f>
        <v>0</v>
      </c>
      <c r="AW324">
        <f>IF(AND('Raw Data'!D319&lt;4, NOT(ISBLANK('Raw Data'!D319))), 1, 0)</f>
        <v>0</v>
      </c>
      <c r="AX324">
        <f>IF(AND('Raw Data'!D319&lt;4, 'Raw Data'!O319='Raw Data'!P319), 'Raw Data'!D319, 0)</f>
        <v>0</v>
      </c>
    </row>
    <row r="325" spans="1:50" x14ac:dyDescent="0.3">
      <c r="A325">
        <f>'Raw Data'!Q320</f>
        <v>0</v>
      </c>
      <c r="B325" s="7">
        <f t="shared" si="64"/>
        <v>0</v>
      </c>
      <c r="C325">
        <f>IF('Raw Data'!O320&gt;'Raw Data'!P320, 'Raw Data'!C320, 0)</f>
        <v>0</v>
      </c>
      <c r="D325" s="7">
        <f t="shared" si="65"/>
        <v>0</v>
      </c>
      <c r="E325">
        <f>IF(AND(ISNUMBER('Raw Data'!O320), 'Raw Data'!O320='Raw Data'!P320), 'Raw Data'!D320, 0)</f>
        <v>0</v>
      </c>
      <c r="F325" s="7">
        <f t="shared" si="66"/>
        <v>0</v>
      </c>
      <c r="G325">
        <f>IF('Raw Data'!O320&lt;'Raw Data'!P320, 'Raw Data'!E320, 0)</f>
        <v>0</v>
      </c>
      <c r="H325" s="7">
        <f t="shared" si="67"/>
        <v>0</v>
      </c>
      <c r="I325">
        <f>IF(SUM('Raw Data'!O320:P320)&gt;2, 'Raw Data'!F320, 0)</f>
        <v>0</v>
      </c>
      <c r="J325" s="7">
        <f t="shared" si="68"/>
        <v>0</v>
      </c>
      <c r="K325">
        <f>IF(AND(ISNUMBER('Raw Data'!O320),SUM('Raw Data'!O320:P320)&lt;3),'Raw Data'!F320,)</f>
        <v>0</v>
      </c>
      <c r="L325" s="7">
        <f t="shared" si="69"/>
        <v>0</v>
      </c>
      <c r="M325">
        <f>IF(AND('Raw Data'!O320&gt;0, 'Raw Data'!P320&gt;0), 'Raw Data'!H320, 0)</f>
        <v>0</v>
      </c>
      <c r="N325" s="7">
        <f t="shared" si="70"/>
        <v>0</v>
      </c>
      <c r="O325">
        <f>IF(AND(ISNUMBER('Raw Data'!O320), OR('Raw Data'!O320=0, 'Raw Data'!P320=0)), 'Raw Data'!I320, 0)</f>
        <v>0</v>
      </c>
      <c r="P325" s="7">
        <f>IF(OR(E325&gt;0, ISBLANK('Raw Data'!O320)=TRUE), 0, 1)</f>
        <v>0</v>
      </c>
      <c r="Q325">
        <f>IF('Raw Data'!O320='Raw Data'!P320, 0, IF('Raw Data'!O320&gt;'Raw Data'!P320, 'Raw Data'!J320, 0))</f>
        <v>0</v>
      </c>
      <c r="R325" s="7">
        <f>IF(OR(E325&gt;0, ISBLANK('Raw Data'!O320)=TRUE), 0, 1)</f>
        <v>0</v>
      </c>
      <c r="S325">
        <f>IF('Raw Data'!O320='Raw Data'!P320, 0, IF('Raw Data'!O320&lt;'Raw Data'!P320, 'Raw Data'!K320, 0))</f>
        <v>0</v>
      </c>
      <c r="T325" s="7">
        <f t="shared" si="71"/>
        <v>0</v>
      </c>
      <c r="U325">
        <f>IF(AND(ISNUMBER('Raw Data'!O320), OR('Raw Data'!O320&gt;'Raw Data'!P320, 'Raw Data'!O320='Raw Data'!P320)), 'Raw Data'!L320, 0)</f>
        <v>0</v>
      </c>
      <c r="V325" s="7">
        <f t="shared" si="72"/>
        <v>0</v>
      </c>
      <c r="W325">
        <f>IF(AND(ISNUMBER('Raw Data'!O320), OR('Raw Data'!O320&lt;'Raw Data'!P320, 'Raw Data'!O320='Raw Data'!P320)), 'Raw Data'!M320, 0)</f>
        <v>0</v>
      </c>
      <c r="X325" s="7">
        <f t="shared" si="73"/>
        <v>0</v>
      </c>
      <c r="Y325">
        <f>IF(AND(ISNUMBER('Raw Data'!O320), OR('Raw Data'!O320&gt;'Raw Data'!P320, 'Raw Data'!O320&lt;'Raw Data'!P320)), 'Raw Data'!N320, 0)</f>
        <v>0</v>
      </c>
      <c r="Z325">
        <f>IF('Raw Data'!C320&lt;'Raw Data'!E320, 1, 0)</f>
        <v>0</v>
      </c>
      <c r="AA325">
        <f>IF(AND('Raw Data'!C320&lt;'Raw Data'!E320, 'Raw Data'!O320&gt;'Raw Data'!P320), 'Raw Data'!C320, 0)</f>
        <v>0</v>
      </c>
      <c r="AB325" t="b">
        <f>'Raw Data'!C320&lt;'Raw Data'!E320</f>
        <v>0</v>
      </c>
      <c r="AC325">
        <f>IF('Raw Data'!C321&gt;'Raw Data'!E321, 1, 0)</f>
        <v>0</v>
      </c>
      <c r="AD325">
        <f>IF(AND('Raw Data'!C320&gt;'Raw Data'!E320, 'Raw Data'!O320&gt;'Raw Data'!P320), 'Raw Data'!C320, 0)</f>
        <v>0</v>
      </c>
      <c r="AE325">
        <f>IF('Raw Data'!E320&lt;'Raw Data'!C320, 1, 0)</f>
        <v>0</v>
      </c>
      <c r="AF325">
        <f>IF(AND('Raw Data'!C320&gt;'Raw Data'!E320, 'Raw Data'!O320&lt;'Raw Data'!P320), 'Raw Data'!E320, 0)</f>
        <v>0</v>
      </c>
      <c r="AG325">
        <f>IF('Raw Data'!E320&gt;'Raw Data'!C320, 1, 0)</f>
        <v>0</v>
      </c>
      <c r="AH325">
        <f>IF(AND('Raw Data'!C320&lt;'Raw Data'!E320, 'Raw Data'!O320&lt;'Raw Data'!P320), 'Raw Data'!E320, 0)</f>
        <v>0</v>
      </c>
      <c r="AI325" s="7">
        <f t="shared" si="74"/>
        <v>0</v>
      </c>
      <c r="AJ325">
        <f>IF(ISNUMBER('Raw Data'!C320), IF(_xlfn.XLOOKUP(SMALL('Raw Data'!C320:E320, 1), C325:G325, C325:G325, 0)&gt;0, SMALL('Raw Data'!C320:E320, 1), 0), 0)</f>
        <v>0</v>
      </c>
      <c r="AK325" s="7">
        <f t="shared" si="75"/>
        <v>0</v>
      </c>
      <c r="AL325">
        <f>IF(ISNUMBER('Raw Data'!C320), IF(_xlfn.XLOOKUP(SMALL('Raw Data'!C320:E320, 2), C325:G325, C325:G325, 0)&gt;0, SMALL('Raw Data'!C320:E320, 2), 0), 0)</f>
        <v>0</v>
      </c>
      <c r="AM325" s="7">
        <f t="shared" si="76"/>
        <v>0</v>
      </c>
      <c r="AN325">
        <f>IF(ISNUMBER('Raw Data'!C320), IF(_xlfn.XLOOKUP(SMALL('Raw Data'!C320:E320, 3), C325:G325, C325:G325, 0)&gt;0, SMALL('Raw Data'!C320:E320, 3), 0), 0)</f>
        <v>0</v>
      </c>
      <c r="AO325" s="7">
        <f t="shared" si="77"/>
        <v>0</v>
      </c>
      <c r="AP325">
        <f>IF(AND('Raw Data'!C320&lt;'Raw Data'!E320,'Raw Data'!O320&gt;'Raw Data'!P320),'Raw Data'!C320,IF(AND('Raw Data'!E320&lt;'Raw Data'!C320,'Raw Data'!P320&gt;'Raw Data'!O320),'Raw Data'!E320,0))</f>
        <v>0</v>
      </c>
      <c r="AQ325" s="7">
        <f t="shared" si="78"/>
        <v>0</v>
      </c>
      <c r="AR325">
        <f>IF(AND('Raw Data'!C320&gt;'Raw Data'!E320,'Raw Data'!O320&gt;'Raw Data'!P320),'Raw Data'!C320,IF(AND('Raw Data'!E320&gt;'Raw Data'!C320,'Raw Data'!P320&gt;'Raw Data'!O320),'Raw Data'!E320,0))</f>
        <v>0</v>
      </c>
      <c r="AS325">
        <f>IF('Raw Data'!D320&gt;0, IF('Raw Data'!D320&gt;4, Analysis!P325, 1), 0)</f>
        <v>0</v>
      </c>
      <c r="AT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AU325">
        <f t="shared" si="79"/>
        <v>0</v>
      </c>
      <c r="AV325">
        <f>IF(AND('Raw Data'!D320&gt;4,'Raw Data'!O320&lt;'Raw Data'!P320),'Raw Data'!K320,IF(AND('Raw Data'!D320&gt;4,'Raw Data'!O320='Raw Data'!P320),0,IF('Raw Data'!O320='Raw Data'!P320,'Raw Data'!D320,0)))</f>
        <v>0</v>
      </c>
      <c r="AW325">
        <f>IF(AND('Raw Data'!D320&lt;4, NOT(ISBLANK('Raw Data'!D320))), 1, 0)</f>
        <v>0</v>
      </c>
      <c r="AX325">
        <f>IF(AND('Raw Data'!D320&lt;4, 'Raw Data'!O320='Raw Data'!P320), 'Raw Data'!D320, 0)</f>
        <v>0</v>
      </c>
    </row>
    <row r="326" spans="1:50" x14ac:dyDescent="0.3">
      <c r="A326">
        <f>'Raw Data'!Q321</f>
        <v>0</v>
      </c>
      <c r="B326" s="7">
        <f t="shared" si="64"/>
        <v>0</v>
      </c>
      <c r="C326">
        <f>IF('Raw Data'!O321&gt;'Raw Data'!P321, 'Raw Data'!C321, 0)</f>
        <v>0</v>
      </c>
      <c r="D326" s="7">
        <f t="shared" si="65"/>
        <v>0</v>
      </c>
      <c r="E326">
        <f>IF(AND(ISNUMBER('Raw Data'!O321), 'Raw Data'!O321='Raw Data'!P321), 'Raw Data'!D321, 0)</f>
        <v>0</v>
      </c>
      <c r="F326" s="7">
        <f t="shared" si="66"/>
        <v>0</v>
      </c>
      <c r="G326">
        <f>IF('Raw Data'!O321&lt;'Raw Data'!P321, 'Raw Data'!E321, 0)</f>
        <v>0</v>
      </c>
      <c r="H326" s="7">
        <f t="shared" si="67"/>
        <v>0</v>
      </c>
      <c r="I326">
        <f>IF(SUM('Raw Data'!O321:P321)&gt;2, 'Raw Data'!F321, 0)</f>
        <v>0</v>
      </c>
      <c r="J326" s="7">
        <f t="shared" si="68"/>
        <v>0</v>
      </c>
      <c r="K326">
        <f>IF(AND(ISNUMBER('Raw Data'!O321),SUM('Raw Data'!O321:P321)&lt;3),'Raw Data'!F321,)</f>
        <v>0</v>
      </c>
      <c r="L326" s="7">
        <f t="shared" si="69"/>
        <v>0</v>
      </c>
      <c r="M326">
        <f>IF(AND('Raw Data'!O321&gt;0, 'Raw Data'!P321&gt;0), 'Raw Data'!H321, 0)</f>
        <v>0</v>
      </c>
      <c r="N326" s="7">
        <f t="shared" si="70"/>
        <v>0</v>
      </c>
      <c r="O326">
        <f>IF(AND(ISNUMBER('Raw Data'!O321), OR('Raw Data'!O321=0, 'Raw Data'!P321=0)), 'Raw Data'!I321, 0)</f>
        <v>0</v>
      </c>
      <c r="P326" s="7">
        <f>IF(OR(E326&gt;0, ISBLANK('Raw Data'!O321)=TRUE), 0, 1)</f>
        <v>0</v>
      </c>
      <c r="Q326">
        <f>IF('Raw Data'!O321='Raw Data'!P321, 0, IF('Raw Data'!O321&gt;'Raw Data'!P321, 'Raw Data'!J321, 0))</f>
        <v>0</v>
      </c>
      <c r="R326" s="7">
        <f>IF(OR(E326&gt;0, ISBLANK('Raw Data'!O321)=TRUE), 0, 1)</f>
        <v>0</v>
      </c>
      <c r="S326">
        <f>IF('Raw Data'!O321='Raw Data'!P321, 0, IF('Raw Data'!O321&lt;'Raw Data'!P321, 'Raw Data'!K321, 0))</f>
        <v>0</v>
      </c>
      <c r="T326" s="7">
        <f t="shared" si="71"/>
        <v>0</v>
      </c>
      <c r="U326">
        <f>IF(AND(ISNUMBER('Raw Data'!O321), OR('Raw Data'!O321&gt;'Raw Data'!P321, 'Raw Data'!O321='Raw Data'!P321)), 'Raw Data'!L321, 0)</f>
        <v>0</v>
      </c>
      <c r="V326" s="7">
        <f t="shared" si="72"/>
        <v>0</v>
      </c>
      <c r="W326">
        <f>IF(AND(ISNUMBER('Raw Data'!O321), OR('Raw Data'!O321&lt;'Raw Data'!P321, 'Raw Data'!O321='Raw Data'!P321)), 'Raw Data'!M321, 0)</f>
        <v>0</v>
      </c>
      <c r="X326" s="7">
        <f t="shared" si="73"/>
        <v>0</v>
      </c>
      <c r="Y326">
        <f>IF(AND(ISNUMBER('Raw Data'!O321), OR('Raw Data'!O321&gt;'Raw Data'!P321, 'Raw Data'!O321&lt;'Raw Data'!P321)), 'Raw Data'!N321, 0)</f>
        <v>0</v>
      </c>
      <c r="Z326">
        <f>IF('Raw Data'!C321&lt;'Raw Data'!E321, 1, 0)</f>
        <v>0</v>
      </c>
      <c r="AA326">
        <f>IF(AND('Raw Data'!C321&lt;'Raw Data'!E321, 'Raw Data'!O321&gt;'Raw Data'!P321), 'Raw Data'!C321, 0)</f>
        <v>0</v>
      </c>
      <c r="AB326" t="b">
        <f>'Raw Data'!C321&lt;'Raw Data'!E321</f>
        <v>0</v>
      </c>
      <c r="AC326">
        <f>IF('Raw Data'!C322&gt;'Raw Data'!E322, 1, 0)</f>
        <v>0</v>
      </c>
      <c r="AD326">
        <f>IF(AND('Raw Data'!C321&gt;'Raw Data'!E321, 'Raw Data'!O321&gt;'Raw Data'!P321), 'Raw Data'!C321, 0)</f>
        <v>0</v>
      </c>
      <c r="AE326">
        <f>IF('Raw Data'!E321&lt;'Raw Data'!C321, 1, 0)</f>
        <v>0</v>
      </c>
      <c r="AF326">
        <f>IF(AND('Raw Data'!C321&gt;'Raw Data'!E321, 'Raw Data'!O321&lt;'Raw Data'!P321), 'Raw Data'!E321, 0)</f>
        <v>0</v>
      </c>
      <c r="AG326">
        <f>IF('Raw Data'!E321&gt;'Raw Data'!C321, 1, 0)</f>
        <v>0</v>
      </c>
      <c r="AH326">
        <f>IF(AND('Raw Data'!C321&lt;'Raw Data'!E321, 'Raw Data'!O321&lt;'Raw Data'!P321), 'Raw Data'!E321, 0)</f>
        <v>0</v>
      </c>
      <c r="AI326" s="7">
        <f t="shared" si="74"/>
        <v>0</v>
      </c>
      <c r="AJ326">
        <f>IF(ISNUMBER('Raw Data'!C321), IF(_xlfn.XLOOKUP(SMALL('Raw Data'!C321:E321, 1), C326:G326, C326:G326, 0)&gt;0, SMALL('Raw Data'!C321:E321, 1), 0), 0)</f>
        <v>0</v>
      </c>
      <c r="AK326" s="7">
        <f t="shared" si="75"/>
        <v>0</v>
      </c>
      <c r="AL326">
        <f>IF(ISNUMBER('Raw Data'!C321), IF(_xlfn.XLOOKUP(SMALL('Raw Data'!C321:E321, 2), C326:G326, C326:G326, 0)&gt;0, SMALL('Raw Data'!C321:E321, 2), 0), 0)</f>
        <v>0</v>
      </c>
      <c r="AM326" s="7">
        <f t="shared" si="76"/>
        <v>0</v>
      </c>
      <c r="AN326">
        <f>IF(ISNUMBER('Raw Data'!C321), IF(_xlfn.XLOOKUP(SMALL('Raw Data'!C321:E321, 3), C326:G326, C326:G326, 0)&gt;0, SMALL('Raw Data'!C321:E321, 3), 0), 0)</f>
        <v>0</v>
      </c>
      <c r="AO326" s="7">
        <f t="shared" si="77"/>
        <v>0</v>
      </c>
      <c r="AP326">
        <f>IF(AND('Raw Data'!C321&lt;'Raw Data'!E321,'Raw Data'!O321&gt;'Raw Data'!P321),'Raw Data'!C321,IF(AND('Raw Data'!E321&lt;'Raw Data'!C321,'Raw Data'!P321&gt;'Raw Data'!O321),'Raw Data'!E321,0))</f>
        <v>0</v>
      </c>
      <c r="AQ326" s="7">
        <f t="shared" si="78"/>
        <v>0</v>
      </c>
      <c r="AR326">
        <f>IF(AND('Raw Data'!C321&gt;'Raw Data'!E321,'Raw Data'!O321&gt;'Raw Data'!P321),'Raw Data'!C321,IF(AND('Raw Data'!E321&gt;'Raw Data'!C321,'Raw Data'!P321&gt;'Raw Data'!O321),'Raw Data'!E321,0))</f>
        <v>0</v>
      </c>
      <c r="AS326">
        <f>IF('Raw Data'!D321&gt;0, IF('Raw Data'!D321&gt;4, Analysis!P326, 1), 0)</f>
        <v>0</v>
      </c>
      <c r="AT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AU326">
        <f t="shared" si="79"/>
        <v>0</v>
      </c>
      <c r="AV326">
        <f>IF(AND('Raw Data'!D321&gt;4,'Raw Data'!O321&lt;'Raw Data'!P321),'Raw Data'!K321,IF(AND('Raw Data'!D321&gt;4,'Raw Data'!O321='Raw Data'!P321),0,IF('Raw Data'!O321='Raw Data'!P321,'Raw Data'!D321,0)))</f>
        <v>0</v>
      </c>
      <c r="AW326">
        <f>IF(AND('Raw Data'!D321&lt;4, NOT(ISBLANK('Raw Data'!D321))), 1, 0)</f>
        <v>0</v>
      </c>
      <c r="AX326">
        <f>IF(AND('Raw Data'!D321&lt;4, 'Raw Data'!O321='Raw Data'!P321), 'Raw Data'!D321, 0)</f>
        <v>0</v>
      </c>
    </row>
    <row r="327" spans="1:50" x14ac:dyDescent="0.3">
      <c r="A327">
        <f>'Raw Data'!Q322</f>
        <v>0</v>
      </c>
      <c r="B327" s="7">
        <f t="shared" ref="B327:B390" si="80">IF(A327, 1, 0)</f>
        <v>0</v>
      </c>
      <c r="C327">
        <f>IF('Raw Data'!O322&gt;'Raw Data'!P322, 'Raw Data'!C322, 0)</f>
        <v>0</v>
      </c>
      <c r="D327" s="7">
        <f t="shared" ref="D327:D390" si="81">B327</f>
        <v>0</v>
      </c>
      <c r="E327">
        <f>IF(AND(ISNUMBER('Raw Data'!O322), 'Raw Data'!O322='Raw Data'!P322), 'Raw Data'!D322, 0)</f>
        <v>0</v>
      </c>
      <c r="F327" s="7">
        <f t="shared" ref="F327:F390" si="82">B327</f>
        <v>0</v>
      </c>
      <c r="G327">
        <f>IF('Raw Data'!O322&lt;'Raw Data'!P322, 'Raw Data'!E322, 0)</f>
        <v>0</v>
      </c>
      <c r="H327" s="7">
        <f t="shared" ref="H327:H390" si="83">D327</f>
        <v>0</v>
      </c>
      <c r="I327">
        <f>IF(SUM('Raw Data'!O322:P322)&gt;2, 'Raw Data'!F322, 0)</f>
        <v>0</v>
      </c>
      <c r="J327" s="7">
        <f t="shared" ref="J327:J390" si="84">H327</f>
        <v>0</v>
      </c>
      <c r="K327">
        <f>IF(AND(ISNUMBER('Raw Data'!O322),SUM('Raw Data'!O322:P322)&lt;3),'Raw Data'!F322,)</f>
        <v>0</v>
      </c>
      <c r="L327" s="7">
        <f t="shared" ref="L327:L390" si="85">J327</f>
        <v>0</v>
      </c>
      <c r="M327">
        <f>IF(AND('Raw Data'!O322&gt;0, 'Raw Data'!P322&gt;0), 'Raw Data'!H322, 0)</f>
        <v>0</v>
      </c>
      <c r="N327" s="7">
        <f t="shared" ref="N327:N390" si="86">J327</f>
        <v>0</v>
      </c>
      <c r="O327">
        <f>IF(AND(ISNUMBER('Raw Data'!O322), OR('Raw Data'!O322=0, 'Raw Data'!P322=0)), 'Raw Data'!I322, 0)</f>
        <v>0</v>
      </c>
      <c r="P327" s="7">
        <f>IF(OR(E327&gt;0, ISBLANK('Raw Data'!O322)=TRUE), 0, 1)</f>
        <v>0</v>
      </c>
      <c r="Q327">
        <f>IF('Raw Data'!O322='Raw Data'!P322, 0, IF('Raw Data'!O322&gt;'Raw Data'!P322, 'Raw Data'!J322, 0))</f>
        <v>0</v>
      </c>
      <c r="R327" s="7">
        <f>IF(OR(E327&gt;0, ISBLANK('Raw Data'!O322)=TRUE), 0, 1)</f>
        <v>0</v>
      </c>
      <c r="S327">
        <f>IF('Raw Data'!O322='Raw Data'!P322, 0, IF('Raw Data'!O322&lt;'Raw Data'!P322, 'Raw Data'!K322, 0))</f>
        <v>0</v>
      </c>
      <c r="T327" s="7">
        <f t="shared" ref="T327:T390" si="87">B327</f>
        <v>0</v>
      </c>
      <c r="U327">
        <f>IF(AND(ISNUMBER('Raw Data'!O322), OR('Raw Data'!O322&gt;'Raw Data'!P322, 'Raw Data'!O322='Raw Data'!P322)), 'Raw Data'!L322, 0)</f>
        <v>0</v>
      </c>
      <c r="V327" s="7">
        <f t="shared" ref="V327:V390" si="88">D327</f>
        <v>0</v>
      </c>
      <c r="W327">
        <f>IF(AND(ISNUMBER('Raw Data'!O322), OR('Raw Data'!O322&lt;'Raw Data'!P322, 'Raw Data'!O322='Raw Data'!P322)), 'Raw Data'!M322, 0)</f>
        <v>0</v>
      </c>
      <c r="X327" s="7">
        <f t="shared" ref="X327:X390" si="89">V327</f>
        <v>0</v>
      </c>
      <c r="Y327">
        <f>IF(AND(ISNUMBER('Raw Data'!O322), OR('Raw Data'!O322&gt;'Raw Data'!P322, 'Raw Data'!O322&lt;'Raw Data'!P322)), 'Raw Data'!N322, 0)</f>
        <v>0</v>
      </c>
      <c r="Z327">
        <f>IF('Raw Data'!C322&lt;'Raw Data'!E322, 1, 0)</f>
        <v>0</v>
      </c>
      <c r="AA327">
        <f>IF(AND('Raw Data'!C322&lt;'Raw Data'!E322, 'Raw Data'!O322&gt;'Raw Data'!P322), 'Raw Data'!C322, 0)</f>
        <v>0</v>
      </c>
      <c r="AB327" t="b">
        <f>'Raw Data'!C322&lt;'Raw Data'!E322</f>
        <v>0</v>
      </c>
      <c r="AC327">
        <f>IF('Raw Data'!C323&gt;'Raw Data'!E323, 1, 0)</f>
        <v>0</v>
      </c>
      <c r="AD327">
        <f>IF(AND('Raw Data'!C322&gt;'Raw Data'!E322, 'Raw Data'!O322&gt;'Raw Data'!P322), 'Raw Data'!C322, 0)</f>
        <v>0</v>
      </c>
      <c r="AE327">
        <f>IF('Raw Data'!E322&lt;'Raw Data'!C322, 1, 0)</f>
        <v>0</v>
      </c>
      <c r="AF327">
        <f>IF(AND('Raw Data'!C322&gt;'Raw Data'!E322, 'Raw Data'!O322&lt;'Raw Data'!P322), 'Raw Data'!E322, 0)</f>
        <v>0</v>
      </c>
      <c r="AG327">
        <f>IF('Raw Data'!E322&gt;'Raw Data'!C322, 1, 0)</f>
        <v>0</v>
      </c>
      <c r="AH327">
        <f>IF(AND('Raw Data'!C322&lt;'Raw Data'!E322, 'Raw Data'!O322&lt;'Raw Data'!P322), 'Raw Data'!E322, 0)</f>
        <v>0</v>
      </c>
      <c r="AI327" s="7">
        <f t="shared" ref="AI327:AI390" si="90">B327</f>
        <v>0</v>
      </c>
      <c r="AJ327">
        <f>IF(ISNUMBER('Raw Data'!C322), IF(_xlfn.XLOOKUP(SMALL('Raw Data'!C322:E322, 1), C327:G327, C327:G327, 0)&gt;0, SMALL('Raw Data'!C322:E322, 1), 0), 0)</f>
        <v>0</v>
      </c>
      <c r="AK327" s="7">
        <f t="shared" ref="AK327:AK390" si="91">AI327</f>
        <v>0</v>
      </c>
      <c r="AL327">
        <f>IF(ISNUMBER('Raw Data'!C322), IF(_xlfn.XLOOKUP(SMALL('Raw Data'!C322:E322, 2), C327:G327, C327:G327, 0)&gt;0, SMALL('Raw Data'!C322:E322, 2), 0), 0)</f>
        <v>0</v>
      </c>
      <c r="AM327" s="7">
        <f t="shared" ref="AM327:AM390" si="92">AK327</f>
        <v>0</v>
      </c>
      <c r="AN327">
        <f>IF(ISNUMBER('Raw Data'!C322), IF(_xlfn.XLOOKUP(SMALL('Raw Data'!C322:E322, 3), C327:G327, C327:G327, 0)&gt;0, SMALL('Raw Data'!C322:E322, 3), 0), 0)</f>
        <v>0</v>
      </c>
      <c r="AO327" s="7">
        <f t="shared" ref="AO327:AO390" si="93">AM327</f>
        <v>0</v>
      </c>
      <c r="AP327">
        <f>IF(AND('Raw Data'!C322&lt;'Raw Data'!E322,'Raw Data'!O322&gt;'Raw Data'!P322),'Raw Data'!C322,IF(AND('Raw Data'!E322&lt;'Raw Data'!C322,'Raw Data'!P322&gt;'Raw Data'!O322),'Raw Data'!E322,0))</f>
        <v>0</v>
      </c>
      <c r="AQ327" s="7">
        <f t="shared" ref="AQ327:AQ390" si="94">AO327</f>
        <v>0</v>
      </c>
      <c r="AR327">
        <f>IF(AND('Raw Data'!C322&gt;'Raw Data'!E322,'Raw Data'!O322&gt;'Raw Data'!P322),'Raw Data'!C322,IF(AND('Raw Data'!E322&gt;'Raw Data'!C322,'Raw Data'!P322&gt;'Raw Data'!O322),'Raw Data'!E322,0))</f>
        <v>0</v>
      </c>
      <c r="AS327">
        <f>IF('Raw Data'!D322&gt;0, IF('Raw Data'!D322&gt;4, Analysis!P327, 1), 0)</f>
        <v>0</v>
      </c>
      <c r="AT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AU327">
        <f t="shared" ref="AU327:AU390" si="95">AS327</f>
        <v>0</v>
      </c>
      <c r="AV327">
        <f>IF(AND('Raw Data'!D322&gt;4,'Raw Data'!O322&lt;'Raw Data'!P322),'Raw Data'!K322,IF(AND('Raw Data'!D322&gt;4,'Raw Data'!O322='Raw Data'!P322),0,IF('Raw Data'!O322='Raw Data'!P322,'Raw Data'!D322,0)))</f>
        <v>0</v>
      </c>
      <c r="AW327">
        <f>IF(AND('Raw Data'!D322&lt;4, NOT(ISBLANK('Raw Data'!D322))), 1, 0)</f>
        <v>0</v>
      </c>
      <c r="AX327">
        <f>IF(AND('Raw Data'!D322&lt;4, 'Raw Data'!O322='Raw Data'!P322), 'Raw Data'!D322, 0)</f>
        <v>0</v>
      </c>
    </row>
    <row r="328" spans="1:50" x14ac:dyDescent="0.3">
      <c r="A328">
        <f>'Raw Data'!Q323</f>
        <v>0</v>
      </c>
      <c r="B328" s="7">
        <f t="shared" si="80"/>
        <v>0</v>
      </c>
      <c r="C328">
        <f>IF('Raw Data'!O323&gt;'Raw Data'!P323, 'Raw Data'!C323, 0)</f>
        <v>0</v>
      </c>
      <c r="D328" s="7">
        <f t="shared" si="81"/>
        <v>0</v>
      </c>
      <c r="E328">
        <f>IF(AND(ISNUMBER('Raw Data'!O323), 'Raw Data'!O323='Raw Data'!P323), 'Raw Data'!D323, 0)</f>
        <v>0</v>
      </c>
      <c r="F328" s="7">
        <f t="shared" si="82"/>
        <v>0</v>
      </c>
      <c r="G328">
        <f>IF('Raw Data'!O323&lt;'Raw Data'!P323, 'Raw Data'!E323, 0)</f>
        <v>0</v>
      </c>
      <c r="H328" s="7">
        <f t="shared" si="83"/>
        <v>0</v>
      </c>
      <c r="I328">
        <f>IF(SUM('Raw Data'!O323:P323)&gt;2, 'Raw Data'!F323, 0)</f>
        <v>0</v>
      </c>
      <c r="J328" s="7">
        <f t="shared" si="84"/>
        <v>0</v>
      </c>
      <c r="K328">
        <f>IF(AND(ISNUMBER('Raw Data'!O323),SUM('Raw Data'!O323:P323)&lt;3),'Raw Data'!F323,)</f>
        <v>0</v>
      </c>
      <c r="L328" s="7">
        <f t="shared" si="85"/>
        <v>0</v>
      </c>
      <c r="M328">
        <f>IF(AND('Raw Data'!O323&gt;0, 'Raw Data'!P323&gt;0), 'Raw Data'!H323, 0)</f>
        <v>0</v>
      </c>
      <c r="N328" s="7">
        <f t="shared" si="86"/>
        <v>0</v>
      </c>
      <c r="O328">
        <f>IF(AND(ISNUMBER('Raw Data'!O323), OR('Raw Data'!O323=0, 'Raw Data'!P323=0)), 'Raw Data'!I323, 0)</f>
        <v>0</v>
      </c>
      <c r="P328" s="7">
        <f>IF(OR(E328&gt;0, ISBLANK('Raw Data'!O323)=TRUE), 0, 1)</f>
        <v>0</v>
      </c>
      <c r="Q328">
        <f>IF('Raw Data'!O323='Raw Data'!P323, 0, IF('Raw Data'!O323&gt;'Raw Data'!P323, 'Raw Data'!J323, 0))</f>
        <v>0</v>
      </c>
      <c r="R328" s="7">
        <f>IF(OR(E328&gt;0, ISBLANK('Raw Data'!O323)=TRUE), 0, 1)</f>
        <v>0</v>
      </c>
      <c r="S328">
        <f>IF('Raw Data'!O323='Raw Data'!P323, 0, IF('Raw Data'!O323&lt;'Raw Data'!P323, 'Raw Data'!K323, 0))</f>
        <v>0</v>
      </c>
      <c r="T328" s="7">
        <f t="shared" si="87"/>
        <v>0</v>
      </c>
      <c r="U328">
        <f>IF(AND(ISNUMBER('Raw Data'!O323), OR('Raw Data'!O323&gt;'Raw Data'!P323, 'Raw Data'!O323='Raw Data'!P323)), 'Raw Data'!L323, 0)</f>
        <v>0</v>
      </c>
      <c r="V328" s="7">
        <f t="shared" si="88"/>
        <v>0</v>
      </c>
      <c r="W328">
        <f>IF(AND(ISNUMBER('Raw Data'!O323), OR('Raw Data'!O323&lt;'Raw Data'!P323, 'Raw Data'!O323='Raw Data'!P323)), 'Raw Data'!M323, 0)</f>
        <v>0</v>
      </c>
      <c r="X328" s="7">
        <f t="shared" si="89"/>
        <v>0</v>
      </c>
      <c r="Y328">
        <f>IF(AND(ISNUMBER('Raw Data'!O323), OR('Raw Data'!O323&gt;'Raw Data'!P323, 'Raw Data'!O323&lt;'Raw Data'!P323)), 'Raw Data'!N323, 0)</f>
        <v>0</v>
      </c>
      <c r="Z328">
        <f>IF('Raw Data'!C323&lt;'Raw Data'!E323, 1, 0)</f>
        <v>0</v>
      </c>
      <c r="AA328">
        <f>IF(AND('Raw Data'!C323&lt;'Raw Data'!E323, 'Raw Data'!O323&gt;'Raw Data'!P323), 'Raw Data'!C323, 0)</f>
        <v>0</v>
      </c>
      <c r="AB328" t="b">
        <f>'Raw Data'!C323&lt;'Raw Data'!E323</f>
        <v>0</v>
      </c>
      <c r="AC328">
        <f>IF('Raw Data'!C324&gt;'Raw Data'!E324, 1, 0)</f>
        <v>0</v>
      </c>
      <c r="AD328">
        <f>IF(AND('Raw Data'!C323&gt;'Raw Data'!E323, 'Raw Data'!O323&gt;'Raw Data'!P323), 'Raw Data'!C323, 0)</f>
        <v>0</v>
      </c>
      <c r="AE328">
        <f>IF('Raw Data'!E323&lt;'Raw Data'!C323, 1, 0)</f>
        <v>0</v>
      </c>
      <c r="AF328">
        <f>IF(AND('Raw Data'!C323&gt;'Raw Data'!E323, 'Raw Data'!O323&lt;'Raw Data'!P323), 'Raw Data'!E323, 0)</f>
        <v>0</v>
      </c>
      <c r="AG328">
        <f>IF('Raw Data'!E323&gt;'Raw Data'!C323, 1, 0)</f>
        <v>0</v>
      </c>
      <c r="AH328">
        <f>IF(AND('Raw Data'!C323&lt;'Raw Data'!E323, 'Raw Data'!O323&lt;'Raw Data'!P323), 'Raw Data'!E323, 0)</f>
        <v>0</v>
      </c>
      <c r="AI328" s="7">
        <f t="shared" si="90"/>
        <v>0</v>
      </c>
      <c r="AJ328">
        <f>IF(ISNUMBER('Raw Data'!C323), IF(_xlfn.XLOOKUP(SMALL('Raw Data'!C323:E323, 1), C328:G328, C328:G328, 0)&gt;0, SMALL('Raw Data'!C323:E323, 1), 0), 0)</f>
        <v>0</v>
      </c>
      <c r="AK328" s="7">
        <f t="shared" si="91"/>
        <v>0</v>
      </c>
      <c r="AL328">
        <f>IF(ISNUMBER('Raw Data'!C323), IF(_xlfn.XLOOKUP(SMALL('Raw Data'!C323:E323, 2), C328:G328, C328:G328, 0)&gt;0, SMALL('Raw Data'!C323:E323, 2), 0), 0)</f>
        <v>0</v>
      </c>
      <c r="AM328" s="7">
        <f t="shared" si="92"/>
        <v>0</v>
      </c>
      <c r="AN328">
        <f>IF(ISNUMBER('Raw Data'!C323), IF(_xlfn.XLOOKUP(SMALL('Raw Data'!C323:E323, 3), C328:G328, C328:G328, 0)&gt;0, SMALL('Raw Data'!C323:E323, 3), 0), 0)</f>
        <v>0</v>
      </c>
      <c r="AO328" s="7">
        <f t="shared" si="93"/>
        <v>0</v>
      </c>
      <c r="AP328">
        <f>IF(AND('Raw Data'!C323&lt;'Raw Data'!E323,'Raw Data'!O323&gt;'Raw Data'!P323),'Raw Data'!C323,IF(AND('Raw Data'!E323&lt;'Raw Data'!C323,'Raw Data'!P323&gt;'Raw Data'!O323),'Raw Data'!E323,0))</f>
        <v>0</v>
      </c>
      <c r="AQ328" s="7">
        <f t="shared" si="94"/>
        <v>0</v>
      </c>
      <c r="AR328">
        <f>IF(AND('Raw Data'!C323&gt;'Raw Data'!E323,'Raw Data'!O323&gt;'Raw Data'!P323),'Raw Data'!C323,IF(AND('Raw Data'!E323&gt;'Raw Data'!C323,'Raw Data'!P323&gt;'Raw Data'!O323),'Raw Data'!E323,0))</f>
        <v>0</v>
      </c>
      <c r="AS328">
        <f>IF('Raw Data'!D323&gt;0, IF('Raw Data'!D323&gt;4, Analysis!P328, 1), 0)</f>
        <v>0</v>
      </c>
      <c r="AT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AU328">
        <f t="shared" si="95"/>
        <v>0</v>
      </c>
      <c r="AV328">
        <f>IF(AND('Raw Data'!D323&gt;4,'Raw Data'!O323&lt;'Raw Data'!P323),'Raw Data'!K323,IF(AND('Raw Data'!D323&gt;4,'Raw Data'!O323='Raw Data'!P323),0,IF('Raw Data'!O323='Raw Data'!P323,'Raw Data'!D323,0)))</f>
        <v>0</v>
      </c>
      <c r="AW328">
        <f>IF(AND('Raw Data'!D323&lt;4, NOT(ISBLANK('Raw Data'!D323))), 1, 0)</f>
        <v>0</v>
      </c>
      <c r="AX328">
        <f>IF(AND('Raw Data'!D323&lt;4, 'Raw Data'!O323='Raw Data'!P323), 'Raw Data'!D323, 0)</f>
        <v>0</v>
      </c>
    </row>
    <row r="329" spans="1:50" x14ac:dyDescent="0.3">
      <c r="A329">
        <f>'Raw Data'!Q324</f>
        <v>0</v>
      </c>
      <c r="B329" s="7">
        <f t="shared" si="80"/>
        <v>0</v>
      </c>
      <c r="C329">
        <f>IF('Raw Data'!O324&gt;'Raw Data'!P324, 'Raw Data'!C324, 0)</f>
        <v>0</v>
      </c>
      <c r="D329" s="7">
        <f t="shared" si="81"/>
        <v>0</v>
      </c>
      <c r="E329">
        <f>IF(AND(ISNUMBER('Raw Data'!O324), 'Raw Data'!O324='Raw Data'!P324), 'Raw Data'!D324, 0)</f>
        <v>0</v>
      </c>
      <c r="F329" s="7">
        <f t="shared" si="82"/>
        <v>0</v>
      </c>
      <c r="G329">
        <f>IF('Raw Data'!O324&lt;'Raw Data'!P324, 'Raw Data'!E324, 0)</f>
        <v>0</v>
      </c>
      <c r="H329" s="7">
        <f t="shared" si="83"/>
        <v>0</v>
      </c>
      <c r="I329">
        <f>IF(SUM('Raw Data'!O324:P324)&gt;2, 'Raw Data'!F324, 0)</f>
        <v>0</v>
      </c>
      <c r="J329" s="7">
        <f t="shared" si="84"/>
        <v>0</v>
      </c>
      <c r="K329">
        <f>IF(AND(ISNUMBER('Raw Data'!O324),SUM('Raw Data'!O324:P324)&lt;3),'Raw Data'!F324,)</f>
        <v>0</v>
      </c>
      <c r="L329" s="7">
        <f t="shared" si="85"/>
        <v>0</v>
      </c>
      <c r="M329">
        <f>IF(AND('Raw Data'!O324&gt;0, 'Raw Data'!P324&gt;0), 'Raw Data'!H324, 0)</f>
        <v>0</v>
      </c>
      <c r="N329" s="7">
        <f t="shared" si="86"/>
        <v>0</v>
      </c>
      <c r="O329">
        <f>IF(AND(ISNUMBER('Raw Data'!O324), OR('Raw Data'!O324=0, 'Raw Data'!P324=0)), 'Raw Data'!I324, 0)</f>
        <v>0</v>
      </c>
      <c r="P329" s="7">
        <f>IF(OR(E329&gt;0, ISBLANK('Raw Data'!O324)=TRUE), 0, 1)</f>
        <v>0</v>
      </c>
      <c r="Q329">
        <f>IF('Raw Data'!O324='Raw Data'!P324, 0, IF('Raw Data'!O324&gt;'Raw Data'!P324, 'Raw Data'!J324, 0))</f>
        <v>0</v>
      </c>
      <c r="R329" s="7">
        <f>IF(OR(E329&gt;0, ISBLANK('Raw Data'!O324)=TRUE), 0, 1)</f>
        <v>0</v>
      </c>
      <c r="S329">
        <f>IF('Raw Data'!O324='Raw Data'!P324, 0, IF('Raw Data'!O324&lt;'Raw Data'!P324, 'Raw Data'!K324, 0))</f>
        <v>0</v>
      </c>
      <c r="T329" s="7">
        <f t="shared" si="87"/>
        <v>0</v>
      </c>
      <c r="U329">
        <f>IF(AND(ISNUMBER('Raw Data'!O324), OR('Raw Data'!O324&gt;'Raw Data'!P324, 'Raw Data'!O324='Raw Data'!P324)), 'Raw Data'!L324, 0)</f>
        <v>0</v>
      </c>
      <c r="V329" s="7">
        <f t="shared" si="88"/>
        <v>0</v>
      </c>
      <c r="W329">
        <f>IF(AND(ISNUMBER('Raw Data'!O324), OR('Raw Data'!O324&lt;'Raw Data'!P324, 'Raw Data'!O324='Raw Data'!P324)), 'Raw Data'!M324, 0)</f>
        <v>0</v>
      </c>
      <c r="X329" s="7">
        <f t="shared" si="89"/>
        <v>0</v>
      </c>
      <c r="Y329">
        <f>IF(AND(ISNUMBER('Raw Data'!O324), OR('Raw Data'!O324&gt;'Raw Data'!P324, 'Raw Data'!O324&lt;'Raw Data'!P324)), 'Raw Data'!N324, 0)</f>
        <v>0</v>
      </c>
      <c r="Z329">
        <f>IF('Raw Data'!C324&lt;'Raw Data'!E324, 1, 0)</f>
        <v>0</v>
      </c>
      <c r="AA329">
        <f>IF(AND('Raw Data'!C324&lt;'Raw Data'!E324, 'Raw Data'!O324&gt;'Raw Data'!P324), 'Raw Data'!C324, 0)</f>
        <v>0</v>
      </c>
      <c r="AB329" t="b">
        <f>'Raw Data'!C324&lt;'Raw Data'!E324</f>
        <v>0</v>
      </c>
      <c r="AC329">
        <f>IF('Raw Data'!C325&gt;'Raw Data'!E325, 1, 0)</f>
        <v>0</v>
      </c>
      <c r="AD329">
        <f>IF(AND('Raw Data'!C324&gt;'Raw Data'!E324, 'Raw Data'!O324&gt;'Raw Data'!P324), 'Raw Data'!C324, 0)</f>
        <v>0</v>
      </c>
      <c r="AE329">
        <f>IF('Raw Data'!E324&lt;'Raw Data'!C324, 1, 0)</f>
        <v>0</v>
      </c>
      <c r="AF329">
        <f>IF(AND('Raw Data'!C324&gt;'Raw Data'!E324, 'Raw Data'!O324&lt;'Raw Data'!P324), 'Raw Data'!E324, 0)</f>
        <v>0</v>
      </c>
      <c r="AG329">
        <f>IF('Raw Data'!E324&gt;'Raw Data'!C324, 1, 0)</f>
        <v>0</v>
      </c>
      <c r="AH329">
        <f>IF(AND('Raw Data'!C324&lt;'Raw Data'!E324, 'Raw Data'!O324&lt;'Raw Data'!P324), 'Raw Data'!E324, 0)</f>
        <v>0</v>
      </c>
      <c r="AI329" s="7">
        <f t="shared" si="90"/>
        <v>0</v>
      </c>
      <c r="AJ329">
        <f>IF(ISNUMBER('Raw Data'!C324), IF(_xlfn.XLOOKUP(SMALL('Raw Data'!C324:E324, 1), C329:G329, C329:G329, 0)&gt;0, SMALL('Raw Data'!C324:E324, 1), 0), 0)</f>
        <v>0</v>
      </c>
      <c r="AK329" s="7">
        <f t="shared" si="91"/>
        <v>0</v>
      </c>
      <c r="AL329">
        <f>IF(ISNUMBER('Raw Data'!C324), IF(_xlfn.XLOOKUP(SMALL('Raw Data'!C324:E324, 2), C329:G329, C329:G329, 0)&gt;0, SMALL('Raw Data'!C324:E324, 2), 0), 0)</f>
        <v>0</v>
      </c>
      <c r="AM329" s="7">
        <f t="shared" si="92"/>
        <v>0</v>
      </c>
      <c r="AN329">
        <f>IF(ISNUMBER('Raw Data'!C324), IF(_xlfn.XLOOKUP(SMALL('Raw Data'!C324:E324, 3), C329:G329, C329:G329, 0)&gt;0, SMALL('Raw Data'!C324:E324, 3), 0), 0)</f>
        <v>0</v>
      </c>
      <c r="AO329" s="7">
        <f t="shared" si="93"/>
        <v>0</v>
      </c>
      <c r="AP329">
        <f>IF(AND('Raw Data'!C324&lt;'Raw Data'!E324,'Raw Data'!O324&gt;'Raw Data'!P324),'Raw Data'!C324,IF(AND('Raw Data'!E324&lt;'Raw Data'!C324,'Raw Data'!P324&gt;'Raw Data'!O324),'Raw Data'!E324,0))</f>
        <v>0</v>
      </c>
      <c r="AQ329" s="7">
        <f t="shared" si="94"/>
        <v>0</v>
      </c>
      <c r="AR329">
        <f>IF(AND('Raw Data'!C324&gt;'Raw Data'!E324,'Raw Data'!O324&gt;'Raw Data'!P324),'Raw Data'!C324,IF(AND('Raw Data'!E324&gt;'Raw Data'!C324,'Raw Data'!P324&gt;'Raw Data'!O324),'Raw Data'!E324,0))</f>
        <v>0</v>
      </c>
      <c r="AS329">
        <f>IF('Raw Data'!D324&gt;0, IF('Raw Data'!D324&gt;4, Analysis!P329, 1), 0)</f>
        <v>0</v>
      </c>
      <c r="AT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AU329">
        <f t="shared" si="95"/>
        <v>0</v>
      </c>
      <c r="AV329">
        <f>IF(AND('Raw Data'!D324&gt;4,'Raw Data'!O324&lt;'Raw Data'!P324),'Raw Data'!K324,IF(AND('Raw Data'!D324&gt;4,'Raw Data'!O324='Raw Data'!P324),0,IF('Raw Data'!O324='Raw Data'!P324,'Raw Data'!D324,0)))</f>
        <v>0</v>
      </c>
      <c r="AW329">
        <f>IF(AND('Raw Data'!D324&lt;4, NOT(ISBLANK('Raw Data'!D324))), 1, 0)</f>
        <v>0</v>
      </c>
      <c r="AX329">
        <f>IF(AND('Raw Data'!D324&lt;4, 'Raw Data'!O324='Raw Data'!P324), 'Raw Data'!D324, 0)</f>
        <v>0</v>
      </c>
    </row>
    <row r="330" spans="1:50" x14ac:dyDescent="0.3">
      <c r="A330">
        <f>'Raw Data'!Q325</f>
        <v>0</v>
      </c>
      <c r="B330" s="7">
        <f t="shared" si="80"/>
        <v>0</v>
      </c>
      <c r="C330">
        <f>IF('Raw Data'!O325&gt;'Raw Data'!P325, 'Raw Data'!C325, 0)</f>
        <v>0</v>
      </c>
      <c r="D330" s="7">
        <f t="shared" si="81"/>
        <v>0</v>
      </c>
      <c r="E330">
        <f>IF(AND(ISNUMBER('Raw Data'!O325), 'Raw Data'!O325='Raw Data'!P325), 'Raw Data'!D325, 0)</f>
        <v>0</v>
      </c>
      <c r="F330" s="7">
        <f t="shared" si="82"/>
        <v>0</v>
      </c>
      <c r="G330">
        <f>IF('Raw Data'!O325&lt;'Raw Data'!P325, 'Raw Data'!E325, 0)</f>
        <v>0</v>
      </c>
      <c r="H330" s="7">
        <f t="shared" si="83"/>
        <v>0</v>
      </c>
      <c r="I330">
        <f>IF(SUM('Raw Data'!O325:P325)&gt;2, 'Raw Data'!F325, 0)</f>
        <v>0</v>
      </c>
      <c r="J330" s="7">
        <f t="shared" si="84"/>
        <v>0</v>
      </c>
      <c r="K330">
        <f>IF(AND(ISNUMBER('Raw Data'!O325),SUM('Raw Data'!O325:P325)&lt;3),'Raw Data'!F325,)</f>
        <v>0</v>
      </c>
      <c r="L330" s="7">
        <f t="shared" si="85"/>
        <v>0</v>
      </c>
      <c r="M330">
        <f>IF(AND('Raw Data'!O325&gt;0, 'Raw Data'!P325&gt;0), 'Raw Data'!H325, 0)</f>
        <v>0</v>
      </c>
      <c r="N330" s="7">
        <f t="shared" si="86"/>
        <v>0</v>
      </c>
      <c r="O330">
        <f>IF(AND(ISNUMBER('Raw Data'!O325), OR('Raw Data'!O325=0, 'Raw Data'!P325=0)), 'Raw Data'!I325, 0)</f>
        <v>0</v>
      </c>
      <c r="P330" s="7">
        <f>IF(OR(E330&gt;0, ISBLANK('Raw Data'!O325)=TRUE), 0, 1)</f>
        <v>0</v>
      </c>
      <c r="Q330">
        <f>IF('Raw Data'!O325='Raw Data'!P325, 0, IF('Raw Data'!O325&gt;'Raw Data'!P325, 'Raw Data'!J325, 0))</f>
        <v>0</v>
      </c>
      <c r="R330" s="7">
        <f>IF(OR(E330&gt;0, ISBLANK('Raw Data'!O325)=TRUE), 0, 1)</f>
        <v>0</v>
      </c>
      <c r="S330">
        <f>IF('Raw Data'!O325='Raw Data'!P325, 0, IF('Raw Data'!O325&lt;'Raw Data'!P325, 'Raw Data'!K325, 0))</f>
        <v>0</v>
      </c>
      <c r="T330" s="7">
        <f t="shared" si="87"/>
        <v>0</v>
      </c>
      <c r="U330">
        <f>IF(AND(ISNUMBER('Raw Data'!O325), OR('Raw Data'!O325&gt;'Raw Data'!P325, 'Raw Data'!O325='Raw Data'!P325)), 'Raw Data'!L325, 0)</f>
        <v>0</v>
      </c>
      <c r="V330" s="7">
        <f t="shared" si="88"/>
        <v>0</v>
      </c>
      <c r="W330">
        <f>IF(AND(ISNUMBER('Raw Data'!O325), OR('Raw Data'!O325&lt;'Raw Data'!P325, 'Raw Data'!O325='Raw Data'!P325)), 'Raw Data'!M325, 0)</f>
        <v>0</v>
      </c>
      <c r="X330" s="7">
        <f t="shared" si="89"/>
        <v>0</v>
      </c>
      <c r="Y330">
        <f>IF(AND(ISNUMBER('Raw Data'!O325), OR('Raw Data'!O325&gt;'Raw Data'!P325, 'Raw Data'!O325&lt;'Raw Data'!P325)), 'Raw Data'!N325, 0)</f>
        <v>0</v>
      </c>
      <c r="Z330">
        <f>IF('Raw Data'!C325&lt;'Raw Data'!E325, 1, 0)</f>
        <v>0</v>
      </c>
      <c r="AA330">
        <f>IF(AND('Raw Data'!C325&lt;'Raw Data'!E325, 'Raw Data'!O325&gt;'Raw Data'!P325), 'Raw Data'!C325, 0)</f>
        <v>0</v>
      </c>
      <c r="AB330" t="b">
        <f>'Raw Data'!C325&lt;'Raw Data'!E325</f>
        <v>0</v>
      </c>
      <c r="AC330">
        <f>IF('Raw Data'!C326&gt;'Raw Data'!E326, 1, 0)</f>
        <v>0</v>
      </c>
      <c r="AD330">
        <f>IF(AND('Raw Data'!C325&gt;'Raw Data'!E325, 'Raw Data'!O325&gt;'Raw Data'!P325), 'Raw Data'!C325, 0)</f>
        <v>0</v>
      </c>
      <c r="AE330">
        <f>IF('Raw Data'!E325&lt;'Raw Data'!C325, 1, 0)</f>
        <v>0</v>
      </c>
      <c r="AF330">
        <f>IF(AND('Raw Data'!C325&gt;'Raw Data'!E325, 'Raw Data'!O325&lt;'Raw Data'!P325), 'Raw Data'!E325, 0)</f>
        <v>0</v>
      </c>
      <c r="AG330">
        <f>IF('Raw Data'!E325&gt;'Raw Data'!C325, 1, 0)</f>
        <v>0</v>
      </c>
      <c r="AH330">
        <f>IF(AND('Raw Data'!C325&lt;'Raw Data'!E325, 'Raw Data'!O325&lt;'Raw Data'!P325), 'Raw Data'!E325, 0)</f>
        <v>0</v>
      </c>
      <c r="AI330" s="7">
        <f t="shared" si="90"/>
        <v>0</v>
      </c>
      <c r="AJ330">
        <f>IF(ISNUMBER('Raw Data'!C325), IF(_xlfn.XLOOKUP(SMALL('Raw Data'!C325:E325, 1), C330:G330, C330:G330, 0)&gt;0, SMALL('Raw Data'!C325:E325, 1), 0), 0)</f>
        <v>0</v>
      </c>
      <c r="AK330" s="7">
        <f t="shared" si="91"/>
        <v>0</v>
      </c>
      <c r="AL330">
        <f>IF(ISNUMBER('Raw Data'!C325), IF(_xlfn.XLOOKUP(SMALL('Raw Data'!C325:E325, 2), C330:G330, C330:G330, 0)&gt;0, SMALL('Raw Data'!C325:E325, 2), 0), 0)</f>
        <v>0</v>
      </c>
      <c r="AM330" s="7">
        <f t="shared" si="92"/>
        <v>0</v>
      </c>
      <c r="AN330">
        <f>IF(ISNUMBER('Raw Data'!C325), IF(_xlfn.XLOOKUP(SMALL('Raw Data'!C325:E325, 3), C330:G330, C330:G330, 0)&gt;0, SMALL('Raw Data'!C325:E325, 3), 0), 0)</f>
        <v>0</v>
      </c>
      <c r="AO330" s="7">
        <f t="shared" si="93"/>
        <v>0</v>
      </c>
      <c r="AP330">
        <f>IF(AND('Raw Data'!C325&lt;'Raw Data'!E325,'Raw Data'!O325&gt;'Raw Data'!P325),'Raw Data'!C325,IF(AND('Raw Data'!E325&lt;'Raw Data'!C325,'Raw Data'!P325&gt;'Raw Data'!O325),'Raw Data'!E325,0))</f>
        <v>0</v>
      </c>
      <c r="AQ330" s="7">
        <f t="shared" si="94"/>
        <v>0</v>
      </c>
      <c r="AR330">
        <f>IF(AND('Raw Data'!C325&gt;'Raw Data'!E325,'Raw Data'!O325&gt;'Raw Data'!P325),'Raw Data'!C325,IF(AND('Raw Data'!E325&gt;'Raw Data'!C325,'Raw Data'!P325&gt;'Raw Data'!O325),'Raw Data'!E325,0))</f>
        <v>0</v>
      </c>
      <c r="AS330">
        <f>IF('Raw Data'!D325&gt;0, IF('Raw Data'!D325&gt;4, Analysis!P330, 1), 0)</f>
        <v>0</v>
      </c>
      <c r="AT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AU330">
        <f t="shared" si="95"/>
        <v>0</v>
      </c>
      <c r="AV330">
        <f>IF(AND('Raw Data'!D325&gt;4,'Raw Data'!O325&lt;'Raw Data'!P325),'Raw Data'!K325,IF(AND('Raw Data'!D325&gt;4,'Raw Data'!O325='Raw Data'!P325),0,IF('Raw Data'!O325='Raw Data'!P325,'Raw Data'!D325,0)))</f>
        <v>0</v>
      </c>
      <c r="AW330">
        <f>IF(AND('Raw Data'!D325&lt;4, NOT(ISBLANK('Raw Data'!D325))), 1, 0)</f>
        <v>0</v>
      </c>
      <c r="AX330">
        <f>IF(AND('Raw Data'!D325&lt;4, 'Raw Data'!O325='Raw Data'!P325), 'Raw Data'!D325, 0)</f>
        <v>0</v>
      </c>
    </row>
    <row r="331" spans="1:50" x14ac:dyDescent="0.3">
      <c r="A331">
        <f>'Raw Data'!Q326</f>
        <v>0</v>
      </c>
      <c r="B331" s="7">
        <f t="shared" si="80"/>
        <v>0</v>
      </c>
      <c r="C331">
        <f>IF('Raw Data'!O326&gt;'Raw Data'!P326, 'Raw Data'!C326, 0)</f>
        <v>0</v>
      </c>
      <c r="D331" s="7">
        <f t="shared" si="81"/>
        <v>0</v>
      </c>
      <c r="E331">
        <f>IF(AND(ISNUMBER('Raw Data'!O326), 'Raw Data'!O326='Raw Data'!P326), 'Raw Data'!D326, 0)</f>
        <v>0</v>
      </c>
      <c r="F331" s="7">
        <f t="shared" si="82"/>
        <v>0</v>
      </c>
      <c r="G331">
        <f>IF('Raw Data'!O326&lt;'Raw Data'!P326, 'Raw Data'!E326, 0)</f>
        <v>0</v>
      </c>
      <c r="H331" s="7">
        <f t="shared" si="83"/>
        <v>0</v>
      </c>
      <c r="I331">
        <f>IF(SUM('Raw Data'!O326:P326)&gt;2, 'Raw Data'!F326, 0)</f>
        <v>0</v>
      </c>
      <c r="J331" s="7">
        <f t="shared" si="84"/>
        <v>0</v>
      </c>
      <c r="K331">
        <f>IF(AND(ISNUMBER('Raw Data'!O326),SUM('Raw Data'!O326:P326)&lt;3),'Raw Data'!F326,)</f>
        <v>0</v>
      </c>
      <c r="L331" s="7">
        <f t="shared" si="85"/>
        <v>0</v>
      </c>
      <c r="M331">
        <f>IF(AND('Raw Data'!O326&gt;0, 'Raw Data'!P326&gt;0), 'Raw Data'!H326, 0)</f>
        <v>0</v>
      </c>
      <c r="N331" s="7">
        <f t="shared" si="86"/>
        <v>0</v>
      </c>
      <c r="O331">
        <f>IF(AND(ISNUMBER('Raw Data'!O326), OR('Raw Data'!O326=0, 'Raw Data'!P326=0)), 'Raw Data'!I326, 0)</f>
        <v>0</v>
      </c>
      <c r="P331" s="7">
        <f>IF(OR(E331&gt;0, ISBLANK('Raw Data'!O326)=TRUE), 0, 1)</f>
        <v>0</v>
      </c>
      <c r="Q331">
        <f>IF('Raw Data'!O326='Raw Data'!P326, 0, IF('Raw Data'!O326&gt;'Raw Data'!P326, 'Raw Data'!J326, 0))</f>
        <v>0</v>
      </c>
      <c r="R331" s="7">
        <f>IF(OR(E331&gt;0, ISBLANK('Raw Data'!O326)=TRUE), 0, 1)</f>
        <v>0</v>
      </c>
      <c r="S331">
        <f>IF('Raw Data'!O326='Raw Data'!P326, 0, IF('Raw Data'!O326&lt;'Raw Data'!P326, 'Raw Data'!K326, 0))</f>
        <v>0</v>
      </c>
      <c r="T331" s="7">
        <f t="shared" si="87"/>
        <v>0</v>
      </c>
      <c r="U331">
        <f>IF(AND(ISNUMBER('Raw Data'!O326), OR('Raw Data'!O326&gt;'Raw Data'!P326, 'Raw Data'!O326='Raw Data'!P326)), 'Raw Data'!L326, 0)</f>
        <v>0</v>
      </c>
      <c r="V331" s="7">
        <f t="shared" si="88"/>
        <v>0</v>
      </c>
      <c r="W331">
        <f>IF(AND(ISNUMBER('Raw Data'!O326), OR('Raw Data'!O326&lt;'Raw Data'!P326, 'Raw Data'!O326='Raw Data'!P326)), 'Raw Data'!M326, 0)</f>
        <v>0</v>
      </c>
      <c r="X331" s="7">
        <f t="shared" si="89"/>
        <v>0</v>
      </c>
      <c r="Y331">
        <f>IF(AND(ISNUMBER('Raw Data'!O326), OR('Raw Data'!O326&gt;'Raw Data'!P326, 'Raw Data'!O326&lt;'Raw Data'!P326)), 'Raw Data'!N326, 0)</f>
        <v>0</v>
      </c>
      <c r="Z331">
        <f>IF('Raw Data'!C326&lt;'Raw Data'!E326, 1, 0)</f>
        <v>0</v>
      </c>
      <c r="AA331">
        <f>IF(AND('Raw Data'!C326&lt;'Raw Data'!E326, 'Raw Data'!O326&gt;'Raw Data'!P326), 'Raw Data'!C326, 0)</f>
        <v>0</v>
      </c>
      <c r="AB331" t="b">
        <f>'Raw Data'!C326&lt;'Raw Data'!E326</f>
        <v>0</v>
      </c>
      <c r="AC331">
        <f>IF('Raw Data'!C327&gt;'Raw Data'!E327, 1, 0)</f>
        <v>0</v>
      </c>
      <c r="AD331">
        <f>IF(AND('Raw Data'!C326&gt;'Raw Data'!E326, 'Raw Data'!O326&gt;'Raw Data'!P326), 'Raw Data'!C326, 0)</f>
        <v>0</v>
      </c>
      <c r="AE331">
        <f>IF('Raw Data'!E326&lt;'Raw Data'!C326, 1, 0)</f>
        <v>0</v>
      </c>
      <c r="AF331">
        <f>IF(AND('Raw Data'!C326&gt;'Raw Data'!E326, 'Raw Data'!O326&lt;'Raw Data'!P326), 'Raw Data'!E326, 0)</f>
        <v>0</v>
      </c>
      <c r="AG331">
        <f>IF('Raw Data'!E326&gt;'Raw Data'!C326, 1, 0)</f>
        <v>0</v>
      </c>
      <c r="AH331">
        <f>IF(AND('Raw Data'!C326&lt;'Raw Data'!E326, 'Raw Data'!O326&lt;'Raw Data'!P326), 'Raw Data'!E326, 0)</f>
        <v>0</v>
      </c>
      <c r="AI331" s="7">
        <f t="shared" si="90"/>
        <v>0</v>
      </c>
      <c r="AJ331">
        <f>IF(ISNUMBER('Raw Data'!C326), IF(_xlfn.XLOOKUP(SMALL('Raw Data'!C326:E326, 1), C331:G331, C331:G331, 0)&gt;0, SMALL('Raw Data'!C326:E326, 1), 0), 0)</f>
        <v>0</v>
      </c>
      <c r="AK331" s="7">
        <f t="shared" si="91"/>
        <v>0</v>
      </c>
      <c r="AL331">
        <f>IF(ISNUMBER('Raw Data'!C326), IF(_xlfn.XLOOKUP(SMALL('Raw Data'!C326:E326, 2), C331:G331, C331:G331, 0)&gt;0, SMALL('Raw Data'!C326:E326, 2), 0), 0)</f>
        <v>0</v>
      </c>
      <c r="AM331" s="7">
        <f t="shared" si="92"/>
        <v>0</v>
      </c>
      <c r="AN331">
        <f>IF(ISNUMBER('Raw Data'!C326), IF(_xlfn.XLOOKUP(SMALL('Raw Data'!C326:E326, 3), C331:G331, C331:G331, 0)&gt;0, SMALL('Raw Data'!C326:E326, 3), 0), 0)</f>
        <v>0</v>
      </c>
      <c r="AO331" s="7">
        <f t="shared" si="93"/>
        <v>0</v>
      </c>
      <c r="AP331">
        <f>IF(AND('Raw Data'!C326&lt;'Raw Data'!E326,'Raw Data'!O326&gt;'Raw Data'!P326),'Raw Data'!C326,IF(AND('Raw Data'!E326&lt;'Raw Data'!C326,'Raw Data'!P326&gt;'Raw Data'!O326),'Raw Data'!E326,0))</f>
        <v>0</v>
      </c>
      <c r="AQ331" s="7">
        <f t="shared" si="94"/>
        <v>0</v>
      </c>
      <c r="AR331">
        <f>IF(AND('Raw Data'!C326&gt;'Raw Data'!E326,'Raw Data'!O326&gt;'Raw Data'!P326),'Raw Data'!C326,IF(AND('Raw Data'!E326&gt;'Raw Data'!C326,'Raw Data'!P326&gt;'Raw Data'!O326),'Raw Data'!E326,0))</f>
        <v>0</v>
      </c>
      <c r="AS331">
        <f>IF('Raw Data'!D326&gt;0, IF('Raw Data'!D326&gt;4, Analysis!P331, 1), 0)</f>
        <v>0</v>
      </c>
      <c r="AT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AU331">
        <f t="shared" si="95"/>
        <v>0</v>
      </c>
      <c r="AV331">
        <f>IF(AND('Raw Data'!D326&gt;4,'Raw Data'!O326&lt;'Raw Data'!P326),'Raw Data'!K326,IF(AND('Raw Data'!D326&gt;4,'Raw Data'!O326='Raw Data'!P326),0,IF('Raw Data'!O326='Raw Data'!P326,'Raw Data'!D326,0)))</f>
        <v>0</v>
      </c>
      <c r="AW331">
        <f>IF(AND('Raw Data'!D326&lt;4, NOT(ISBLANK('Raw Data'!D326))), 1, 0)</f>
        <v>0</v>
      </c>
      <c r="AX331">
        <f>IF(AND('Raw Data'!D326&lt;4, 'Raw Data'!O326='Raw Data'!P326), 'Raw Data'!D326, 0)</f>
        <v>0</v>
      </c>
    </row>
    <row r="332" spans="1:50" x14ac:dyDescent="0.3">
      <c r="A332">
        <f>'Raw Data'!Q327</f>
        <v>0</v>
      </c>
      <c r="B332" s="7">
        <f t="shared" si="80"/>
        <v>0</v>
      </c>
      <c r="C332">
        <f>IF('Raw Data'!O327&gt;'Raw Data'!P327, 'Raw Data'!C327, 0)</f>
        <v>0</v>
      </c>
      <c r="D332" s="7">
        <f t="shared" si="81"/>
        <v>0</v>
      </c>
      <c r="E332">
        <f>IF(AND(ISNUMBER('Raw Data'!O327), 'Raw Data'!O327='Raw Data'!P327), 'Raw Data'!D327, 0)</f>
        <v>0</v>
      </c>
      <c r="F332" s="7">
        <f t="shared" si="82"/>
        <v>0</v>
      </c>
      <c r="G332">
        <f>IF('Raw Data'!O327&lt;'Raw Data'!P327, 'Raw Data'!E327, 0)</f>
        <v>0</v>
      </c>
      <c r="H332" s="7">
        <f t="shared" si="83"/>
        <v>0</v>
      </c>
      <c r="I332">
        <f>IF(SUM('Raw Data'!O327:P327)&gt;2, 'Raw Data'!F327, 0)</f>
        <v>0</v>
      </c>
      <c r="J332" s="7">
        <f t="shared" si="84"/>
        <v>0</v>
      </c>
      <c r="K332">
        <f>IF(AND(ISNUMBER('Raw Data'!O327),SUM('Raw Data'!O327:P327)&lt;3),'Raw Data'!F327,)</f>
        <v>0</v>
      </c>
      <c r="L332" s="7">
        <f t="shared" si="85"/>
        <v>0</v>
      </c>
      <c r="M332">
        <f>IF(AND('Raw Data'!O327&gt;0, 'Raw Data'!P327&gt;0), 'Raw Data'!H327, 0)</f>
        <v>0</v>
      </c>
      <c r="N332" s="7">
        <f t="shared" si="86"/>
        <v>0</v>
      </c>
      <c r="O332">
        <f>IF(AND(ISNUMBER('Raw Data'!O327), OR('Raw Data'!O327=0, 'Raw Data'!P327=0)), 'Raw Data'!I327, 0)</f>
        <v>0</v>
      </c>
      <c r="P332" s="7">
        <f>IF(OR(E332&gt;0, ISBLANK('Raw Data'!O327)=TRUE), 0, 1)</f>
        <v>0</v>
      </c>
      <c r="Q332">
        <f>IF('Raw Data'!O327='Raw Data'!P327, 0, IF('Raw Data'!O327&gt;'Raw Data'!P327, 'Raw Data'!J327, 0))</f>
        <v>0</v>
      </c>
      <c r="R332" s="7">
        <f>IF(OR(E332&gt;0, ISBLANK('Raw Data'!O327)=TRUE), 0, 1)</f>
        <v>0</v>
      </c>
      <c r="S332">
        <f>IF('Raw Data'!O327='Raw Data'!P327, 0, IF('Raw Data'!O327&lt;'Raw Data'!P327, 'Raw Data'!K327, 0))</f>
        <v>0</v>
      </c>
      <c r="T332" s="7">
        <f t="shared" si="87"/>
        <v>0</v>
      </c>
      <c r="U332">
        <f>IF(AND(ISNUMBER('Raw Data'!O327), OR('Raw Data'!O327&gt;'Raw Data'!P327, 'Raw Data'!O327='Raw Data'!P327)), 'Raw Data'!L327, 0)</f>
        <v>0</v>
      </c>
      <c r="V332" s="7">
        <f t="shared" si="88"/>
        <v>0</v>
      </c>
      <c r="W332">
        <f>IF(AND(ISNUMBER('Raw Data'!O327), OR('Raw Data'!O327&lt;'Raw Data'!P327, 'Raw Data'!O327='Raw Data'!P327)), 'Raw Data'!M327, 0)</f>
        <v>0</v>
      </c>
      <c r="X332" s="7">
        <f t="shared" si="89"/>
        <v>0</v>
      </c>
      <c r="Y332">
        <f>IF(AND(ISNUMBER('Raw Data'!O327), OR('Raw Data'!O327&gt;'Raw Data'!P327, 'Raw Data'!O327&lt;'Raw Data'!P327)), 'Raw Data'!N327, 0)</f>
        <v>0</v>
      </c>
      <c r="Z332">
        <f>IF('Raw Data'!C327&lt;'Raw Data'!E327, 1, 0)</f>
        <v>0</v>
      </c>
      <c r="AA332">
        <f>IF(AND('Raw Data'!C327&lt;'Raw Data'!E327, 'Raw Data'!O327&gt;'Raw Data'!P327), 'Raw Data'!C327, 0)</f>
        <v>0</v>
      </c>
      <c r="AB332" t="b">
        <f>'Raw Data'!C327&lt;'Raw Data'!E327</f>
        <v>0</v>
      </c>
      <c r="AC332">
        <f>IF('Raw Data'!C328&gt;'Raw Data'!E328, 1, 0)</f>
        <v>0</v>
      </c>
      <c r="AD332">
        <f>IF(AND('Raw Data'!C327&gt;'Raw Data'!E327, 'Raw Data'!O327&gt;'Raw Data'!P327), 'Raw Data'!C327, 0)</f>
        <v>0</v>
      </c>
      <c r="AE332">
        <f>IF('Raw Data'!E327&lt;'Raw Data'!C327, 1, 0)</f>
        <v>0</v>
      </c>
      <c r="AF332">
        <f>IF(AND('Raw Data'!C327&gt;'Raw Data'!E327, 'Raw Data'!O327&lt;'Raw Data'!P327), 'Raw Data'!E327, 0)</f>
        <v>0</v>
      </c>
      <c r="AG332">
        <f>IF('Raw Data'!E327&gt;'Raw Data'!C327, 1, 0)</f>
        <v>0</v>
      </c>
      <c r="AH332">
        <f>IF(AND('Raw Data'!C327&lt;'Raw Data'!E327, 'Raw Data'!O327&lt;'Raw Data'!P327), 'Raw Data'!E327, 0)</f>
        <v>0</v>
      </c>
      <c r="AI332" s="7">
        <f t="shared" si="90"/>
        <v>0</v>
      </c>
      <c r="AJ332">
        <f>IF(ISNUMBER('Raw Data'!C327), IF(_xlfn.XLOOKUP(SMALL('Raw Data'!C327:E327, 1), C332:G332, C332:G332, 0)&gt;0, SMALL('Raw Data'!C327:E327, 1), 0), 0)</f>
        <v>0</v>
      </c>
      <c r="AK332" s="7">
        <f t="shared" si="91"/>
        <v>0</v>
      </c>
      <c r="AL332">
        <f>IF(ISNUMBER('Raw Data'!C327), IF(_xlfn.XLOOKUP(SMALL('Raw Data'!C327:E327, 2), C332:G332, C332:G332, 0)&gt;0, SMALL('Raw Data'!C327:E327, 2), 0), 0)</f>
        <v>0</v>
      </c>
      <c r="AM332" s="7">
        <f t="shared" si="92"/>
        <v>0</v>
      </c>
      <c r="AN332">
        <f>IF(ISNUMBER('Raw Data'!C327), IF(_xlfn.XLOOKUP(SMALL('Raw Data'!C327:E327, 3), C332:G332, C332:G332, 0)&gt;0, SMALL('Raw Data'!C327:E327, 3), 0), 0)</f>
        <v>0</v>
      </c>
      <c r="AO332" s="7">
        <f t="shared" si="93"/>
        <v>0</v>
      </c>
      <c r="AP332">
        <f>IF(AND('Raw Data'!C327&lt;'Raw Data'!E327,'Raw Data'!O327&gt;'Raw Data'!P327),'Raw Data'!C327,IF(AND('Raw Data'!E327&lt;'Raw Data'!C327,'Raw Data'!P327&gt;'Raw Data'!O327),'Raw Data'!E327,0))</f>
        <v>0</v>
      </c>
      <c r="AQ332" s="7">
        <f t="shared" si="94"/>
        <v>0</v>
      </c>
      <c r="AR332">
        <f>IF(AND('Raw Data'!C327&gt;'Raw Data'!E327,'Raw Data'!O327&gt;'Raw Data'!P327),'Raw Data'!C327,IF(AND('Raw Data'!E327&gt;'Raw Data'!C327,'Raw Data'!P327&gt;'Raw Data'!O327),'Raw Data'!E327,0))</f>
        <v>0</v>
      </c>
      <c r="AS332">
        <f>IF('Raw Data'!D327&gt;0, IF('Raw Data'!D327&gt;4, Analysis!P332, 1), 0)</f>
        <v>0</v>
      </c>
      <c r="AT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AU332">
        <f t="shared" si="95"/>
        <v>0</v>
      </c>
      <c r="AV332">
        <f>IF(AND('Raw Data'!D327&gt;4,'Raw Data'!O327&lt;'Raw Data'!P327),'Raw Data'!K327,IF(AND('Raw Data'!D327&gt;4,'Raw Data'!O327='Raw Data'!P327),0,IF('Raw Data'!O327='Raw Data'!P327,'Raw Data'!D327,0)))</f>
        <v>0</v>
      </c>
      <c r="AW332">
        <f>IF(AND('Raw Data'!D327&lt;4, NOT(ISBLANK('Raw Data'!D327))), 1, 0)</f>
        <v>0</v>
      </c>
      <c r="AX332">
        <f>IF(AND('Raw Data'!D327&lt;4, 'Raw Data'!O327='Raw Data'!P327), 'Raw Data'!D327, 0)</f>
        <v>0</v>
      </c>
    </row>
    <row r="333" spans="1:50" x14ac:dyDescent="0.3">
      <c r="A333">
        <f>'Raw Data'!Q328</f>
        <v>0</v>
      </c>
      <c r="B333" s="7">
        <f t="shared" si="80"/>
        <v>0</v>
      </c>
      <c r="C333">
        <f>IF('Raw Data'!O328&gt;'Raw Data'!P328, 'Raw Data'!C328, 0)</f>
        <v>0</v>
      </c>
      <c r="D333" s="7">
        <f t="shared" si="81"/>
        <v>0</v>
      </c>
      <c r="E333">
        <f>IF(AND(ISNUMBER('Raw Data'!O328), 'Raw Data'!O328='Raw Data'!P328), 'Raw Data'!D328, 0)</f>
        <v>0</v>
      </c>
      <c r="F333" s="7">
        <f t="shared" si="82"/>
        <v>0</v>
      </c>
      <c r="G333">
        <f>IF('Raw Data'!O328&lt;'Raw Data'!P328, 'Raw Data'!E328, 0)</f>
        <v>0</v>
      </c>
      <c r="H333" s="7">
        <f t="shared" si="83"/>
        <v>0</v>
      </c>
      <c r="I333">
        <f>IF(SUM('Raw Data'!O328:P328)&gt;2, 'Raw Data'!F328, 0)</f>
        <v>0</v>
      </c>
      <c r="J333" s="7">
        <f t="shared" si="84"/>
        <v>0</v>
      </c>
      <c r="K333">
        <f>IF(AND(ISNUMBER('Raw Data'!O328),SUM('Raw Data'!O328:P328)&lt;3),'Raw Data'!F328,)</f>
        <v>0</v>
      </c>
      <c r="L333" s="7">
        <f t="shared" si="85"/>
        <v>0</v>
      </c>
      <c r="M333">
        <f>IF(AND('Raw Data'!O328&gt;0, 'Raw Data'!P328&gt;0), 'Raw Data'!H328, 0)</f>
        <v>0</v>
      </c>
      <c r="N333" s="7">
        <f t="shared" si="86"/>
        <v>0</v>
      </c>
      <c r="O333">
        <f>IF(AND(ISNUMBER('Raw Data'!O328), OR('Raw Data'!O328=0, 'Raw Data'!P328=0)), 'Raw Data'!I328, 0)</f>
        <v>0</v>
      </c>
      <c r="P333" s="7">
        <f>IF(OR(E333&gt;0, ISBLANK('Raw Data'!O328)=TRUE), 0, 1)</f>
        <v>0</v>
      </c>
      <c r="Q333">
        <f>IF('Raw Data'!O328='Raw Data'!P328, 0, IF('Raw Data'!O328&gt;'Raw Data'!P328, 'Raw Data'!J328, 0))</f>
        <v>0</v>
      </c>
      <c r="R333" s="7">
        <f>IF(OR(E333&gt;0, ISBLANK('Raw Data'!O328)=TRUE), 0, 1)</f>
        <v>0</v>
      </c>
      <c r="S333">
        <f>IF('Raw Data'!O328='Raw Data'!P328, 0, IF('Raw Data'!O328&lt;'Raw Data'!P328, 'Raw Data'!K328, 0))</f>
        <v>0</v>
      </c>
      <c r="T333" s="7">
        <f t="shared" si="87"/>
        <v>0</v>
      </c>
      <c r="U333">
        <f>IF(AND(ISNUMBER('Raw Data'!O328), OR('Raw Data'!O328&gt;'Raw Data'!P328, 'Raw Data'!O328='Raw Data'!P328)), 'Raw Data'!L328, 0)</f>
        <v>0</v>
      </c>
      <c r="V333" s="7">
        <f t="shared" si="88"/>
        <v>0</v>
      </c>
      <c r="W333">
        <f>IF(AND(ISNUMBER('Raw Data'!O328), OR('Raw Data'!O328&lt;'Raw Data'!P328, 'Raw Data'!O328='Raw Data'!P328)), 'Raw Data'!M328, 0)</f>
        <v>0</v>
      </c>
      <c r="X333" s="7">
        <f t="shared" si="89"/>
        <v>0</v>
      </c>
      <c r="Y333">
        <f>IF(AND(ISNUMBER('Raw Data'!O328), OR('Raw Data'!O328&gt;'Raw Data'!P328, 'Raw Data'!O328&lt;'Raw Data'!P328)), 'Raw Data'!N328, 0)</f>
        <v>0</v>
      </c>
      <c r="Z333">
        <f>IF('Raw Data'!C328&lt;'Raw Data'!E328, 1, 0)</f>
        <v>0</v>
      </c>
      <c r="AA333">
        <f>IF(AND('Raw Data'!C328&lt;'Raw Data'!E328, 'Raw Data'!O328&gt;'Raw Data'!P328), 'Raw Data'!C328, 0)</f>
        <v>0</v>
      </c>
      <c r="AB333" t="b">
        <f>'Raw Data'!C328&lt;'Raw Data'!E328</f>
        <v>0</v>
      </c>
      <c r="AC333">
        <f>IF('Raw Data'!C329&gt;'Raw Data'!E329, 1, 0)</f>
        <v>0</v>
      </c>
      <c r="AD333">
        <f>IF(AND('Raw Data'!C328&gt;'Raw Data'!E328, 'Raw Data'!O328&gt;'Raw Data'!P328), 'Raw Data'!C328, 0)</f>
        <v>0</v>
      </c>
      <c r="AE333">
        <f>IF('Raw Data'!E328&lt;'Raw Data'!C328, 1, 0)</f>
        <v>0</v>
      </c>
      <c r="AF333">
        <f>IF(AND('Raw Data'!C328&gt;'Raw Data'!E328, 'Raw Data'!O328&lt;'Raw Data'!P328), 'Raw Data'!E328, 0)</f>
        <v>0</v>
      </c>
      <c r="AG333">
        <f>IF('Raw Data'!E328&gt;'Raw Data'!C328, 1, 0)</f>
        <v>0</v>
      </c>
      <c r="AH333">
        <f>IF(AND('Raw Data'!C328&lt;'Raw Data'!E328, 'Raw Data'!O328&lt;'Raw Data'!P328), 'Raw Data'!E328, 0)</f>
        <v>0</v>
      </c>
      <c r="AI333" s="7">
        <f t="shared" si="90"/>
        <v>0</v>
      </c>
      <c r="AJ333">
        <f>IF(ISNUMBER('Raw Data'!C328), IF(_xlfn.XLOOKUP(SMALL('Raw Data'!C328:E328, 1), C333:G333, C333:G333, 0)&gt;0, SMALL('Raw Data'!C328:E328, 1), 0), 0)</f>
        <v>0</v>
      </c>
      <c r="AK333" s="7">
        <f t="shared" si="91"/>
        <v>0</v>
      </c>
      <c r="AL333">
        <f>IF(ISNUMBER('Raw Data'!C328), IF(_xlfn.XLOOKUP(SMALL('Raw Data'!C328:E328, 2), C333:G333, C333:G333, 0)&gt;0, SMALL('Raw Data'!C328:E328, 2), 0), 0)</f>
        <v>0</v>
      </c>
      <c r="AM333" s="7">
        <f t="shared" si="92"/>
        <v>0</v>
      </c>
      <c r="AN333">
        <f>IF(ISNUMBER('Raw Data'!C328), IF(_xlfn.XLOOKUP(SMALL('Raw Data'!C328:E328, 3), C333:G333, C333:G333, 0)&gt;0, SMALL('Raw Data'!C328:E328, 3), 0), 0)</f>
        <v>0</v>
      </c>
      <c r="AO333" s="7">
        <f t="shared" si="93"/>
        <v>0</v>
      </c>
      <c r="AP333">
        <f>IF(AND('Raw Data'!C328&lt;'Raw Data'!E328,'Raw Data'!O328&gt;'Raw Data'!P328),'Raw Data'!C328,IF(AND('Raw Data'!E328&lt;'Raw Data'!C328,'Raw Data'!P328&gt;'Raw Data'!O328),'Raw Data'!E328,0))</f>
        <v>0</v>
      </c>
      <c r="AQ333" s="7">
        <f t="shared" si="94"/>
        <v>0</v>
      </c>
      <c r="AR333">
        <f>IF(AND('Raw Data'!C328&gt;'Raw Data'!E328,'Raw Data'!O328&gt;'Raw Data'!P328),'Raw Data'!C328,IF(AND('Raw Data'!E328&gt;'Raw Data'!C328,'Raw Data'!P328&gt;'Raw Data'!O328),'Raw Data'!E328,0))</f>
        <v>0</v>
      </c>
      <c r="AS333">
        <f>IF('Raw Data'!D328&gt;0, IF('Raw Data'!D328&gt;4, Analysis!P333, 1), 0)</f>
        <v>0</v>
      </c>
      <c r="AT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AU333">
        <f t="shared" si="95"/>
        <v>0</v>
      </c>
      <c r="AV333">
        <f>IF(AND('Raw Data'!D328&gt;4,'Raw Data'!O328&lt;'Raw Data'!P328),'Raw Data'!K328,IF(AND('Raw Data'!D328&gt;4,'Raw Data'!O328='Raw Data'!P328),0,IF('Raw Data'!O328='Raw Data'!P328,'Raw Data'!D328,0)))</f>
        <v>0</v>
      </c>
      <c r="AW333">
        <f>IF(AND('Raw Data'!D328&lt;4, NOT(ISBLANK('Raw Data'!D328))), 1, 0)</f>
        <v>0</v>
      </c>
      <c r="AX333">
        <f>IF(AND('Raw Data'!D328&lt;4, 'Raw Data'!O328='Raw Data'!P328), 'Raw Data'!D328, 0)</f>
        <v>0</v>
      </c>
    </row>
    <row r="334" spans="1:50" x14ac:dyDescent="0.3">
      <c r="A334">
        <f>'Raw Data'!Q329</f>
        <v>0</v>
      </c>
      <c r="B334" s="7">
        <f t="shared" si="80"/>
        <v>0</v>
      </c>
      <c r="C334">
        <f>IF('Raw Data'!O329&gt;'Raw Data'!P329, 'Raw Data'!C329, 0)</f>
        <v>0</v>
      </c>
      <c r="D334" s="7">
        <f t="shared" si="81"/>
        <v>0</v>
      </c>
      <c r="E334">
        <f>IF(AND(ISNUMBER('Raw Data'!O329), 'Raw Data'!O329='Raw Data'!P329), 'Raw Data'!D329, 0)</f>
        <v>0</v>
      </c>
      <c r="F334" s="7">
        <f t="shared" si="82"/>
        <v>0</v>
      </c>
      <c r="G334">
        <f>IF('Raw Data'!O329&lt;'Raw Data'!P329, 'Raw Data'!E329, 0)</f>
        <v>0</v>
      </c>
      <c r="H334" s="7">
        <f t="shared" si="83"/>
        <v>0</v>
      </c>
      <c r="I334">
        <f>IF(SUM('Raw Data'!O329:P329)&gt;2, 'Raw Data'!F329, 0)</f>
        <v>0</v>
      </c>
      <c r="J334" s="7">
        <f t="shared" si="84"/>
        <v>0</v>
      </c>
      <c r="K334">
        <f>IF(AND(ISNUMBER('Raw Data'!O329),SUM('Raw Data'!O329:P329)&lt;3),'Raw Data'!F329,)</f>
        <v>0</v>
      </c>
      <c r="L334" s="7">
        <f t="shared" si="85"/>
        <v>0</v>
      </c>
      <c r="M334">
        <f>IF(AND('Raw Data'!O329&gt;0, 'Raw Data'!P329&gt;0), 'Raw Data'!H329, 0)</f>
        <v>0</v>
      </c>
      <c r="N334" s="7">
        <f t="shared" si="86"/>
        <v>0</v>
      </c>
      <c r="O334">
        <f>IF(AND(ISNUMBER('Raw Data'!O329), OR('Raw Data'!O329=0, 'Raw Data'!P329=0)), 'Raw Data'!I329, 0)</f>
        <v>0</v>
      </c>
      <c r="P334" s="7">
        <f>IF(OR(E334&gt;0, ISBLANK('Raw Data'!O329)=TRUE), 0, 1)</f>
        <v>0</v>
      </c>
      <c r="Q334">
        <f>IF('Raw Data'!O329='Raw Data'!P329, 0, IF('Raw Data'!O329&gt;'Raw Data'!P329, 'Raw Data'!J329, 0))</f>
        <v>0</v>
      </c>
      <c r="R334" s="7">
        <f>IF(OR(E334&gt;0, ISBLANK('Raw Data'!O329)=TRUE), 0, 1)</f>
        <v>0</v>
      </c>
      <c r="S334">
        <f>IF('Raw Data'!O329='Raw Data'!P329, 0, IF('Raw Data'!O329&lt;'Raw Data'!P329, 'Raw Data'!K329, 0))</f>
        <v>0</v>
      </c>
      <c r="T334" s="7">
        <f t="shared" si="87"/>
        <v>0</v>
      </c>
      <c r="U334">
        <f>IF(AND(ISNUMBER('Raw Data'!O329), OR('Raw Data'!O329&gt;'Raw Data'!P329, 'Raw Data'!O329='Raw Data'!P329)), 'Raw Data'!L329, 0)</f>
        <v>0</v>
      </c>
      <c r="V334" s="7">
        <f t="shared" si="88"/>
        <v>0</v>
      </c>
      <c r="W334">
        <f>IF(AND(ISNUMBER('Raw Data'!O329), OR('Raw Data'!O329&lt;'Raw Data'!P329, 'Raw Data'!O329='Raw Data'!P329)), 'Raw Data'!M329, 0)</f>
        <v>0</v>
      </c>
      <c r="X334" s="7">
        <f t="shared" si="89"/>
        <v>0</v>
      </c>
      <c r="Y334">
        <f>IF(AND(ISNUMBER('Raw Data'!O329), OR('Raw Data'!O329&gt;'Raw Data'!P329, 'Raw Data'!O329&lt;'Raw Data'!P329)), 'Raw Data'!N329, 0)</f>
        <v>0</v>
      </c>
      <c r="Z334">
        <f>IF('Raw Data'!C329&lt;'Raw Data'!E329, 1, 0)</f>
        <v>0</v>
      </c>
      <c r="AA334">
        <f>IF(AND('Raw Data'!C329&lt;'Raw Data'!E329, 'Raw Data'!O329&gt;'Raw Data'!P329), 'Raw Data'!C329, 0)</f>
        <v>0</v>
      </c>
      <c r="AB334" t="b">
        <f>'Raw Data'!C329&lt;'Raw Data'!E329</f>
        <v>0</v>
      </c>
      <c r="AC334">
        <f>IF('Raw Data'!C330&gt;'Raw Data'!E330, 1, 0)</f>
        <v>0</v>
      </c>
      <c r="AD334">
        <f>IF(AND('Raw Data'!C329&gt;'Raw Data'!E329, 'Raw Data'!O329&gt;'Raw Data'!P329), 'Raw Data'!C329, 0)</f>
        <v>0</v>
      </c>
      <c r="AE334">
        <f>IF('Raw Data'!E329&lt;'Raw Data'!C329, 1, 0)</f>
        <v>0</v>
      </c>
      <c r="AF334">
        <f>IF(AND('Raw Data'!C329&gt;'Raw Data'!E329, 'Raw Data'!O329&lt;'Raw Data'!P329), 'Raw Data'!E329, 0)</f>
        <v>0</v>
      </c>
      <c r="AG334">
        <f>IF('Raw Data'!E329&gt;'Raw Data'!C329, 1, 0)</f>
        <v>0</v>
      </c>
      <c r="AH334">
        <f>IF(AND('Raw Data'!C329&lt;'Raw Data'!E329, 'Raw Data'!O329&lt;'Raw Data'!P329), 'Raw Data'!E329, 0)</f>
        <v>0</v>
      </c>
      <c r="AI334" s="7">
        <f t="shared" si="90"/>
        <v>0</v>
      </c>
      <c r="AJ334">
        <f>IF(ISNUMBER('Raw Data'!C329), IF(_xlfn.XLOOKUP(SMALL('Raw Data'!C329:E329, 1), C334:G334, C334:G334, 0)&gt;0, SMALL('Raw Data'!C329:E329, 1), 0), 0)</f>
        <v>0</v>
      </c>
      <c r="AK334" s="7">
        <f t="shared" si="91"/>
        <v>0</v>
      </c>
      <c r="AL334">
        <f>IF(ISNUMBER('Raw Data'!C329), IF(_xlfn.XLOOKUP(SMALL('Raw Data'!C329:E329, 2), C334:G334, C334:G334, 0)&gt;0, SMALL('Raw Data'!C329:E329, 2), 0), 0)</f>
        <v>0</v>
      </c>
      <c r="AM334" s="7">
        <f t="shared" si="92"/>
        <v>0</v>
      </c>
      <c r="AN334">
        <f>IF(ISNUMBER('Raw Data'!C329), IF(_xlfn.XLOOKUP(SMALL('Raw Data'!C329:E329, 3), C334:G334, C334:G334, 0)&gt;0, SMALL('Raw Data'!C329:E329, 3), 0), 0)</f>
        <v>0</v>
      </c>
      <c r="AO334" s="7">
        <f t="shared" si="93"/>
        <v>0</v>
      </c>
      <c r="AP334">
        <f>IF(AND('Raw Data'!C329&lt;'Raw Data'!E329,'Raw Data'!O329&gt;'Raw Data'!P329),'Raw Data'!C329,IF(AND('Raw Data'!E329&lt;'Raw Data'!C329,'Raw Data'!P329&gt;'Raw Data'!O329),'Raw Data'!E329,0))</f>
        <v>0</v>
      </c>
      <c r="AQ334" s="7">
        <f t="shared" si="94"/>
        <v>0</v>
      </c>
      <c r="AR334">
        <f>IF(AND('Raw Data'!C329&gt;'Raw Data'!E329,'Raw Data'!O329&gt;'Raw Data'!P329),'Raw Data'!C329,IF(AND('Raw Data'!E329&gt;'Raw Data'!C329,'Raw Data'!P329&gt;'Raw Data'!O329),'Raw Data'!E329,0))</f>
        <v>0</v>
      </c>
      <c r="AS334">
        <f>IF('Raw Data'!D329&gt;0, IF('Raw Data'!D329&gt;4, Analysis!P334, 1), 0)</f>
        <v>0</v>
      </c>
      <c r="AT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AU334">
        <f t="shared" si="95"/>
        <v>0</v>
      </c>
      <c r="AV334">
        <f>IF(AND('Raw Data'!D329&gt;4,'Raw Data'!O329&lt;'Raw Data'!P329),'Raw Data'!K329,IF(AND('Raw Data'!D329&gt;4,'Raw Data'!O329='Raw Data'!P329),0,IF('Raw Data'!O329='Raw Data'!P329,'Raw Data'!D329,0)))</f>
        <v>0</v>
      </c>
      <c r="AW334">
        <f>IF(AND('Raw Data'!D329&lt;4, NOT(ISBLANK('Raw Data'!D329))), 1, 0)</f>
        <v>0</v>
      </c>
      <c r="AX334">
        <f>IF(AND('Raw Data'!D329&lt;4, 'Raw Data'!O329='Raw Data'!P329), 'Raw Data'!D329, 0)</f>
        <v>0</v>
      </c>
    </row>
    <row r="335" spans="1:50" x14ac:dyDescent="0.3">
      <c r="A335">
        <f>'Raw Data'!Q330</f>
        <v>0</v>
      </c>
      <c r="B335" s="7">
        <f t="shared" si="80"/>
        <v>0</v>
      </c>
      <c r="C335">
        <f>IF('Raw Data'!O330&gt;'Raw Data'!P330, 'Raw Data'!C330, 0)</f>
        <v>0</v>
      </c>
      <c r="D335" s="7">
        <f t="shared" si="81"/>
        <v>0</v>
      </c>
      <c r="E335">
        <f>IF(AND(ISNUMBER('Raw Data'!O330), 'Raw Data'!O330='Raw Data'!P330), 'Raw Data'!D330, 0)</f>
        <v>0</v>
      </c>
      <c r="F335" s="7">
        <f t="shared" si="82"/>
        <v>0</v>
      </c>
      <c r="G335">
        <f>IF('Raw Data'!O330&lt;'Raw Data'!P330, 'Raw Data'!E330, 0)</f>
        <v>0</v>
      </c>
      <c r="H335" s="7">
        <f t="shared" si="83"/>
        <v>0</v>
      </c>
      <c r="I335">
        <f>IF(SUM('Raw Data'!O330:P330)&gt;2, 'Raw Data'!F330, 0)</f>
        <v>0</v>
      </c>
      <c r="J335" s="7">
        <f t="shared" si="84"/>
        <v>0</v>
      </c>
      <c r="K335">
        <f>IF(AND(ISNUMBER('Raw Data'!O330),SUM('Raw Data'!O330:P330)&lt;3),'Raw Data'!F330,)</f>
        <v>0</v>
      </c>
      <c r="L335" s="7">
        <f t="shared" si="85"/>
        <v>0</v>
      </c>
      <c r="M335">
        <f>IF(AND('Raw Data'!O330&gt;0, 'Raw Data'!P330&gt;0), 'Raw Data'!H330, 0)</f>
        <v>0</v>
      </c>
      <c r="N335" s="7">
        <f t="shared" si="86"/>
        <v>0</v>
      </c>
      <c r="O335">
        <f>IF(AND(ISNUMBER('Raw Data'!O330), OR('Raw Data'!O330=0, 'Raw Data'!P330=0)), 'Raw Data'!I330, 0)</f>
        <v>0</v>
      </c>
      <c r="P335" s="7">
        <f>IF(OR(E335&gt;0, ISBLANK('Raw Data'!O330)=TRUE), 0, 1)</f>
        <v>0</v>
      </c>
      <c r="Q335">
        <f>IF('Raw Data'!O330='Raw Data'!P330, 0, IF('Raw Data'!O330&gt;'Raw Data'!P330, 'Raw Data'!J330, 0))</f>
        <v>0</v>
      </c>
      <c r="R335" s="7">
        <f>IF(OR(E335&gt;0, ISBLANK('Raw Data'!O330)=TRUE), 0, 1)</f>
        <v>0</v>
      </c>
      <c r="S335">
        <f>IF('Raw Data'!O330='Raw Data'!P330, 0, IF('Raw Data'!O330&lt;'Raw Data'!P330, 'Raw Data'!K330, 0))</f>
        <v>0</v>
      </c>
      <c r="T335" s="7">
        <f t="shared" si="87"/>
        <v>0</v>
      </c>
      <c r="U335">
        <f>IF(AND(ISNUMBER('Raw Data'!O330), OR('Raw Data'!O330&gt;'Raw Data'!P330, 'Raw Data'!O330='Raw Data'!P330)), 'Raw Data'!L330, 0)</f>
        <v>0</v>
      </c>
      <c r="V335" s="7">
        <f t="shared" si="88"/>
        <v>0</v>
      </c>
      <c r="W335">
        <f>IF(AND(ISNUMBER('Raw Data'!O330), OR('Raw Data'!O330&lt;'Raw Data'!P330, 'Raw Data'!O330='Raw Data'!P330)), 'Raw Data'!M330, 0)</f>
        <v>0</v>
      </c>
      <c r="X335" s="7">
        <f t="shared" si="89"/>
        <v>0</v>
      </c>
      <c r="Y335">
        <f>IF(AND(ISNUMBER('Raw Data'!O330), OR('Raw Data'!O330&gt;'Raw Data'!P330, 'Raw Data'!O330&lt;'Raw Data'!P330)), 'Raw Data'!N330, 0)</f>
        <v>0</v>
      </c>
      <c r="Z335">
        <f>IF('Raw Data'!C330&lt;'Raw Data'!E330, 1, 0)</f>
        <v>0</v>
      </c>
      <c r="AA335">
        <f>IF(AND('Raw Data'!C330&lt;'Raw Data'!E330, 'Raw Data'!O330&gt;'Raw Data'!P330), 'Raw Data'!C330, 0)</f>
        <v>0</v>
      </c>
      <c r="AB335" t="b">
        <f>'Raw Data'!C330&lt;'Raw Data'!E330</f>
        <v>0</v>
      </c>
      <c r="AC335">
        <f>IF('Raw Data'!C331&gt;'Raw Data'!E331, 1, 0)</f>
        <v>0</v>
      </c>
      <c r="AD335">
        <f>IF(AND('Raw Data'!C330&gt;'Raw Data'!E330, 'Raw Data'!O330&gt;'Raw Data'!P330), 'Raw Data'!C330, 0)</f>
        <v>0</v>
      </c>
      <c r="AE335">
        <f>IF('Raw Data'!E330&lt;'Raw Data'!C330, 1, 0)</f>
        <v>0</v>
      </c>
      <c r="AF335">
        <f>IF(AND('Raw Data'!C330&gt;'Raw Data'!E330, 'Raw Data'!O330&lt;'Raw Data'!P330), 'Raw Data'!E330, 0)</f>
        <v>0</v>
      </c>
      <c r="AG335">
        <f>IF('Raw Data'!E330&gt;'Raw Data'!C330, 1, 0)</f>
        <v>0</v>
      </c>
      <c r="AH335">
        <f>IF(AND('Raw Data'!C330&lt;'Raw Data'!E330, 'Raw Data'!O330&lt;'Raw Data'!P330), 'Raw Data'!E330, 0)</f>
        <v>0</v>
      </c>
      <c r="AI335" s="7">
        <f t="shared" si="90"/>
        <v>0</v>
      </c>
      <c r="AJ335">
        <f>IF(ISNUMBER('Raw Data'!C330), IF(_xlfn.XLOOKUP(SMALL('Raw Data'!C330:E330, 1), C335:G335, C335:G335, 0)&gt;0, SMALL('Raw Data'!C330:E330, 1), 0), 0)</f>
        <v>0</v>
      </c>
      <c r="AK335" s="7">
        <f t="shared" si="91"/>
        <v>0</v>
      </c>
      <c r="AL335">
        <f>IF(ISNUMBER('Raw Data'!C330), IF(_xlfn.XLOOKUP(SMALL('Raw Data'!C330:E330, 2), C335:G335, C335:G335, 0)&gt;0, SMALL('Raw Data'!C330:E330, 2), 0), 0)</f>
        <v>0</v>
      </c>
      <c r="AM335" s="7">
        <f t="shared" si="92"/>
        <v>0</v>
      </c>
      <c r="AN335">
        <f>IF(ISNUMBER('Raw Data'!C330), IF(_xlfn.XLOOKUP(SMALL('Raw Data'!C330:E330, 3), C335:G335, C335:G335, 0)&gt;0, SMALL('Raw Data'!C330:E330, 3), 0), 0)</f>
        <v>0</v>
      </c>
      <c r="AO335" s="7">
        <f t="shared" si="93"/>
        <v>0</v>
      </c>
      <c r="AP335">
        <f>IF(AND('Raw Data'!C330&lt;'Raw Data'!E330,'Raw Data'!O330&gt;'Raw Data'!P330),'Raw Data'!C330,IF(AND('Raw Data'!E330&lt;'Raw Data'!C330,'Raw Data'!P330&gt;'Raw Data'!O330),'Raw Data'!E330,0))</f>
        <v>0</v>
      </c>
      <c r="AQ335" s="7">
        <f t="shared" si="94"/>
        <v>0</v>
      </c>
      <c r="AR335">
        <f>IF(AND('Raw Data'!C330&gt;'Raw Data'!E330,'Raw Data'!O330&gt;'Raw Data'!P330),'Raw Data'!C330,IF(AND('Raw Data'!E330&gt;'Raw Data'!C330,'Raw Data'!P330&gt;'Raw Data'!O330),'Raw Data'!E330,0))</f>
        <v>0</v>
      </c>
      <c r="AS335">
        <f>IF('Raw Data'!D330&gt;0, IF('Raw Data'!D330&gt;4, Analysis!P335, 1), 0)</f>
        <v>0</v>
      </c>
      <c r="AT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AU335">
        <f t="shared" si="95"/>
        <v>0</v>
      </c>
      <c r="AV335">
        <f>IF(AND('Raw Data'!D330&gt;4,'Raw Data'!O330&lt;'Raw Data'!P330),'Raw Data'!K330,IF(AND('Raw Data'!D330&gt;4,'Raw Data'!O330='Raw Data'!P330),0,IF('Raw Data'!O330='Raw Data'!P330,'Raw Data'!D330,0)))</f>
        <v>0</v>
      </c>
      <c r="AW335">
        <f>IF(AND('Raw Data'!D330&lt;4, NOT(ISBLANK('Raw Data'!D330))), 1, 0)</f>
        <v>0</v>
      </c>
      <c r="AX335">
        <f>IF(AND('Raw Data'!D330&lt;4, 'Raw Data'!O330='Raw Data'!P330), 'Raw Data'!D330, 0)</f>
        <v>0</v>
      </c>
    </row>
    <row r="336" spans="1:50" x14ac:dyDescent="0.3">
      <c r="A336">
        <f>'Raw Data'!Q331</f>
        <v>0</v>
      </c>
      <c r="B336" s="7">
        <f t="shared" si="80"/>
        <v>0</v>
      </c>
      <c r="C336">
        <f>IF('Raw Data'!O331&gt;'Raw Data'!P331, 'Raw Data'!C331, 0)</f>
        <v>0</v>
      </c>
      <c r="D336" s="7">
        <f t="shared" si="81"/>
        <v>0</v>
      </c>
      <c r="E336">
        <f>IF(AND(ISNUMBER('Raw Data'!O331), 'Raw Data'!O331='Raw Data'!P331), 'Raw Data'!D331, 0)</f>
        <v>0</v>
      </c>
      <c r="F336" s="7">
        <f t="shared" si="82"/>
        <v>0</v>
      </c>
      <c r="G336">
        <f>IF('Raw Data'!O331&lt;'Raw Data'!P331, 'Raw Data'!E331, 0)</f>
        <v>0</v>
      </c>
      <c r="H336" s="7">
        <f t="shared" si="83"/>
        <v>0</v>
      </c>
      <c r="I336">
        <f>IF(SUM('Raw Data'!O331:P331)&gt;2, 'Raw Data'!F331, 0)</f>
        <v>0</v>
      </c>
      <c r="J336" s="7">
        <f t="shared" si="84"/>
        <v>0</v>
      </c>
      <c r="K336">
        <f>IF(AND(ISNUMBER('Raw Data'!O331),SUM('Raw Data'!O331:P331)&lt;3),'Raw Data'!F331,)</f>
        <v>0</v>
      </c>
      <c r="L336" s="7">
        <f t="shared" si="85"/>
        <v>0</v>
      </c>
      <c r="M336">
        <f>IF(AND('Raw Data'!O331&gt;0, 'Raw Data'!P331&gt;0), 'Raw Data'!H331, 0)</f>
        <v>0</v>
      </c>
      <c r="N336" s="7">
        <f t="shared" si="86"/>
        <v>0</v>
      </c>
      <c r="O336">
        <f>IF(AND(ISNUMBER('Raw Data'!O331), OR('Raw Data'!O331=0, 'Raw Data'!P331=0)), 'Raw Data'!I331, 0)</f>
        <v>0</v>
      </c>
      <c r="P336" s="7">
        <f>IF(OR(E336&gt;0, ISBLANK('Raw Data'!O331)=TRUE), 0, 1)</f>
        <v>0</v>
      </c>
      <c r="Q336">
        <f>IF('Raw Data'!O331='Raw Data'!P331, 0, IF('Raw Data'!O331&gt;'Raw Data'!P331, 'Raw Data'!J331, 0))</f>
        <v>0</v>
      </c>
      <c r="R336" s="7">
        <f>IF(OR(E336&gt;0, ISBLANK('Raw Data'!O331)=TRUE), 0, 1)</f>
        <v>0</v>
      </c>
      <c r="S336">
        <f>IF('Raw Data'!O331='Raw Data'!P331, 0, IF('Raw Data'!O331&lt;'Raw Data'!P331, 'Raw Data'!K331, 0))</f>
        <v>0</v>
      </c>
      <c r="T336" s="7">
        <f t="shared" si="87"/>
        <v>0</v>
      </c>
      <c r="U336">
        <f>IF(AND(ISNUMBER('Raw Data'!O331), OR('Raw Data'!O331&gt;'Raw Data'!P331, 'Raw Data'!O331='Raw Data'!P331)), 'Raw Data'!L331, 0)</f>
        <v>0</v>
      </c>
      <c r="V336" s="7">
        <f t="shared" si="88"/>
        <v>0</v>
      </c>
      <c r="W336">
        <f>IF(AND(ISNUMBER('Raw Data'!O331), OR('Raw Data'!O331&lt;'Raw Data'!P331, 'Raw Data'!O331='Raw Data'!P331)), 'Raw Data'!M331, 0)</f>
        <v>0</v>
      </c>
      <c r="X336" s="7">
        <f t="shared" si="89"/>
        <v>0</v>
      </c>
      <c r="Y336">
        <f>IF(AND(ISNUMBER('Raw Data'!O331), OR('Raw Data'!O331&gt;'Raw Data'!P331, 'Raw Data'!O331&lt;'Raw Data'!P331)), 'Raw Data'!N331, 0)</f>
        <v>0</v>
      </c>
      <c r="Z336">
        <f>IF('Raw Data'!C331&lt;'Raw Data'!E331, 1, 0)</f>
        <v>0</v>
      </c>
      <c r="AA336">
        <f>IF(AND('Raw Data'!C331&lt;'Raw Data'!E331, 'Raw Data'!O331&gt;'Raw Data'!P331), 'Raw Data'!C331, 0)</f>
        <v>0</v>
      </c>
      <c r="AB336" t="b">
        <f>'Raw Data'!C331&lt;'Raw Data'!E331</f>
        <v>0</v>
      </c>
      <c r="AC336">
        <f>IF('Raw Data'!C332&gt;'Raw Data'!E332, 1, 0)</f>
        <v>0</v>
      </c>
      <c r="AD336">
        <f>IF(AND('Raw Data'!C331&gt;'Raw Data'!E331, 'Raw Data'!O331&gt;'Raw Data'!P331), 'Raw Data'!C331, 0)</f>
        <v>0</v>
      </c>
      <c r="AE336">
        <f>IF('Raw Data'!E331&lt;'Raw Data'!C331, 1, 0)</f>
        <v>0</v>
      </c>
      <c r="AF336">
        <f>IF(AND('Raw Data'!C331&gt;'Raw Data'!E331, 'Raw Data'!O331&lt;'Raw Data'!P331), 'Raw Data'!E331, 0)</f>
        <v>0</v>
      </c>
      <c r="AG336">
        <f>IF('Raw Data'!E331&gt;'Raw Data'!C331, 1, 0)</f>
        <v>0</v>
      </c>
      <c r="AH336">
        <f>IF(AND('Raw Data'!C331&lt;'Raw Data'!E331, 'Raw Data'!O331&lt;'Raw Data'!P331), 'Raw Data'!E331, 0)</f>
        <v>0</v>
      </c>
      <c r="AI336" s="7">
        <f t="shared" si="90"/>
        <v>0</v>
      </c>
      <c r="AJ336">
        <f>IF(ISNUMBER('Raw Data'!C331), IF(_xlfn.XLOOKUP(SMALL('Raw Data'!C331:E331, 1), C336:G336, C336:G336, 0)&gt;0, SMALL('Raw Data'!C331:E331, 1), 0), 0)</f>
        <v>0</v>
      </c>
      <c r="AK336" s="7">
        <f t="shared" si="91"/>
        <v>0</v>
      </c>
      <c r="AL336">
        <f>IF(ISNUMBER('Raw Data'!C331), IF(_xlfn.XLOOKUP(SMALL('Raw Data'!C331:E331, 2), C336:G336, C336:G336, 0)&gt;0, SMALL('Raw Data'!C331:E331, 2), 0), 0)</f>
        <v>0</v>
      </c>
      <c r="AM336" s="7">
        <f t="shared" si="92"/>
        <v>0</v>
      </c>
      <c r="AN336">
        <f>IF(ISNUMBER('Raw Data'!C331), IF(_xlfn.XLOOKUP(SMALL('Raw Data'!C331:E331, 3), C336:G336, C336:G336, 0)&gt;0, SMALL('Raw Data'!C331:E331, 3), 0), 0)</f>
        <v>0</v>
      </c>
      <c r="AO336" s="7">
        <f t="shared" si="93"/>
        <v>0</v>
      </c>
      <c r="AP336">
        <f>IF(AND('Raw Data'!C331&lt;'Raw Data'!E331,'Raw Data'!O331&gt;'Raw Data'!P331),'Raw Data'!C331,IF(AND('Raw Data'!E331&lt;'Raw Data'!C331,'Raw Data'!P331&gt;'Raw Data'!O331),'Raw Data'!E331,0))</f>
        <v>0</v>
      </c>
      <c r="AQ336" s="7">
        <f t="shared" si="94"/>
        <v>0</v>
      </c>
      <c r="AR336">
        <f>IF(AND('Raw Data'!C331&gt;'Raw Data'!E331,'Raw Data'!O331&gt;'Raw Data'!P331),'Raw Data'!C331,IF(AND('Raw Data'!E331&gt;'Raw Data'!C331,'Raw Data'!P331&gt;'Raw Data'!O331),'Raw Data'!E331,0))</f>
        <v>0</v>
      </c>
      <c r="AS336">
        <f>IF('Raw Data'!D331&gt;0, IF('Raw Data'!D331&gt;4, Analysis!P336, 1), 0)</f>
        <v>0</v>
      </c>
      <c r="AT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AU336">
        <f t="shared" si="95"/>
        <v>0</v>
      </c>
      <c r="AV336">
        <f>IF(AND('Raw Data'!D331&gt;4,'Raw Data'!O331&lt;'Raw Data'!P331),'Raw Data'!K331,IF(AND('Raw Data'!D331&gt;4,'Raw Data'!O331='Raw Data'!P331),0,IF('Raw Data'!O331='Raw Data'!P331,'Raw Data'!D331,0)))</f>
        <v>0</v>
      </c>
      <c r="AW336">
        <f>IF(AND('Raw Data'!D331&lt;4, NOT(ISBLANK('Raw Data'!D331))), 1, 0)</f>
        <v>0</v>
      </c>
      <c r="AX336">
        <f>IF(AND('Raw Data'!D331&lt;4, 'Raw Data'!O331='Raw Data'!P331), 'Raw Data'!D331, 0)</f>
        <v>0</v>
      </c>
    </row>
    <row r="337" spans="1:50" x14ac:dyDescent="0.3">
      <c r="A337">
        <f>'Raw Data'!Q332</f>
        <v>0</v>
      </c>
      <c r="B337" s="7">
        <f t="shared" si="80"/>
        <v>0</v>
      </c>
      <c r="C337">
        <f>IF('Raw Data'!O332&gt;'Raw Data'!P332, 'Raw Data'!C332, 0)</f>
        <v>0</v>
      </c>
      <c r="D337" s="7">
        <f t="shared" si="81"/>
        <v>0</v>
      </c>
      <c r="E337">
        <f>IF(AND(ISNUMBER('Raw Data'!O332), 'Raw Data'!O332='Raw Data'!P332), 'Raw Data'!D332, 0)</f>
        <v>0</v>
      </c>
      <c r="F337" s="7">
        <f t="shared" si="82"/>
        <v>0</v>
      </c>
      <c r="G337">
        <f>IF('Raw Data'!O332&lt;'Raw Data'!P332, 'Raw Data'!E332, 0)</f>
        <v>0</v>
      </c>
      <c r="H337" s="7">
        <f t="shared" si="83"/>
        <v>0</v>
      </c>
      <c r="I337">
        <f>IF(SUM('Raw Data'!O332:P332)&gt;2, 'Raw Data'!F332, 0)</f>
        <v>0</v>
      </c>
      <c r="J337" s="7">
        <f t="shared" si="84"/>
        <v>0</v>
      </c>
      <c r="K337">
        <f>IF(AND(ISNUMBER('Raw Data'!O332),SUM('Raw Data'!O332:P332)&lt;3),'Raw Data'!F332,)</f>
        <v>0</v>
      </c>
      <c r="L337" s="7">
        <f t="shared" si="85"/>
        <v>0</v>
      </c>
      <c r="M337">
        <f>IF(AND('Raw Data'!O332&gt;0, 'Raw Data'!P332&gt;0), 'Raw Data'!H332, 0)</f>
        <v>0</v>
      </c>
      <c r="N337" s="7">
        <f t="shared" si="86"/>
        <v>0</v>
      </c>
      <c r="O337">
        <f>IF(AND(ISNUMBER('Raw Data'!O332), OR('Raw Data'!O332=0, 'Raw Data'!P332=0)), 'Raw Data'!I332, 0)</f>
        <v>0</v>
      </c>
      <c r="P337" s="7">
        <f>IF(OR(E337&gt;0, ISBLANK('Raw Data'!O332)=TRUE), 0, 1)</f>
        <v>0</v>
      </c>
      <c r="Q337">
        <f>IF('Raw Data'!O332='Raw Data'!P332, 0, IF('Raw Data'!O332&gt;'Raw Data'!P332, 'Raw Data'!J332, 0))</f>
        <v>0</v>
      </c>
      <c r="R337" s="7">
        <f>IF(OR(E337&gt;0, ISBLANK('Raw Data'!O332)=TRUE), 0, 1)</f>
        <v>0</v>
      </c>
      <c r="S337">
        <f>IF('Raw Data'!O332='Raw Data'!P332, 0, IF('Raw Data'!O332&lt;'Raw Data'!P332, 'Raw Data'!K332, 0))</f>
        <v>0</v>
      </c>
      <c r="T337" s="7">
        <f t="shared" si="87"/>
        <v>0</v>
      </c>
      <c r="U337">
        <f>IF(AND(ISNUMBER('Raw Data'!O332), OR('Raw Data'!O332&gt;'Raw Data'!P332, 'Raw Data'!O332='Raw Data'!P332)), 'Raw Data'!L332, 0)</f>
        <v>0</v>
      </c>
      <c r="V337" s="7">
        <f t="shared" si="88"/>
        <v>0</v>
      </c>
      <c r="W337">
        <f>IF(AND(ISNUMBER('Raw Data'!O332), OR('Raw Data'!O332&lt;'Raw Data'!P332, 'Raw Data'!O332='Raw Data'!P332)), 'Raw Data'!M332, 0)</f>
        <v>0</v>
      </c>
      <c r="X337" s="7">
        <f t="shared" si="89"/>
        <v>0</v>
      </c>
      <c r="Y337">
        <f>IF(AND(ISNUMBER('Raw Data'!O332), OR('Raw Data'!O332&gt;'Raw Data'!P332, 'Raw Data'!O332&lt;'Raw Data'!P332)), 'Raw Data'!N332, 0)</f>
        <v>0</v>
      </c>
      <c r="Z337">
        <f>IF('Raw Data'!C332&lt;'Raw Data'!E332, 1, 0)</f>
        <v>0</v>
      </c>
      <c r="AA337">
        <f>IF(AND('Raw Data'!C332&lt;'Raw Data'!E332, 'Raw Data'!O332&gt;'Raw Data'!P332), 'Raw Data'!C332, 0)</f>
        <v>0</v>
      </c>
      <c r="AB337" t="b">
        <f>'Raw Data'!C332&lt;'Raw Data'!E332</f>
        <v>0</v>
      </c>
      <c r="AC337">
        <f>IF('Raw Data'!C333&gt;'Raw Data'!E333, 1, 0)</f>
        <v>0</v>
      </c>
      <c r="AD337">
        <f>IF(AND('Raw Data'!C332&gt;'Raw Data'!E332, 'Raw Data'!O332&gt;'Raw Data'!P332), 'Raw Data'!C332, 0)</f>
        <v>0</v>
      </c>
      <c r="AE337">
        <f>IF('Raw Data'!E332&lt;'Raw Data'!C332, 1, 0)</f>
        <v>0</v>
      </c>
      <c r="AF337">
        <f>IF(AND('Raw Data'!C332&gt;'Raw Data'!E332, 'Raw Data'!O332&lt;'Raw Data'!P332), 'Raw Data'!E332, 0)</f>
        <v>0</v>
      </c>
      <c r="AG337">
        <f>IF('Raw Data'!E332&gt;'Raw Data'!C332, 1, 0)</f>
        <v>0</v>
      </c>
      <c r="AH337">
        <f>IF(AND('Raw Data'!C332&lt;'Raw Data'!E332, 'Raw Data'!O332&lt;'Raw Data'!P332), 'Raw Data'!E332, 0)</f>
        <v>0</v>
      </c>
      <c r="AI337" s="7">
        <f t="shared" si="90"/>
        <v>0</v>
      </c>
      <c r="AJ337">
        <f>IF(ISNUMBER('Raw Data'!C332), IF(_xlfn.XLOOKUP(SMALL('Raw Data'!C332:E332, 1), C337:G337, C337:G337, 0)&gt;0, SMALL('Raw Data'!C332:E332, 1), 0), 0)</f>
        <v>0</v>
      </c>
      <c r="AK337" s="7">
        <f t="shared" si="91"/>
        <v>0</v>
      </c>
      <c r="AL337">
        <f>IF(ISNUMBER('Raw Data'!C332), IF(_xlfn.XLOOKUP(SMALL('Raw Data'!C332:E332, 2), C337:G337, C337:G337, 0)&gt;0, SMALL('Raw Data'!C332:E332, 2), 0), 0)</f>
        <v>0</v>
      </c>
      <c r="AM337" s="7">
        <f t="shared" si="92"/>
        <v>0</v>
      </c>
      <c r="AN337">
        <f>IF(ISNUMBER('Raw Data'!C332), IF(_xlfn.XLOOKUP(SMALL('Raw Data'!C332:E332, 3), C337:G337, C337:G337, 0)&gt;0, SMALL('Raw Data'!C332:E332, 3), 0), 0)</f>
        <v>0</v>
      </c>
      <c r="AO337" s="7">
        <f t="shared" si="93"/>
        <v>0</v>
      </c>
      <c r="AP337">
        <f>IF(AND('Raw Data'!C332&lt;'Raw Data'!E332,'Raw Data'!O332&gt;'Raw Data'!P332),'Raw Data'!C332,IF(AND('Raw Data'!E332&lt;'Raw Data'!C332,'Raw Data'!P332&gt;'Raw Data'!O332),'Raw Data'!E332,0))</f>
        <v>0</v>
      </c>
      <c r="AQ337" s="7">
        <f t="shared" si="94"/>
        <v>0</v>
      </c>
      <c r="AR337">
        <f>IF(AND('Raw Data'!C332&gt;'Raw Data'!E332,'Raw Data'!O332&gt;'Raw Data'!P332),'Raw Data'!C332,IF(AND('Raw Data'!E332&gt;'Raw Data'!C332,'Raw Data'!P332&gt;'Raw Data'!O332),'Raw Data'!E332,0))</f>
        <v>0</v>
      </c>
      <c r="AS337">
        <f>IF('Raw Data'!D332&gt;0, IF('Raw Data'!D332&gt;4, Analysis!P337, 1), 0)</f>
        <v>0</v>
      </c>
      <c r="AT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AU337">
        <f t="shared" si="95"/>
        <v>0</v>
      </c>
      <c r="AV337">
        <f>IF(AND('Raw Data'!D332&gt;4,'Raw Data'!O332&lt;'Raw Data'!P332),'Raw Data'!K332,IF(AND('Raw Data'!D332&gt;4,'Raw Data'!O332='Raw Data'!P332),0,IF('Raw Data'!O332='Raw Data'!P332,'Raw Data'!D332,0)))</f>
        <v>0</v>
      </c>
      <c r="AW337">
        <f>IF(AND('Raw Data'!D332&lt;4, NOT(ISBLANK('Raw Data'!D332))), 1, 0)</f>
        <v>0</v>
      </c>
      <c r="AX337">
        <f>IF(AND('Raw Data'!D332&lt;4, 'Raw Data'!O332='Raw Data'!P332), 'Raw Data'!D332, 0)</f>
        <v>0</v>
      </c>
    </row>
    <row r="338" spans="1:50" x14ac:dyDescent="0.3">
      <c r="A338">
        <f>'Raw Data'!Q333</f>
        <v>0</v>
      </c>
      <c r="B338" s="7">
        <f t="shared" si="80"/>
        <v>0</v>
      </c>
      <c r="C338">
        <f>IF('Raw Data'!O333&gt;'Raw Data'!P333, 'Raw Data'!C333, 0)</f>
        <v>0</v>
      </c>
      <c r="D338" s="7">
        <f t="shared" si="81"/>
        <v>0</v>
      </c>
      <c r="E338">
        <f>IF(AND(ISNUMBER('Raw Data'!O333), 'Raw Data'!O333='Raw Data'!P333), 'Raw Data'!D333, 0)</f>
        <v>0</v>
      </c>
      <c r="F338" s="7">
        <f t="shared" si="82"/>
        <v>0</v>
      </c>
      <c r="G338">
        <f>IF('Raw Data'!O333&lt;'Raw Data'!P333, 'Raw Data'!E333, 0)</f>
        <v>0</v>
      </c>
      <c r="H338" s="7">
        <f t="shared" si="83"/>
        <v>0</v>
      </c>
      <c r="I338">
        <f>IF(SUM('Raw Data'!O333:P333)&gt;2, 'Raw Data'!F333, 0)</f>
        <v>0</v>
      </c>
      <c r="J338" s="7">
        <f t="shared" si="84"/>
        <v>0</v>
      </c>
      <c r="K338">
        <f>IF(AND(ISNUMBER('Raw Data'!O333),SUM('Raw Data'!O333:P333)&lt;3),'Raw Data'!F333,)</f>
        <v>0</v>
      </c>
      <c r="L338" s="7">
        <f t="shared" si="85"/>
        <v>0</v>
      </c>
      <c r="M338">
        <f>IF(AND('Raw Data'!O333&gt;0, 'Raw Data'!P333&gt;0), 'Raw Data'!H333, 0)</f>
        <v>0</v>
      </c>
      <c r="N338" s="7">
        <f t="shared" si="86"/>
        <v>0</v>
      </c>
      <c r="O338">
        <f>IF(AND(ISNUMBER('Raw Data'!O333), OR('Raw Data'!O333=0, 'Raw Data'!P333=0)), 'Raw Data'!I333, 0)</f>
        <v>0</v>
      </c>
      <c r="P338" s="7">
        <f>IF(OR(E338&gt;0, ISBLANK('Raw Data'!O333)=TRUE), 0, 1)</f>
        <v>0</v>
      </c>
      <c r="Q338">
        <f>IF('Raw Data'!O333='Raw Data'!P333, 0, IF('Raw Data'!O333&gt;'Raw Data'!P333, 'Raw Data'!J333, 0))</f>
        <v>0</v>
      </c>
      <c r="R338" s="7">
        <f>IF(OR(E338&gt;0, ISBLANK('Raw Data'!O333)=TRUE), 0, 1)</f>
        <v>0</v>
      </c>
      <c r="S338">
        <f>IF('Raw Data'!O333='Raw Data'!P333, 0, IF('Raw Data'!O333&lt;'Raw Data'!P333, 'Raw Data'!K333, 0))</f>
        <v>0</v>
      </c>
      <c r="T338" s="7">
        <f t="shared" si="87"/>
        <v>0</v>
      </c>
      <c r="U338">
        <f>IF(AND(ISNUMBER('Raw Data'!O333), OR('Raw Data'!O333&gt;'Raw Data'!P333, 'Raw Data'!O333='Raw Data'!P333)), 'Raw Data'!L333, 0)</f>
        <v>0</v>
      </c>
      <c r="V338" s="7">
        <f t="shared" si="88"/>
        <v>0</v>
      </c>
      <c r="W338">
        <f>IF(AND(ISNUMBER('Raw Data'!O333), OR('Raw Data'!O333&lt;'Raw Data'!P333, 'Raw Data'!O333='Raw Data'!P333)), 'Raw Data'!M333, 0)</f>
        <v>0</v>
      </c>
      <c r="X338" s="7">
        <f t="shared" si="89"/>
        <v>0</v>
      </c>
      <c r="Y338">
        <f>IF(AND(ISNUMBER('Raw Data'!O333), OR('Raw Data'!O333&gt;'Raw Data'!P333, 'Raw Data'!O333&lt;'Raw Data'!P333)), 'Raw Data'!N333, 0)</f>
        <v>0</v>
      </c>
      <c r="Z338">
        <f>IF('Raw Data'!C333&lt;'Raw Data'!E333, 1, 0)</f>
        <v>0</v>
      </c>
      <c r="AA338">
        <f>IF(AND('Raw Data'!C333&lt;'Raw Data'!E333, 'Raw Data'!O333&gt;'Raw Data'!P333), 'Raw Data'!C333, 0)</f>
        <v>0</v>
      </c>
      <c r="AB338" t="b">
        <f>'Raw Data'!C333&lt;'Raw Data'!E333</f>
        <v>0</v>
      </c>
      <c r="AC338">
        <f>IF('Raw Data'!C334&gt;'Raw Data'!E334, 1, 0)</f>
        <v>0</v>
      </c>
      <c r="AD338">
        <f>IF(AND('Raw Data'!C333&gt;'Raw Data'!E333, 'Raw Data'!O333&gt;'Raw Data'!P333), 'Raw Data'!C333, 0)</f>
        <v>0</v>
      </c>
      <c r="AE338">
        <f>IF('Raw Data'!E333&lt;'Raw Data'!C333, 1, 0)</f>
        <v>0</v>
      </c>
      <c r="AF338">
        <f>IF(AND('Raw Data'!C333&gt;'Raw Data'!E333, 'Raw Data'!O333&lt;'Raw Data'!P333), 'Raw Data'!E333, 0)</f>
        <v>0</v>
      </c>
      <c r="AG338">
        <f>IF('Raw Data'!E333&gt;'Raw Data'!C333, 1, 0)</f>
        <v>0</v>
      </c>
      <c r="AH338">
        <f>IF(AND('Raw Data'!C333&lt;'Raw Data'!E333, 'Raw Data'!O333&lt;'Raw Data'!P333), 'Raw Data'!E333, 0)</f>
        <v>0</v>
      </c>
      <c r="AI338" s="7">
        <f t="shared" si="90"/>
        <v>0</v>
      </c>
      <c r="AJ338">
        <f>IF(ISNUMBER('Raw Data'!C333), IF(_xlfn.XLOOKUP(SMALL('Raw Data'!C333:E333, 1), C338:G338, C338:G338, 0)&gt;0, SMALL('Raw Data'!C333:E333, 1), 0), 0)</f>
        <v>0</v>
      </c>
      <c r="AK338" s="7">
        <f t="shared" si="91"/>
        <v>0</v>
      </c>
      <c r="AL338">
        <f>IF(ISNUMBER('Raw Data'!C333), IF(_xlfn.XLOOKUP(SMALL('Raw Data'!C333:E333, 2), C338:G338, C338:G338, 0)&gt;0, SMALL('Raw Data'!C333:E333, 2), 0), 0)</f>
        <v>0</v>
      </c>
      <c r="AM338" s="7">
        <f t="shared" si="92"/>
        <v>0</v>
      </c>
      <c r="AN338">
        <f>IF(ISNUMBER('Raw Data'!C333), IF(_xlfn.XLOOKUP(SMALL('Raw Data'!C333:E333, 3), C338:G338, C338:G338, 0)&gt;0, SMALL('Raw Data'!C333:E333, 3), 0), 0)</f>
        <v>0</v>
      </c>
      <c r="AO338" s="7">
        <f t="shared" si="93"/>
        <v>0</v>
      </c>
      <c r="AP338">
        <f>IF(AND('Raw Data'!C333&lt;'Raw Data'!E333,'Raw Data'!O333&gt;'Raw Data'!P333),'Raw Data'!C333,IF(AND('Raw Data'!E333&lt;'Raw Data'!C333,'Raw Data'!P333&gt;'Raw Data'!O333),'Raw Data'!E333,0))</f>
        <v>0</v>
      </c>
      <c r="AQ338" s="7">
        <f t="shared" si="94"/>
        <v>0</v>
      </c>
      <c r="AR338">
        <f>IF(AND('Raw Data'!C333&gt;'Raw Data'!E333,'Raw Data'!O333&gt;'Raw Data'!P333),'Raw Data'!C333,IF(AND('Raw Data'!E333&gt;'Raw Data'!C333,'Raw Data'!P333&gt;'Raw Data'!O333),'Raw Data'!E333,0))</f>
        <v>0</v>
      </c>
      <c r="AS338">
        <f>IF('Raw Data'!D333&gt;0, IF('Raw Data'!D333&gt;4, Analysis!P338, 1), 0)</f>
        <v>0</v>
      </c>
      <c r="AT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AU338">
        <f t="shared" si="95"/>
        <v>0</v>
      </c>
      <c r="AV338">
        <f>IF(AND('Raw Data'!D333&gt;4,'Raw Data'!O333&lt;'Raw Data'!P333),'Raw Data'!K333,IF(AND('Raw Data'!D333&gt;4,'Raw Data'!O333='Raw Data'!P333),0,IF('Raw Data'!O333='Raw Data'!P333,'Raw Data'!D333,0)))</f>
        <v>0</v>
      </c>
      <c r="AW338">
        <f>IF(AND('Raw Data'!D333&lt;4, NOT(ISBLANK('Raw Data'!D333))), 1, 0)</f>
        <v>0</v>
      </c>
      <c r="AX338">
        <f>IF(AND('Raw Data'!D333&lt;4, 'Raw Data'!O333='Raw Data'!P333), 'Raw Data'!D333, 0)</f>
        <v>0</v>
      </c>
    </row>
    <row r="339" spans="1:50" x14ac:dyDescent="0.3">
      <c r="A339">
        <f>'Raw Data'!Q334</f>
        <v>0</v>
      </c>
      <c r="B339" s="7">
        <f t="shared" si="80"/>
        <v>0</v>
      </c>
      <c r="C339">
        <f>IF('Raw Data'!O334&gt;'Raw Data'!P334, 'Raw Data'!C334, 0)</f>
        <v>0</v>
      </c>
      <c r="D339" s="7">
        <f t="shared" si="81"/>
        <v>0</v>
      </c>
      <c r="E339">
        <f>IF(AND(ISNUMBER('Raw Data'!O334), 'Raw Data'!O334='Raw Data'!P334), 'Raw Data'!D334, 0)</f>
        <v>0</v>
      </c>
      <c r="F339" s="7">
        <f t="shared" si="82"/>
        <v>0</v>
      </c>
      <c r="G339">
        <f>IF('Raw Data'!O334&lt;'Raw Data'!P334, 'Raw Data'!E334, 0)</f>
        <v>0</v>
      </c>
      <c r="H339" s="7">
        <f t="shared" si="83"/>
        <v>0</v>
      </c>
      <c r="I339">
        <f>IF(SUM('Raw Data'!O334:P334)&gt;2, 'Raw Data'!F334, 0)</f>
        <v>0</v>
      </c>
      <c r="J339" s="7">
        <f t="shared" si="84"/>
        <v>0</v>
      </c>
      <c r="K339">
        <f>IF(AND(ISNUMBER('Raw Data'!O334),SUM('Raw Data'!O334:P334)&lt;3),'Raw Data'!F334,)</f>
        <v>0</v>
      </c>
      <c r="L339" s="7">
        <f t="shared" si="85"/>
        <v>0</v>
      </c>
      <c r="M339">
        <f>IF(AND('Raw Data'!O334&gt;0, 'Raw Data'!P334&gt;0), 'Raw Data'!H334, 0)</f>
        <v>0</v>
      </c>
      <c r="N339" s="7">
        <f t="shared" si="86"/>
        <v>0</v>
      </c>
      <c r="O339">
        <f>IF(AND(ISNUMBER('Raw Data'!O334), OR('Raw Data'!O334=0, 'Raw Data'!P334=0)), 'Raw Data'!I334, 0)</f>
        <v>0</v>
      </c>
      <c r="P339" s="7">
        <f>IF(OR(E339&gt;0, ISBLANK('Raw Data'!O334)=TRUE), 0, 1)</f>
        <v>0</v>
      </c>
      <c r="Q339">
        <f>IF('Raw Data'!O334='Raw Data'!P334, 0, IF('Raw Data'!O334&gt;'Raw Data'!P334, 'Raw Data'!J334, 0))</f>
        <v>0</v>
      </c>
      <c r="R339" s="7">
        <f>IF(OR(E339&gt;0, ISBLANK('Raw Data'!O334)=TRUE), 0, 1)</f>
        <v>0</v>
      </c>
      <c r="S339">
        <f>IF('Raw Data'!O334='Raw Data'!P334, 0, IF('Raw Data'!O334&lt;'Raw Data'!P334, 'Raw Data'!K334, 0))</f>
        <v>0</v>
      </c>
      <c r="T339" s="7">
        <f t="shared" si="87"/>
        <v>0</v>
      </c>
      <c r="U339">
        <f>IF(AND(ISNUMBER('Raw Data'!O334), OR('Raw Data'!O334&gt;'Raw Data'!P334, 'Raw Data'!O334='Raw Data'!P334)), 'Raw Data'!L334, 0)</f>
        <v>0</v>
      </c>
      <c r="V339" s="7">
        <f t="shared" si="88"/>
        <v>0</v>
      </c>
      <c r="W339">
        <f>IF(AND(ISNUMBER('Raw Data'!O334), OR('Raw Data'!O334&lt;'Raw Data'!P334, 'Raw Data'!O334='Raw Data'!P334)), 'Raw Data'!M334, 0)</f>
        <v>0</v>
      </c>
      <c r="X339" s="7">
        <f t="shared" si="89"/>
        <v>0</v>
      </c>
      <c r="Y339">
        <f>IF(AND(ISNUMBER('Raw Data'!O334), OR('Raw Data'!O334&gt;'Raw Data'!P334, 'Raw Data'!O334&lt;'Raw Data'!P334)), 'Raw Data'!N334, 0)</f>
        <v>0</v>
      </c>
      <c r="Z339">
        <f>IF('Raw Data'!C334&lt;'Raw Data'!E334, 1, 0)</f>
        <v>0</v>
      </c>
      <c r="AA339">
        <f>IF(AND('Raw Data'!C334&lt;'Raw Data'!E334, 'Raw Data'!O334&gt;'Raw Data'!P334), 'Raw Data'!C334, 0)</f>
        <v>0</v>
      </c>
      <c r="AB339" t="b">
        <f>'Raw Data'!C334&lt;'Raw Data'!E334</f>
        <v>0</v>
      </c>
      <c r="AC339">
        <f>IF('Raw Data'!C335&gt;'Raw Data'!E335, 1, 0)</f>
        <v>0</v>
      </c>
      <c r="AD339">
        <f>IF(AND('Raw Data'!C334&gt;'Raw Data'!E334, 'Raw Data'!O334&gt;'Raw Data'!P334), 'Raw Data'!C334, 0)</f>
        <v>0</v>
      </c>
      <c r="AE339">
        <f>IF('Raw Data'!E334&lt;'Raw Data'!C334, 1, 0)</f>
        <v>0</v>
      </c>
      <c r="AF339">
        <f>IF(AND('Raw Data'!C334&gt;'Raw Data'!E334, 'Raw Data'!O334&lt;'Raw Data'!P334), 'Raw Data'!E334, 0)</f>
        <v>0</v>
      </c>
      <c r="AG339">
        <f>IF('Raw Data'!E334&gt;'Raw Data'!C334, 1, 0)</f>
        <v>0</v>
      </c>
      <c r="AH339">
        <f>IF(AND('Raw Data'!C334&lt;'Raw Data'!E334, 'Raw Data'!O334&lt;'Raw Data'!P334), 'Raw Data'!E334, 0)</f>
        <v>0</v>
      </c>
      <c r="AI339" s="7">
        <f t="shared" si="90"/>
        <v>0</v>
      </c>
      <c r="AJ339">
        <f>IF(ISNUMBER('Raw Data'!C334), IF(_xlfn.XLOOKUP(SMALL('Raw Data'!C334:E334, 1), C339:G339, C339:G339, 0)&gt;0, SMALL('Raw Data'!C334:E334, 1), 0), 0)</f>
        <v>0</v>
      </c>
      <c r="AK339" s="7">
        <f t="shared" si="91"/>
        <v>0</v>
      </c>
      <c r="AL339">
        <f>IF(ISNUMBER('Raw Data'!C334), IF(_xlfn.XLOOKUP(SMALL('Raw Data'!C334:E334, 2), C339:G339, C339:G339, 0)&gt;0, SMALL('Raw Data'!C334:E334, 2), 0), 0)</f>
        <v>0</v>
      </c>
      <c r="AM339" s="7">
        <f t="shared" si="92"/>
        <v>0</v>
      </c>
      <c r="AN339">
        <f>IF(ISNUMBER('Raw Data'!C334), IF(_xlfn.XLOOKUP(SMALL('Raw Data'!C334:E334, 3), C339:G339, C339:G339, 0)&gt;0, SMALL('Raw Data'!C334:E334, 3), 0), 0)</f>
        <v>0</v>
      </c>
      <c r="AO339" s="7">
        <f t="shared" si="93"/>
        <v>0</v>
      </c>
      <c r="AP339">
        <f>IF(AND('Raw Data'!C334&lt;'Raw Data'!E334,'Raw Data'!O334&gt;'Raw Data'!P334),'Raw Data'!C334,IF(AND('Raw Data'!E334&lt;'Raw Data'!C334,'Raw Data'!P334&gt;'Raw Data'!O334),'Raw Data'!E334,0))</f>
        <v>0</v>
      </c>
      <c r="AQ339" s="7">
        <f t="shared" si="94"/>
        <v>0</v>
      </c>
      <c r="AR339">
        <f>IF(AND('Raw Data'!C334&gt;'Raw Data'!E334,'Raw Data'!O334&gt;'Raw Data'!P334),'Raw Data'!C334,IF(AND('Raw Data'!E334&gt;'Raw Data'!C334,'Raw Data'!P334&gt;'Raw Data'!O334),'Raw Data'!E334,0))</f>
        <v>0</v>
      </c>
      <c r="AS339">
        <f>IF('Raw Data'!D334&gt;0, IF('Raw Data'!D334&gt;4, Analysis!P339, 1), 0)</f>
        <v>0</v>
      </c>
      <c r="AT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AU339">
        <f t="shared" si="95"/>
        <v>0</v>
      </c>
      <c r="AV339">
        <f>IF(AND('Raw Data'!D334&gt;4,'Raw Data'!O334&lt;'Raw Data'!P334),'Raw Data'!K334,IF(AND('Raw Data'!D334&gt;4,'Raw Data'!O334='Raw Data'!P334),0,IF('Raw Data'!O334='Raw Data'!P334,'Raw Data'!D334,0)))</f>
        <v>0</v>
      </c>
      <c r="AW339">
        <f>IF(AND('Raw Data'!D334&lt;4, NOT(ISBLANK('Raw Data'!D334))), 1, 0)</f>
        <v>0</v>
      </c>
      <c r="AX339">
        <f>IF(AND('Raw Data'!D334&lt;4, 'Raw Data'!O334='Raw Data'!P334), 'Raw Data'!D334, 0)</f>
        <v>0</v>
      </c>
    </row>
    <row r="340" spans="1:50" x14ac:dyDescent="0.3">
      <c r="A340">
        <f>'Raw Data'!Q335</f>
        <v>0</v>
      </c>
      <c r="B340" s="7">
        <f t="shared" si="80"/>
        <v>0</v>
      </c>
      <c r="C340">
        <f>IF('Raw Data'!O335&gt;'Raw Data'!P335, 'Raw Data'!C335, 0)</f>
        <v>0</v>
      </c>
      <c r="D340" s="7">
        <f t="shared" si="81"/>
        <v>0</v>
      </c>
      <c r="E340">
        <f>IF(AND(ISNUMBER('Raw Data'!O335), 'Raw Data'!O335='Raw Data'!P335), 'Raw Data'!D335, 0)</f>
        <v>0</v>
      </c>
      <c r="F340" s="7">
        <f t="shared" si="82"/>
        <v>0</v>
      </c>
      <c r="G340">
        <f>IF('Raw Data'!O335&lt;'Raw Data'!P335, 'Raw Data'!E335, 0)</f>
        <v>0</v>
      </c>
      <c r="H340" s="7">
        <f t="shared" si="83"/>
        <v>0</v>
      </c>
      <c r="I340">
        <f>IF(SUM('Raw Data'!O335:P335)&gt;2, 'Raw Data'!F335, 0)</f>
        <v>0</v>
      </c>
      <c r="J340" s="7">
        <f t="shared" si="84"/>
        <v>0</v>
      </c>
      <c r="K340">
        <f>IF(AND(ISNUMBER('Raw Data'!O335),SUM('Raw Data'!O335:P335)&lt;3),'Raw Data'!F335,)</f>
        <v>0</v>
      </c>
      <c r="L340" s="7">
        <f t="shared" si="85"/>
        <v>0</v>
      </c>
      <c r="M340">
        <f>IF(AND('Raw Data'!O335&gt;0, 'Raw Data'!P335&gt;0), 'Raw Data'!H335, 0)</f>
        <v>0</v>
      </c>
      <c r="N340" s="7">
        <f t="shared" si="86"/>
        <v>0</v>
      </c>
      <c r="O340">
        <f>IF(AND(ISNUMBER('Raw Data'!O335), OR('Raw Data'!O335=0, 'Raw Data'!P335=0)), 'Raw Data'!I335, 0)</f>
        <v>0</v>
      </c>
      <c r="P340" s="7">
        <f>IF(OR(E340&gt;0, ISBLANK('Raw Data'!O335)=TRUE), 0, 1)</f>
        <v>0</v>
      </c>
      <c r="Q340">
        <f>IF('Raw Data'!O335='Raw Data'!P335, 0, IF('Raw Data'!O335&gt;'Raw Data'!P335, 'Raw Data'!J335, 0))</f>
        <v>0</v>
      </c>
      <c r="R340" s="7">
        <f>IF(OR(E340&gt;0, ISBLANK('Raw Data'!O335)=TRUE), 0, 1)</f>
        <v>0</v>
      </c>
      <c r="S340">
        <f>IF('Raw Data'!O335='Raw Data'!P335, 0, IF('Raw Data'!O335&lt;'Raw Data'!P335, 'Raw Data'!K335, 0))</f>
        <v>0</v>
      </c>
      <c r="T340" s="7">
        <f t="shared" si="87"/>
        <v>0</v>
      </c>
      <c r="U340">
        <f>IF(AND(ISNUMBER('Raw Data'!O335), OR('Raw Data'!O335&gt;'Raw Data'!P335, 'Raw Data'!O335='Raw Data'!P335)), 'Raw Data'!L335, 0)</f>
        <v>0</v>
      </c>
      <c r="V340" s="7">
        <f t="shared" si="88"/>
        <v>0</v>
      </c>
      <c r="W340">
        <f>IF(AND(ISNUMBER('Raw Data'!O335), OR('Raw Data'!O335&lt;'Raw Data'!P335, 'Raw Data'!O335='Raw Data'!P335)), 'Raw Data'!M335, 0)</f>
        <v>0</v>
      </c>
      <c r="X340" s="7">
        <f t="shared" si="89"/>
        <v>0</v>
      </c>
      <c r="Y340">
        <f>IF(AND(ISNUMBER('Raw Data'!O335), OR('Raw Data'!O335&gt;'Raw Data'!P335, 'Raw Data'!O335&lt;'Raw Data'!P335)), 'Raw Data'!N335, 0)</f>
        <v>0</v>
      </c>
      <c r="Z340">
        <f>IF('Raw Data'!C335&lt;'Raw Data'!E335, 1, 0)</f>
        <v>0</v>
      </c>
      <c r="AA340">
        <f>IF(AND('Raw Data'!C335&lt;'Raw Data'!E335, 'Raw Data'!O335&gt;'Raw Data'!P335), 'Raw Data'!C335, 0)</f>
        <v>0</v>
      </c>
      <c r="AB340" t="b">
        <f>'Raw Data'!C335&lt;'Raw Data'!E335</f>
        <v>0</v>
      </c>
      <c r="AC340">
        <f>IF('Raw Data'!C336&gt;'Raw Data'!E336, 1, 0)</f>
        <v>0</v>
      </c>
      <c r="AD340">
        <f>IF(AND('Raw Data'!C335&gt;'Raw Data'!E335, 'Raw Data'!O335&gt;'Raw Data'!P335), 'Raw Data'!C335, 0)</f>
        <v>0</v>
      </c>
      <c r="AE340">
        <f>IF('Raw Data'!E335&lt;'Raw Data'!C335, 1, 0)</f>
        <v>0</v>
      </c>
      <c r="AF340">
        <f>IF(AND('Raw Data'!C335&gt;'Raw Data'!E335, 'Raw Data'!O335&lt;'Raw Data'!P335), 'Raw Data'!E335, 0)</f>
        <v>0</v>
      </c>
      <c r="AG340">
        <f>IF('Raw Data'!E335&gt;'Raw Data'!C335, 1, 0)</f>
        <v>0</v>
      </c>
      <c r="AH340">
        <f>IF(AND('Raw Data'!C335&lt;'Raw Data'!E335, 'Raw Data'!O335&lt;'Raw Data'!P335), 'Raw Data'!E335, 0)</f>
        <v>0</v>
      </c>
      <c r="AI340" s="7">
        <f t="shared" si="90"/>
        <v>0</v>
      </c>
      <c r="AJ340">
        <f>IF(ISNUMBER('Raw Data'!C335), IF(_xlfn.XLOOKUP(SMALL('Raw Data'!C335:E335, 1), C340:G340, C340:G340, 0)&gt;0, SMALL('Raw Data'!C335:E335, 1), 0), 0)</f>
        <v>0</v>
      </c>
      <c r="AK340" s="7">
        <f t="shared" si="91"/>
        <v>0</v>
      </c>
      <c r="AL340">
        <f>IF(ISNUMBER('Raw Data'!C335), IF(_xlfn.XLOOKUP(SMALL('Raw Data'!C335:E335, 2), C340:G340, C340:G340, 0)&gt;0, SMALL('Raw Data'!C335:E335, 2), 0), 0)</f>
        <v>0</v>
      </c>
      <c r="AM340" s="7">
        <f t="shared" si="92"/>
        <v>0</v>
      </c>
      <c r="AN340">
        <f>IF(ISNUMBER('Raw Data'!C335), IF(_xlfn.XLOOKUP(SMALL('Raw Data'!C335:E335, 3), C340:G340, C340:G340, 0)&gt;0, SMALL('Raw Data'!C335:E335, 3), 0), 0)</f>
        <v>0</v>
      </c>
      <c r="AO340" s="7">
        <f t="shared" si="93"/>
        <v>0</v>
      </c>
      <c r="AP340">
        <f>IF(AND('Raw Data'!C335&lt;'Raw Data'!E335,'Raw Data'!O335&gt;'Raw Data'!P335),'Raw Data'!C335,IF(AND('Raw Data'!E335&lt;'Raw Data'!C335,'Raw Data'!P335&gt;'Raw Data'!O335),'Raw Data'!E335,0))</f>
        <v>0</v>
      </c>
      <c r="AQ340" s="7">
        <f t="shared" si="94"/>
        <v>0</v>
      </c>
      <c r="AR340">
        <f>IF(AND('Raw Data'!C335&gt;'Raw Data'!E335,'Raw Data'!O335&gt;'Raw Data'!P335),'Raw Data'!C335,IF(AND('Raw Data'!E335&gt;'Raw Data'!C335,'Raw Data'!P335&gt;'Raw Data'!O335),'Raw Data'!E335,0))</f>
        <v>0</v>
      </c>
      <c r="AS340">
        <f>IF('Raw Data'!D335&gt;0, IF('Raw Data'!D335&gt;4, Analysis!P340, 1), 0)</f>
        <v>0</v>
      </c>
      <c r="AT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AU340">
        <f t="shared" si="95"/>
        <v>0</v>
      </c>
      <c r="AV340">
        <f>IF(AND('Raw Data'!D335&gt;4,'Raw Data'!O335&lt;'Raw Data'!P335),'Raw Data'!K335,IF(AND('Raw Data'!D335&gt;4,'Raw Data'!O335='Raw Data'!P335),0,IF('Raw Data'!O335='Raw Data'!P335,'Raw Data'!D335,0)))</f>
        <v>0</v>
      </c>
      <c r="AW340">
        <f>IF(AND('Raw Data'!D335&lt;4, NOT(ISBLANK('Raw Data'!D335))), 1, 0)</f>
        <v>0</v>
      </c>
      <c r="AX340">
        <f>IF(AND('Raw Data'!D335&lt;4, 'Raw Data'!O335='Raw Data'!P335), 'Raw Data'!D335, 0)</f>
        <v>0</v>
      </c>
    </row>
    <row r="341" spans="1:50" x14ac:dyDescent="0.3">
      <c r="A341">
        <f>'Raw Data'!Q336</f>
        <v>0</v>
      </c>
      <c r="B341" s="7">
        <f t="shared" si="80"/>
        <v>0</v>
      </c>
      <c r="C341">
        <f>IF('Raw Data'!O336&gt;'Raw Data'!P336, 'Raw Data'!C336, 0)</f>
        <v>0</v>
      </c>
      <c r="D341" s="7">
        <f t="shared" si="81"/>
        <v>0</v>
      </c>
      <c r="E341">
        <f>IF(AND(ISNUMBER('Raw Data'!O336), 'Raw Data'!O336='Raw Data'!P336), 'Raw Data'!D336, 0)</f>
        <v>0</v>
      </c>
      <c r="F341" s="7">
        <f t="shared" si="82"/>
        <v>0</v>
      </c>
      <c r="G341">
        <f>IF('Raw Data'!O336&lt;'Raw Data'!P336, 'Raw Data'!E336, 0)</f>
        <v>0</v>
      </c>
      <c r="H341" s="7">
        <f t="shared" si="83"/>
        <v>0</v>
      </c>
      <c r="I341">
        <f>IF(SUM('Raw Data'!O336:P336)&gt;2, 'Raw Data'!F336, 0)</f>
        <v>0</v>
      </c>
      <c r="J341" s="7">
        <f t="shared" si="84"/>
        <v>0</v>
      </c>
      <c r="K341">
        <f>IF(AND(ISNUMBER('Raw Data'!O336),SUM('Raw Data'!O336:P336)&lt;3),'Raw Data'!F336,)</f>
        <v>0</v>
      </c>
      <c r="L341" s="7">
        <f t="shared" si="85"/>
        <v>0</v>
      </c>
      <c r="M341">
        <f>IF(AND('Raw Data'!O336&gt;0, 'Raw Data'!P336&gt;0), 'Raw Data'!H336, 0)</f>
        <v>0</v>
      </c>
      <c r="N341" s="7">
        <f t="shared" si="86"/>
        <v>0</v>
      </c>
      <c r="O341">
        <f>IF(AND(ISNUMBER('Raw Data'!O336), OR('Raw Data'!O336=0, 'Raw Data'!P336=0)), 'Raw Data'!I336, 0)</f>
        <v>0</v>
      </c>
      <c r="P341" s="7">
        <f>IF(OR(E341&gt;0, ISBLANK('Raw Data'!O336)=TRUE), 0, 1)</f>
        <v>0</v>
      </c>
      <c r="Q341">
        <f>IF('Raw Data'!O336='Raw Data'!P336, 0, IF('Raw Data'!O336&gt;'Raw Data'!P336, 'Raw Data'!J336, 0))</f>
        <v>0</v>
      </c>
      <c r="R341" s="7">
        <f>IF(OR(E341&gt;0, ISBLANK('Raw Data'!O336)=TRUE), 0, 1)</f>
        <v>0</v>
      </c>
      <c r="S341">
        <f>IF('Raw Data'!O336='Raw Data'!P336, 0, IF('Raw Data'!O336&lt;'Raw Data'!P336, 'Raw Data'!K336, 0))</f>
        <v>0</v>
      </c>
      <c r="T341" s="7">
        <f t="shared" si="87"/>
        <v>0</v>
      </c>
      <c r="U341">
        <f>IF(AND(ISNUMBER('Raw Data'!O336), OR('Raw Data'!O336&gt;'Raw Data'!P336, 'Raw Data'!O336='Raw Data'!P336)), 'Raw Data'!L336, 0)</f>
        <v>0</v>
      </c>
      <c r="V341" s="7">
        <f t="shared" si="88"/>
        <v>0</v>
      </c>
      <c r="W341">
        <f>IF(AND(ISNUMBER('Raw Data'!O336), OR('Raw Data'!O336&lt;'Raw Data'!P336, 'Raw Data'!O336='Raw Data'!P336)), 'Raw Data'!M336, 0)</f>
        <v>0</v>
      </c>
      <c r="X341" s="7">
        <f t="shared" si="89"/>
        <v>0</v>
      </c>
      <c r="Y341">
        <f>IF(AND(ISNUMBER('Raw Data'!O336), OR('Raw Data'!O336&gt;'Raw Data'!P336, 'Raw Data'!O336&lt;'Raw Data'!P336)), 'Raw Data'!N336, 0)</f>
        <v>0</v>
      </c>
      <c r="Z341">
        <f>IF('Raw Data'!C336&lt;'Raw Data'!E336, 1, 0)</f>
        <v>0</v>
      </c>
      <c r="AA341">
        <f>IF(AND('Raw Data'!C336&lt;'Raw Data'!E336, 'Raw Data'!O336&gt;'Raw Data'!P336), 'Raw Data'!C336, 0)</f>
        <v>0</v>
      </c>
      <c r="AB341" t="b">
        <f>'Raw Data'!C336&lt;'Raw Data'!E336</f>
        <v>0</v>
      </c>
      <c r="AC341">
        <f>IF('Raw Data'!C337&gt;'Raw Data'!E337, 1, 0)</f>
        <v>0</v>
      </c>
      <c r="AD341">
        <f>IF(AND('Raw Data'!C336&gt;'Raw Data'!E336, 'Raw Data'!O336&gt;'Raw Data'!P336), 'Raw Data'!C336, 0)</f>
        <v>0</v>
      </c>
      <c r="AE341">
        <f>IF('Raw Data'!E336&lt;'Raw Data'!C336, 1, 0)</f>
        <v>0</v>
      </c>
      <c r="AF341">
        <f>IF(AND('Raw Data'!C336&gt;'Raw Data'!E336, 'Raw Data'!O336&lt;'Raw Data'!P336), 'Raw Data'!E336, 0)</f>
        <v>0</v>
      </c>
      <c r="AG341">
        <f>IF('Raw Data'!E336&gt;'Raw Data'!C336, 1, 0)</f>
        <v>0</v>
      </c>
      <c r="AH341">
        <f>IF(AND('Raw Data'!C336&lt;'Raw Data'!E336, 'Raw Data'!O336&lt;'Raw Data'!P336), 'Raw Data'!E336, 0)</f>
        <v>0</v>
      </c>
      <c r="AI341" s="7">
        <f t="shared" si="90"/>
        <v>0</v>
      </c>
      <c r="AJ341">
        <f>IF(ISNUMBER('Raw Data'!C336), IF(_xlfn.XLOOKUP(SMALL('Raw Data'!C336:E336, 1), C341:G341, C341:G341, 0)&gt;0, SMALL('Raw Data'!C336:E336, 1), 0), 0)</f>
        <v>0</v>
      </c>
      <c r="AK341" s="7">
        <f t="shared" si="91"/>
        <v>0</v>
      </c>
      <c r="AL341">
        <f>IF(ISNUMBER('Raw Data'!C336), IF(_xlfn.XLOOKUP(SMALL('Raw Data'!C336:E336, 2), C341:G341, C341:G341, 0)&gt;0, SMALL('Raw Data'!C336:E336, 2), 0), 0)</f>
        <v>0</v>
      </c>
      <c r="AM341" s="7">
        <f t="shared" si="92"/>
        <v>0</v>
      </c>
      <c r="AN341">
        <f>IF(ISNUMBER('Raw Data'!C336), IF(_xlfn.XLOOKUP(SMALL('Raw Data'!C336:E336, 3), C341:G341, C341:G341, 0)&gt;0, SMALL('Raw Data'!C336:E336, 3), 0), 0)</f>
        <v>0</v>
      </c>
      <c r="AO341" s="7">
        <f t="shared" si="93"/>
        <v>0</v>
      </c>
      <c r="AP341">
        <f>IF(AND('Raw Data'!C336&lt;'Raw Data'!E336,'Raw Data'!O336&gt;'Raw Data'!P336),'Raw Data'!C336,IF(AND('Raw Data'!E336&lt;'Raw Data'!C336,'Raw Data'!P336&gt;'Raw Data'!O336),'Raw Data'!E336,0))</f>
        <v>0</v>
      </c>
      <c r="AQ341" s="7">
        <f t="shared" si="94"/>
        <v>0</v>
      </c>
      <c r="AR341">
        <f>IF(AND('Raw Data'!C336&gt;'Raw Data'!E336,'Raw Data'!O336&gt;'Raw Data'!P336),'Raw Data'!C336,IF(AND('Raw Data'!E336&gt;'Raw Data'!C336,'Raw Data'!P336&gt;'Raw Data'!O336),'Raw Data'!E336,0))</f>
        <v>0</v>
      </c>
      <c r="AS341">
        <f>IF('Raw Data'!D336&gt;0, IF('Raw Data'!D336&gt;4, Analysis!P341, 1), 0)</f>
        <v>0</v>
      </c>
      <c r="AT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AU341">
        <f t="shared" si="95"/>
        <v>0</v>
      </c>
      <c r="AV341">
        <f>IF(AND('Raw Data'!D336&gt;4,'Raw Data'!O336&lt;'Raw Data'!P336),'Raw Data'!K336,IF(AND('Raw Data'!D336&gt;4,'Raw Data'!O336='Raw Data'!P336),0,IF('Raw Data'!O336='Raw Data'!P336,'Raw Data'!D336,0)))</f>
        <v>0</v>
      </c>
      <c r="AW341">
        <f>IF(AND('Raw Data'!D336&lt;4, NOT(ISBLANK('Raw Data'!D336))), 1, 0)</f>
        <v>0</v>
      </c>
      <c r="AX341">
        <f>IF(AND('Raw Data'!D336&lt;4, 'Raw Data'!O336='Raw Data'!P336), 'Raw Data'!D336, 0)</f>
        <v>0</v>
      </c>
    </row>
    <row r="342" spans="1:50" x14ac:dyDescent="0.3">
      <c r="A342">
        <f>'Raw Data'!Q337</f>
        <v>0</v>
      </c>
      <c r="B342" s="7">
        <f t="shared" si="80"/>
        <v>0</v>
      </c>
      <c r="C342">
        <f>IF('Raw Data'!O337&gt;'Raw Data'!P337, 'Raw Data'!C337, 0)</f>
        <v>0</v>
      </c>
      <c r="D342" s="7">
        <f t="shared" si="81"/>
        <v>0</v>
      </c>
      <c r="E342">
        <f>IF(AND(ISNUMBER('Raw Data'!O337), 'Raw Data'!O337='Raw Data'!P337), 'Raw Data'!D337, 0)</f>
        <v>0</v>
      </c>
      <c r="F342" s="7">
        <f t="shared" si="82"/>
        <v>0</v>
      </c>
      <c r="G342">
        <f>IF('Raw Data'!O337&lt;'Raw Data'!P337, 'Raw Data'!E337, 0)</f>
        <v>0</v>
      </c>
      <c r="H342" s="7">
        <f t="shared" si="83"/>
        <v>0</v>
      </c>
      <c r="I342">
        <f>IF(SUM('Raw Data'!O337:P337)&gt;2, 'Raw Data'!F337, 0)</f>
        <v>0</v>
      </c>
      <c r="J342" s="7">
        <f t="shared" si="84"/>
        <v>0</v>
      </c>
      <c r="K342">
        <f>IF(AND(ISNUMBER('Raw Data'!O337),SUM('Raw Data'!O337:P337)&lt;3),'Raw Data'!F337,)</f>
        <v>0</v>
      </c>
      <c r="L342" s="7">
        <f t="shared" si="85"/>
        <v>0</v>
      </c>
      <c r="M342">
        <f>IF(AND('Raw Data'!O337&gt;0, 'Raw Data'!P337&gt;0), 'Raw Data'!H337, 0)</f>
        <v>0</v>
      </c>
      <c r="N342" s="7">
        <f t="shared" si="86"/>
        <v>0</v>
      </c>
      <c r="O342">
        <f>IF(AND(ISNUMBER('Raw Data'!O337), OR('Raw Data'!O337=0, 'Raw Data'!P337=0)), 'Raw Data'!I337, 0)</f>
        <v>0</v>
      </c>
      <c r="P342" s="7">
        <f>IF(OR(E342&gt;0, ISBLANK('Raw Data'!O337)=TRUE), 0, 1)</f>
        <v>0</v>
      </c>
      <c r="Q342">
        <f>IF('Raw Data'!O337='Raw Data'!P337, 0, IF('Raw Data'!O337&gt;'Raw Data'!P337, 'Raw Data'!J337, 0))</f>
        <v>0</v>
      </c>
      <c r="R342" s="7">
        <f>IF(OR(E342&gt;0, ISBLANK('Raw Data'!O337)=TRUE), 0, 1)</f>
        <v>0</v>
      </c>
      <c r="S342">
        <f>IF('Raw Data'!O337='Raw Data'!P337, 0, IF('Raw Data'!O337&lt;'Raw Data'!P337, 'Raw Data'!K337, 0))</f>
        <v>0</v>
      </c>
      <c r="T342" s="7">
        <f t="shared" si="87"/>
        <v>0</v>
      </c>
      <c r="U342">
        <f>IF(AND(ISNUMBER('Raw Data'!O337), OR('Raw Data'!O337&gt;'Raw Data'!P337, 'Raw Data'!O337='Raw Data'!P337)), 'Raw Data'!L337, 0)</f>
        <v>0</v>
      </c>
      <c r="V342" s="7">
        <f t="shared" si="88"/>
        <v>0</v>
      </c>
      <c r="W342">
        <f>IF(AND(ISNUMBER('Raw Data'!O337), OR('Raw Data'!O337&lt;'Raw Data'!P337, 'Raw Data'!O337='Raw Data'!P337)), 'Raw Data'!M337, 0)</f>
        <v>0</v>
      </c>
      <c r="X342" s="7">
        <f t="shared" si="89"/>
        <v>0</v>
      </c>
      <c r="Y342">
        <f>IF(AND(ISNUMBER('Raw Data'!O337), OR('Raw Data'!O337&gt;'Raw Data'!P337, 'Raw Data'!O337&lt;'Raw Data'!P337)), 'Raw Data'!N337, 0)</f>
        <v>0</v>
      </c>
      <c r="Z342">
        <f>IF('Raw Data'!C337&lt;'Raw Data'!E337, 1, 0)</f>
        <v>0</v>
      </c>
      <c r="AA342">
        <f>IF(AND('Raw Data'!C337&lt;'Raw Data'!E337, 'Raw Data'!O337&gt;'Raw Data'!P337), 'Raw Data'!C337, 0)</f>
        <v>0</v>
      </c>
      <c r="AB342" t="b">
        <f>'Raw Data'!C337&lt;'Raw Data'!E337</f>
        <v>0</v>
      </c>
      <c r="AC342">
        <f>IF('Raw Data'!C338&gt;'Raw Data'!E338, 1, 0)</f>
        <v>0</v>
      </c>
      <c r="AD342">
        <f>IF(AND('Raw Data'!C337&gt;'Raw Data'!E337, 'Raw Data'!O337&gt;'Raw Data'!P337), 'Raw Data'!C337, 0)</f>
        <v>0</v>
      </c>
      <c r="AE342">
        <f>IF('Raw Data'!E337&lt;'Raw Data'!C337, 1, 0)</f>
        <v>0</v>
      </c>
      <c r="AF342">
        <f>IF(AND('Raw Data'!C337&gt;'Raw Data'!E337, 'Raw Data'!O337&lt;'Raw Data'!P337), 'Raw Data'!E337, 0)</f>
        <v>0</v>
      </c>
      <c r="AG342">
        <f>IF('Raw Data'!E337&gt;'Raw Data'!C337, 1, 0)</f>
        <v>0</v>
      </c>
      <c r="AH342">
        <f>IF(AND('Raw Data'!C337&lt;'Raw Data'!E337, 'Raw Data'!O337&lt;'Raw Data'!P337), 'Raw Data'!E337, 0)</f>
        <v>0</v>
      </c>
      <c r="AI342" s="7">
        <f t="shared" si="90"/>
        <v>0</v>
      </c>
      <c r="AJ342">
        <f>IF(ISNUMBER('Raw Data'!C337), IF(_xlfn.XLOOKUP(SMALL('Raw Data'!C337:E337, 1), C342:G342, C342:G342, 0)&gt;0, SMALL('Raw Data'!C337:E337, 1), 0), 0)</f>
        <v>0</v>
      </c>
      <c r="AK342" s="7">
        <f t="shared" si="91"/>
        <v>0</v>
      </c>
      <c r="AL342">
        <f>IF(ISNUMBER('Raw Data'!C337), IF(_xlfn.XLOOKUP(SMALL('Raw Data'!C337:E337, 2), C342:G342, C342:G342, 0)&gt;0, SMALL('Raw Data'!C337:E337, 2), 0), 0)</f>
        <v>0</v>
      </c>
      <c r="AM342" s="7">
        <f t="shared" si="92"/>
        <v>0</v>
      </c>
      <c r="AN342">
        <f>IF(ISNUMBER('Raw Data'!C337), IF(_xlfn.XLOOKUP(SMALL('Raw Data'!C337:E337, 3), C342:G342, C342:G342, 0)&gt;0, SMALL('Raw Data'!C337:E337, 3), 0), 0)</f>
        <v>0</v>
      </c>
      <c r="AO342" s="7">
        <f t="shared" si="93"/>
        <v>0</v>
      </c>
      <c r="AP342">
        <f>IF(AND('Raw Data'!C337&lt;'Raw Data'!E337,'Raw Data'!O337&gt;'Raw Data'!P337),'Raw Data'!C337,IF(AND('Raw Data'!E337&lt;'Raw Data'!C337,'Raw Data'!P337&gt;'Raw Data'!O337),'Raw Data'!E337,0))</f>
        <v>0</v>
      </c>
      <c r="AQ342" s="7">
        <f t="shared" si="94"/>
        <v>0</v>
      </c>
      <c r="AR342">
        <f>IF(AND('Raw Data'!C337&gt;'Raw Data'!E337,'Raw Data'!O337&gt;'Raw Data'!P337),'Raw Data'!C337,IF(AND('Raw Data'!E337&gt;'Raw Data'!C337,'Raw Data'!P337&gt;'Raw Data'!O337),'Raw Data'!E337,0))</f>
        <v>0</v>
      </c>
      <c r="AS342">
        <f>IF('Raw Data'!D337&gt;0, IF('Raw Data'!D337&gt;4, Analysis!P342, 1), 0)</f>
        <v>0</v>
      </c>
      <c r="AT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AU342">
        <f t="shared" si="95"/>
        <v>0</v>
      </c>
      <c r="AV342">
        <f>IF(AND('Raw Data'!D337&gt;4,'Raw Data'!O337&lt;'Raw Data'!P337),'Raw Data'!K337,IF(AND('Raw Data'!D337&gt;4,'Raw Data'!O337='Raw Data'!P337),0,IF('Raw Data'!O337='Raw Data'!P337,'Raw Data'!D337,0)))</f>
        <v>0</v>
      </c>
      <c r="AW342">
        <f>IF(AND('Raw Data'!D337&lt;4, NOT(ISBLANK('Raw Data'!D337))), 1, 0)</f>
        <v>0</v>
      </c>
      <c r="AX342">
        <f>IF(AND('Raw Data'!D337&lt;4, 'Raw Data'!O337='Raw Data'!P337), 'Raw Data'!D337, 0)</f>
        <v>0</v>
      </c>
    </row>
    <row r="343" spans="1:50" x14ac:dyDescent="0.3">
      <c r="A343">
        <f>'Raw Data'!Q338</f>
        <v>0</v>
      </c>
      <c r="B343" s="7">
        <f t="shared" si="80"/>
        <v>0</v>
      </c>
      <c r="C343">
        <f>IF('Raw Data'!O338&gt;'Raw Data'!P338, 'Raw Data'!C338, 0)</f>
        <v>0</v>
      </c>
      <c r="D343" s="7">
        <f t="shared" si="81"/>
        <v>0</v>
      </c>
      <c r="E343">
        <f>IF(AND(ISNUMBER('Raw Data'!O338), 'Raw Data'!O338='Raw Data'!P338), 'Raw Data'!D338, 0)</f>
        <v>0</v>
      </c>
      <c r="F343" s="7">
        <f t="shared" si="82"/>
        <v>0</v>
      </c>
      <c r="G343">
        <f>IF('Raw Data'!O338&lt;'Raw Data'!P338, 'Raw Data'!E338, 0)</f>
        <v>0</v>
      </c>
      <c r="H343" s="7">
        <f t="shared" si="83"/>
        <v>0</v>
      </c>
      <c r="I343">
        <f>IF(SUM('Raw Data'!O338:P338)&gt;2, 'Raw Data'!F338, 0)</f>
        <v>0</v>
      </c>
      <c r="J343" s="7">
        <f t="shared" si="84"/>
        <v>0</v>
      </c>
      <c r="K343">
        <f>IF(AND(ISNUMBER('Raw Data'!O338),SUM('Raw Data'!O338:P338)&lt;3),'Raw Data'!F338,)</f>
        <v>0</v>
      </c>
      <c r="L343" s="7">
        <f t="shared" si="85"/>
        <v>0</v>
      </c>
      <c r="M343">
        <f>IF(AND('Raw Data'!O338&gt;0, 'Raw Data'!P338&gt;0), 'Raw Data'!H338, 0)</f>
        <v>0</v>
      </c>
      <c r="N343" s="7">
        <f t="shared" si="86"/>
        <v>0</v>
      </c>
      <c r="O343">
        <f>IF(AND(ISNUMBER('Raw Data'!O338), OR('Raw Data'!O338=0, 'Raw Data'!P338=0)), 'Raw Data'!I338, 0)</f>
        <v>0</v>
      </c>
      <c r="P343" s="7">
        <f>IF(OR(E343&gt;0, ISBLANK('Raw Data'!O338)=TRUE), 0, 1)</f>
        <v>0</v>
      </c>
      <c r="Q343">
        <f>IF('Raw Data'!O338='Raw Data'!P338, 0, IF('Raw Data'!O338&gt;'Raw Data'!P338, 'Raw Data'!J338, 0))</f>
        <v>0</v>
      </c>
      <c r="R343" s="7">
        <f>IF(OR(E343&gt;0, ISBLANK('Raw Data'!O338)=TRUE), 0, 1)</f>
        <v>0</v>
      </c>
      <c r="S343">
        <f>IF('Raw Data'!O338='Raw Data'!P338, 0, IF('Raw Data'!O338&lt;'Raw Data'!P338, 'Raw Data'!K338, 0))</f>
        <v>0</v>
      </c>
      <c r="T343" s="7">
        <f t="shared" si="87"/>
        <v>0</v>
      </c>
      <c r="U343">
        <f>IF(AND(ISNUMBER('Raw Data'!O338), OR('Raw Data'!O338&gt;'Raw Data'!P338, 'Raw Data'!O338='Raw Data'!P338)), 'Raw Data'!L338, 0)</f>
        <v>0</v>
      </c>
      <c r="V343" s="7">
        <f t="shared" si="88"/>
        <v>0</v>
      </c>
      <c r="W343">
        <f>IF(AND(ISNUMBER('Raw Data'!O338), OR('Raw Data'!O338&lt;'Raw Data'!P338, 'Raw Data'!O338='Raw Data'!P338)), 'Raw Data'!M338, 0)</f>
        <v>0</v>
      </c>
      <c r="X343" s="7">
        <f t="shared" si="89"/>
        <v>0</v>
      </c>
      <c r="Y343">
        <f>IF(AND(ISNUMBER('Raw Data'!O338), OR('Raw Data'!O338&gt;'Raw Data'!P338, 'Raw Data'!O338&lt;'Raw Data'!P338)), 'Raw Data'!N338, 0)</f>
        <v>0</v>
      </c>
      <c r="Z343">
        <f>IF('Raw Data'!C338&lt;'Raw Data'!E338, 1, 0)</f>
        <v>0</v>
      </c>
      <c r="AA343">
        <f>IF(AND('Raw Data'!C338&lt;'Raw Data'!E338, 'Raw Data'!O338&gt;'Raw Data'!P338), 'Raw Data'!C338, 0)</f>
        <v>0</v>
      </c>
      <c r="AB343" t="b">
        <f>'Raw Data'!C338&lt;'Raw Data'!E338</f>
        <v>0</v>
      </c>
      <c r="AC343">
        <f>IF('Raw Data'!C339&gt;'Raw Data'!E339, 1, 0)</f>
        <v>0</v>
      </c>
      <c r="AD343">
        <f>IF(AND('Raw Data'!C338&gt;'Raw Data'!E338, 'Raw Data'!O338&gt;'Raw Data'!P338), 'Raw Data'!C338, 0)</f>
        <v>0</v>
      </c>
      <c r="AE343">
        <f>IF('Raw Data'!E338&lt;'Raw Data'!C338, 1, 0)</f>
        <v>0</v>
      </c>
      <c r="AF343">
        <f>IF(AND('Raw Data'!C338&gt;'Raw Data'!E338, 'Raw Data'!O338&lt;'Raw Data'!P338), 'Raw Data'!E338, 0)</f>
        <v>0</v>
      </c>
      <c r="AG343">
        <f>IF('Raw Data'!E338&gt;'Raw Data'!C338, 1, 0)</f>
        <v>0</v>
      </c>
      <c r="AH343">
        <f>IF(AND('Raw Data'!C338&lt;'Raw Data'!E338, 'Raw Data'!O338&lt;'Raw Data'!P338), 'Raw Data'!E338, 0)</f>
        <v>0</v>
      </c>
      <c r="AI343" s="7">
        <f t="shared" si="90"/>
        <v>0</v>
      </c>
      <c r="AJ343">
        <f>IF(ISNUMBER('Raw Data'!C338), IF(_xlfn.XLOOKUP(SMALL('Raw Data'!C338:E338, 1), C343:G343, C343:G343, 0)&gt;0, SMALL('Raw Data'!C338:E338, 1), 0), 0)</f>
        <v>0</v>
      </c>
      <c r="AK343" s="7">
        <f t="shared" si="91"/>
        <v>0</v>
      </c>
      <c r="AL343">
        <f>IF(ISNUMBER('Raw Data'!C338), IF(_xlfn.XLOOKUP(SMALL('Raw Data'!C338:E338, 2), C343:G343, C343:G343, 0)&gt;0, SMALL('Raw Data'!C338:E338, 2), 0), 0)</f>
        <v>0</v>
      </c>
      <c r="AM343" s="7">
        <f t="shared" si="92"/>
        <v>0</v>
      </c>
      <c r="AN343">
        <f>IF(ISNUMBER('Raw Data'!C338), IF(_xlfn.XLOOKUP(SMALL('Raw Data'!C338:E338, 3), C343:G343, C343:G343, 0)&gt;0, SMALL('Raw Data'!C338:E338, 3), 0), 0)</f>
        <v>0</v>
      </c>
      <c r="AO343" s="7">
        <f t="shared" si="93"/>
        <v>0</v>
      </c>
      <c r="AP343">
        <f>IF(AND('Raw Data'!C338&lt;'Raw Data'!E338,'Raw Data'!O338&gt;'Raw Data'!P338),'Raw Data'!C338,IF(AND('Raw Data'!E338&lt;'Raw Data'!C338,'Raw Data'!P338&gt;'Raw Data'!O338),'Raw Data'!E338,0))</f>
        <v>0</v>
      </c>
      <c r="AQ343" s="7">
        <f t="shared" si="94"/>
        <v>0</v>
      </c>
      <c r="AR343">
        <f>IF(AND('Raw Data'!C338&gt;'Raw Data'!E338,'Raw Data'!O338&gt;'Raw Data'!P338),'Raw Data'!C338,IF(AND('Raw Data'!E338&gt;'Raw Data'!C338,'Raw Data'!P338&gt;'Raw Data'!O338),'Raw Data'!E338,0))</f>
        <v>0</v>
      </c>
      <c r="AS343">
        <f>IF('Raw Data'!D338&gt;0, IF('Raw Data'!D338&gt;4, Analysis!P343, 1), 0)</f>
        <v>0</v>
      </c>
      <c r="AT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AU343">
        <f t="shared" si="95"/>
        <v>0</v>
      </c>
      <c r="AV343">
        <f>IF(AND('Raw Data'!D338&gt;4,'Raw Data'!O338&lt;'Raw Data'!P338),'Raw Data'!K338,IF(AND('Raw Data'!D338&gt;4,'Raw Data'!O338='Raw Data'!P338),0,IF('Raw Data'!O338='Raw Data'!P338,'Raw Data'!D338,0)))</f>
        <v>0</v>
      </c>
      <c r="AW343">
        <f>IF(AND('Raw Data'!D338&lt;4, NOT(ISBLANK('Raw Data'!D338))), 1, 0)</f>
        <v>0</v>
      </c>
      <c r="AX343">
        <f>IF(AND('Raw Data'!D338&lt;4, 'Raw Data'!O338='Raw Data'!P338), 'Raw Data'!D338, 0)</f>
        <v>0</v>
      </c>
    </row>
    <row r="344" spans="1:50" x14ac:dyDescent="0.3">
      <c r="A344">
        <f>'Raw Data'!Q339</f>
        <v>0</v>
      </c>
      <c r="B344" s="7">
        <f t="shared" si="80"/>
        <v>0</v>
      </c>
      <c r="C344">
        <f>IF('Raw Data'!O339&gt;'Raw Data'!P339, 'Raw Data'!C339, 0)</f>
        <v>0</v>
      </c>
      <c r="D344" s="7">
        <f t="shared" si="81"/>
        <v>0</v>
      </c>
      <c r="E344">
        <f>IF(AND(ISNUMBER('Raw Data'!O339), 'Raw Data'!O339='Raw Data'!P339), 'Raw Data'!D339, 0)</f>
        <v>0</v>
      </c>
      <c r="F344" s="7">
        <f t="shared" si="82"/>
        <v>0</v>
      </c>
      <c r="G344">
        <f>IF('Raw Data'!O339&lt;'Raw Data'!P339, 'Raw Data'!E339, 0)</f>
        <v>0</v>
      </c>
      <c r="H344" s="7">
        <f t="shared" si="83"/>
        <v>0</v>
      </c>
      <c r="I344">
        <f>IF(SUM('Raw Data'!O339:P339)&gt;2, 'Raw Data'!F339, 0)</f>
        <v>0</v>
      </c>
      <c r="J344" s="7">
        <f t="shared" si="84"/>
        <v>0</v>
      </c>
      <c r="K344">
        <f>IF(AND(ISNUMBER('Raw Data'!O339),SUM('Raw Data'!O339:P339)&lt;3),'Raw Data'!F339,)</f>
        <v>0</v>
      </c>
      <c r="L344" s="7">
        <f t="shared" si="85"/>
        <v>0</v>
      </c>
      <c r="M344">
        <f>IF(AND('Raw Data'!O339&gt;0, 'Raw Data'!P339&gt;0), 'Raw Data'!H339, 0)</f>
        <v>0</v>
      </c>
      <c r="N344" s="7">
        <f t="shared" si="86"/>
        <v>0</v>
      </c>
      <c r="O344">
        <f>IF(AND(ISNUMBER('Raw Data'!O339), OR('Raw Data'!O339=0, 'Raw Data'!P339=0)), 'Raw Data'!I339, 0)</f>
        <v>0</v>
      </c>
      <c r="P344" s="7">
        <f>IF(OR(E344&gt;0, ISBLANK('Raw Data'!O339)=TRUE), 0, 1)</f>
        <v>0</v>
      </c>
      <c r="Q344">
        <f>IF('Raw Data'!O339='Raw Data'!P339, 0, IF('Raw Data'!O339&gt;'Raw Data'!P339, 'Raw Data'!J339, 0))</f>
        <v>0</v>
      </c>
      <c r="R344" s="7">
        <f>IF(OR(E344&gt;0, ISBLANK('Raw Data'!O339)=TRUE), 0, 1)</f>
        <v>0</v>
      </c>
      <c r="S344">
        <f>IF('Raw Data'!O339='Raw Data'!P339, 0, IF('Raw Data'!O339&lt;'Raw Data'!P339, 'Raw Data'!K339, 0))</f>
        <v>0</v>
      </c>
      <c r="T344" s="7">
        <f t="shared" si="87"/>
        <v>0</v>
      </c>
      <c r="U344">
        <f>IF(AND(ISNUMBER('Raw Data'!O339), OR('Raw Data'!O339&gt;'Raw Data'!P339, 'Raw Data'!O339='Raw Data'!P339)), 'Raw Data'!L339, 0)</f>
        <v>0</v>
      </c>
      <c r="V344" s="7">
        <f t="shared" si="88"/>
        <v>0</v>
      </c>
      <c r="W344">
        <f>IF(AND(ISNUMBER('Raw Data'!O339), OR('Raw Data'!O339&lt;'Raw Data'!P339, 'Raw Data'!O339='Raw Data'!P339)), 'Raw Data'!M339, 0)</f>
        <v>0</v>
      </c>
      <c r="X344" s="7">
        <f t="shared" si="89"/>
        <v>0</v>
      </c>
      <c r="Y344">
        <f>IF(AND(ISNUMBER('Raw Data'!O339), OR('Raw Data'!O339&gt;'Raw Data'!P339, 'Raw Data'!O339&lt;'Raw Data'!P339)), 'Raw Data'!N339, 0)</f>
        <v>0</v>
      </c>
      <c r="Z344">
        <f>IF('Raw Data'!C339&lt;'Raw Data'!E339, 1, 0)</f>
        <v>0</v>
      </c>
      <c r="AA344">
        <f>IF(AND('Raw Data'!C339&lt;'Raw Data'!E339, 'Raw Data'!O339&gt;'Raw Data'!P339), 'Raw Data'!C339, 0)</f>
        <v>0</v>
      </c>
      <c r="AB344" t="b">
        <f>'Raw Data'!C339&lt;'Raw Data'!E339</f>
        <v>0</v>
      </c>
      <c r="AC344">
        <f>IF('Raw Data'!C340&gt;'Raw Data'!E340, 1, 0)</f>
        <v>0</v>
      </c>
      <c r="AD344">
        <f>IF(AND('Raw Data'!C339&gt;'Raw Data'!E339, 'Raw Data'!O339&gt;'Raw Data'!P339), 'Raw Data'!C339, 0)</f>
        <v>0</v>
      </c>
      <c r="AE344">
        <f>IF('Raw Data'!E339&lt;'Raw Data'!C339, 1, 0)</f>
        <v>0</v>
      </c>
      <c r="AF344">
        <f>IF(AND('Raw Data'!C339&gt;'Raw Data'!E339, 'Raw Data'!O339&lt;'Raw Data'!P339), 'Raw Data'!E339, 0)</f>
        <v>0</v>
      </c>
      <c r="AG344">
        <f>IF('Raw Data'!E339&gt;'Raw Data'!C339, 1, 0)</f>
        <v>0</v>
      </c>
      <c r="AH344">
        <f>IF(AND('Raw Data'!C339&lt;'Raw Data'!E339, 'Raw Data'!O339&lt;'Raw Data'!P339), 'Raw Data'!E339, 0)</f>
        <v>0</v>
      </c>
      <c r="AI344" s="7">
        <f t="shared" si="90"/>
        <v>0</v>
      </c>
      <c r="AJ344">
        <f>IF(ISNUMBER('Raw Data'!C339), IF(_xlfn.XLOOKUP(SMALL('Raw Data'!C339:E339, 1), C344:G344, C344:G344, 0)&gt;0, SMALL('Raw Data'!C339:E339, 1), 0), 0)</f>
        <v>0</v>
      </c>
      <c r="AK344" s="7">
        <f t="shared" si="91"/>
        <v>0</v>
      </c>
      <c r="AL344">
        <f>IF(ISNUMBER('Raw Data'!C339), IF(_xlfn.XLOOKUP(SMALL('Raw Data'!C339:E339, 2), C344:G344, C344:G344, 0)&gt;0, SMALL('Raw Data'!C339:E339, 2), 0), 0)</f>
        <v>0</v>
      </c>
      <c r="AM344" s="7">
        <f t="shared" si="92"/>
        <v>0</v>
      </c>
      <c r="AN344">
        <f>IF(ISNUMBER('Raw Data'!C339), IF(_xlfn.XLOOKUP(SMALL('Raw Data'!C339:E339, 3), C344:G344, C344:G344, 0)&gt;0, SMALL('Raw Data'!C339:E339, 3), 0), 0)</f>
        <v>0</v>
      </c>
      <c r="AO344" s="7">
        <f t="shared" si="93"/>
        <v>0</v>
      </c>
      <c r="AP344">
        <f>IF(AND('Raw Data'!C339&lt;'Raw Data'!E339,'Raw Data'!O339&gt;'Raw Data'!P339),'Raw Data'!C339,IF(AND('Raw Data'!E339&lt;'Raw Data'!C339,'Raw Data'!P339&gt;'Raw Data'!O339),'Raw Data'!E339,0))</f>
        <v>0</v>
      </c>
      <c r="AQ344" s="7">
        <f t="shared" si="94"/>
        <v>0</v>
      </c>
      <c r="AR344">
        <f>IF(AND('Raw Data'!C339&gt;'Raw Data'!E339,'Raw Data'!O339&gt;'Raw Data'!P339),'Raw Data'!C339,IF(AND('Raw Data'!E339&gt;'Raw Data'!C339,'Raw Data'!P339&gt;'Raw Data'!O339),'Raw Data'!E339,0))</f>
        <v>0</v>
      </c>
      <c r="AS344">
        <f>IF('Raw Data'!D339&gt;0, IF('Raw Data'!D339&gt;4, Analysis!P344, 1), 0)</f>
        <v>0</v>
      </c>
      <c r="AT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AU344">
        <f t="shared" si="95"/>
        <v>0</v>
      </c>
      <c r="AV344">
        <f>IF(AND('Raw Data'!D339&gt;4,'Raw Data'!O339&lt;'Raw Data'!P339),'Raw Data'!K339,IF(AND('Raw Data'!D339&gt;4,'Raw Data'!O339='Raw Data'!P339),0,IF('Raw Data'!O339='Raw Data'!P339,'Raw Data'!D339,0)))</f>
        <v>0</v>
      </c>
      <c r="AW344">
        <f>IF(AND('Raw Data'!D339&lt;4, NOT(ISBLANK('Raw Data'!D339))), 1, 0)</f>
        <v>0</v>
      </c>
      <c r="AX344">
        <f>IF(AND('Raw Data'!D339&lt;4, 'Raw Data'!O339='Raw Data'!P339), 'Raw Data'!D339, 0)</f>
        <v>0</v>
      </c>
    </row>
    <row r="345" spans="1:50" x14ac:dyDescent="0.3">
      <c r="A345">
        <f>'Raw Data'!Q340</f>
        <v>0</v>
      </c>
      <c r="B345" s="7">
        <f t="shared" si="80"/>
        <v>0</v>
      </c>
      <c r="C345">
        <f>IF('Raw Data'!O340&gt;'Raw Data'!P340, 'Raw Data'!C340, 0)</f>
        <v>0</v>
      </c>
      <c r="D345" s="7">
        <f t="shared" si="81"/>
        <v>0</v>
      </c>
      <c r="E345">
        <f>IF(AND(ISNUMBER('Raw Data'!O340), 'Raw Data'!O340='Raw Data'!P340), 'Raw Data'!D340, 0)</f>
        <v>0</v>
      </c>
      <c r="F345" s="7">
        <f t="shared" si="82"/>
        <v>0</v>
      </c>
      <c r="G345">
        <f>IF('Raw Data'!O340&lt;'Raw Data'!P340, 'Raw Data'!E340, 0)</f>
        <v>0</v>
      </c>
      <c r="H345" s="7">
        <f t="shared" si="83"/>
        <v>0</v>
      </c>
      <c r="I345">
        <f>IF(SUM('Raw Data'!O340:P340)&gt;2, 'Raw Data'!F340, 0)</f>
        <v>0</v>
      </c>
      <c r="J345" s="7">
        <f t="shared" si="84"/>
        <v>0</v>
      </c>
      <c r="K345">
        <f>IF(AND(ISNUMBER('Raw Data'!O340),SUM('Raw Data'!O340:P340)&lt;3),'Raw Data'!F340,)</f>
        <v>0</v>
      </c>
      <c r="L345" s="7">
        <f t="shared" si="85"/>
        <v>0</v>
      </c>
      <c r="M345">
        <f>IF(AND('Raw Data'!O340&gt;0, 'Raw Data'!P340&gt;0), 'Raw Data'!H340, 0)</f>
        <v>0</v>
      </c>
      <c r="N345" s="7">
        <f t="shared" si="86"/>
        <v>0</v>
      </c>
      <c r="O345">
        <f>IF(AND(ISNUMBER('Raw Data'!O340), OR('Raw Data'!O340=0, 'Raw Data'!P340=0)), 'Raw Data'!I340, 0)</f>
        <v>0</v>
      </c>
      <c r="P345" s="7">
        <f>IF(OR(E345&gt;0, ISBLANK('Raw Data'!O340)=TRUE), 0, 1)</f>
        <v>0</v>
      </c>
      <c r="Q345">
        <f>IF('Raw Data'!O340='Raw Data'!P340, 0, IF('Raw Data'!O340&gt;'Raw Data'!P340, 'Raw Data'!J340, 0))</f>
        <v>0</v>
      </c>
      <c r="R345" s="7">
        <f>IF(OR(E345&gt;0, ISBLANK('Raw Data'!O340)=TRUE), 0, 1)</f>
        <v>0</v>
      </c>
      <c r="S345">
        <f>IF('Raw Data'!O340='Raw Data'!P340, 0, IF('Raw Data'!O340&lt;'Raw Data'!P340, 'Raw Data'!K340, 0))</f>
        <v>0</v>
      </c>
      <c r="T345" s="7">
        <f t="shared" si="87"/>
        <v>0</v>
      </c>
      <c r="U345">
        <f>IF(AND(ISNUMBER('Raw Data'!O340), OR('Raw Data'!O340&gt;'Raw Data'!P340, 'Raw Data'!O340='Raw Data'!P340)), 'Raw Data'!L340, 0)</f>
        <v>0</v>
      </c>
      <c r="V345" s="7">
        <f t="shared" si="88"/>
        <v>0</v>
      </c>
      <c r="W345">
        <f>IF(AND(ISNUMBER('Raw Data'!O340), OR('Raw Data'!O340&lt;'Raw Data'!P340, 'Raw Data'!O340='Raw Data'!P340)), 'Raw Data'!M340, 0)</f>
        <v>0</v>
      </c>
      <c r="X345" s="7">
        <f t="shared" si="89"/>
        <v>0</v>
      </c>
      <c r="Y345">
        <f>IF(AND(ISNUMBER('Raw Data'!O340), OR('Raw Data'!O340&gt;'Raw Data'!P340, 'Raw Data'!O340&lt;'Raw Data'!P340)), 'Raw Data'!N340, 0)</f>
        <v>0</v>
      </c>
      <c r="Z345">
        <f>IF('Raw Data'!C340&lt;'Raw Data'!E340, 1, 0)</f>
        <v>0</v>
      </c>
      <c r="AA345">
        <f>IF(AND('Raw Data'!C340&lt;'Raw Data'!E340, 'Raw Data'!O340&gt;'Raw Data'!P340), 'Raw Data'!C340, 0)</f>
        <v>0</v>
      </c>
      <c r="AB345" t="b">
        <f>'Raw Data'!C340&lt;'Raw Data'!E340</f>
        <v>0</v>
      </c>
      <c r="AC345">
        <f>IF('Raw Data'!C341&gt;'Raw Data'!E341, 1, 0)</f>
        <v>0</v>
      </c>
      <c r="AD345">
        <f>IF(AND('Raw Data'!C340&gt;'Raw Data'!E340, 'Raw Data'!O340&gt;'Raw Data'!P340), 'Raw Data'!C340, 0)</f>
        <v>0</v>
      </c>
      <c r="AE345">
        <f>IF('Raw Data'!E340&lt;'Raw Data'!C340, 1, 0)</f>
        <v>0</v>
      </c>
      <c r="AF345">
        <f>IF(AND('Raw Data'!C340&gt;'Raw Data'!E340, 'Raw Data'!O340&lt;'Raw Data'!P340), 'Raw Data'!E340, 0)</f>
        <v>0</v>
      </c>
      <c r="AG345">
        <f>IF('Raw Data'!E340&gt;'Raw Data'!C340, 1, 0)</f>
        <v>0</v>
      </c>
      <c r="AH345">
        <f>IF(AND('Raw Data'!C340&lt;'Raw Data'!E340, 'Raw Data'!O340&lt;'Raw Data'!P340), 'Raw Data'!E340, 0)</f>
        <v>0</v>
      </c>
      <c r="AI345" s="7">
        <f t="shared" si="90"/>
        <v>0</v>
      </c>
      <c r="AJ345">
        <f>IF(ISNUMBER('Raw Data'!C340), IF(_xlfn.XLOOKUP(SMALL('Raw Data'!C340:E340, 1), C345:G345, C345:G345, 0)&gt;0, SMALL('Raw Data'!C340:E340, 1), 0), 0)</f>
        <v>0</v>
      </c>
      <c r="AK345" s="7">
        <f t="shared" si="91"/>
        <v>0</v>
      </c>
      <c r="AL345">
        <f>IF(ISNUMBER('Raw Data'!C340), IF(_xlfn.XLOOKUP(SMALL('Raw Data'!C340:E340, 2), C345:G345, C345:G345, 0)&gt;0, SMALL('Raw Data'!C340:E340, 2), 0), 0)</f>
        <v>0</v>
      </c>
      <c r="AM345" s="7">
        <f t="shared" si="92"/>
        <v>0</v>
      </c>
      <c r="AN345">
        <f>IF(ISNUMBER('Raw Data'!C340), IF(_xlfn.XLOOKUP(SMALL('Raw Data'!C340:E340, 3), C345:G345, C345:G345, 0)&gt;0, SMALL('Raw Data'!C340:E340, 3), 0), 0)</f>
        <v>0</v>
      </c>
      <c r="AO345" s="7">
        <f t="shared" si="93"/>
        <v>0</v>
      </c>
      <c r="AP345">
        <f>IF(AND('Raw Data'!C340&lt;'Raw Data'!E340,'Raw Data'!O340&gt;'Raw Data'!P340),'Raw Data'!C340,IF(AND('Raw Data'!E340&lt;'Raw Data'!C340,'Raw Data'!P340&gt;'Raw Data'!O340),'Raw Data'!E340,0))</f>
        <v>0</v>
      </c>
      <c r="AQ345" s="7">
        <f t="shared" si="94"/>
        <v>0</v>
      </c>
      <c r="AR345">
        <f>IF(AND('Raw Data'!C340&gt;'Raw Data'!E340,'Raw Data'!O340&gt;'Raw Data'!P340),'Raw Data'!C340,IF(AND('Raw Data'!E340&gt;'Raw Data'!C340,'Raw Data'!P340&gt;'Raw Data'!O340),'Raw Data'!E340,0))</f>
        <v>0</v>
      </c>
      <c r="AS345">
        <f>IF('Raw Data'!D340&gt;0, IF('Raw Data'!D340&gt;4, Analysis!P345, 1), 0)</f>
        <v>0</v>
      </c>
      <c r="AT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AU345">
        <f t="shared" si="95"/>
        <v>0</v>
      </c>
      <c r="AV345">
        <f>IF(AND('Raw Data'!D340&gt;4,'Raw Data'!O340&lt;'Raw Data'!P340),'Raw Data'!K340,IF(AND('Raw Data'!D340&gt;4,'Raw Data'!O340='Raw Data'!P340),0,IF('Raw Data'!O340='Raw Data'!P340,'Raw Data'!D340,0)))</f>
        <v>0</v>
      </c>
      <c r="AW345">
        <f>IF(AND('Raw Data'!D340&lt;4, NOT(ISBLANK('Raw Data'!D340))), 1, 0)</f>
        <v>0</v>
      </c>
      <c r="AX345">
        <f>IF(AND('Raw Data'!D340&lt;4, 'Raw Data'!O340='Raw Data'!P340), 'Raw Data'!D340, 0)</f>
        <v>0</v>
      </c>
    </row>
    <row r="346" spans="1:50" x14ac:dyDescent="0.3">
      <c r="A346">
        <f>'Raw Data'!Q341</f>
        <v>0</v>
      </c>
      <c r="B346" s="7">
        <f t="shared" si="80"/>
        <v>0</v>
      </c>
      <c r="C346">
        <f>IF('Raw Data'!O341&gt;'Raw Data'!P341, 'Raw Data'!C341, 0)</f>
        <v>0</v>
      </c>
      <c r="D346" s="7">
        <f t="shared" si="81"/>
        <v>0</v>
      </c>
      <c r="E346">
        <f>IF(AND(ISNUMBER('Raw Data'!O341), 'Raw Data'!O341='Raw Data'!P341), 'Raw Data'!D341, 0)</f>
        <v>0</v>
      </c>
      <c r="F346" s="7">
        <f t="shared" si="82"/>
        <v>0</v>
      </c>
      <c r="G346">
        <f>IF('Raw Data'!O341&lt;'Raw Data'!P341, 'Raw Data'!E341, 0)</f>
        <v>0</v>
      </c>
      <c r="H346" s="7">
        <f t="shared" si="83"/>
        <v>0</v>
      </c>
      <c r="I346">
        <f>IF(SUM('Raw Data'!O341:P341)&gt;2, 'Raw Data'!F341, 0)</f>
        <v>0</v>
      </c>
      <c r="J346" s="7">
        <f t="shared" si="84"/>
        <v>0</v>
      </c>
      <c r="K346">
        <f>IF(AND(ISNUMBER('Raw Data'!O341),SUM('Raw Data'!O341:P341)&lt;3),'Raw Data'!F341,)</f>
        <v>0</v>
      </c>
      <c r="L346" s="7">
        <f t="shared" si="85"/>
        <v>0</v>
      </c>
      <c r="M346">
        <f>IF(AND('Raw Data'!O341&gt;0, 'Raw Data'!P341&gt;0), 'Raw Data'!H341, 0)</f>
        <v>0</v>
      </c>
      <c r="N346" s="7">
        <f t="shared" si="86"/>
        <v>0</v>
      </c>
      <c r="O346">
        <f>IF(AND(ISNUMBER('Raw Data'!O341), OR('Raw Data'!O341=0, 'Raw Data'!P341=0)), 'Raw Data'!I341, 0)</f>
        <v>0</v>
      </c>
      <c r="P346" s="7">
        <f>IF(OR(E346&gt;0, ISBLANK('Raw Data'!O341)=TRUE), 0, 1)</f>
        <v>0</v>
      </c>
      <c r="Q346">
        <f>IF('Raw Data'!O341='Raw Data'!P341, 0, IF('Raw Data'!O341&gt;'Raw Data'!P341, 'Raw Data'!J341, 0))</f>
        <v>0</v>
      </c>
      <c r="R346" s="7">
        <f>IF(OR(E346&gt;0, ISBLANK('Raw Data'!O341)=TRUE), 0, 1)</f>
        <v>0</v>
      </c>
      <c r="S346">
        <f>IF('Raw Data'!O341='Raw Data'!P341, 0, IF('Raw Data'!O341&lt;'Raw Data'!P341, 'Raw Data'!K341, 0))</f>
        <v>0</v>
      </c>
      <c r="T346" s="7">
        <f t="shared" si="87"/>
        <v>0</v>
      </c>
      <c r="U346">
        <f>IF(AND(ISNUMBER('Raw Data'!O341), OR('Raw Data'!O341&gt;'Raw Data'!P341, 'Raw Data'!O341='Raw Data'!P341)), 'Raw Data'!L341, 0)</f>
        <v>0</v>
      </c>
      <c r="V346" s="7">
        <f t="shared" si="88"/>
        <v>0</v>
      </c>
      <c r="W346">
        <f>IF(AND(ISNUMBER('Raw Data'!O341), OR('Raw Data'!O341&lt;'Raw Data'!P341, 'Raw Data'!O341='Raw Data'!P341)), 'Raw Data'!M341, 0)</f>
        <v>0</v>
      </c>
      <c r="X346" s="7">
        <f t="shared" si="89"/>
        <v>0</v>
      </c>
      <c r="Y346">
        <f>IF(AND(ISNUMBER('Raw Data'!O341), OR('Raw Data'!O341&gt;'Raw Data'!P341, 'Raw Data'!O341&lt;'Raw Data'!P341)), 'Raw Data'!N341, 0)</f>
        <v>0</v>
      </c>
      <c r="Z346">
        <f>IF('Raw Data'!C341&lt;'Raw Data'!E341, 1, 0)</f>
        <v>0</v>
      </c>
      <c r="AA346">
        <f>IF(AND('Raw Data'!C341&lt;'Raw Data'!E341, 'Raw Data'!O341&gt;'Raw Data'!P341), 'Raw Data'!C341, 0)</f>
        <v>0</v>
      </c>
      <c r="AB346" t="b">
        <f>'Raw Data'!C341&lt;'Raw Data'!E341</f>
        <v>0</v>
      </c>
      <c r="AC346">
        <f>IF('Raw Data'!C342&gt;'Raw Data'!E342, 1, 0)</f>
        <v>0</v>
      </c>
      <c r="AD346">
        <f>IF(AND('Raw Data'!C341&gt;'Raw Data'!E341, 'Raw Data'!O341&gt;'Raw Data'!P341), 'Raw Data'!C341, 0)</f>
        <v>0</v>
      </c>
      <c r="AE346">
        <f>IF('Raw Data'!E341&lt;'Raw Data'!C341, 1, 0)</f>
        <v>0</v>
      </c>
      <c r="AF346">
        <f>IF(AND('Raw Data'!C341&gt;'Raw Data'!E341, 'Raw Data'!O341&lt;'Raw Data'!P341), 'Raw Data'!E341, 0)</f>
        <v>0</v>
      </c>
      <c r="AG346">
        <f>IF('Raw Data'!E341&gt;'Raw Data'!C341, 1, 0)</f>
        <v>0</v>
      </c>
      <c r="AH346">
        <f>IF(AND('Raw Data'!C341&lt;'Raw Data'!E341, 'Raw Data'!O341&lt;'Raw Data'!P341), 'Raw Data'!E341, 0)</f>
        <v>0</v>
      </c>
      <c r="AI346" s="7">
        <f t="shared" si="90"/>
        <v>0</v>
      </c>
      <c r="AJ346">
        <f>IF(ISNUMBER('Raw Data'!C341), IF(_xlfn.XLOOKUP(SMALL('Raw Data'!C341:E341, 1), C346:G346, C346:G346, 0)&gt;0, SMALL('Raw Data'!C341:E341, 1), 0), 0)</f>
        <v>0</v>
      </c>
      <c r="AK346" s="7">
        <f t="shared" si="91"/>
        <v>0</v>
      </c>
      <c r="AL346">
        <f>IF(ISNUMBER('Raw Data'!C341), IF(_xlfn.XLOOKUP(SMALL('Raw Data'!C341:E341, 2), C346:G346, C346:G346, 0)&gt;0, SMALL('Raw Data'!C341:E341, 2), 0), 0)</f>
        <v>0</v>
      </c>
      <c r="AM346" s="7">
        <f t="shared" si="92"/>
        <v>0</v>
      </c>
      <c r="AN346">
        <f>IF(ISNUMBER('Raw Data'!C341), IF(_xlfn.XLOOKUP(SMALL('Raw Data'!C341:E341, 3), C346:G346, C346:G346, 0)&gt;0, SMALL('Raw Data'!C341:E341, 3), 0), 0)</f>
        <v>0</v>
      </c>
      <c r="AO346" s="7">
        <f t="shared" si="93"/>
        <v>0</v>
      </c>
      <c r="AP346">
        <f>IF(AND('Raw Data'!C341&lt;'Raw Data'!E341,'Raw Data'!O341&gt;'Raw Data'!P341),'Raw Data'!C341,IF(AND('Raw Data'!E341&lt;'Raw Data'!C341,'Raw Data'!P341&gt;'Raw Data'!O341),'Raw Data'!E341,0))</f>
        <v>0</v>
      </c>
      <c r="AQ346" s="7">
        <f t="shared" si="94"/>
        <v>0</v>
      </c>
      <c r="AR346">
        <f>IF(AND('Raw Data'!C341&gt;'Raw Data'!E341,'Raw Data'!O341&gt;'Raw Data'!P341),'Raw Data'!C341,IF(AND('Raw Data'!E341&gt;'Raw Data'!C341,'Raw Data'!P341&gt;'Raw Data'!O341),'Raw Data'!E341,0))</f>
        <v>0</v>
      </c>
      <c r="AS346">
        <f>IF('Raw Data'!D341&gt;0, IF('Raw Data'!D341&gt;4, Analysis!P346, 1), 0)</f>
        <v>0</v>
      </c>
      <c r="AT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AU346">
        <f t="shared" si="95"/>
        <v>0</v>
      </c>
      <c r="AV346">
        <f>IF(AND('Raw Data'!D341&gt;4,'Raw Data'!O341&lt;'Raw Data'!P341),'Raw Data'!K341,IF(AND('Raw Data'!D341&gt;4,'Raw Data'!O341='Raw Data'!P341),0,IF('Raw Data'!O341='Raw Data'!P341,'Raw Data'!D341,0)))</f>
        <v>0</v>
      </c>
      <c r="AW346">
        <f>IF(AND('Raw Data'!D341&lt;4, NOT(ISBLANK('Raw Data'!D341))), 1, 0)</f>
        <v>0</v>
      </c>
      <c r="AX346">
        <f>IF(AND('Raw Data'!D341&lt;4, 'Raw Data'!O341='Raw Data'!P341), 'Raw Data'!D341, 0)</f>
        <v>0</v>
      </c>
    </row>
    <row r="347" spans="1:50" x14ac:dyDescent="0.3">
      <c r="A347">
        <f>'Raw Data'!Q342</f>
        <v>0</v>
      </c>
      <c r="B347" s="7">
        <f t="shared" si="80"/>
        <v>0</v>
      </c>
      <c r="C347">
        <f>IF('Raw Data'!O342&gt;'Raw Data'!P342, 'Raw Data'!C342, 0)</f>
        <v>0</v>
      </c>
      <c r="D347" s="7">
        <f t="shared" si="81"/>
        <v>0</v>
      </c>
      <c r="E347">
        <f>IF(AND(ISNUMBER('Raw Data'!O342), 'Raw Data'!O342='Raw Data'!P342), 'Raw Data'!D342, 0)</f>
        <v>0</v>
      </c>
      <c r="F347" s="7">
        <f t="shared" si="82"/>
        <v>0</v>
      </c>
      <c r="G347">
        <f>IF('Raw Data'!O342&lt;'Raw Data'!P342, 'Raw Data'!E342, 0)</f>
        <v>0</v>
      </c>
      <c r="H347" s="7">
        <f t="shared" si="83"/>
        <v>0</v>
      </c>
      <c r="I347">
        <f>IF(SUM('Raw Data'!O342:P342)&gt;2, 'Raw Data'!F342, 0)</f>
        <v>0</v>
      </c>
      <c r="J347" s="7">
        <f t="shared" si="84"/>
        <v>0</v>
      </c>
      <c r="K347">
        <f>IF(AND(ISNUMBER('Raw Data'!O342),SUM('Raw Data'!O342:P342)&lt;3),'Raw Data'!F342,)</f>
        <v>0</v>
      </c>
      <c r="L347" s="7">
        <f t="shared" si="85"/>
        <v>0</v>
      </c>
      <c r="M347">
        <f>IF(AND('Raw Data'!O342&gt;0, 'Raw Data'!P342&gt;0), 'Raw Data'!H342, 0)</f>
        <v>0</v>
      </c>
      <c r="N347" s="7">
        <f t="shared" si="86"/>
        <v>0</v>
      </c>
      <c r="O347">
        <f>IF(AND(ISNUMBER('Raw Data'!O342), OR('Raw Data'!O342=0, 'Raw Data'!P342=0)), 'Raw Data'!I342, 0)</f>
        <v>0</v>
      </c>
      <c r="P347" s="7">
        <f>IF(OR(E347&gt;0, ISBLANK('Raw Data'!O342)=TRUE), 0, 1)</f>
        <v>0</v>
      </c>
      <c r="Q347">
        <f>IF('Raw Data'!O342='Raw Data'!P342, 0, IF('Raw Data'!O342&gt;'Raw Data'!P342, 'Raw Data'!J342, 0))</f>
        <v>0</v>
      </c>
      <c r="R347" s="7">
        <f>IF(OR(E347&gt;0, ISBLANK('Raw Data'!O342)=TRUE), 0, 1)</f>
        <v>0</v>
      </c>
      <c r="S347">
        <f>IF('Raw Data'!O342='Raw Data'!P342, 0, IF('Raw Data'!O342&lt;'Raw Data'!P342, 'Raw Data'!K342, 0))</f>
        <v>0</v>
      </c>
      <c r="T347" s="7">
        <f t="shared" si="87"/>
        <v>0</v>
      </c>
      <c r="U347">
        <f>IF(AND(ISNUMBER('Raw Data'!O342), OR('Raw Data'!O342&gt;'Raw Data'!P342, 'Raw Data'!O342='Raw Data'!P342)), 'Raw Data'!L342, 0)</f>
        <v>0</v>
      </c>
      <c r="V347" s="7">
        <f t="shared" si="88"/>
        <v>0</v>
      </c>
      <c r="W347">
        <f>IF(AND(ISNUMBER('Raw Data'!O342), OR('Raw Data'!O342&lt;'Raw Data'!P342, 'Raw Data'!O342='Raw Data'!P342)), 'Raw Data'!M342, 0)</f>
        <v>0</v>
      </c>
      <c r="X347" s="7">
        <f t="shared" si="89"/>
        <v>0</v>
      </c>
      <c r="Y347">
        <f>IF(AND(ISNUMBER('Raw Data'!O342), OR('Raw Data'!O342&gt;'Raw Data'!P342, 'Raw Data'!O342&lt;'Raw Data'!P342)), 'Raw Data'!N342, 0)</f>
        <v>0</v>
      </c>
      <c r="Z347">
        <f>IF('Raw Data'!C342&lt;'Raw Data'!E342, 1, 0)</f>
        <v>0</v>
      </c>
      <c r="AA347">
        <f>IF(AND('Raw Data'!C342&lt;'Raw Data'!E342, 'Raw Data'!O342&gt;'Raw Data'!P342), 'Raw Data'!C342, 0)</f>
        <v>0</v>
      </c>
      <c r="AB347" t="b">
        <f>'Raw Data'!C342&lt;'Raw Data'!E342</f>
        <v>0</v>
      </c>
      <c r="AC347">
        <f>IF('Raw Data'!C343&gt;'Raw Data'!E343, 1, 0)</f>
        <v>0</v>
      </c>
      <c r="AD347">
        <f>IF(AND('Raw Data'!C342&gt;'Raw Data'!E342, 'Raw Data'!O342&gt;'Raw Data'!P342), 'Raw Data'!C342, 0)</f>
        <v>0</v>
      </c>
      <c r="AE347">
        <f>IF('Raw Data'!E342&lt;'Raw Data'!C342, 1, 0)</f>
        <v>0</v>
      </c>
      <c r="AF347">
        <f>IF(AND('Raw Data'!C342&gt;'Raw Data'!E342, 'Raw Data'!O342&lt;'Raw Data'!P342), 'Raw Data'!E342, 0)</f>
        <v>0</v>
      </c>
      <c r="AG347">
        <f>IF('Raw Data'!E342&gt;'Raw Data'!C342, 1, 0)</f>
        <v>0</v>
      </c>
      <c r="AH347">
        <f>IF(AND('Raw Data'!C342&lt;'Raw Data'!E342, 'Raw Data'!O342&lt;'Raw Data'!P342), 'Raw Data'!E342, 0)</f>
        <v>0</v>
      </c>
      <c r="AI347" s="7">
        <f t="shared" si="90"/>
        <v>0</v>
      </c>
      <c r="AJ347">
        <f>IF(ISNUMBER('Raw Data'!C342), IF(_xlfn.XLOOKUP(SMALL('Raw Data'!C342:E342, 1), C347:G347, C347:G347, 0)&gt;0, SMALL('Raw Data'!C342:E342, 1), 0), 0)</f>
        <v>0</v>
      </c>
      <c r="AK347" s="7">
        <f t="shared" si="91"/>
        <v>0</v>
      </c>
      <c r="AL347">
        <f>IF(ISNUMBER('Raw Data'!C342), IF(_xlfn.XLOOKUP(SMALL('Raw Data'!C342:E342, 2), C347:G347, C347:G347, 0)&gt;0, SMALL('Raw Data'!C342:E342, 2), 0), 0)</f>
        <v>0</v>
      </c>
      <c r="AM347" s="7">
        <f t="shared" si="92"/>
        <v>0</v>
      </c>
      <c r="AN347">
        <f>IF(ISNUMBER('Raw Data'!C342), IF(_xlfn.XLOOKUP(SMALL('Raw Data'!C342:E342, 3), C347:G347, C347:G347, 0)&gt;0, SMALL('Raw Data'!C342:E342, 3), 0), 0)</f>
        <v>0</v>
      </c>
      <c r="AO347" s="7">
        <f t="shared" si="93"/>
        <v>0</v>
      </c>
      <c r="AP347">
        <f>IF(AND('Raw Data'!C342&lt;'Raw Data'!E342,'Raw Data'!O342&gt;'Raw Data'!P342),'Raw Data'!C342,IF(AND('Raw Data'!E342&lt;'Raw Data'!C342,'Raw Data'!P342&gt;'Raw Data'!O342),'Raw Data'!E342,0))</f>
        <v>0</v>
      </c>
      <c r="AQ347" s="7">
        <f t="shared" si="94"/>
        <v>0</v>
      </c>
      <c r="AR347">
        <f>IF(AND('Raw Data'!C342&gt;'Raw Data'!E342,'Raw Data'!O342&gt;'Raw Data'!P342),'Raw Data'!C342,IF(AND('Raw Data'!E342&gt;'Raw Data'!C342,'Raw Data'!P342&gt;'Raw Data'!O342),'Raw Data'!E342,0))</f>
        <v>0</v>
      </c>
      <c r="AS347">
        <f>IF('Raw Data'!D342&gt;0, IF('Raw Data'!D342&gt;4, Analysis!P347, 1), 0)</f>
        <v>0</v>
      </c>
      <c r="AT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AU347">
        <f t="shared" si="95"/>
        <v>0</v>
      </c>
      <c r="AV347">
        <f>IF(AND('Raw Data'!D342&gt;4,'Raw Data'!O342&lt;'Raw Data'!P342),'Raw Data'!K342,IF(AND('Raw Data'!D342&gt;4,'Raw Data'!O342='Raw Data'!P342),0,IF('Raw Data'!O342='Raw Data'!P342,'Raw Data'!D342,0)))</f>
        <v>0</v>
      </c>
      <c r="AW347">
        <f>IF(AND('Raw Data'!D342&lt;4, NOT(ISBLANK('Raw Data'!D342))), 1, 0)</f>
        <v>0</v>
      </c>
      <c r="AX347">
        <f>IF(AND('Raw Data'!D342&lt;4, 'Raw Data'!O342='Raw Data'!P342), 'Raw Data'!D342, 0)</f>
        <v>0</v>
      </c>
    </row>
    <row r="348" spans="1:50" x14ac:dyDescent="0.3">
      <c r="A348">
        <f>'Raw Data'!Q343</f>
        <v>0</v>
      </c>
      <c r="B348" s="7">
        <f t="shared" si="80"/>
        <v>0</v>
      </c>
      <c r="C348">
        <f>IF('Raw Data'!O343&gt;'Raw Data'!P343, 'Raw Data'!C343, 0)</f>
        <v>0</v>
      </c>
      <c r="D348" s="7">
        <f t="shared" si="81"/>
        <v>0</v>
      </c>
      <c r="E348">
        <f>IF(AND(ISNUMBER('Raw Data'!O343), 'Raw Data'!O343='Raw Data'!P343), 'Raw Data'!D343, 0)</f>
        <v>0</v>
      </c>
      <c r="F348" s="7">
        <f t="shared" si="82"/>
        <v>0</v>
      </c>
      <c r="G348">
        <f>IF('Raw Data'!O343&lt;'Raw Data'!P343, 'Raw Data'!E343, 0)</f>
        <v>0</v>
      </c>
      <c r="H348" s="7">
        <f t="shared" si="83"/>
        <v>0</v>
      </c>
      <c r="I348">
        <f>IF(SUM('Raw Data'!O343:P343)&gt;2, 'Raw Data'!F343, 0)</f>
        <v>0</v>
      </c>
      <c r="J348" s="7">
        <f t="shared" si="84"/>
        <v>0</v>
      </c>
      <c r="K348">
        <f>IF(AND(ISNUMBER('Raw Data'!O343),SUM('Raw Data'!O343:P343)&lt;3),'Raw Data'!F343,)</f>
        <v>0</v>
      </c>
      <c r="L348" s="7">
        <f t="shared" si="85"/>
        <v>0</v>
      </c>
      <c r="M348">
        <f>IF(AND('Raw Data'!O343&gt;0, 'Raw Data'!P343&gt;0), 'Raw Data'!H343, 0)</f>
        <v>0</v>
      </c>
      <c r="N348" s="7">
        <f t="shared" si="86"/>
        <v>0</v>
      </c>
      <c r="O348">
        <f>IF(AND(ISNUMBER('Raw Data'!O343), OR('Raw Data'!O343=0, 'Raw Data'!P343=0)), 'Raw Data'!I343, 0)</f>
        <v>0</v>
      </c>
      <c r="P348" s="7">
        <f>IF(OR(E348&gt;0, ISBLANK('Raw Data'!O343)=TRUE), 0, 1)</f>
        <v>0</v>
      </c>
      <c r="Q348">
        <f>IF('Raw Data'!O343='Raw Data'!P343, 0, IF('Raw Data'!O343&gt;'Raw Data'!P343, 'Raw Data'!J343, 0))</f>
        <v>0</v>
      </c>
      <c r="R348" s="7">
        <f>IF(OR(E348&gt;0, ISBLANK('Raw Data'!O343)=TRUE), 0, 1)</f>
        <v>0</v>
      </c>
      <c r="S348">
        <f>IF('Raw Data'!O343='Raw Data'!P343, 0, IF('Raw Data'!O343&lt;'Raw Data'!P343, 'Raw Data'!K343, 0))</f>
        <v>0</v>
      </c>
      <c r="T348" s="7">
        <f t="shared" si="87"/>
        <v>0</v>
      </c>
      <c r="U348">
        <f>IF(AND(ISNUMBER('Raw Data'!O343), OR('Raw Data'!O343&gt;'Raw Data'!P343, 'Raw Data'!O343='Raw Data'!P343)), 'Raw Data'!L343, 0)</f>
        <v>0</v>
      </c>
      <c r="V348" s="7">
        <f t="shared" si="88"/>
        <v>0</v>
      </c>
      <c r="W348">
        <f>IF(AND(ISNUMBER('Raw Data'!O343), OR('Raw Data'!O343&lt;'Raw Data'!P343, 'Raw Data'!O343='Raw Data'!P343)), 'Raw Data'!M343, 0)</f>
        <v>0</v>
      </c>
      <c r="X348" s="7">
        <f t="shared" si="89"/>
        <v>0</v>
      </c>
      <c r="Y348">
        <f>IF(AND(ISNUMBER('Raw Data'!O343), OR('Raw Data'!O343&gt;'Raw Data'!P343, 'Raw Data'!O343&lt;'Raw Data'!P343)), 'Raw Data'!N343, 0)</f>
        <v>0</v>
      </c>
      <c r="Z348">
        <f>IF('Raw Data'!C343&lt;'Raw Data'!E343, 1, 0)</f>
        <v>0</v>
      </c>
      <c r="AA348">
        <f>IF(AND('Raw Data'!C343&lt;'Raw Data'!E343, 'Raw Data'!O343&gt;'Raw Data'!P343), 'Raw Data'!C343, 0)</f>
        <v>0</v>
      </c>
      <c r="AB348" t="b">
        <f>'Raw Data'!C343&lt;'Raw Data'!E343</f>
        <v>0</v>
      </c>
      <c r="AC348">
        <f>IF('Raw Data'!C344&gt;'Raw Data'!E344, 1, 0)</f>
        <v>0</v>
      </c>
      <c r="AD348">
        <f>IF(AND('Raw Data'!C343&gt;'Raw Data'!E343, 'Raw Data'!O343&gt;'Raw Data'!P343), 'Raw Data'!C343, 0)</f>
        <v>0</v>
      </c>
      <c r="AE348">
        <f>IF('Raw Data'!E343&lt;'Raw Data'!C343, 1, 0)</f>
        <v>0</v>
      </c>
      <c r="AF348">
        <f>IF(AND('Raw Data'!C343&gt;'Raw Data'!E343, 'Raw Data'!O343&lt;'Raw Data'!P343), 'Raw Data'!E343, 0)</f>
        <v>0</v>
      </c>
      <c r="AG348">
        <f>IF('Raw Data'!E343&gt;'Raw Data'!C343, 1, 0)</f>
        <v>0</v>
      </c>
      <c r="AH348">
        <f>IF(AND('Raw Data'!C343&lt;'Raw Data'!E343, 'Raw Data'!O343&lt;'Raw Data'!P343), 'Raw Data'!E343, 0)</f>
        <v>0</v>
      </c>
      <c r="AI348" s="7">
        <f t="shared" si="90"/>
        <v>0</v>
      </c>
      <c r="AJ348">
        <f>IF(ISNUMBER('Raw Data'!C343), IF(_xlfn.XLOOKUP(SMALL('Raw Data'!C343:E343, 1), C348:G348, C348:G348, 0)&gt;0, SMALL('Raw Data'!C343:E343, 1), 0), 0)</f>
        <v>0</v>
      </c>
      <c r="AK348" s="7">
        <f t="shared" si="91"/>
        <v>0</v>
      </c>
      <c r="AL348">
        <f>IF(ISNUMBER('Raw Data'!C343), IF(_xlfn.XLOOKUP(SMALL('Raw Data'!C343:E343, 2), C348:G348, C348:G348, 0)&gt;0, SMALL('Raw Data'!C343:E343, 2), 0), 0)</f>
        <v>0</v>
      </c>
      <c r="AM348" s="7">
        <f t="shared" si="92"/>
        <v>0</v>
      </c>
      <c r="AN348">
        <f>IF(ISNUMBER('Raw Data'!C343), IF(_xlfn.XLOOKUP(SMALL('Raw Data'!C343:E343, 3), C348:G348, C348:G348, 0)&gt;0, SMALL('Raw Data'!C343:E343, 3), 0), 0)</f>
        <v>0</v>
      </c>
      <c r="AO348" s="7">
        <f t="shared" si="93"/>
        <v>0</v>
      </c>
      <c r="AP348">
        <f>IF(AND('Raw Data'!C343&lt;'Raw Data'!E343,'Raw Data'!O343&gt;'Raw Data'!P343),'Raw Data'!C343,IF(AND('Raw Data'!E343&lt;'Raw Data'!C343,'Raw Data'!P343&gt;'Raw Data'!O343),'Raw Data'!E343,0))</f>
        <v>0</v>
      </c>
      <c r="AQ348" s="7">
        <f t="shared" si="94"/>
        <v>0</v>
      </c>
      <c r="AR348">
        <f>IF(AND('Raw Data'!C343&gt;'Raw Data'!E343,'Raw Data'!O343&gt;'Raw Data'!P343),'Raw Data'!C343,IF(AND('Raw Data'!E343&gt;'Raw Data'!C343,'Raw Data'!P343&gt;'Raw Data'!O343),'Raw Data'!E343,0))</f>
        <v>0</v>
      </c>
      <c r="AS348">
        <f>IF('Raw Data'!D343&gt;0, IF('Raw Data'!D343&gt;4, Analysis!P348, 1), 0)</f>
        <v>0</v>
      </c>
      <c r="AT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AU348">
        <f t="shared" si="95"/>
        <v>0</v>
      </c>
      <c r="AV348">
        <f>IF(AND('Raw Data'!D343&gt;4,'Raw Data'!O343&lt;'Raw Data'!P343),'Raw Data'!K343,IF(AND('Raw Data'!D343&gt;4,'Raw Data'!O343='Raw Data'!P343),0,IF('Raw Data'!O343='Raw Data'!P343,'Raw Data'!D343,0)))</f>
        <v>0</v>
      </c>
      <c r="AW348">
        <f>IF(AND('Raw Data'!D343&lt;4, NOT(ISBLANK('Raw Data'!D343))), 1, 0)</f>
        <v>0</v>
      </c>
      <c r="AX348">
        <f>IF(AND('Raw Data'!D343&lt;4, 'Raw Data'!O343='Raw Data'!P343), 'Raw Data'!D343, 0)</f>
        <v>0</v>
      </c>
    </row>
    <row r="349" spans="1:50" x14ac:dyDescent="0.3">
      <c r="A349">
        <f>'Raw Data'!Q344</f>
        <v>0</v>
      </c>
      <c r="B349" s="7">
        <f t="shared" si="80"/>
        <v>0</v>
      </c>
      <c r="C349">
        <f>IF('Raw Data'!O344&gt;'Raw Data'!P344, 'Raw Data'!C344, 0)</f>
        <v>0</v>
      </c>
      <c r="D349" s="7">
        <f t="shared" si="81"/>
        <v>0</v>
      </c>
      <c r="E349">
        <f>IF(AND(ISNUMBER('Raw Data'!O344), 'Raw Data'!O344='Raw Data'!P344), 'Raw Data'!D344, 0)</f>
        <v>0</v>
      </c>
      <c r="F349" s="7">
        <f t="shared" si="82"/>
        <v>0</v>
      </c>
      <c r="G349">
        <f>IF('Raw Data'!O344&lt;'Raw Data'!P344, 'Raw Data'!E344, 0)</f>
        <v>0</v>
      </c>
      <c r="H349" s="7">
        <f t="shared" si="83"/>
        <v>0</v>
      </c>
      <c r="I349">
        <f>IF(SUM('Raw Data'!O344:P344)&gt;2, 'Raw Data'!F344, 0)</f>
        <v>0</v>
      </c>
      <c r="J349" s="7">
        <f t="shared" si="84"/>
        <v>0</v>
      </c>
      <c r="K349">
        <f>IF(AND(ISNUMBER('Raw Data'!O344),SUM('Raw Data'!O344:P344)&lt;3),'Raw Data'!F344,)</f>
        <v>0</v>
      </c>
      <c r="L349" s="7">
        <f t="shared" si="85"/>
        <v>0</v>
      </c>
      <c r="M349">
        <f>IF(AND('Raw Data'!O344&gt;0, 'Raw Data'!P344&gt;0), 'Raw Data'!H344, 0)</f>
        <v>0</v>
      </c>
      <c r="N349" s="7">
        <f t="shared" si="86"/>
        <v>0</v>
      </c>
      <c r="O349">
        <f>IF(AND(ISNUMBER('Raw Data'!O344), OR('Raw Data'!O344=0, 'Raw Data'!P344=0)), 'Raw Data'!I344, 0)</f>
        <v>0</v>
      </c>
      <c r="P349" s="7">
        <f>IF(OR(E349&gt;0, ISBLANK('Raw Data'!O344)=TRUE), 0, 1)</f>
        <v>0</v>
      </c>
      <c r="Q349">
        <f>IF('Raw Data'!O344='Raw Data'!P344, 0, IF('Raw Data'!O344&gt;'Raw Data'!P344, 'Raw Data'!J344, 0))</f>
        <v>0</v>
      </c>
      <c r="R349" s="7">
        <f>IF(OR(E349&gt;0, ISBLANK('Raw Data'!O344)=TRUE), 0, 1)</f>
        <v>0</v>
      </c>
      <c r="S349">
        <f>IF('Raw Data'!O344='Raw Data'!P344, 0, IF('Raw Data'!O344&lt;'Raw Data'!P344, 'Raw Data'!K344, 0))</f>
        <v>0</v>
      </c>
      <c r="T349" s="7">
        <f t="shared" si="87"/>
        <v>0</v>
      </c>
      <c r="U349">
        <f>IF(AND(ISNUMBER('Raw Data'!O344), OR('Raw Data'!O344&gt;'Raw Data'!P344, 'Raw Data'!O344='Raw Data'!P344)), 'Raw Data'!L344, 0)</f>
        <v>0</v>
      </c>
      <c r="V349" s="7">
        <f t="shared" si="88"/>
        <v>0</v>
      </c>
      <c r="W349">
        <f>IF(AND(ISNUMBER('Raw Data'!O344), OR('Raw Data'!O344&lt;'Raw Data'!P344, 'Raw Data'!O344='Raw Data'!P344)), 'Raw Data'!M344, 0)</f>
        <v>0</v>
      </c>
      <c r="X349" s="7">
        <f t="shared" si="89"/>
        <v>0</v>
      </c>
      <c r="Y349">
        <f>IF(AND(ISNUMBER('Raw Data'!O344), OR('Raw Data'!O344&gt;'Raw Data'!P344, 'Raw Data'!O344&lt;'Raw Data'!P344)), 'Raw Data'!N344, 0)</f>
        <v>0</v>
      </c>
      <c r="Z349">
        <f>IF('Raw Data'!C344&lt;'Raw Data'!E344, 1, 0)</f>
        <v>0</v>
      </c>
      <c r="AA349">
        <f>IF(AND('Raw Data'!C344&lt;'Raw Data'!E344, 'Raw Data'!O344&gt;'Raw Data'!P344), 'Raw Data'!C344, 0)</f>
        <v>0</v>
      </c>
      <c r="AB349" t="b">
        <f>'Raw Data'!C344&lt;'Raw Data'!E344</f>
        <v>0</v>
      </c>
      <c r="AC349">
        <f>IF('Raw Data'!C345&gt;'Raw Data'!E345, 1, 0)</f>
        <v>0</v>
      </c>
      <c r="AD349">
        <f>IF(AND('Raw Data'!C344&gt;'Raw Data'!E344, 'Raw Data'!O344&gt;'Raw Data'!P344), 'Raw Data'!C344, 0)</f>
        <v>0</v>
      </c>
      <c r="AE349">
        <f>IF('Raw Data'!E344&lt;'Raw Data'!C344, 1, 0)</f>
        <v>0</v>
      </c>
      <c r="AF349">
        <f>IF(AND('Raw Data'!C344&gt;'Raw Data'!E344, 'Raw Data'!O344&lt;'Raw Data'!P344), 'Raw Data'!E344, 0)</f>
        <v>0</v>
      </c>
      <c r="AG349">
        <f>IF('Raw Data'!E344&gt;'Raw Data'!C344, 1, 0)</f>
        <v>0</v>
      </c>
      <c r="AH349">
        <f>IF(AND('Raw Data'!C344&lt;'Raw Data'!E344, 'Raw Data'!O344&lt;'Raw Data'!P344), 'Raw Data'!E344, 0)</f>
        <v>0</v>
      </c>
      <c r="AI349" s="7">
        <f t="shared" si="90"/>
        <v>0</v>
      </c>
      <c r="AJ349">
        <f>IF(ISNUMBER('Raw Data'!C344), IF(_xlfn.XLOOKUP(SMALL('Raw Data'!C344:E344, 1), C349:G349, C349:G349, 0)&gt;0, SMALL('Raw Data'!C344:E344, 1), 0), 0)</f>
        <v>0</v>
      </c>
      <c r="AK349" s="7">
        <f t="shared" si="91"/>
        <v>0</v>
      </c>
      <c r="AL349">
        <f>IF(ISNUMBER('Raw Data'!C344), IF(_xlfn.XLOOKUP(SMALL('Raw Data'!C344:E344, 2), C349:G349, C349:G349, 0)&gt;0, SMALL('Raw Data'!C344:E344, 2), 0), 0)</f>
        <v>0</v>
      </c>
      <c r="AM349" s="7">
        <f t="shared" si="92"/>
        <v>0</v>
      </c>
      <c r="AN349">
        <f>IF(ISNUMBER('Raw Data'!C344), IF(_xlfn.XLOOKUP(SMALL('Raw Data'!C344:E344, 3), C349:G349, C349:G349, 0)&gt;0, SMALL('Raw Data'!C344:E344, 3), 0), 0)</f>
        <v>0</v>
      </c>
      <c r="AO349" s="7">
        <f t="shared" si="93"/>
        <v>0</v>
      </c>
      <c r="AP349">
        <f>IF(AND('Raw Data'!C344&lt;'Raw Data'!E344,'Raw Data'!O344&gt;'Raw Data'!P344),'Raw Data'!C344,IF(AND('Raw Data'!E344&lt;'Raw Data'!C344,'Raw Data'!P344&gt;'Raw Data'!O344),'Raw Data'!E344,0))</f>
        <v>0</v>
      </c>
      <c r="AQ349" s="7">
        <f t="shared" si="94"/>
        <v>0</v>
      </c>
      <c r="AR349">
        <f>IF(AND('Raw Data'!C344&gt;'Raw Data'!E344,'Raw Data'!O344&gt;'Raw Data'!P344),'Raw Data'!C344,IF(AND('Raw Data'!E344&gt;'Raw Data'!C344,'Raw Data'!P344&gt;'Raw Data'!O344),'Raw Data'!E344,0))</f>
        <v>0</v>
      </c>
      <c r="AS349">
        <f>IF('Raw Data'!D344&gt;0, IF('Raw Data'!D344&gt;4, Analysis!P349, 1), 0)</f>
        <v>0</v>
      </c>
      <c r="AT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AU349">
        <f t="shared" si="95"/>
        <v>0</v>
      </c>
      <c r="AV349">
        <f>IF(AND('Raw Data'!D344&gt;4,'Raw Data'!O344&lt;'Raw Data'!P344),'Raw Data'!K344,IF(AND('Raw Data'!D344&gt;4,'Raw Data'!O344='Raw Data'!P344),0,IF('Raw Data'!O344='Raw Data'!P344,'Raw Data'!D344,0)))</f>
        <v>0</v>
      </c>
      <c r="AW349">
        <f>IF(AND('Raw Data'!D344&lt;4, NOT(ISBLANK('Raw Data'!D344))), 1, 0)</f>
        <v>0</v>
      </c>
      <c r="AX349">
        <f>IF(AND('Raw Data'!D344&lt;4, 'Raw Data'!O344='Raw Data'!P344), 'Raw Data'!D344, 0)</f>
        <v>0</v>
      </c>
    </row>
    <row r="350" spans="1:50" x14ac:dyDescent="0.3">
      <c r="A350">
        <f>'Raw Data'!Q345</f>
        <v>0</v>
      </c>
      <c r="B350" s="7">
        <f t="shared" si="80"/>
        <v>0</v>
      </c>
      <c r="C350">
        <f>IF('Raw Data'!O345&gt;'Raw Data'!P345, 'Raw Data'!C345, 0)</f>
        <v>0</v>
      </c>
      <c r="D350" s="7">
        <f t="shared" si="81"/>
        <v>0</v>
      </c>
      <c r="E350">
        <f>IF(AND(ISNUMBER('Raw Data'!O345), 'Raw Data'!O345='Raw Data'!P345), 'Raw Data'!D345, 0)</f>
        <v>0</v>
      </c>
      <c r="F350" s="7">
        <f t="shared" si="82"/>
        <v>0</v>
      </c>
      <c r="G350">
        <f>IF('Raw Data'!O345&lt;'Raw Data'!P345, 'Raw Data'!E345, 0)</f>
        <v>0</v>
      </c>
      <c r="H350" s="7">
        <f t="shared" si="83"/>
        <v>0</v>
      </c>
      <c r="I350">
        <f>IF(SUM('Raw Data'!O345:P345)&gt;2, 'Raw Data'!F345, 0)</f>
        <v>0</v>
      </c>
      <c r="J350" s="7">
        <f t="shared" si="84"/>
        <v>0</v>
      </c>
      <c r="K350">
        <f>IF(AND(ISNUMBER('Raw Data'!O345),SUM('Raw Data'!O345:P345)&lt;3),'Raw Data'!F345,)</f>
        <v>0</v>
      </c>
      <c r="L350" s="7">
        <f t="shared" si="85"/>
        <v>0</v>
      </c>
      <c r="M350">
        <f>IF(AND('Raw Data'!O345&gt;0, 'Raw Data'!P345&gt;0), 'Raw Data'!H345, 0)</f>
        <v>0</v>
      </c>
      <c r="N350" s="7">
        <f t="shared" si="86"/>
        <v>0</v>
      </c>
      <c r="O350">
        <f>IF(AND(ISNUMBER('Raw Data'!O345), OR('Raw Data'!O345=0, 'Raw Data'!P345=0)), 'Raw Data'!I345, 0)</f>
        <v>0</v>
      </c>
      <c r="P350" s="7">
        <f>IF(OR(E350&gt;0, ISBLANK('Raw Data'!O345)=TRUE), 0, 1)</f>
        <v>0</v>
      </c>
      <c r="Q350">
        <f>IF('Raw Data'!O345='Raw Data'!P345, 0, IF('Raw Data'!O345&gt;'Raw Data'!P345, 'Raw Data'!J345, 0))</f>
        <v>0</v>
      </c>
      <c r="R350" s="7">
        <f>IF(OR(E350&gt;0, ISBLANK('Raw Data'!O345)=TRUE), 0, 1)</f>
        <v>0</v>
      </c>
      <c r="S350">
        <f>IF('Raw Data'!O345='Raw Data'!P345, 0, IF('Raw Data'!O345&lt;'Raw Data'!P345, 'Raw Data'!K345, 0))</f>
        <v>0</v>
      </c>
      <c r="T350" s="7">
        <f t="shared" si="87"/>
        <v>0</v>
      </c>
      <c r="U350">
        <f>IF(AND(ISNUMBER('Raw Data'!O345), OR('Raw Data'!O345&gt;'Raw Data'!P345, 'Raw Data'!O345='Raw Data'!P345)), 'Raw Data'!L345, 0)</f>
        <v>0</v>
      </c>
      <c r="V350" s="7">
        <f t="shared" si="88"/>
        <v>0</v>
      </c>
      <c r="W350">
        <f>IF(AND(ISNUMBER('Raw Data'!O345), OR('Raw Data'!O345&lt;'Raw Data'!P345, 'Raw Data'!O345='Raw Data'!P345)), 'Raw Data'!M345, 0)</f>
        <v>0</v>
      </c>
      <c r="X350" s="7">
        <f t="shared" si="89"/>
        <v>0</v>
      </c>
      <c r="Y350">
        <f>IF(AND(ISNUMBER('Raw Data'!O345), OR('Raw Data'!O345&gt;'Raw Data'!P345, 'Raw Data'!O345&lt;'Raw Data'!P345)), 'Raw Data'!N345, 0)</f>
        <v>0</v>
      </c>
      <c r="Z350">
        <f>IF('Raw Data'!C345&lt;'Raw Data'!E345, 1, 0)</f>
        <v>0</v>
      </c>
      <c r="AA350">
        <f>IF(AND('Raw Data'!C345&lt;'Raw Data'!E345, 'Raw Data'!O345&gt;'Raw Data'!P345), 'Raw Data'!C345, 0)</f>
        <v>0</v>
      </c>
      <c r="AB350" t="b">
        <f>'Raw Data'!C345&lt;'Raw Data'!E345</f>
        <v>0</v>
      </c>
      <c r="AC350">
        <f>IF('Raw Data'!C346&gt;'Raw Data'!E346, 1, 0)</f>
        <v>0</v>
      </c>
      <c r="AD350">
        <f>IF(AND('Raw Data'!C345&gt;'Raw Data'!E345, 'Raw Data'!O345&gt;'Raw Data'!P345), 'Raw Data'!C345, 0)</f>
        <v>0</v>
      </c>
      <c r="AE350">
        <f>IF('Raw Data'!E345&lt;'Raw Data'!C345, 1, 0)</f>
        <v>0</v>
      </c>
      <c r="AF350">
        <f>IF(AND('Raw Data'!C345&gt;'Raw Data'!E345, 'Raw Data'!O345&lt;'Raw Data'!P345), 'Raw Data'!E345, 0)</f>
        <v>0</v>
      </c>
      <c r="AG350">
        <f>IF('Raw Data'!E345&gt;'Raw Data'!C345, 1, 0)</f>
        <v>0</v>
      </c>
      <c r="AH350">
        <f>IF(AND('Raw Data'!C345&lt;'Raw Data'!E345, 'Raw Data'!O345&lt;'Raw Data'!P345), 'Raw Data'!E345, 0)</f>
        <v>0</v>
      </c>
      <c r="AI350" s="7">
        <f t="shared" si="90"/>
        <v>0</v>
      </c>
      <c r="AJ350">
        <f>IF(ISNUMBER('Raw Data'!C345), IF(_xlfn.XLOOKUP(SMALL('Raw Data'!C345:E345, 1), C350:G350, C350:G350, 0)&gt;0, SMALL('Raw Data'!C345:E345, 1), 0), 0)</f>
        <v>0</v>
      </c>
      <c r="AK350" s="7">
        <f t="shared" si="91"/>
        <v>0</v>
      </c>
      <c r="AL350">
        <f>IF(ISNUMBER('Raw Data'!C345), IF(_xlfn.XLOOKUP(SMALL('Raw Data'!C345:E345, 2), C350:G350, C350:G350, 0)&gt;0, SMALL('Raw Data'!C345:E345, 2), 0), 0)</f>
        <v>0</v>
      </c>
      <c r="AM350" s="7">
        <f t="shared" si="92"/>
        <v>0</v>
      </c>
      <c r="AN350">
        <f>IF(ISNUMBER('Raw Data'!C345), IF(_xlfn.XLOOKUP(SMALL('Raw Data'!C345:E345, 3), C350:G350, C350:G350, 0)&gt;0, SMALL('Raw Data'!C345:E345, 3), 0), 0)</f>
        <v>0</v>
      </c>
      <c r="AO350" s="7">
        <f t="shared" si="93"/>
        <v>0</v>
      </c>
      <c r="AP350">
        <f>IF(AND('Raw Data'!C345&lt;'Raw Data'!E345,'Raw Data'!O345&gt;'Raw Data'!P345),'Raw Data'!C345,IF(AND('Raw Data'!E345&lt;'Raw Data'!C345,'Raw Data'!P345&gt;'Raw Data'!O345),'Raw Data'!E345,0))</f>
        <v>0</v>
      </c>
      <c r="AQ350" s="7">
        <f t="shared" si="94"/>
        <v>0</v>
      </c>
      <c r="AR350">
        <f>IF(AND('Raw Data'!C345&gt;'Raw Data'!E345,'Raw Data'!O345&gt;'Raw Data'!P345),'Raw Data'!C345,IF(AND('Raw Data'!E345&gt;'Raw Data'!C345,'Raw Data'!P345&gt;'Raw Data'!O345),'Raw Data'!E345,0))</f>
        <v>0</v>
      </c>
      <c r="AS350">
        <f>IF('Raw Data'!D345&gt;0, IF('Raw Data'!D345&gt;4, Analysis!P350, 1), 0)</f>
        <v>0</v>
      </c>
      <c r="AT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AU350">
        <f t="shared" si="95"/>
        <v>0</v>
      </c>
      <c r="AV350">
        <f>IF(AND('Raw Data'!D345&gt;4,'Raw Data'!O345&lt;'Raw Data'!P345),'Raw Data'!K345,IF(AND('Raw Data'!D345&gt;4,'Raw Data'!O345='Raw Data'!P345),0,IF('Raw Data'!O345='Raw Data'!P345,'Raw Data'!D345,0)))</f>
        <v>0</v>
      </c>
      <c r="AW350">
        <f>IF(AND('Raw Data'!D345&lt;4, NOT(ISBLANK('Raw Data'!D345))), 1, 0)</f>
        <v>0</v>
      </c>
      <c r="AX350">
        <f>IF(AND('Raw Data'!D345&lt;4, 'Raw Data'!O345='Raw Data'!P345), 'Raw Data'!D345, 0)</f>
        <v>0</v>
      </c>
    </row>
    <row r="351" spans="1:50" x14ac:dyDescent="0.3">
      <c r="A351">
        <f>'Raw Data'!Q346</f>
        <v>0</v>
      </c>
      <c r="B351" s="7">
        <f t="shared" si="80"/>
        <v>0</v>
      </c>
      <c r="C351">
        <f>IF('Raw Data'!O346&gt;'Raw Data'!P346, 'Raw Data'!C346, 0)</f>
        <v>0</v>
      </c>
      <c r="D351" s="7">
        <f t="shared" si="81"/>
        <v>0</v>
      </c>
      <c r="E351">
        <f>IF(AND(ISNUMBER('Raw Data'!O346), 'Raw Data'!O346='Raw Data'!P346), 'Raw Data'!D346, 0)</f>
        <v>0</v>
      </c>
      <c r="F351" s="7">
        <f t="shared" si="82"/>
        <v>0</v>
      </c>
      <c r="G351">
        <f>IF('Raw Data'!O346&lt;'Raw Data'!P346, 'Raw Data'!E346, 0)</f>
        <v>0</v>
      </c>
      <c r="H351" s="7">
        <f t="shared" si="83"/>
        <v>0</v>
      </c>
      <c r="I351">
        <f>IF(SUM('Raw Data'!O346:P346)&gt;2, 'Raw Data'!F346, 0)</f>
        <v>0</v>
      </c>
      <c r="J351" s="7">
        <f t="shared" si="84"/>
        <v>0</v>
      </c>
      <c r="K351">
        <f>IF(AND(ISNUMBER('Raw Data'!O346),SUM('Raw Data'!O346:P346)&lt;3),'Raw Data'!F346,)</f>
        <v>0</v>
      </c>
      <c r="L351" s="7">
        <f t="shared" si="85"/>
        <v>0</v>
      </c>
      <c r="M351">
        <f>IF(AND('Raw Data'!O346&gt;0, 'Raw Data'!P346&gt;0), 'Raw Data'!H346, 0)</f>
        <v>0</v>
      </c>
      <c r="N351" s="7">
        <f t="shared" si="86"/>
        <v>0</v>
      </c>
      <c r="O351">
        <f>IF(AND(ISNUMBER('Raw Data'!O346), OR('Raw Data'!O346=0, 'Raw Data'!P346=0)), 'Raw Data'!I346, 0)</f>
        <v>0</v>
      </c>
      <c r="P351" s="7">
        <f>IF(OR(E351&gt;0, ISBLANK('Raw Data'!O346)=TRUE), 0, 1)</f>
        <v>0</v>
      </c>
      <c r="Q351">
        <f>IF('Raw Data'!O346='Raw Data'!P346, 0, IF('Raw Data'!O346&gt;'Raw Data'!P346, 'Raw Data'!J346, 0))</f>
        <v>0</v>
      </c>
      <c r="R351" s="7">
        <f>IF(OR(E351&gt;0, ISBLANK('Raw Data'!O346)=TRUE), 0, 1)</f>
        <v>0</v>
      </c>
      <c r="S351">
        <f>IF('Raw Data'!O346='Raw Data'!P346, 0, IF('Raw Data'!O346&lt;'Raw Data'!P346, 'Raw Data'!K346, 0))</f>
        <v>0</v>
      </c>
      <c r="T351" s="7">
        <f t="shared" si="87"/>
        <v>0</v>
      </c>
      <c r="U351">
        <f>IF(AND(ISNUMBER('Raw Data'!O346), OR('Raw Data'!O346&gt;'Raw Data'!P346, 'Raw Data'!O346='Raw Data'!P346)), 'Raw Data'!L346, 0)</f>
        <v>0</v>
      </c>
      <c r="V351" s="7">
        <f t="shared" si="88"/>
        <v>0</v>
      </c>
      <c r="W351">
        <f>IF(AND(ISNUMBER('Raw Data'!O346), OR('Raw Data'!O346&lt;'Raw Data'!P346, 'Raw Data'!O346='Raw Data'!P346)), 'Raw Data'!M346, 0)</f>
        <v>0</v>
      </c>
      <c r="X351" s="7">
        <f t="shared" si="89"/>
        <v>0</v>
      </c>
      <c r="Y351">
        <f>IF(AND(ISNUMBER('Raw Data'!O346), OR('Raw Data'!O346&gt;'Raw Data'!P346, 'Raw Data'!O346&lt;'Raw Data'!P346)), 'Raw Data'!N346, 0)</f>
        <v>0</v>
      </c>
      <c r="Z351">
        <f>IF('Raw Data'!C346&lt;'Raw Data'!E346, 1, 0)</f>
        <v>0</v>
      </c>
      <c r="AA351">
        <f>IF(AND('Raw Data'!C346&lt;'Raw Data'!E346, 'Raw Data'!O346&gt;'Raw Data'!P346), 'Raw Data'!C346, 0)</f>
        <v>0</v>
      </c>
      <c r="AB351" t="b">
        <f>'Raw Data'!C346&lt;'Raw Data'!E346</f>
        <v>0</v>
      </c>
      <c r="AC351">
        <f>IF('Raw Data'!C347&gt;'Raw Data'!E347, 1, 0)</f>
        <v>0</v>
      </c>
      <c r="AD351">
        <f>IF(AND('Raw Data'!C346&gt;'Raw Data'!E346, 'Raw Data'!O346&gt;'Raw Data'!P346), 'Raw Data'!C346, 0)</f>
        <v>0</v>
      </c>
      <c r="AE351">
        <f>IF('Raw Data'!E346&lt;'Raw Data'!C346, 1, 0)</f>
        <v>0</v>
      </c>
      <c r="AF351">
        <f>IF(AND('Raw Data'!C346&gt;'Raw Data'!E346, 'Raw Data'!O346&lt;'Raw Data'!P346), 'Raw Data'!E346, 0)</f>
        <v>0</v>
      </c>
      <c r="AG351">
        <f>IF('Raw Data'!E346&gt;'Raw Data'!C346, 1, 0)</f>
        <v>0</v>
      </c>
      <c r="AH351">
        <f>IF(AND('Raw Data'!C346&lt;'Raw Data'!E346, 'Raw Data'!O346&lt;'Raw Data'!P346), 'Raw Data'!E346, 0)</f>
        <v>0</v>
      </c>
      <c r="AI351" s="7">
        <f t="shared" si="90"/>
        <v>0</v>
      </c>
      <c r="AJ351">
        <f>IF(ISNUMBER('Raw Data'!C346), IF(_xlfn.XLOOKUP(SMALL('Raw Data'!C346:E346, 1), C351:G351, C351:G351, 0)&gt;0, SMALL('Raw Data'!C346:E346, 1), 0), 0)</f>
        <v>0</v>
      </c>
      <c r="AK351" s="7">
        <f t="shared" si="91"/>
        <v>0</v>
      </c>
      <c r="AL351">
        <f>IF(ISNUMBER('Raw Data'!C346), IF(_xlfn.XLOOKUP(SMALL('Raw Data'!C346:E346, 2), C351:G351, C351:G351, 0)&gt;0, SMALL('Raw Data'!C346:E346, 2), 0), 0)</f>
        <v>0</v>
      </c>
      <c r="AM351" s="7">
        <f t="shared" si="92"/>
        <v>0</v>
      </c>
      <c r="AN351">
        <f>IF(ISNUMBER('Raw Data'!C346), IF(_xlfn.XLOOKUP(SMALL('Raw Data'!C346:E346, 3), C351:G351, C351:G351, 0)&gt;0, SMALL('Raw Data'!C346:E346, 3), 0), 0)</f>
        <v>0</v>
      </c>
      <c r="AO351" s="7">
        <f t="shared" si="93"/>
        <v>0</v>
      </c>
      <c r="AP351">
        <f>IF(AND('Raw Data'!C346&lt;'Raw Data'!E346,'Raw Data'!O346&gt;'Raw Data'!P346),'Raw Data'!C346,IF(AND('Raw Data'!E346&lt;'Raw Data'!C346,'Raw Data'!P346&gt;'Raw Data'!O346),'Raw Data'!E346,0))</f>
        <v>0</v>
      </c>
      <c r="AQ351" s="7">
        <f t="shared" si="94"/>
        <v>0</v>
      </c>
      <c r="AR351">
        <f>IF(AND('Raw Data'!C346&gt;'Raw Data'!E346,'Raw Data'!O346&gt;'Raw Data'!P346),'Raw Data'!C346,IF(AND('Raw Data'!E346&gt;'Raw Data'!C346,'Raw Data'!P346&gt;'Raw Data'!O346),'Raw Data'!E346,0))</f>
        <v>0</v>
      </c>
      <c r="AS351">
        <f>IF('Raw Data'!D346&gt;0, IF('Raw Data'!D346&gt;4, Analysis!P351, 1), 0)</f>
        <v>0</v>
      </c>
      <c r="AT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AU351">
        <f t="shared" si="95"/>
        <v>0</v>
      </c>
      <c r="AV351">
        <f>IF(AND('Raw Data'!D346&gt;4,'Raw Data'!O346&lt;'Raw Data'!P346),'Raw Data'!K346,IF(AND('Raw Data'!D346&gt;4,'Raw Data'!O346='Raw Data'!P346),0,IF('Raw Data'!O346='Raw Data'!P346,'Raw Data'!D346,0)))</f>
        <v>0</v>
      </c>
      <c r="AW351">
        <f>IF(AND('Raw Data'!D346&lt;4, NOT(ISBLANK('Raw Data'!D346))), 1, 0)</f>
        <v>0</v>
      </c>
      <c r="AX351">
        <f>IF(AND('Raw Data'!D346&lt;4, 'Raw Data'!O346='Raw Data'!P346), 'Raw Data'!D346, 0)</f>
        <v>0</v>
      </c>
    </row>
    <row r="352" spans="1:50" x14ac:dyDescent="0.3">
      <c r="A352">
        <f>'Raw Data'!Q347</f>
        <v>0</v>
      </c>
      <c r="B352" s="7">
        <f t="shared" si="80"/>
        <v>0</v>
      </c>
      <c r="C352">
        <f>IF('Raw Data'!O347&gt;'Raw Data'!P347, 'Raw Data'!C347, 0)</f>
        <v>0</v>
      </c>
      <c r="D352" s="7">
        <f t="shared" si="81"/>
        <v>0</v>
      </c>
      <c r="E352">
        <f>IF(AND(ISNUMBER('Raw Data'!O347), 'Raw Data'!O347='Raw Data'!P347), 'Raw Data'!D347, 0)</f>
        <v>0</v>
      </c>
      <c r="F352" s="7">
        <f t="shared" si="82"/>
        <v>0</v>
      </c>
      <c r="G352">
        <f>IF('Raw Data'!O347&lt;'Raw Data'!P347, 'Raw Data'!E347, 0)</f>
        <v>0</v>
      </c>
      <c r="H352" s="7">
        <f t="shared" si="83"/>
        <v>0</v>
      </c>
      <c r="I352">
        <f>IF(SUM('Raw Data'!O347:P347)&gt;2, 'Raw Data'!F347, 0)</f>
        <v>0</v>
      </c>
      <c r="J352" s="7">
        <f t="shared" si="84"/>
        <v>0</v>
      </c>
      <c r="K352">
        <f>IF(AND(ISNUMBER('Raw Data'!O347),SUM('Raw Data'!O347:P347)&lt;3),'Raw Data'!F347,)</f>
        <v>0</v>
      </c>
      <c r="L352" s="7">
        <f t="shared" si="85"/>
        <v>0</v>
      </c>
      <c r="M352">
        <f>IF(AND('Raw Data'!O347&gt;0, 'Raw Data'!P347&gt;0), 'Raw Data'!H347, 0)</f>
        <v>0</v>
      </c>
      <c r="N352" s="7">
        <f t="shared" si="86"/>
        <v>0</v>
      </c>
      <c r="O352">
        <f>IF(AND(ISNUMBER('Raw Data'!O347), OR('Raw Data'!O347=0, 'Raw Data'!P347=0)), 'Raw Data'!I347, 0)</f>
        <v>0</v>
      </c>
      <c r="P352" s="7">
        <f>IF(OR(E352&gt;0, ISBLANK('Raw Data'!O347)=TRUE), 0, 1)</f>
        <v>0</v>
      </c>
      <c r="Q352">
        <f>IF('Raw Data'!O347='Raw Data'!P347, 0, IF('Raw Data'!O347&gt;'Raw Data'!P347, 'Raw Data'!J347, 0))</f>
        <v>0</v>
      </c>
      <c r="R352" s="7">
        <f>IF(OR(E352&gt;0, ISBLANK('Raw Data'!O347)=TRUE), 0, 1)</f>
        <v>0</v>
      </c>
      <c r="S352">
        <f>IF('Raw Data'!O347='Raw Data'!P347, 0, IF('Raw Data'!O347&lt;'Raw Data'!P347, 'Raw Data'!K347, 0))</f>
        <v>0</v>
      </c>
      <c r="T352" s="7">
        <f t="shared" si="87"/>
        <v>0</v>
      </c>
      <c r="U352">
        <f>IF(AND(ISNUMBER('Raw Data'!O347), OR('Raw Data'!O347&gt;'Raw Data'!P347, 'Raw Data'!O347='Raw Data'!P347)), 'Raw Data'!L347, 0)</f>
        <v>0</v>
      </c>
      <c r="V352" s="7">
        <f t="shared" si="88"/>
        <v>0</v>
      </c>
      <c r="W352">
        <f>IF(AND(ISNUMBER('Raw Data'!O347), OR('Raw Data'!O347&lt;'Raw Data'!P347, 'Raw Data'!O347='Raw Data'!P347)), 'Raw Data'!M347, 0)</f>
        <v>0</v>
      </c>
      <c r="X352" s="7">
        <f t="shared" si="89"/>
        <v>0</v>
      </c>
      <c r="Y352">
        <f>IF(AND(ISNUMBER('Raw Data'!O347), OR('Raw Data'!O347&gt;'Raw Data'!P347, 'Raw Data'!O347&lt;'Raw Data'!P347)), 'Raw Data'!N347, 0)</f>
        <v>0</v>
      </c>
      <c r="Z352">
        <f>IF('Raw Data'!C347&lt;'Raw Data'!E347, 1, 0)</f>
        <v>0</v>
      </c>
      <c r="AA352">
        <f>IF(AND('Raw Data'!C347&lt;'Raw Data'!E347, 'Raw Data'!O347&gt;'Raw Data'!P347), 'Raw Data'!C347, 0)</f>
        <v>0</v>
      </c>
      <c r="AB352" t="b">
        <f>'Raw Data'!C347&lt;'Raw Data'!E347</f>
        <v>0</v>
      </c>
      <c r="AC352">
        <f>IF('Raw Data'!C348&gt;'Raw Data'!E348, 1, 0)</f>
        <v>0</v>
      </c>
      <c r="AD352">
        <f>IF(AND('Raw Data'!C347&gt;'Raw Data'!E347, 'Raw Data'!O347&gt;'Raw Data'!P347), 'Raw Data'!C347, 0)</f>
        <v>0</v>
      </c>
      <c r="AE352">
        <f>IF('Raw Data'!E347&lt;'Raw Data'!C347, 1, 0)</f>
        <v>0</v>
      </c>
      <c r="AF352">
        <f>IF(AND('Raw Data'!C347&gt;'Raw Data'!E347, 'Raw Data'!O347&lt;'Raw Data'!P347), 'Raw Data'!E347, 0)</f>
        <v>0</v>
      </c>
      <c r="AG352">
        <f>IF('Raw Data'!E347&gt;'Raw Data'!C347, 1, 0)</f>
        <v>0</v>
      </c>
      <c r="AH352">
        <f>IF(AND('Raw Data'!C347&lt;'Raw Data'!E347, 'Raw Data'!O347&lt;'Raw Data'!P347), 'Raw Data'!E347, 0)</f>
        <v>0</v>
      </c>
      <c r="AI352" s="7">
        <f t="shared" si="90"/>
        <v>0</v>
      </c>
      <c r="AJ352">
        <f>IF(ISNUMBER('Raw Data'!C347), IF(_xlfn.XLOOKUP(SMALL('Raw Data'!C347:E347, 1), C352:G352, C352:G352, 0)&gt;0, SMALL('Raw Data'!C347:E347, 1), 0), 0)</f>
        <v>0</v>
      </c>
      <c r="AK352" s="7">
        <f t="shared" si="91"/>
        <v>0</v>
      </c>
      <c r="AL352">
        <f>IF(ISNUMBER('Raw Data'!C347), IF(_xlfn.XLOOKUP(SMALL('Raw Data'!C347:E347, 2), C352:G352, C352:G352, 0)&gt;0, SMALL('Raw Data'!C347:E347, 2), 0), 0)</f>
        <v>0</v>
      </c>
      <c r="AM352" s="7">
        <f t="shared" si="92"/>
        <v>0</v>
      </c>
      <c r="AN352">
        <f>IF(ISNUMBER('Raw Data'!C347), IF(_xlfn.XLOOKUP(SMALL('Raw Data'!C347:E347, 3), C352:G352, C352:G352, 0)&gt;0, SMALL('Raw Data'!C347:E347, 3), 0), 0)</f>
        <v>0</v>
      </c>
      <c r="AO352" s="7">
        <f t="shared" si="93"/>
        <v>0</v>
      </c>
      <c r="AP352">
        <f>IF(AND('Raw Data'!C347&lt;'Raw Data'!E347,'Raw Data'!O347&gt;'Raw Data'!P347),'Raw Data'!C347,IF(AND('Raw Data'!E347&lt;'Raw Data'!C347,'Raw Data'!P347&gt;'Raw Data'!O347),'Raw Data'!E347,0))</f>
        <v>0</v>
      </c>
      <c r="AQ352" s="7">
        <f t="shared" si="94"/>
        <v>0</v>
      </c>
      <c r="AR352">
        <f>IF(AND('Raw Data'!C347&gt;'Raw Data'!E347,'Raw Data'!O347&gt;'Raw Data'!P347),'Raw Data'!C347,IF(AND('Raw Data'!E347&gt;'Raw Data'!C347,'Raw Data'!P347&gt;'Raw Data'!O347),'Raw Data'!E347,0))</f>
        <v>0</v>
      </c>
      <c r="AS352">
        <f>IF('Raw Data'!D347&gt;0, IF('Raw Data'!D347&gt;4, Analysis!P352, 1), 0)</f>
        <v>0</v>
      </c>
      <c r="AT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AU352">
        <f t="shared" si="95"/>
        <v>0</v>
      </c>
      <c r="AV352">
        <f>IF(AND('Raw Data'!D347&gt;4,'Raw Data'!O347&lt;'Raw Data'!P347),'Raw Data'!K347,IF(AND('Raw Data'!D347&gt;4,'Raw Data'!O347='Raw Data'!P347),0,IF('Raw Data'!O347='Raw Data'!P347,'Raw Data'!D347,0)))</f>
        <v>0</v>
      </c>
      <c r="AW352">
        <f>IF(AND('Raw Data'!D347&lt;4, NOT(ISBLANK('Raw Data'!D347))), 1, 0)</f>
        <v>0</v>
      </c>
      <c r="AX352">
        <f>IF(AND('Raw Data'!D347&lt;4, 'Raw Data'!O347='Raw Data'!P347), 'Raw Data'!D347, 0)</f>
        <v>0</v>
      </c>
    </row>
    <row r="353" spans="1:50" x14ac:dyDescent="0.3">
      <c r="A353">
        <f>'Raw Data'!Q348</f>
        <v>0</v>
      </c>
      <c r="B353" s="7">
        <f t="shared" si="80"/>
        <v>0</v>
      </c>
      <c r="C353">
        <f>IF('Raw Data'!O348&gt;'Raw Data'!P348, 'Raw Data'!C348, 0)</f>
        <v>0</v>
      </c>
      <c r="D353" s="7">
        <f t="shared" si="81"/>
        <v>0</v>
      </c>
      <c r="E353">
        <f>IF(AND(ISNUMBER('Raw Data'!O348), 'Raw Data'!O348='Raw Data'!P348), 'Raw Data'!D348, 0)</f>
        <v>0</v>
      </c>
      <c r="F353" s="7">
        <f t="shared" si="82"/>
        <v>0</v>
      </c>
      <c r="G353">
        <f>IF('Raw Data'!O348&lt;'Raw Data'!P348, 'Raw Data'!E348, 0)</f>
        <v>0</v>
      </c>
      <c r="H353" s="7">
        <f t="shared" si="83"/>
        <v>0</v>
      </c>
      <c r="I353">
        <f>IF(SUM('Raw Data'!O348:P348)&gt;2, 'Raw Data'!F348, 0)</f>
        <v>0</v>
      </c>
      <c r="J353" s="7">
        <f t="shared" si="84"/>
        <v>0</v>
      </c>
      <c r="K353">
        <f>IF(AND(ISNUMBER('Raw Data'!O348),SUM('Raw Data'!O348:P348)&lt;3),'Raw Data'!F348,)</f>
        <v>0</v>
      </c>
      <c r="L353" s="7">
        <f t="shared" si="85"/>
        <v>0</v>
      </c>
      <c r="M353">
        <f>IF(AND('Raw Data'!O348&gt;0, 'Raw Data'!P348&gt;0), 'Raw Data'!H348, 0)</f>
        <v>0</v>
      </c>
      <c r="N353" s="7">
        <f t="shared" si="86"/>
        <v>0</v>
      </c>
      <c r="O353">
        <f>IF(AND(ISNUMBER('Raw Data'!O348), OR('Raw Data'!O348=0, 'Raw Data'!P348=0)), 'Raw Data'!I348, 0)</f>
        <v>0</v>
      </c>
      <c r="P353" s="7">
        <f>IF(OR(E353&gt;0, ISBLANK('Raw Data'!O348)=TRUE), 0, 1)</f>
        <v>0</v>
      </c>
      <c r="Q353">
        <f>IF('Raw Data'!O348='Raw Data'!P348, 0, IF('Raw Data'!O348&gt;'Raw Data'!P348, 'Raw Data'!J348, 0))</f>
        <v>0</v>
      </c>
      <c r="R353" s="7">
        <f>IF(OR(E353&gt;0, ISBLANK('Raw Data'!O348)=TRUE), 0, 1)</f>
        <v>0</v>
      </c>
      <c r="S353">
        <f>IF('Raw Data'!O348='Raw Data'!P348, 0, IF('Raw Data'!O348&lt;'Raw Data'!P348, 'Raw Data'!K348, 0))</f>
        <v>0</v>
      </c>
      <c r="T353" s="7">
        <f t="shared" si="87"/>
        <v>0</v>
      </c>
      <c r="U353">
        <f>IF(AND(ISNUMBER('Raw Data'!O348), OR('Raw Data'!O348&gt;'Raw Data'!P348, 'Raw Data'!O348='Raw Data'!P348)), 'Raw Data'!L348, 0)</f>
        <v>0</v>
      </c>
      <c r="V353" s="7">
        <f t="shared" si="88"/>
        <v>0</v>
      </c>
      <c r="W353">
        <f>IF(AND(ISNUMBER('Raw Data'!O348), OR('Raw Data'!O348&lt;'Raw Data'!P348, 'Raw Data'!O348='Raw Data'!P348)), 'Raw Data'!M348, 0)</f>
        <v>0</v>
      </c>
      <c r="X353" s="7">
        <f t="shared" si="89"/>
        <v>0</v>
      </c>
      <c r="Y353">
        <f>IF(AND(ISNUMBER('Raw Data'!O348), OR('Raw Data'!O348&gt;'Raw Data'!P348, 'Raw Data'!O348&lt;'Raw Data'!P348)), 'Raw Data'!N348, 0)</f>
        <v>0</v>
      </c>
      <c r="Z353">
        <f>IF('Raw Data'!C348&lt;'Raw Data'!E348, 1, 0)</f>
        <v>0</v>
      </c>
      <c r="AA353">
        <f>IF(AND('Raw Data'!C348&lt;'Raw Data'!E348, 'Raw Data'!O348&gt;'Raw Data'!P348), 'Raw Data'!C348, 0)</f>
        <v>0</v>
      </c>
      <c r="AB353" t="b">
        <f>'Raw Data'!C348&lt;'Raw Data'!E348</f>
        <v>0</v>
      </c>
      <c r="AC353">
        <f>IF('Raw Data'!C349&gt;'Raw Data'!E349, 1, 0)</f>
        <v>0</v>
      </c>
      <c r="AD353">
        <f>IF(AND('Raw Data'!C348&gt;'Raw Data'!E348, 'Raw Data'!O348&gt;'Raw Data'!P348), 'Raw Data'!C348, 0)</f>
        <v>0</v>
      </c>
      <c r="AE353">
        <f>IF('Raw Data'!E348&lt;'Raw Data'!C348, 1, 0)</f>
        <v>0</v>
      </c>
      <c r="AF353">
        <f>IF(AND('Raw Data'!C348&gt;'Raw Data'!E348, 'Raw Data'!O348&lt;'Raw Data'!P348), 'Raw Data'!E348, 0)</f>
        <v>0</v>
      </c>
      <c r="AG353">
        <f>IF('Raw Data'!E348&gt;'Raw Data'!C348, 1, 0)</f>
        <v>0</v>
      </c>
      <c r="AH353">
        <f>IF(AND('Raw Data'!C348&lt;'Raw Data'!E348, 'Raw Data'!O348&lt;'Raw Data'!P348), 'Raw Data'!E348, 0)</f>
        <v>0</v>
      </c>
      <c r="AI353" s="7">
        <f t="shared" si="90"/>
        <v>0</v>
      </c>
      <c r="AJ353">
        <f>IF(ISNUMBER('Raw Data'!C348), IF(_xlfn.XLOOKUP(SMALL('Raw Data'!C348:E348, 1), C353:G353, C353:G353, 0)&gt;0, SMALL('Raw Data'!C348:E348, 1), 0), 0)</f>
        <v>0</v>
      </c>
      <c r="AK353" s="7">
        <f t="shared" si="91"/>
        <v>0</v>
      </c>
      <c r="AL353">
        <f>IF(ISNUMBER('Raw Data'!C348), IF(_xlfn.XLOOKUP(SMALL('Raw Data'!C348:E348, 2), C353:G353, C353:G353, 0)&gt;0, SMALL('Raw Data'!C348:E348, 2), 0), 0)</f>
        <v>0</v>
      </c>
      <c r="AM353" s="7">
        <f t="shared" si="92"/>
        <v>0</v>
      </c>
      <c r="AN353">
        <f>IF(ISNUMBER('Raw Data'!C348), IF(_xlfn.XLOOKUP(SMALL('Raw Data'!C348:E348, 3), C353:G353, C353:G353, 0)&gt;0, SMALL('Raw Data'!C348:E348, 3), 0), 0)</f>
        <v>0</v>
      </c>
      <c r="AO353" s="7">
        <f t="shared" si="93"/>
        <v>0</v>
      </c>
      <c r="AP353">
        <f>IF(AND('Raw Data'!C348&lt;'Raw Data'!E348,'Raw Data'!O348&gt;'Raw Data'!P348),'Raw Data'!C348,IF(AND('Raw Data'!E348&lt;'Raw Data'!C348,'Raw Data'!P348&gt;'Raw Data'!O348),'Raw Data'!E348,0))</f>
        <v>0</v>
      </c>
      <c r="AQ353" s="7">
        <f t="shared" si="94"/>
        <v>0</v>
      </c>
      <c r="AR353">
        <f>IF(AND('Raw Data'!C348&gt;'Raw Data'!E348,'Raw Data'!O348&gt;'Raw Data'!P348),'Raw Data'!C348,IF(AND('Raw Data'!E348&gt;'Raw Data'!C348,'Raw Data'!P348&gt;'Raw Data'!O348),'Raw Data'!E348,0))</f>
        <v>0</v>
      </c>
      <c r="AS353">
        <f>IF('Raw Data'!D348&gt;0, IF('Raw Data'!D348&gt;4, Analysis!P353, 1), 0)</f>
        <v>0</v>
      </c>
      <c r="AT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AU353">
        <f t="shared" si="95"/>
        <v>0</v>
      </c>
      <c r="AV353">
        <f>IF(AND('Raw Data'!D348&gt;4,'Raw Data'!O348&lt;'Raw Data'!P348),'Raw Data'!K348,IF(AND('Raw Data'!D348&gt;4,'Raw Data'!O348='Raw Data'!P348),0,IF('Raw Data'!O348='Raw Data'!P348,'Raw Data'!D348,0)))</f>
        <v>0</v>
      </c>
      <c r="AW353">
        <f>IF(AND('Raw Data'!D348&lt;4, NOT(ISBLANK('Raw Data'!D348))), 1, 0)</f>
        <v>0</v>
      </c>
      <c r="AX353">
        <f>IF(AND('Raw Data'!D348&lt;4, 'Raw Data'!O348='Raw Data'!P348), 'Raw Data'!D348, 0)</f>
        <v>0</v>
      </c>
    </row>
    <row r="354" spans="1:50" x14ac:dyDescent="0.3">
      <c r="A354">
        <f>'Raw Data'!Q349</f>
        <v>0</v>
      </c>
      <c r="B354" s="7">
        <f t="shared" si="80"/>
        <v>0</v>
      </c>
      <c r="C354">
        <f>IF('Raw Data'!O349&gt;'Raw Data'!P349, 'Raw Data'!C349, 0)</f>
        <v>0</v>
      </c>
      <c r="D354" s="7">
        <f t="shared" si="81"/>
        <v>0</v>
      </c>
      <c r="E354">
        <f>IF(AND(ISNUMBER('Raw Data'!O349), 'Raw Data'!O349='Raw Data'!P349), 'Raw Data'!D349, 0)</f>
        <v>0</v>
      </c>
      <c r="F354" s="7">
        <f t="shared" si="82"/>
        <v>0</v>
      </c>
      <c r="G354">
        <f>IF('Raw Data'!O349&lt;'Raw Data'!P349, 'Raw Data'!E349, 0)</f>
        <v>0</v>
      </c>
      <c r="H354" s="7">
        <f t="shared" si="83"/>
        <v>0</v>
      </c>
      <c r="I354">
        <f>IF(SUM('Raw Data'!O349:P349)&gt;2, 'Raw Data'!F349, 0)</f>
        <v>0</v>
      </c>
      <c r="J354" s="7">
        <f t="shared" si="84"/>
        <v>0</v>
      </c>
      <c r="K354">
        <f>IF(AND(ISNUMBER('Raw Data'!O349),SUM('Raw Data'!O349:P349)&lt;3),'Raw Data'!F349,)</f>
        <v>0</v>
      </c>
      <c r="L354" s="7">
        <f t="shared" si="85"/>
        <v>0</v>
      </c>
      <c r="M354">
        <f>IF(AND('Raw Data'!O349&gt;0, 'Raw Data'!P349&gt;0), 'Raw Data'!H349, 0)</f>
        <v>0</v>
      </c>
      <c r="N354" s="7">
        <f t="shared" si="86"/>
        <v>0</v>
      </c>
      <c r="O354">
        <f>IF(AND(ISNUMBER('Raw Data'!O349), OR('Raw Data'!O349=0, 'Raw Data'!P349=0)), 'Raw Data'!I349, 0)</f>
        <v>0</v>
      </c>
      <c r="P354" s="7">
        <f>IF(OR(E354&gt;0, ISBLANK('Raw Data'!O349)=TRUE), 0, 1)</f>
        <v>0</v>
      </c>
      <c r="Q354">
        <f>IF('Raw Data'!O349='Raw Data'!P349, 0, IF('Raw Data'!O349&gt;'Raw Data'!P349, 'Raw Data'!J349, 0))</f>
        <v>0</v>
      </c>
      <c r="R354" s="7">
        <f>IF(OR(E354&gt;0, ISBLANK('Raw Data'!O349)=TRUE), 0, 1)</f>
        <v>0</v>
      </c>
      <c r="S354">
        <f>IF('Raw Data'!O349='Raw Data'!P349, 0, IF('Raw Data'!O349&lt;'Raw Data'!P349, 'Raw Data'!K349, 0))</f>
        <v>0</v>
      </c>
      <c r="T354" s="7">
        <f t="shared" si="87"/>
        <v>0</v>
      </c>
      <c r="U354">
        <f>IF(AND(ISNUMBER('Raw Data'!O349), OR('Raw Data'!O349&gt;'Raw Data'!P349, 'Raw Data'!O349='Raw Data'!P349)), 'Raw Data'!L349, 0)</f>
        <v>0</v>
      </c>
      <c r="V354" s="7">
        <f t="shared" si="88"/>
        <v>0</v>
      </c>
      <c r="W354">
        <f>IF(AND(ISNUMBER('Raw Data'!O349), OR('Raw Data'!O349&lt;'Raw Data'!P349, 'Raw Data'!O349='Raw Data'!P349)), 'Raw Data'!M349, 0)</f>
        <v>0</v>
      </c>
      <c r="X354" s="7">
        <f t="shared" si="89"/>
        <v>0</v>
      </c>
      <c r="Y354">
        <f>IF(AND(ISNUMBER('Raw Data'!O349), OR('Raw Data'!O349&gt;'Raw Data'!P349, 'Raw Data'!O349&lt;'Raw Data'!P349)), 'Raw Data'!N349, 0)</f>
        <v>0</v>
      </c>
      <c r="Z354">
        <f>IF('Raw Data'!C349&lt;'Raw Data'!E349, 1, 0)</f>
        <v>0</v>
      </c>
      <c r="AA354">
        <f>IF(AND('Raw Data'!C349&lt;'Raw Data'!E349, 'Raw Data'!O349&gt;'Raw Data'!P349), 'Raw Data'!C349, 0)</f>
        <v>0</v>
      </c>
      <c r="AB354" t="b">
        <f>'Raw Data'!C349&lt;'Raw Data'!E349</f>
        <v>0</v>
      </c>
      <c r="AC354">
        <f>IF('Raw Data'!C350&gt;'Raw Data'!E350, 1, 0)</f>
        <v>0</v>
      </c>
      <c r="AD354">
        <f>IF(AND('Raw Data'!C349&gt;'Raw Data'!E349, 'Raw Data'!O349&gt;'Raw Data'!P349), 'Raw Data'!C349, 0)</f>
        <v>0</v>
      </c>
      <c r="AE354">
        <f>IF('Raw Data'!E349&lt;'Raw Data'!C349, 1, 0)</f>
        <v>0</v>
      </c>
      <c r="AF354">
        <f>IF(AND('Raw Data'!C349&gt;'Raw Data'!E349, 'Raw Data'!O349&lt;'Raw Data'!P349), 'Raw Data'!E349, 0)</f>
        <v>0</v>
      </c>
      <c r="AG354">
        <f>IF('Raw Data'!E349&gt;'Raw Data'!C349, 1, 0)</f>
        <v>0</v>
      </c>
      <c r="AH354">
        <f>IF(AND('Raw Data'!C349&lt;'Raw Data'!E349, 'Raw Data'!O349&lt;'Raw Data'!P349), 'Raw Data'!E349, 0)</f>
        <v>0</v>
      </c>
      <c r="AI354" s="7">
        <f t="shared" si="90"/>
        <v>0</v>
      </c>
      <c r="AJ354">
        <f>IF(ISNUMBER('Raw Data'!C349), IF(_xlfn.XLOOKUP(SMALL('Raw Data'!C349:E349, 1), C354:G354, C354:G354, 0)&gt;0, SMALL('Raw Data'!C349:E349, 1), 0), 0)</f>
        <v>0</v>
      </c>
      <c r="AK354" s="7">
        <f t="shared" si="91"/>
        <v>0</v>
      </c>
      <c r="AL354">
        <f>IF(ISNUMBER('Raw Data'!C349), IF(_xlfn.XLOOKUP(SMALL('Raw Data'!C349:E349, 2), C354:G354, C354:G354, 0)&gt;0, SMALL('Raw Data'!C349:E349, 2), 0), 0)</f>
        <v>0</v>
      </c>
      <c r="AM354" s="7">
        <f t="shared" si="92"/>
        <v>0</v>
      </c>
      <c r="AN354">
        <f>IF(ISNUMBER('Raw Data'!C349), IF(_xlfn.XLOOKUP(SMALL('Raw Data'!C349:E349, 3), C354:G354, C354:G354, 0)&gt;0, SMALL('Raw Data'!C349:E349, 3), 0), 0)</f>
        <v>0</v>
      </c>
      <c r="AO354" s="7">
        <f t="shared" si="93"/>
        <v>0</v>
      </c>
      <c r="AP354">
        <f>IF(AND('Raw Data'!C349&lt;'Raw Data'!E349,'Raw Data'!O349&gt;'Raw Data'!P349),'Raw Data'!C349,IF(AND('Raw Data'!E349&lt;'Raw Data'!C349,'Raw Data'!P349&gt;'Raw Data'!O349),'Raw Data'!E349,0))</f>
        <v>0</v>
      </c>
      <c r="AQ354" s="7">
        <f t="shared" si="94"/>
        <v>0</v>
      </c>
      <c r="AR354">
        <f>IF(AND('Raw Data'!C349&gt;'Raw Data'!E349,'Raw Data'!O349&gt;'Raw Data'!P349),'Raw Data'!C349,IF(AND('Raw Data'!E349&gt;'Raw Data'!C349,'Raw Data'!P349&gt;'Raw Data'!O349),'Raw Data'!E349,0))</f>
        <v>0</v>
      </c>
      <c r="AS354">
        <f>IF('Raw Data'!D349&gt;0, IF('Raw Data'!D349&gt;4, Analysis!P354, 1), 0)</f>
        <v>0</v>
      </c>
      <c r="AT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AU354">
        <f t="shared" si="95"/>
        <v>0</v>
      </c>
      <c r="AV354">
        <f>IF(AND('Raw Data'!D349&gt;4,'Raw Data'!O349&lt;'Raw Data'!P349),'Raw Data'!K349,IF(AND('Raw Data'!D349&gt;4,'Raw Data'!O349='Raw Data'!P349),0,IF('Raw Data'!O349='Raw Data'!P349,'Raw Data'!D349,0)))</f>
        <v>0</v>
      </c>
      <c r="AW354">
        <f>IF(AND('Raw Data'!D349&lt;4, NOT(ISBLANK('Raw Data'!D349))), 1, 0)</f>
        <v>0</v>
      </c>
      <c r="AX354">
        <f>IF(AND('Raw Data'!D349&lt;4, 'Raw Data'!O349='Raw Data'!P349), 'Raw Data'!D349, 0)</f>
        <v>0</v>
      </c>
    </row>
    <row r="355" spans="1:50" x14ac:dyDescent="0.3">
      <c r="A355">
        <f>'Raw Data'!Q350</f>
        <v>0</v>
      </c>
      <c r="B355" s="7">
        <f t="shared" si="80"/>
        <v>0</v>
      </c>
      <c r="C355">
        <f>IF('Raw Data'!O350&gt;'Raw Data'!P350, 'Raw Data'!C350, 0)</f>
        <v>0</v>
      </c>
      <c r="D355" s="7">
        <f t="shared" si="81"/>
        <v>0</v>
      </c>
      <c r="E355">
        <f>IF(AND(ISNUMBER('Raw Data'!O350), 'Raw Data'!O350='Raw Data'!P350), 'Raw Data'!D350, 0)</f>
        <v>0</v>
      </c>
      <c r="F355" s="7">
        <f t="shared" si="82"/>
        <v>0</v>
      </c>
      <c r="G355">
        <f>IF('Raw Data'!O350&lt;'Raw Data'!P350, 'Raw Data'!E350, 0)</f>
        <v>0</v>
      </c>
      <c r="H355" s="7">
        <f t="shared" si="83"/>
        <v>0</v>
      </c>
      <c r="I355">
        <f>IF(SUM('Raw Data'!O350:P350)&gt;2, 'Raw Data'!F350, 0)</f>
        <v>0</v>
      </c>
      <c r="J355" s="7">
        <f t="shared" si="84"/>
        <v>0</v>
      </c>
      <c r="K355">
        <f>IF(AND(ISNUMBER('Raw Data'!O350),SUM('Raw Data'!O350:P350)&lt;3),'Raw Data'!F350,)</f>
        <v>0</v>
      </c>
      <c r="L355" s="7">
        <f t="shared" si="85"/>
        <v>0</v>
      </c>
      <c r="M355">
        <f>IF(AND('Raw Data'!O350&gt;0, 'Raw Data'!P350&gt;0), 'Raw Data'!H350, 0)</f>
        <v>0</v>
      </c>
      <c r="N355" s="7">
        <f t="shared" si="86"/>
        <v>0</v>
      </c>
      <c r="O355">
        <f>IF(AND(ISNUMBER('Raw Data'!O350), OR('Raw Data'!O350=0, 'Raw Data'!P350=0)), 'Raw Data'!I350, 0)</f>
        <v>0</v>
      </c>
      <c r="P355" s="7">
        <f>IF(OR(E355&gt;0, ISBLANK('Raw Data'!O350)=TRUE), 0, 1)</f>
        <v>0</v>
      </c>
      <c r="Q355">
        <f>IF('Raw Data'!O350='Raw Data'!P350, 0, IF('Raw Data'!O350&gt;'Raw Data'!P350, 'Raw Data'!J350, 0))</f>
        <v>0</v>
      </c>
      <c r="R355" s="7">
        <f>IF(OR(E355&gt;0, ISBLANK('Raw Data'!O350)=TRUE), 0, 1)</f>
        <v>0</v>
      </c>
      <c r="S355">
        <f>IF('Raw Data'!O350='Raw Data'!P350, 0, IF('Raw Data'!O350&lt;'Raw Data'!P350, 'Raw Data'!K350, 0))</f>
        <v>0</v>
      </c>
      <c r="T355" s="7">
        <f t="shared" si="87"/>
        <v>0</v>
      </c>
      <c r="U355">
        <f>IF(AND(ISNUMBER('Raw Data'!O350), OR('Raw Data'!O350&gt;'Raw Data'!P350, 'Raw Data'!O350='Raw Data'!P350)), 'Raw Data'!L350, 0)</f>
        <v>0</v>
      </c>
      <c r="V355" s="7">
        <f t="shared" si="88"/>
        <v>0</v>
      </c>
      <c r="W355">
        <f>IF(AND(ISNUMBER('Raw Data'!O350), OR('Raw Data'!O350&lt;'Raw Data'!P350, 'Raw Data'!O350='Raw Data'!P350)), 'Raw Data'!M350, 0)</f>
        <v>0</v>
      </c>
      <c r="X355" s="7">
        <f t="shared" si="89"/>
        <v>0</v>
      </c>
      <c r="Y355">
        <f>IF(AND(ISNUMBER('Raw Data'!O350), OR('Raw Data'!O350&gt;'Raw Data'!P350, 'Raw Data'!O350&lt;'Raw Data'!P350)), 'Raw Data'!N350, 0)</f>
        <v>0</v>
      </c>
      <c r="Z355">
        <f>IF('Raw Data'!C350&lt;'Raw Data'!E350, 1, 0)</f>
        <v>0</v>
      </c>
      <c r="AA355">
        <f>IF(AND('Raw Data'!C350&lt;'Raw Data'!E350, 'Raw Data'!O350&gt;'Raw Data'!P350), 'Raw Data'!C350, 0)</f>
        <v>0</v>
      </c>
      <c r="AB355" t="b">
        <f>'Raw Data'!C350&lt;'Raw Data'!E350</f>
        <v>0</v>
      </c>
      <c r="AC355">
        <f>IF('Raw Data'!C351&gt;'Raw Data'!E351, 1, 0)</f>
        <v>0</v>
      </c>
      <c r="AD355">
        <f>IF(AND('Raw Data'!C350&gt;'Raw Data'!E350, 'Raw Data'!O350&gt;'Raw Data'!P350), 'Raw Data'!C350, 0)</f>
        <v>0</v>
      </c>
      <c r="AE355">
        <f>IF('Raw Data'!E350&lt;'Raw Data'!C350, 1, 0)</f>
        <v>0</v>
      </c>
      <c r="AF355">
        <f>IF(AND('Raw Data'!C350&gt;'Raw Data'!E350, 'Raw Data'!O350&lt;'Raw Data'!P350), 'Raw Data'!E350, 0)</f>
        <v>0</v>
      </c>
      <c r="AG355">
        <f>IF('Raw Data'!E350&gt;'Raw Data'!C350, 1, 0)</f>
        <v>0</v>
      </c>
      <c r="AH355">
        <f>IF(AND('Raw Data'!C350&lt;'Raw Data'!E350, 'Raw Data'!O350&lt;'Raw Data'!P350), 'Raw Data'!E350, 0)</f>
        <v>0</v>
      </c>
      <c r="AI355" s="7">
        <f t="shared" si="90"/>
        <v>0</v>
      </c>
      <c r="AJ355">
        <f>IF(ISNUMBER('Raw Data'!C350), IF(_xlfn.XLOOKUP(SMALL('Raw Data'!C350:E350, 1), C355:G355, C355:G355, 0)&gt;0, SMALL('Raw Data'!C350:E350, 1), 0), 0)</f>
        <v>0</v>
      </c>
      <c r="AK355" s="7">
        <f t="shared" si="91"/>
        <v>0</v>
      </c>
      <c r="AL355">
        <f>IF(ISNUMBER('Raw Data'!C350), IF(_xlfn.XLOOKUP(SMALL('Raw Data'!C350:E350, 2), C355:G355, C355:G355, 0)&gt;0, SMALL('Raw Data'!C350:E350, 2), 0), 0)</f>
        <v>0</v>
      </c>
      <c r="AM355" s="7">
        <f t="shared" si="92"/>
        <v>0</v>
      </c>
      <c r="AN355">
        <f>IF(ISNUMBER('Raw Data'!C350), IF(_xlfn.XLOOKUP(SMALL('Raw Data'!C350:E350, 3), C355:G355, C355:G355, 0)&gt;0, SMALL('Raw Data'!C350:E350, 3), 0), 0)</f>
        <v>0</v>
      </c>
      <c r="AO355" s="7">
        <f t="shared" si="93"/>
        <v>0</v>
      </c>
      <c r="AP355">
        <f>IF(AND('Raw Data'!C350&lt;'Raw Data'!E350,'Raw Data'!O350&gt;'Raw Data'!P350),'Raw Data'!C350,IF(AND('Raw Data'!E350&lt;'Raw Data'!C350,'Raw Data'!P350&gt;'Raw Data'!O350),'Raw Data'!E350,0))</f>
        <v>0</v>
      </c>
      <c r="AQ355" s="7">
        <f t="shared" si="94"/>
        <v>0</v>
      </c>
      <c r="AR355">
        <f>IF(AND('Raw Data'!C350&gt;'Raw Data'!E350,'Raw Data'!O350&gt;'Raw Data'!P350),'Raw Data'!C350,IF(AND('Raw Data'!E350&gt;'Raw Data'!C350,'Raw Data'!P350&gt;'Raw Data'!O350),'Raw Data'!E350,0))</f>
        <v>0</v>
      </c>
      <c r="AS355">
        <f>IF('Raw Data'!D350&gt;0, IF('Raw Data'!D350&gt;4, Analysis!P355, 1), 0)</f>
        <v>0</v>
      </c>
      <c r="AT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AU355">
        <f t="shared" si="95"/>
        <v>0</v>
      </c>
      <c r="AV355">
        <f>IF(AND('Raw Data'!D350&gt;4,'Raw Data'!O350&lt;'Raw Data'!P350),'Raw Data'!K350,IF(AND('Raw Data'!D350&gt;4,'Raw Data'!O350='Raw Data'!P350),0,IF('Raw Data'!O350='Raw Data'!P350,'Raw Data'!D350,0)))</f>
        <v>0</v>
      </c>
      <c r="AW355">
        <f>IF(AND('Raw Data'!D350&lt;4, NOT(ISBLANK('Raw Data'!D350))), 1, 0)</f>
        <v>0</v>
      </c>
      <c r="AX355">
        <f>IF(AND('Raw Data'!D350&lt;4, 'Raw Data'!O350='Raw Data'!P350), 'Raw Data'!D350, 0)</f>
        <v>0</v>
      </c>
    </row>
    <row r="356" spans="1:50" x14ac:dyDescent="0.3">
      <c r="A356">
        <f>'Raw Data'!Q351</f>
        <v>0</v>
      </c>
      <c r="B356" s="7">
        <f t="shared" si="80"/>
        <v>0</v>
      </c>
      <c r="C356">
        <f>IF('Raw Data'!O351&gt;'Raw Data'!P351, 'Raw Data'!C351, 0)</f>
        <v>0</v>
      </c>
      <c r="D356" s="7">
        <f t="shared" si="81"/>
        <v>0</v>
      </c>
      <c r="E356">
        <f>IF(AND(ISNUMBER('Raw Data'!O351), 'Raw Data'!O351='Raw Data'!P351), 'Raw Data'!D351, 0)</f>
        <v>0</v>
      </c>
      <c r="F356" s="7">
        <f t="shared" si="82"/>
        <v>0</v>
      </c>
      <c r="G356">
        <f>IF('Raw Data'!O351&lt;'Raw Data'!P351, 'Raw Data'!E351, 0)</f>
        <v>0</v>
      </c>
      <c r="H356" s="7">
        <f t="shared" si="83"/>
        <v>0</v>
      </c>
      <c r="I356">
        <f>IF(SUM('Raw Data'!O351:P351)&gt;2, 'Raw Data'!F351, 0)</f>
        <v>0</v>
      </c>
      <c r="J356" s="7">
        <f t="shared" si="84"/>
        <v>0</v>
      </c>
      <c r="K356">
        <f>IF(AND(ISNUMBER('Raw Data'!O351),SUM('Raw Data'!O351:P351)&lt;3),'Raw Data'!F351,)</f>
        <v>0</v>
      </c>
      <c r="L356" s="7">
        <f t="shared" si="85"/>
        <v>0</v>
      </c>
      <c r="M356">
        <f>IF(AND('Raw Data'!O351&gt;0, 'Raw Data'!P351&gt;0), 'Raw Data'!H351, 0)</f>
        <v>0</v>
      </c>
      <c r="N356" s="7">
        <f t="shared" si="86"/>
        <v>0</v>
      </c>
      <c r="O356">
        <f>IF(AND(ISNUMBER('Raw Data'!O351), OR('Raw Data'!O351=0, 'Raw Data'!P351=0)), 'Raw Data'!I351, 0)</f>
        <v>0</v>
      </c>
      <c r="P356" s="7">
        <f>IF(OR(E356&gt;0, ISBLANK('Raw Data'!O351)=TRUE), 0, 1)</f>
        <v>0</v>
      </c>
      <c r="Q356">
        <f>IF('Raw Data'!O351='Raw Data'!P351, 0, IF('Raw Data'!O351&gt;'Raw Data'!P351, 'Raw Data'!J351, 0))</f>
        <v>0</v>
      </c>
      <c r="R356" s="7">
        <f>IF(OR(E356&gt;0, ISBLANK('Raw Data'!O351)=TRUE), 0, 1)</f>
        <v>0</v>
      </c>
      <c r="S356">
        <f>IF('Raw Data'!O351='Raw Data'!P351, 0, IF('Raw Data'!O351&lt;'Raw Data'!P351, 'Raw Data'!K351, 0))</f>
        <v>0</v>
      </c>
      <c r="T356" s="7">
        <f t="shared" si="87"/>
        <v>0</v>
      </c>
      <c r="U356">
        <f>IF(AND(ISNUMBER('Raw Data'!O351), OR('Raw Data'!O351&gt;'Raw Data'!P351, 'Raw Data'!O351='Raw Data'!P351)), 'Raw Data'!L351, 0)</f>
        <v>0</v>
      </c>
      <c r="V356" s="7">
        <f t="shared" si="88"/>
        <v>0</v>
      </c>
      <c r="W356">
        <f>IF(AND(ISNUMBER('Raw Data'!O351), OR('Raw Data'!O351&lt;'Raw Data'!P351, 'Raw Data'!O351='Raw Data'!P351)), 'Raw Data'!M351, 0)</f>
        <v>0</v>
      </c>
      <c r="X356" s="7">
        <f t="shared" si="89"/>
        <v>0</v>
      </c>
      <c r="Y356">
        <f>IF(AND(ISNUMBER('Raw Data'!O351), OR('Raw Data'!O351&gt;'Raw Data'!P351, 'Raw Data'!O351&lt;'Raw Data'!P351)), 'Raw Data'!N351, 0)</f>
        <v>0</v>
      </c>
      <c r="Z356">
        <f>IF('Raw Data'!C351&lt;'Raw Data'!E351, 1, 0)</f>
        <v>0</v>
      </c>
      <c r="AA356">
        <f>IF(AND('Raw Data'!C351&lt;'Raw Data'!E351, 'Raw Data'!O351&gt;'Raw Data'!P351), 'Raw Data'!C351, 0)</f>
        <v>0</v>
      </c>
      <c r="AB356" t="b">
        <f>'Raw Data'!C351&lt;'Raw Data'!E351</f>
        <v>0</v>
      </c>
      <c r="AC356">
        <f>IF('Raw Data'!C352&gt;'Raw Data'!E352, 1, 0)</f>
        <v>0</v>
      </c>
      <c r="AD356">
        <f>IF(AND('Raw Data'!C351&gt;'Raw Data'!E351, 'Raw Data'!O351&gt;'Raw Data'!P351), 'Raw Data'!C351, 0)</f>
        <v>0</v>
      </c>
      <c r="AE356">
        <f>IF('Raw Data'!E351&lt;'Raw Data'!C351, 1, 0)</f>
        <v>0</v>
      </c>
      <c r="AF356">
        <f>IF(AND('Raw Data'!C351&gt;'Raw Data'!E351, 'Raw Data'!O351&lt;'Raw Data'!P351), 'Raw Data'!E351, 0)</f>
        <v>0</v>
      </c>
      <c r="AG356">
        <f>IF('Raw Data'!E351&gt;'Raw Data'!C351, 1, 0)</f>
        <v>0</v>
      </c>
      <c r="AH356">
        <f>IF(AND('Raw Data'!C351&lt;'Raw Data'!E351, 'Raw Data'!O351&lt;'Raw Data'!P351), 'Raw Data'!E351, 0)</f>
        <v>0</v>
      </c>
      <c r="AI356" s="7">
        <f t="shared" si="90"/>
        <v>0</v>
      </c>
      <c r="AJ356">
        <f>IF(ISNUMBER('Raw Data'!C351), IF(_xlfn.XLOOKUP(SMALL('Raw Data'!C351:E351, 1), C356:G356, C356:G356, 0)&gt;0, SMALL('Raw Data'!C351:E351, 1), 0), 0)</f>
        <v>0</v>
      </c>
      <c r="AK356" s="7">
        <f t="shared" si="91"/>
        <v>0</v>
      </c>
      <c r="AL356">
        <f>IF(ISNUMBER('Raw Data'!C351), IF(_xlfn.XLOOKUP(SMALL('Raw Data'!C351:E351, 2), C356:G356, C356:G356, 0)&gt;0, SMALL('Raw Data'!C351:E351, 2), 0), 0)</f>
        <v>0</v>
      </c>
      <c r="AM356" s="7">
        <f t="shared" si="92"/>
        <v>0</v>
      </c>
      <c r="AN356">
        <f>IF(ISNUMBER('Raw Data'!C351), IF(_xlfn.XLOOKUP(SMALL('Raw Data'!C351:E351, 3), C356:G356, C356:G356, 0)&gt;0, SMALL('Raw Data'!C351:E351, 3), 0), 0)</f>
        <v>0</v>
      </c>
      <c r="AO356" s="7">
        <f t="shared" si="93"/>
        <v>0</v>
      </c>
      <c r="AP356">
        <f>IF(AND('Raw Data'!C351&lt;'Raw Data'!E351,'Raw Data'!O351&gt;'Raw Data'!P351),'Raw Data'!C351,IF(AND('Raw Data'!E351&lt;'Raw Data'!C351,'Raw Data'!P351&gt;'Raw Data'!O351),'Raw Data'!E351,0))</f>
        <v>0</v>
      </c>
      <c r="AQ356" s="7">
        <f t="shared" si="94"/>
        <v>0</v>
      </c>
      <c r="AR356">
        <f>IF(AND('Raw Data'!C351&gt;'Raw Data'!E351,'Raw Data'!O351&gt;'Raw Data'!P351),'Raw Data'!C351,IF(AND('Raw Data'!E351&gt;'Raw Data'!C351,'Raw Data'!P351&gt;'Raw Data'!O351),'Raw Data'!E351,0))</f>
        <v>0</v>
      </c>
      <c r="AS356">
        <f>IF('Raw Data'!D351&gt;0, IF('Raw Data'!D351&gt;4, Analysis!P356, 1), 0)</f>
        <v>0</v>
      </c>
      <c r="AT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AU356">
        <f t="shared" si="95"/>
        <v>0</v>
      </c>
      <c r="AV356">
        <f>IF(AND('Raw Data'!D351&gt;4,'Raw Data'!O351&lt;'Raw Data'!P351),'Raw Data'!K351,IF(AND('Raw Data'!D351&gt;4,'Raw Data'!O351='Raw Data'!P351),0,IF('Raw Data'!O351='Raw Data'!P351,'Raw Data'!D351,0)))</f>
        <v>0</v>
      </c>
      <c r="AW356">
        <f>IF(AND('Raw Data'!D351&lt;4, NOT(ISBLANK('Raw Data'!D351))), 1, 0)</f>
        <v>0</v>
      </c>
      <c r="AX356">
        <f>IF(AND('Raw Data'!D351&lt;4, 'Raw Data'!O351='Raw Data'!P351), 'Raw Data'!D351, 0)</f>
        <v>0</v>
      </c>
    </row>
    <row r="357" spans="1:50" x14ac:dyDescent="0.3">
      <c r="A357">
        <f>'Raw Data'!Q352</f>
        <v>0</v>
      </c>
      <c r="B357" s="7">
        <f t="shared" si="80"/>
        <v>0</v>
      </c>
      <c r="C357">
        <f>IF('Raw Data'!O352&gt;'Raw Data'!P352, 'Raw Data'!C352, 0)</f>
        <v>0</v>
      </c>
      <c r="D357" s="7">
        <f t="shared" si="81"/>
        <v>0</v>
      </c>
      <c r="E357">
        <f>IF(AND(ISNUMBER('Raw Data'!O352), 'Raw Data'!O352='Raw Data'!P352), 'Raw Data'!D352, 0)</f>
        <v>0</v>
      </c>
      <c r="F357" s="7">
        <f t="shared" si="82"/>
        <v>0</v>
      </c>
      <c r="G357">
        <f>IF('Raw Data'!O352&lt;'Raw Data'!P352, 'Raw Data'!E352, 0)</f>
        <v>0</v>
      </c>
      <c r="H357" s="7">
        <f t="shared" si="83"/>
        <v>0</v>
      </c>
      <c r="I357">
        <f>IF(SUM('Raw Data'!O352:P352)&gt;2, 'Raw Data'!F352, 0)</f>
        <v>0</v>
      </c>
      <c r="J357" s="7">
        <f t="shared" si="84"/>
        <v>0</v>
      </c>
      <c r="K357">
        <f>IF(AND(ISNUMBER('Raw Data'!O352),SUM('Raw Data'!O352:P352)&lt;3),'Raw Data'!F352,)</f>
        <v>0</v>
      </c>
      <c r="L357" s="7">
        <f t="shared" si="85"/>
        <v>0</v>
      </c>
      <c r="M357">
        <f>IF(AND('Raw Data'!O352&gt;0, 'Raw Data'!P352&gt;0), 'Raw Data'!H352, 0)</f>
        <v>0</v>
      </c>
      <c r="N357" s="7">
        <f t="shared" si="86"/>
        <v>0</v>
      </c>
      <c r="O357">
        <f>IF(AND(ISNUMBER('Raw Data'!O352), OR('Raw Data'!O352=0, 'Raw Data'!P352=0)), 'Raw Data'!I352, 0)</f>
        <v>0</v>
      </c>
      <c r="P357" s="7">
        <f>IF(OR(E357&gt;0, ISBLANK('Raw Data'!O352)=TRUE), 0, 1)</f>
        <v>0</v>
      </c>
      <c r="Q357">
        <f>IF('Raw Data'!O352='Raw Data'!P352, 0, IF('Raw Data'!O352&gt;'Raw Data'!P352, 'Raw Data'!J352, 0))</f>
        <v>0</v>
      </c>
      <c r="R357" s="7">
        <f>IF(OR(E357&gt;0, ISBLANK('Raw Data'!O352)=TRUE), 0, 1)</f>
        <v>0</v>
      </c>
      <c r="S357">
        <f>IF('Raw Data'!O352='Raw Data'!P352, 0, IF('Raw Data'!O352&lt;'Raw Data'!P352, 'Raw Data'!K352, 0))</f>
        <v>0</v>
      </c>
      <c r="T357" s="7">
        <f t="shared" si="87"/>
        <v>0</v>
      </c>
      <c r="U357">
        <f>IF(AND(ISNUMBER('Raw Data'!O352), OR('Raw Data'!O352&gt;'Raw Data'!P352, 'Raw Data'!O352='Raw Data'!P352)), 'Raw Data'!L352, 0)</f>
        <v>0</v>
      </c>
      <c r="V357" s="7">
        <f t="shared" si="88"/>
        <v>0</v>
      </c>
      <c r="W357">
        <f>IF(AND(ISNUMBER('Raw Data'!O352), OR('Raw Data'!O352&lt;'Raw Data'!P352, 'Raw Data'!O352='Raw Data'!P352)), 'Raw Data'!M352, 0)</f>
        <v>0</v>
      </c>
      <c r="X357" s="7">
        <f t="shared" si="89"/>
        <v>0</v>
      </c>
      <c r="Y357">
        <f>IF(AND(ISNUMBER('Raw Data'!O352), OR('Raw Data'!O352&gt;'Raw Data'!P352, 'Raw Data'!O352&lt;'Raw Data'!P352)), 'Raw Data'!N352, 0)</f>
        <v>0</v>
      </c>
      <c r="Z357">
        <f>IF('Raw Data'!C352&lt;'Raw Data'!E352, 1, 0)</f>
        <v>0</v>
      </c>
      <c r="AA357">
        <f>IF(AND('Raw Data'!C352&lt;'Raw Data'!E352, 'Raw Data'!O352&gt;'Raw Data'!P352), 'Raw Data'!C352, 0)</f>
        <v>0</v>
      </c>
      <c r="AB357" t="b">
        <f>'Raw Data'!C352&lt;'Raw Data'!E352</f>
        <v>0</v>
      </c>
      <c r="AC357">
        <f>IF('Raw Data'!C353&gt;'Raw Data'!E353, 1, 0)</f>
        <v>0</v>
      </c>
      <c r="AD357">
        <f>IF(AND('Raw Data'!C352&gt;'Raw Data'!E352, 'Raw Data'!O352&gt;'Raw Data'!P352), 'Raw Data'!C352, 0)</f>
        <v>0</v>
      </c>
      <c r="AE357">
        <f>IF('Raw Data'!E352&lt;'Raw Data'!C352, 1, 0)</f>
        <v>0</v>
      </c>
      <c r="AF357">
        <f>IF(AND('Raw Data'!C352&gt;'Raw Data'!E352, 'Raw Data'!O352&lt;'Raw Data'!P352), 'Raw Data'!E352, 0)</f>
        <v>0</v>
      </c>
      <c r="AG357">
        <f>IF('Raw Data'!E352&gt;'Raw Data'!C352, 1, 0)</f>
        <v>0</v>
      </c>
      <c r="AH357">
        <f>IF(AND('Raw Data'!C352&lt;'Raw Data'!E352, 'Raw Data'!O352&lt;'Raw Data'!P352), 'Raw Data'!E352, 0)</f>
        <v>0</v>
      </c>
      <c r="AI357" s="7">
        <f t="shared" si="90"/>
        <v>0</v>
      </c>
      <c r="AJ357">
        <f>IF(ISNUMBER('Raw Data'!C352), IF(_xlfn.XLOOKUP(SMALL('Raw Data'!C352:E352, 1), C357:G357, C357:G357, 0)&gt;0, SMALL('Raw Data'!C352:E352, 1), 0), 0)</f>
        <v>0</v>
      </c>
      <c r="AK357" s="7">
        <f t="shared" si="91"/>
        <v>0</v>
      </c>
      <c r="AL357">
        <f>IF(ISNUMBER('Raw Data'!C352), IF(_xlfn.XLOOKUP(SMALL('Raw Data'!C352:E352, 2), C357:G357, C357:G357, 0)&gt;0, SMALL('Raw Data'!C352:E352, 2), 0), 0)</f>
        <v>0</v>
      </c>
      <c r="AM357" s="7">
        <f t="shared" si="92"/>
        <v>0</v>
      </c>
      <c r="AN357">
        <f>IF(ISNUMBER('Raw Data'!C352), IF(_xlfn.XLOOKUP(SMALL('Raw Data'!C352:E352, 3), C357:G357, C357:G357, 0)&gt;0, SMALL('Raw Data'!C352:E352, 3), 0), 0)</f>
        <v>0</v>
      </c>
      <c r="AO357" s="7">
        <f t="shared" si="93"/>
        <v>0</v>
      </c>
      <c r="AP357">
        <f>IF(AND('Raw Data'!C352&lt;'Raw Data'!E352,'Raw Data'!O352&gt;'Raw Data'!P352),'Raw Data'!C352,IF(AND('Raw Data'!E352&lt;'Raw Data'!C352,'Raw Data'!P352&gt;'Raw Data'!O352),'Raw Data'!E352,0))</f>
        <v>0</v>
      </c>
      <c r="AQ357" s="7">
        <f t="shared" si="94"/>
        <v>0</v>
      </c>
      <c r="AR357">
        <f>IF(AND('Raw Data'!C352&gt;'Raw Data'!E352,'Raw Data'!O352&gt;'Raw Data'!P352),'Raw Data'!C352,IF(AND('Raw Data'!E352&gt;'Raw Data'!C352,'Raw Data'!P352&gt;'Raw Data'!O352),'Raw Data'!E352,0))</f>
        <v>0</v>
      </c>
      <c r="AS357">
        <f>IF('Raw Data'!D352&gt;0, IF('Raw Data'!D352&gt;4, Analysis!P357, 1), 0)</f>
        <v>0</v>
      </c>
      <c r="AT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AU357">
        <f t="shared" si="95"/>
        <v>0</v>
      </c>
      <c r="AV357">
        <f>IF(AND('Raw Data'!D352&gt;4,'Raw Data'!O352&lt;'Raw Data'!P352),'Raw Data'!K352,IF(AND('Raw Data'!D352&gt;4,'Raw Data'!O352='Raw Data'!P352),0,IF('Raw Data'!O352='Raw Data'!P352,'Raw Data'!D352,0)))</f>
        <v>0</v>
      </c>
      <c r="AW357">
        <f>IF(AND('Raw Data'!D352&lt;4, NOT(ISBLANK('Raw Data'!D352))), 1, 0)</f>
        <v>0</v>
      </c>
      <c r="AX357">
        <f>IF(AND('Raw Data'!D352&lt;4, 'Raw Data'!O352='Raw Data'!P352), 'Raw Data'!D352, 0)</f>
        <v>0</v>
      </c>
    </row>
    <row r="358" spans="1:50" x14ac:dyDescent="0.3">
      <c r="A358">
        <f>'Raw Data'!Q353</f>
        <v>0</v>
      </c>
      <c r="B358" s="7">
        <f t="shared" si="80"/>
        <v>0</v>
      </c>
      <c r="C358">
        <f>IF('Raw Data'!O353&gt;'Raw Data'!P353, 'Raw Data'!C353, 0)</f>
        <v>0</v>
      </c>
      <c r="D358" s="7">
        <f t="shared" si="81"/>
        <v>0</v>
      </c>
      <c r="E358">
        <f>IF(AND(ISNUMBER('Raw Data'!O353), 'Raw Data'!O353='Raw Data'!P353), 'Raw Data'!D353, 0)</f>
        <v>0</v>
      </c>
      <c r="F358" s="7">
        <f t="shared" si="82"/>
        <v>0</v>
      </c>
      <c r="G358">
        <f>IF('Raw Data'!O353&lt;'Raw Data'!P353, 'Raw Data'!E353, 0)</f>
        <v>0</v>
      </c>
      <c r="H358" s="7">
        <f t="shared" si="83"/>
        <v>0</v>
      </c>
      <c r="I358">
        <f>IF(SUM('Raw Data'!O353:P353)&gt;2, 'Raw Data'!F353, 0)</f>
        <v>0</v>
      </c>
      <c r="J358" s="7">
        <f t="shared" si="84"/>
        <v>0</v>
      </c>
      <c r="K358">
        <f>IF(AND(ISNUMBER('Raw Data'!O353),SUM('Raw Data'!O353:P353)&lt;3),'Raw Data'!F353,)</f>
        <v>0</v>
      </c>
      <c r="L358" s="7">
        <f t="shared" si="85"/>
        <v>0</v>
      </c>
      <c r="M358">
        <f>IF(AND('Raw Data'!O353&gt;0, 'Raw Data'!P353&gt;0), 'Raw Data'!H353, 0)</f>
        <v>0</v>
      </c>
      <c r="N358" s="7">
        <f t="shared" si="86"/>
        <v>0</v>
      </c>
      <c r="O358">
        <f>IF(AND(ISNUMBER('Raw Data'!O353), OR('Raw Data'!O353=0, 'Raw Data'!P353=0)), 'Raw Data'!I353, 0)</f>
        <v>0</v>
      </c>
      <c r="P358" s="7">
        <f>IF(OR(E358&gt;0, ISBLANK('Raw Data'!O353)=TRUE), 0, 1)</f>
        <v>0</v>
      </c>
      <c r="Q358">
        <f>IF('Raw Data'!O353='Raw Data'!P353, 0, IF('Raw Data'!O353&gt;'Raw Data'!P353, 'Raw Data'!J353, 0))</f>
        <v>0</v>
      </c>
      <c r="R358" s="7">
        <f>IF(OR(E358&gt;0, ISBLANK('Raw Data'!O353)=TRUE), 0, 1)</f>
        <v>0</v>
      </c>
      <c r="S358">
        <f>IF('Raw Data'!O353='Raw Data'!P353, 0, IF('Raw Data'!O353&lt;'Raw Data'!P353, 'Raw Data'!K353, 0))</f>
        <v>0</v>
      </c>
      <c r="T358" s="7">
        <f t="shared" si="87"/>
        <v>0</v>
      </c>
      <c r="U358">
        <f>IF(AND(ISNUMBER('Raw Data'!O353), OR('Raw Data'!O353&gt;'Raw Data'!P353, 'Raw Data'!O353='Raw Data'!P353)), 'Raw Data'!L353, 0)</f>
        <v>0</v>
      </c>
      <c r="V358" s="7">
        <f t="shared" si="88"/>
        <v>0</v>
      </c>
      <c r="W358">
        <f>IF(AND(ISNUMBER('Raw Data'!O353), OR('Raw Data'!O353&lt;'Raw Data'!P353, 'Raw Data'!O353='Raw Data'!P353)), 'Raw Data'!M353, 0)</f>
        <v>0</v>
      </c>
      <c r="X358" s="7">
        <f t="shared" si="89"/>
        <v>0</v>
      </c>
      <c r="Y358">
        <f>IF(AND(ISNUMBER('Raw Data'!O353), OR('Raw Data'!O353&gt;'Raw Data'!P353, 'Raw Data'!O353&lt;'Raw Data'!P353)), 'Raw Data'!N353, 0)</f>
        <v>0</v>
      </c>
      <c r="Z358">
        <f>IF('Raw Data'!C353&lt;'Raw Data'!E353, 1, 0)</f>
        <v>0</v>
      </c>
      <c r="AA358">
        <f>IF(AND('Raw Data'!C353&lt;'Raw Data'!E353, 'Raw Data'!O353&gt;'Raw Data'!P353), 'Raw Data'!C353, 0)</f>
        <v>0</v>
      </c>
      <c r="AB358" t="b">
        <f>'Raw Data'!C353&lt;'Raw Data'!E353</f>
        <v>0</v>
      </c>
      <c r="AC358">
        <f>IF('Raw Data'!C354&gt;'Raw Data'!E354, 1, 0)</f>
        <v>0</v>
      </c>
      <c r="AD358">
        <f>IF(AND('Raw Data'!C353&gt;'Raw Data'!E353, 'Raw Data'!O353&gt;'Raw Data'!P353), 'Raw Data'!C353, 0)</f>
        <v>0</v>
      </c>
      <c r="AE358">
        <f>IF('Raw Data'!E353&lt;'Raw Data'!C353, 1, 0)</f>
        <v>0</v>
      </c>
      <c r="AF358">
        <f>IF(AND('Raw Data'!C353&gt;'Raw Data'!E353, 'Raw Data'!O353&lt;'Raw Data'!P353), 'Raw Data'!E353, 0)</f>
        <v>0</v>
      </c>
      <c r="AG358">
        <f>IF('Raw Data'!E353&gt;'Raw Data'!C353, 1, 0)</f>
        <v>0</v>
      </c>
      <c r="AH358">
        <f>IF(AND('Raw Data'!C353&lt;'Raw Data'!E353, 'Raw Data'!O353&lt;'Raw Data'!P353), 'Raw Data'!E353, 0)</f>
        <v>0</v>
      </c>
      <c r="AI358" s="7">
        <f t="shared" si="90"/>
        <v>0</v>
      </c>
      <c r="AJ358">
        <f>IF(ISNUMBER('Raw Data'!C353), IF(_xlfn.XLOOKUP(SMALL('Raw Data'!C353:E353, 1), C358:G358, C358:G358, 0)&gt;0, SMALL('Raw Data'!C353:E353, 1), 0), 0)</f>
        <v>0</v>
      </c>
      <c r="AK358" s="7">
        <f t="shared" si="91"/>
        <v>0</v>
      </c>
      <c r="AL358">
        <f>IF(ISNUMBER('Raw Data'!C353), IF(_xlfn.XLOOKUP(SMALL('Raw Data'!C353:E353, 2), C358:G358, C358:G358, 0)&gt;0, SMALL('Raw Data'!C353:E353, 2), 0), 0)</f>
        <v>0</v>
      </c>
      <c r="AM358" s="7">
        <f t="shared" si="92"/>
        <v>0</v>
      </c>
      <c r="AN358">
        <f>IF(ISNUMBER('Raw Data'!C353), IF(_xlfn.XLOOKUP(SMALL('Raw Data'!C353:E353, 3), C358:G358, C358:G358, 0)&gt;0, SMALL('Raw Data'!C353:E353, 3), 0), 0)</f>
        <v>0</v>
      </c>
      <c r="AO358" s="7">
        <f t="shared" si="93"/>
        <v>0</v>
      </c>
      <c r="AP358">
        <f>IF(AND('Raw Data'!C353&lt;'Raw Data'!E353,'Raw Data'!O353&gt;'Raw Data'!P353),'Raw Data'!C353,IF(AND('Raw Data'!E353&lt;'Raw Data'!C353,'Raw Data'!P353&gt;'Raw Data'!O353),'Raw Data'!E353,0))</f>
        <v>0</v>
      </c>
      <c r="AQ358" s="7">
        <f t="shared" si="94"/>
        <v>0</v>
      </c>
      <c r="AR358">
        <f>IF(AND('Raw Data'!C353&gt;'Raw Data'!E353,'Raw Data'!O353&gt;'Raw Data'!P353),'Raw Data'!C353,IF(AND('Raw Data'!E353&gt;'Raw Data'!C353,'Raw Data'!P353&gt;'Raw Data'!O353),'Raw Data'!E353,0))</f>
        <v>0</v>
      </c>
      <c r="AS358">
        <f>IF('Raw Data'!D353&gt;0, IF('Raw Data'!D353&gt;4, Analysis!P358, 1), 0)</f>
        <v>0</v>
      </c>
      <c r="AT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AU358">
        <f t="shared" si="95"/>
        <v>0</v>
      </c>
      <c r="AV358">
        <f>IF(AND('Raw Data'!D353&gt;4,'Raw Data'!O353&lt;'Raw Data'!P353),'Raw Data'!K353,IF(AND('Raw Data'!D353&gt;4,'Raw Data'!O353='Raw Data'!P353),0,IF('Raw Data'!O353='Raw Data'!P353,'Raw Data'!D353,0)))</f>
        <v>0</v>
      </c>
      <c r="AW358">
        <f>IF(AND('Raw Data'!D353&lt;4, NOT(ISBLANK('Raw Data'!D353))), 1, 0)</f>
        <v>0</v>
      </c>
      <c r="AX358">
        <f>IF(AND('Raw Data'!D353&lt;4, 'Raw Data'!O353='Raw Data'!P353), 'Raw Data'!D353, 0)</f>
        <v>0</v>
      </c>
    </row>
    <row r="359" spans="1:50" x14ac:dyDescent="0.3">
      <c r="A359">
        <f>'Raw Data'!Q354</f>
        <v>0</v>
      </c>
      <c r="B359" s="7">
        <f t="shared" si="80"/>
        <v>0</v>
      </c>
      <c r="C359">
        <f>IF('Raw Data'!O354&gt;'Raw Data'!P354, 'Raw Data'!C354, 0)</f>
        <v>0</v>
      </c>
      <c r="D359" s="7">
        <f t="shared" si="81"/>
        <v>0</v>
      </c>
      <c r="E359">
        <f>IF(AND(ISNUMBER('Raw Data'!O354), 'Raw Data'!O354='Raw Data'!P354), 'Raw Data'!D354, 0)</f>
        <v>0</v>
      </c>
      <c r="F359" s="7">
        <f t="shared" si="82"/>
        <v>0</v>
      </c>
      <c r="G359">
        <f>IF('Raw Data'!O354&lt;'Raw Data'!P354, 'Raw Data'!E354, 0)</f>
        <v>0</v>
      </c>
      <c r="H359" s="7">
        <f t="shared" si="83"/>
        <v>0</v>
      </c>
      <c r="I359">
        <f>IF(SUM('Raw Data'!O354:P354)&gt;2, 'Raw Data'!F354, 0)</f>
        <v>0</v>
      </c>
      <c r="J359" s="7">
        <f t="shared" si="84"/>
        <v>0</v>
      </c>
      <c r="K359">
        <f>IF(AND(ISNUMBER('Raw Data'!O354),SUM('Raw Data'!O354:P354)&lt;3),'Raw Data'!F354,)</f>
        <v>0</v>
      </c>
      <c r="L359" s="7">
        <f t="shared" si="85"/>
        <v>0</v>
      </c>
      <c r="M359">
        <f>IF(AND('Raw Data'!O354&gt;0, 'Raw Data'!P354&gt;0), 'Raw Data'!H354, 0)</f>
        <v>0</v>
      </c>
      <c r="N359" s="7">
        <f t="shared" si="86"/>
        <v>0</v>
      </c>
      <c r="O359">
        <f>IF(AND(ISNUMBER('Raw Data'!O354), OR('Raw Data'!O354=0, 'Raw Data'!P354=0)), 'Raw Data'!I354, 0)</f>
        <v>0</v>
      </c>
      <c r="P359" s="7">
        <f>IF(OR(E359&gt;0, ISBLANK('Raw Data'!O354)=TRUE), 0, 1)</f>
        <v>0</v>
      </c>
      <c r="Q359">
        <f>IF('Raw Data'!O354='Raw Data'!P354, 0, IF('Raw Data'!O354&gt;'Raw Data'!P354, 'Raw Data'!J354, 0))</f>
        <v>0</v>
      </c>
      <c r="R359" s="7">
        <f>IF(OR(E359&gt;0, ISBLANK('Raw Data'!O354)=TRUE), 0, 1)</f>
        <v>0</v>
      </c>
      <c r="S359">
        <f>IF('Raw Data'!O354='Raw Data'!P354, 0, IF('Raw Data'!O354&lt;'Raw Data'!P354, 'Raw Data'!K354, 0))</f>
        <v>0</v>
      </c>
      <c r="T359" s="7">
        <f t="shared" si="87"/>
        <v>0</v>
      </c>
      <c r="U359">
        <f>IF(AND(ISNUMBER('Raw Data'!O354), OR('Raw Data'!O354&gt;'Raw Data'!P354, 'Raw Data'!O354='Raw Data'!P354)), 'Raw Data'!L354, 0)</f>
        <v>0</v>
      </c>
      <c r="V359" s="7">
        <f t="shared" si="88"/>
        <v>0</v>
      </c>
      <c r="W359">
        <f>IF(AND(ISNUMBER('Raw Data'!O354), OR('Raw Data'!O354&lt;'Raw Data'!P354, 'Raw Data'!O354='Raw Data'!P354)), 'Raw Data'!M354, 0)</f>
        <v>0</v>
      </c>
      <c r="X359" s="7">
        <f t="shared" si="89"/>
        <v>0</v>
      </c>
      <c r="Y359">
        <f>IF(AND(ISNUMBER('Raw Data'!O354), OR('Raw Data'!O354&gt;'Raw Data'!P354, 'Raw Data'!O354&lt;'Raw Data'!P354)), 'Raw Data'!N354, 0)</f>
        <v>0</v>
      </c>
      <c r="Z359">
        <f>IF('Raw Data'!C354&lt;'Raw Data'!E354, 1, 0)</f>
        <v>0</v>
      </c>
      <c r="AA359">
        <f>IF(AND('Raw Data'!C354&lt;'Raw Data'!E354, 'Raw Data'!O354&gt;'Raw Data'!P354), 'Raw Data'!C354, 0)</f>
        <v>0</v>
      </c>
      <c r="AB359" t="b">
        <f>'Raw Data'!C354&lt;'Raw Data'!E354</f>
        <v>0</v>
      </c>
      <c r="AC359">
        <f>IF('Raw Data'!C355&gt;'Raw Data'!E355, 1, 0)</f>
        <v>0</v>
      </c>
      <c r="AD359">
        <f>IF(AND('Raw Data'!C354&gt;'Raw Data'!E354, 'Raw Data'!O354&gt;'Raw Data'!P354), 'Raw Data'!C354, 0)</f>
        <v>0</v>
      </c>
      <c r="AE359">
        <f>IF('Raw Data'!E354&lt;'Raw Data'!C354, 1, 0)</f>
        <v>0</v>
      </c>
      <c r="AF359">
        <f>IF(AND('Raw Data'!C354&gt;'Raw Data'!E354, 'Raw Data'!O354&lt;'Raw Data'!P354), 'Raw Data'!E354, 0)</f>
        <v>0</v>
      </c>
      <c r="AG359">
        <f>IF('Raw Data'!E354&gt;'Raw Data'!C354, 1, 0)</f>
        <v>0</v>
      </c>
      <c r="AH359">
        <f>IF(AND('Raw Data'!C354&lt;'Raw Data'!E354, 'Raw Data'!O354&lt;'Raw Data'!P354), 'Raw Data'!E354, 0)</f>
        <v>0</v>
      </c>
      <c r="AI359" s="7">
        <f t="shared" si="90"/>
        <v>0</v>
      </c>
      <c r="AJ359">
        <f>IF(ISNUMBER('Raw Data'!C354), IF(_xlfn.XLOOKUP(SMALL('Raw Data'!C354:E354, 1), C359:G359, C359:G359, 0)&gt;0, SMALL('Raw Data'!C354:E354, 1), 0), 0)</f>
        <v>0</v>
      </c>
      <c r="AK359" s="7">
        <f t="shared" si="91"/>
        <v>0</v>
      </c>
      <c r="AL359">
        <f>IF(ISNUMBER('Raw Data'!C354), IF(_xlfn.XLOOKUP(SMALL('Raw Data'!C354:E354, 2), C359:G359, C359:G359, 0)&gt;0, SMALL('Raw Data'!C354:E354, 2), 0), 0)</f>
        <v>0</v>
      </c>
      <c r="AM359" s="7">
        <f t="shared" si="92"/>
        <v>0</v>
      </c>
      <c r="AN359">
        <f>IF(ISNUMBER('Raw Data'!C354), IF(_xlfn.XLOOKUP(SMALL('Raw Data'!C354:E354, 3), C359:G359, C359:G359, 0)&gt;0, SMALL('Raw Data'!C354:E354, 3), 0), 0)</f>
        <v>0</v>
      </c>
      <c r="AO359" s="7">
        <f t="shared" si="93"/>
        <v>0</v>
      </c>
      <c r="AP359">
        <f>IF(AND('Raw Data'!C354&lt;'Raw Data'!E354,'Raw Data'!O354&gt;'Raw Data'!P354),'Raw Data'!C354,IF(AND('Raw Data'!E354&lt;'Raw Data'!C354,'Raw Data'!P354&gt;'Raw Data'!O354),'Raw Data'!E354,0))</f>
        <v>0</v>
      </c>
      <c r="AQ359" s="7">
        <f t="shared" si="94"/>
        <v>0</v>
      </c>
      <c r="AR359">
        <f>IF(AND('Raw Data'!C354&gt;'Raw Data'!E354,'Raw Data'!O354&gt;'Raw Data'!P354),'Raw Data'!C354,IF(AND('Raw Data'!E354&gt;'Raw Data'!C354,'Raw Data'!P354&gt;'Raw Data'!O354),'Raw Data'!E354,0))</f>
        <v>0</v>
      </c>
      <c r="AS359">
        <f>IF('Raw Data'!D354&gt;0, IF('Raw Data'!D354&gt;4, Analysis!P359, 1), 0)</f>
        <v>0</v>
      </c>
      <c r="AT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AU359">
        <f t="shared" si="95"/>
        <v>0</v>
      </c>
      <c r="AV359">
        <f>IF(AND('Raw Data'!D354&gt;4,'Raw Data'!O354&lt;'Raw Data'!P354),'Raw Data'!K354,IF(AND('Raw Data'!D354&gt;4,'Raw Data'!O354='Raw Data'!P354),0,IF('Raw Data'!O354='Raw Data'!P354,'Raw Data'!D354,0)))</f>
        <v>0</v>
      </c>
      <c r="AW359">
        <f>IF(AND('Raw Data'!D354&lt;4, NOT(ISBLANK('Raw Data'!D354))), 1, 0)</f>
        <v>0</v>
      </c>
      <c r="AX359">
        <f>IF(AND('Raw Data'!D354&lt;4, 'Raw Data'!O354='Raw Data'!P354), 'Raw Data'!D354, 0)</f>
        <v>0</v>
      </c>
    </row>
    <row r="360" spans="1:50" x14ac:dyDescent="0.3">
      <c r="A360">
        <f>'Raw Data'!Q355</f>
        <v>0</v>
      </c>
      <c r="B360" s="7">
        <f t="shared" si="80"/>
        <v>0</v>
      </c>
      <c r="C360">
        <f>IF('Raw Data'!O355&gt;'Raw Data'!P355, 'Raw Data'!C355, 0)</f>
        <v>0</v>
      </c>
      <c r="D360" s="7">
        <f t="shared" si="81"/>
        <v>0</v>
      </c>
      <c r="E360">
        <f>IF(AND(ISNUMBER('Raw Data'!O355), 'Raw Data'!O355='Raw Data'!P355), 'Raw Data'!D355, 0)</f>
        <v>0</v>
      </c>
      <c r="F360" s="7">
        <f t="shared" si="82"/>
        <v>0</v>
      </c>
      <c r="G360">
        <f>IF('Raw Data'!O355&lt;'Raw Data'!P355, 'Raw Data'!E355, 0)</f>
        <v>0</v>
      </c>
      <c r="H360" s="7">
        <f t="shared" si="83"/>
        <v>0</v>
      </c>
      <c r="I360">
        <f>IF(SUM('Raw Data'!O355:P355)&gt;2, 'Raw Data'!F355, 0)</f>
        <v>0</v>
      </c>
      <c r="J360" s="7">
        <f t="shared" si="84"/>
        <v>0</v>
      </c>
      <c r="K360">
        <f>IF(AND(ISNUMBER('Raw Data'!O355),SUM('Raw Data'!O355:P355)&lt;3),'Raw Data'!F355,)</f>
        <v>0</v>
      </c>
      <c r="L360" s="7">
        <f t="shared" si="85"/>
        <v>0</v>
      </c>
      <c r="M360">
        <f>IF(AND('Raw Data'!O355&gt;0, 'Raw Data'!P355&gt;0), 'Raw Data'!H355, 0)</f>
        <v>0</v>
      </c>
      <c r="N360" s="7">
        <f t="shared" si="86"/>
        <v>0</v>
      </c>
      <c r="O360">
        <f>IF(AND(ISNUMBER('Raw Data'!O355), OR('Raw Data'!O355=0, 'Raw Data'!P355=0)), 'Raw Data'!I355, 0)</f>
        <v>0</v>
      </c>
      <c r="P360" s="7">
        <f>IF(OR(E360&gt;0, ISBLANK('Raw Data'!O355)=TRUE), 0, 1)</f>
        <v>0</v>
      </c>
      <c r="Q360">
        <f>IF('Raw Data'!O355='Raw Data'!P355, 0, IF('Raw Data'!O355&gt;'Raw Data'!P355, 'Raw Data'!J355, 0))</f>
        <v>0</v>
      </c>
      <c r="R360" s="7">
        <f>IF(OR(E360&gt;0, ISBLANK('Raw Data'!O355)=TRUE), 0, 1)</f>
        <v>0</v>
      </c>
      <c r="S360">
        <f>IF('Raw Data'!O355='Raw Data'!P355, 0, IF('Raw Data'!O355&lt;'Raw Data'!P355, 'Raw Data'!K355, 0))</f>
        <v>0</v>
      </c>
      <c r="T360" s="7">
        <f t="shared" si="87"/>
        <v>0</v>
      </c>
      <c r="U360">
        <f>IF(AND(ISNUMBER('Raw Data'!O355), OR('Raw Data'!O355&gt;'Raw Data'!P355, 'Raw Data'!O355='Raw Data'!P355)), 'Raw Data'!L355, 0)</f>
        <v>0</v>
      </c>
      <c r="V360" s="7">
        <f t="shared" si="88"/>
        <v>0</v>
      </c>
      <c r="W360">
        <f>IF(AND(ISNUMBER('Raw Data'!O355), OR('Raw Data'!O355&lt;'Raw Data'!P355, 'Raw Data'!O355='Raw Data'!P355)), 'Raw Data'!M355, 0)</f>
        <v>0</v>
      </c>
      <c r="X360" s="7">
        <f t="shared" si="89"/>
        <v>0</v>
      </c>
      <c r="Y360">
        <f>IF(AND(ISNUMBER('Raw Data'!O355), OR('Raw Data'!O355&gt;'Raw Data'!P355, 'Raw Data'!O355&lt;'Raw Data'!P355)), 'Raw Data'!N355, 0)</f>
        <v>0</v>
      </c>
      <c r="Z360">
        <f>IF('Raw Data'!C355&lt;'Raw Data'!E355, 1, 0)</f>
        <v>0</v>
      </c>
      <c r="AA360">
        <f>IF(AND('Raw Data'!C355&lt;'Raw Data'!E355, 'Raw Data'!O355&gt;'Raw Data'!P355), 'Raw Data'!C355, 0)</f>
        <v>0</v>
      </c>
      <c r="AB360" t="b">
        <f>'Raw Data'!C355&lt;'Raw Data'!E355</f>
        <v>0</v>
      </c>
      <c r="AC360">
        <f>IF('Raw Data'!C356&gt;'Raw Data'!E356, 1, 0)</f>
        <v>0</v>
      </c>
      <c r="AD360">
        <f>IF(AND('Raw Data'!C355&gt;'Raw Data'!E355, 'Raw Data'!O355&gt;'Raw Data'!P355), 'Raw Data'!C355, 0)</f>
        <v>0</v>
      </c>
      <c r="AE360">
        <f>IF('Raw Data'!E355&lt;'Raw Data'!C355, 1, 0)</f>
        <v>0</v>
      </c>
      <c r="AF360">
        <f>IF(AND('Raw Data'!C355&gt;'Raw Data'!E355, 'Raw Data'!O355&lt;'Raw Data'!P355), 'Raw Data'!E355, 0)</f>
        <v>0</v>
      </c>
      <c r="AG360">
        <f>IF('Raw Data'!E355&gt;'Raw Data'!C355, 1, 0)</f>
        <v>0</v>
      </c>
      <c r="AH360">
        <f>IF(AND('Raw Data'!C355&lt;'Raw Data'!E355, 'Raw Data'!O355&lt;'Raw Data'!P355), 'Raw Data'!E355, 0)</f>
        <v>0</v>
      </c>
      <c r="AI360" s="7">
        <f t="shared" si="90"/>
        <v>0</v>
      </c>
      <c r="AJ360">
        <f>IF(ISNUMBER('Raw Data'!C355), IF(_xlfn.XLOOKUP(SMALL('Raw Data'!C355:E355, 1), C360:G360, C360:G360, 0)&gt;0, SMALL('Raw Data'!C355:E355, 1), 0), 0)</f>
        <v>0</v>
      </c>
      <c r="AK360" s="7">
        <f t="shared" si="91"/>
        <v>0</v>
      </c>
      <c r="AL360">
        <f>IF(ISNUMBER('Raw Data'!C355), IF(_xlfn.XLOOKUP(SMALL('Raw Data'!C355:E355, 2), C360:G360, C360:G360, 0)&gt;0, SMALL('Raw Data'!C355:E355, 2), 0), 0)</f>
        <v>0</v>
      </c>
      <c r="AM360" s="7">
        <f t="shared" si="92"/>
        <v>0</v>
      </c>
      <c r="AN360">
        <f>IF(ISNUMBER('Raw Data'!C355), IF(_xlfn.XLOOKUP(SMALL('Raw Data'!C355:E355, 3), C360:G360, C360:G360, 0)&gt;0, SMALL('Raw Data'!C355:E355, 3), 0), 0)</f>
        <v>0</v>
      </c>
      <c r="AO360" s="7">
        <f t="shared" si="93"/>
        <v>0</v>
      </c>
      <c r="AP360">
        <f>IF(AND('Raw Data'!C355&lt;'Raw Data'!E355,'Raw Data'!O355&gt;'Raw Data'!P355),'Raw Data'!C355,IF(AND('Raw Data'!E355&lt;'Raw Data'!C355,'Raw Data'!P355&gt;'Raw Data'!O355),'Raw Data'!E355,0))</f>
        <v>0</v>
      </c>
      <c r="AQ360" s="7">
        <f t="shared" si="94"/>
        <v>0</v>
      </c>
      <c r="AR360">
        <f>IF(AND('Raw Data'!C355&gt;'Raw Data'!E355,'Raw Data'!O355&gt;'Raw Data'!P355),'Raw Data'!C355,IF(AND('Raw Data'!E355&gt;'Raw Data'!C355,'Raw Data'!P355&gt;'Raw Data'!O355),'Raw Data'!E355,0))</f>
        <v>0</v>
      </c>
      <c r="AS360">
        <f>IF('Raw Data'!D355&gt;0, IF('Raw Data'!D355&gt;4, Analysis!P360, 1), 0)</f>
        <v>0</v>
      </c>
      <c r="AT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AU360">
        <f t="shared" si="95"/>
        <v>0</v>
      </c>
      <c r="AV360">
        <f>IF(AND('Raw Data'!D355&gt;4,'Raw Data'!O355&lt;'Raw Data'!P355),'Raw Data'!K355,IF(AND('Raw Data'!D355&gt;4,'Raw Data'!O355='Raw Data'!P355),0,IF('Raw Data'!O355='Raw Data'!P355,'Raw Data'!D355,0)))</f>
        <v>0</v>
      </c>
      <c r="AW360">
        <f>IF(AND('Raw Data'!D355&lt;4, NOT(ISBLANK('Raw Data'!D355))), 1, 0)</f>
        <v>0</v>
      </c>
      <c r="AX360">
        <f>IF(AND('Raw Data'!D355&lt;4, 'Raw Data'!O355='Raw Data'!P355), 'Raw Data'!D355, 0)</f>
        <v>0</v>
      </c>
    </row>
    <row r="361" spans="1:50" x14ac:dyDescent="0.3">
      <c r="A361">
        <f>'Raw Data'!Q356</f>
        <v>0</v>
      </c>
      <c r="B361" s="7">
        <f t="shared" si="80"/>
        <v>0</v>
      </c>
      <c r="C361">
        <f>IF('Raw Data'!O356&gt;'Raw Data'!P356, 'Raw Data'!C356, 0)</f>
        <v>0</v>
      </c>
      <c r="D361" s="7">
        <f t="shared" si="81"/>
        <v>0</v>
      </c>
      <c r="E361">
        <f>IF(AND(ISNUMBER('Raw Data'!O356), 'Raw Data'!O356='Raw Data'!P356), 'Raw Data'!D356, 0)</f>
        <v>0</v>
      </c>
      <c r="F361" s="7">
        <f t="shared" si="82"/>
        <v>0</v>
      </c>
      <c r="G361">
        <f>IF('Raw Data'!O356&lt;'Raw Data'!P356, 'Raw Data'!E356, 0)</f>
        <v>0</v>
      </c>
      <c r="H361" s="7">
        <f t="shared" si="83"/>
        <v>0</v>
      </c>
      <c r="I361">
        <f>IF(SUM('Raw Data'!O356:P356)&gt;2, 'Raw Data'!F356, 0)</f>
        <v>0</v>
      </c>
      <c r="J361" s="7">
        <f t="shared" si="84"/>
        <v>0</v>
      </c>
      <c r="K361">
        <f>IF(AND(ISNUMBER('Raw Data'!O356),SUM('Raw Data'!O356:P356)&lt;3),'Raw Data'!F356,)</f>
        <v>0</v>
      </c>
      <c r="L361" s="7">
        <f t="shared" si="85"/>
        <v>0</v>
      </c>
      <c r="M361">
        <f>IF(AND('Raw Data'!O356&gt;0, 'Raw Data'!P356&gt;0), 'Raw Data'!H356, 0)</f>
        <v>0</v>
      </c>
      <c r="N361" s="7">
        <f t="shared" si="86"/>
        <v>0</v>
      </c>
      <c r="O361">
        <f>IF(AND(ISNUMBER('Raw Data'!O356), OR('Raw Data'!O356=0, 'Raw Data'!P356=0)), 'Raw Data'!I356, 0)</f>
        <v>0</v>
      </c>
      <c r="P361" s="7">
        <f>IF(OR(E361&gt;0, ISBLANK('Raw Data'!O356)=TRUE), 0, 1)</f>
        <v>0</v>
      </c>
      <c r="Q361">
        <f>IF('Raw Data'!O356='Raw Data'!P356, 0, IF('Raw Data'!O356&gt;'Raw Data'!P356, 'Raw Data'!J356, 0))</f>
        <v>0</v>
      </c>
      <c r="R361" s="7">
        <f>IF(OR(E361&gt;0, ISBLANK('Raw Data'!O356)=TRUE), 0, 1)</f>
        <v>0</v>
      </c>
      <c r="S361">
        <f>IF('Raw Data'!O356='Raw Data'!P356, 0, IF('Raw Data'!O356&lt;'Raw Data'!P356, 'Raw Data'!K356, 0))</f>
        <v>0</v>
      </c>
      <c r="T361" s="7">
        <f t="shared" si="87"/>
        <v>0</v>
      </c>
      <c r="U361">
        <f>IF(AND(ISNUMBER('Raw Data'!O356), OR('Raw Data'!O356&gt;'Raw Data'!P356, 'Raw Data'!O356='Raw Data'!P356)), 'Raw Data'!L356, 0)</f>
        <v>0</v>
      </c>
      <c r="V361" s="7">
        <f t="shared" si="88"/>
        <v>0</v>
      </c>
      <c r="W361">
        <f>IF(AND(ISNUMBER('Raw Data'!O356), OR('Raw Data'!O356&lt;'Raw Data'!P356, 'Raw Data'!O356='Raw Data'!P356)), 'Raw Data'!M356, 0)</f>
        <v>0</v>
      </c>
      <c r="X361" s="7">
        <f t="shared" si="89"/>
        <v>0</v>
      </c>
      <c r="Y361">
        <f>IF(AND(ISNUMBER('Raw Data'!O356), OR('Raw Data'!O356&gt;'Raw Data'!P356, 'Raw Data'!O356&lt;'Raw Data'!P356)), 'Raw Data'!N356, 0)</f>
        <v>0</v>
      </c>
      <c r="Z361">
        <f>IF('Raw Data'!C356&lt;'Raw Data'!E356, 1, 0)</f>
        <v>0</v>
      </c>
      <c r="AA361">
        <f>IF(AND('Raw Data'!C356&lt;'Raw Data'!E356, 'Raw Data'!O356&gt;'Raw Data'!P356), 'Raw Data'!C356, 0)</f>
        <v>0</v>
      </c>
      <c r="AB361" t="b">
        <f>'Raw Data'!C356&lt;'Raw Data'!E356</f>
        <v>0</v>
      </c>
      <c r="AC361">
        <f>IF('Raw Data'!C357&gt;'Raw Data'!E357, 1, 0)</f>
        <v>0</v>
      </c>
      <c r="AD361">
        <f>IF(AND('Raw Data'!C356&gt;'Raw Data'!E356, 'Raw Data'!O356&gt;'Raw Data'!P356), 'Raw Data'!C356, 0)</f>
        <v>0</v>
      </c>
      <c r="AE361">
        <f>IF('Raw Data'!E356&lt;'Raw Data'!C356, 1, 0)</f>
        <v>0</v>
      </c>
      <c r="AF361">
        <f>IF(AND('Raw Data'!C356&gt;'Raw Data'!E356, 'Raw Data'!O356&lt;'Raw Data'!P356), 'Raw Data'!E356, 0)</f>
        <v>0</v>
      </c>
      <c r="AG361">
        <f>IF('Raw Data'!E356&gt;'Raw Data'!C356, 1, 0)</f>
        <v>0</v>
      </c>
      <c r="AH361">
        <f>IF(AND('Raw Data'!C356&lt;'Raw Data'!E356, 'Raw Data'!O356&lt;'Raw Data'!P356), 'Raw Data'!E356, 0)</f>
        <v>0</v>
      </c>
      <c r="AI361" s="7">
        <f t="shared" si="90"/>
        <v>0</v>
      </c>
      <c r="AJ361">
        <f>IF(ISNUMBER('Raw Data'!C356), IF(_xlfn.XLOOKUP(SMALL('Raw Data'!C356:E356, 1), C361:G361, C361:G361, 0)&gt;0, SMALL('Raw Data'!C356:E356, 1), 0), 0)</f>
        <v>0</v>
      </c>
      <c r="AK361" s="7">
        <f t="shared" si="91"/>
        <v>0</v>
      </c>
      <c r="AL361">
        <f>IF(ISNUMBER('Raw Data'!C356), IF(_xlfn.XLOOKUP(SMALL('Raw Data'!C356:E356, 2), C361:G361, C361:G361, 0)&gt;0, SMALL('Raw Data'!C356:E356, 2), 0), 0)</f>
        <v>0</v>
      </c>
      <c r="AM361" s="7">
        <f t="shared" si="92"/>
        <v>0</v>
      </c>
      <c r="AN361">
        <f>IF(ISNUMBER('Raw Data'!C356), IF(_xlfn.XLOOKUP(SMALL('Raw Data'!C356:E356, 3), C361:G361, C361:G361, 0)&gt;0, SMALL('Raw Data'!C356:E356, 3), 0), 0)</f>
        <v>0</v>
      </c>
      <c r="AO361" s="7">
        <f t="shared" si="93"/>
        <v>0</v>
      </c>
      <c r="AP361">
        <f>IF(AND('Raw Data'!C356&lt;'Raw Data'!E356,'Raw Data'!O356&gt;'Raw Data'!P356),'Raw Data'!C356,IF(AND('Raw Data'!E356&lt;'Raw Data'!C356,'Raw Data'!P356&gt;'Raw Data'!O356),'Raw Data'!E356,0))</f>
        <v>0</v>
      </c>
      <c r="AQ361" s="7">
        <f t="shared" si="94"/>
        <v>0</v>
      </c>
      <c r="AR361">
        <f>IF(AND('Raw Data'!C356&gt;'Raw Data'!E356,'Raw Data'!O356&gt;'Raw Data'!P356),'Raw Data'!C356,IF(AND('Raw Data'!E356&gt;'Raw Data'!C356,'Raw Data'!P356&gt;'Raw Data'!O356),'Raw Data'!E356,0))</f>
        <v>0</v>
      </c>
      <c r="AS361">
        <f>IF('Raw Data'!D356&gt;0, IF('Raw Data'!D356&gt;4, Analysis!P361, 1), 0)</f>
        <v>0</v>
      </c>
      <c r="AT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AU361">
        <f t="shared" si="95"/>
        <v>0</v>
      </c>
      <c r="AV361">
        <f>IF(AND('Raw Data'!D356&gt;4,'Raw Data'!O356&lt;'Raw Data'!P356),'Raw Data'!K356,IF(AND('Raw Data'!D356&gt;4,'Raw Data'!O356='Raw Data'!P356),0,IF('Raw Data'!O356='Raw Data'!P356,'Raw Data'!D356,0)))</f>
        <v>0</v>
      </c>
      <c r="AW361">
        <f>IF(AND('Raw Data'!D356&lt;4, NOT(ISBLANK('Raw Data'!D356))), 1, 0)</f>
        <v>0</v>
      </c>
      <c r="AX361">
        <f>IF(AND('Raw Data'!D356&lt;4, 'Raw Data'!O356='Raw Data'!P356), 'Raw Data'!D356, 0)</f>
        <v>0</v>
      </c>
    </row>
    <row r="362" spans="1:50" x14ac:dyDescent="0.3">
      <c r="A362">
        <f>'Raw Data'!Q357</f>
        <v>0</v>
      </c>
      <c r="B362" s="7">
        <f t="shared" si="80"/>
        <v>0</v>
      </c>
      <c r="C362">
        <f>IF('Raw Data'!O357&gt;'Raw Data'!P357, 'Raw Data'!C357, 0)</f>
        <v>0</v>
      </c>
      <c r="D362" s="7">
        <f t="shared" si="81"/>
        <v>0</v>
      </c>
      <c r="E362">
        <f>IF(AND(ISNUMBER('Raw Data'!O357), 'Raw Data'!O357='Raw Data'!P357), 'Raw Data'!D357, 0)</f>
        <v>0</v>
      </c>
      <c r="F362" s="7">
        <f t="shared" si="82"/>
        <v>0</v>
      </c>
      <c r="G362">
        <f>IF('Raw Data'!O357&lt;'Raw Data'!P357, 'Raw Data'!E357, 0)</f>
        <v>0</v>
      </c>
      <c r="H362" s="7">
        <f t="shared" si="83"/>
        <v>0</v>
      </c>
      <c r="I362">
        <f>IF(SUM('Raw Data'!O357:P357)&gt;2, 'Raw Data'!F357, 0)</f>
        <v>0</v>
      </c>
      <c r="J362" s="7">
        <f t="shared" si="84"/>
        <v>0</v>
      </c>
      <c r="K362">
        <f>IF(AND(ISNUMBER('Raw Data'!O357),SUM('Raw Data'!O357:P357)&lt;3),'Raw Data'!F357,)</f>
        <v>0</v>
      </c>
      <c r="L362" s="7">
        <f t="shared" si="85"/>
        <v>0</v>
      </c>
      <c r="M362">
        <f>IF(AND('Raw Data'!O357&gt;0, 'Raw Data'!P357&gt;0), 'Raw Data'!H357, 0)</f>
        <v>0</v>
      </c>
      <c r="N362" s="7">
        <f t="shared" si="86"/>
        <v>0</v>
      </c>
      <c r="O362">
        <f>IF(AND(ISNUMBER('Raw Data'!O357), OR('Raw Data'!O357=0, 'Raw Data'!P357=0)), 'Raw Data'!I357, 0)</f>
        <v>0</v>
      </c>
      <c r="P362" s="7">
        <f>IF(OR(E362&gt;0, ISBLANK('Raw Data'!O357)=TRUE), 0, 1)</f>
        <v>0</v>
      </c>
      <c r="Q362">
        <f>IF('Raw Data'!O357='Raw Data'!P357, 0, IF('Raw Data'!O357&gt;'Raw Data'!P357, 'Raw Data'!J357, 0))</f>
        <v>0</v>
      </c>
      <c r="R362" s="7">
        <f>IF(OR(E362&gt;0, ISBLANK('Raw Data'!O357)=TRUE), 0, 1)</f>
        <v>0</v>
      </c>
      <c r="S362">
        <f>IF('Raw Data'!O357='Raw Data'!P357, 0, IF('Raw Data'!O357&lt;'Raw Data'!P357, 'Raw Data'!K357, 0))</f>
        <v>0</v>
      </c>
      <c r="T362" s="7">
        <f t="shared" si="87"/>
        <v>0</v>
      </c>
      <c r="U362">
        <f>IF(AND(ISNUMBER('Raw Data'!O357), OR('Raw Data'!O357&gt;'Raw Data'!P357, 'Raw Data'!O357='Raw Data'!P357)), 'Raw Data'!L357, 0)</f>
        <v>0</v>
      </c>
      <c r="V362" s="7">
        <f t="shared" si="88"/>
        <v>0</v>
      </c>
      <c r="W362">
        <f>IF(AND(ISNUMBER('Raw Data'!O357), OR('Raw Data'!O357&lt;'Raw Data'!P357, 'Raw Data'!O357='Raw Data'!P357)), 'Raw Data'!M357, 0)</f>
        <v>0</v>
      </c>
      <c r="X362" s="7">
        <f t="shared" si="89"/>
        <v>0</v>
      </c>
      <c r="Y362">
        <f>IF(AND(ISNUMBER('Raw Data'!O357), OR('Raw Data'!O357&gt;'Raw Data'!P357, 'Raw Data'!O357&lt;'Raw Data'!P357)), 'Raw Data'!N357, 0)</f>
        <v>0</v>
      </c>
      <c r="Z362">
        <f>IF('Raw Data'!C357&lt;'Raw Data'!E357, 1, 0)</f>
        <v>0</v>
      </c>
      <c r="AA362">
        <f>IF(AND('Raw Data'!C357&lt;'Raw Data'!E357, 'Raw Data'!O357&gt;'Raw Data'!P357), 'Raw Data'!C357, 0)</f>
        <v>0</v>
      </c>
      <c r="AB362" t="b">
        <f>'Raw Data'!C357&lt;'Raw Data'!E357</f>
        <v>0</v>
      </c>
      <c r="AC362">
        <f>IF('Raw Data'!C358&gt;'Raw Data'!E358, 1, 0)</f>
        <v>0</v>
      </c>
      <c r="AD362">
        <f>IF(AND('Raw Data'!C357&gt;'Raw Data'!E357, 'Raw Data'!O357&gt;'Raw Data'!P357), 'Raw Data'!C357, 0)</f>
        <v>0</v>
      </c>
      <c r="AE362">
        <f>IF('Raw Data'!E357&lt;'Raw Data'!C357, 1, 0)</f>
        <v>0</v>
      </c>
      <c r="AF362">
        <f>IF(AND('Raw Data'!C357&gt;'Raw Data'!E357, 'Raw Data'!O357&lt;'Raw Data'!P357), 'Raw Data'!E357, 0)</f>
        <v>0</v>
      </c>
      <c r="AG362">
        <f>IF('Raw Data'!E357&gt;'Raw Data'!C357, 1, 0)</f>
        <v>0</v>
      </c>
      <c r="AH362">
        <f>IF(AND('Raw Data'!C357&lt;'Raw Data'!E357, 'Raw Data'!O357&lt;'Raw Data'!P357), 'Raw Data'!E357, 0)</f>
        <v>0</v>
      </c>
      <c r="AI362" s="7">
        <f t="shared" si="90"/>
        <v>0</v>
      </c>
      <c r="AJ362">
        <f>IF(ISNUMBER('Raw Data'!C357), IF(_xlfn.XLOOKUP(SMALL('Raw Data'!C357:E357, 1), C362:G362, C362:G362, 0)&gt;0, SMALL('Raw Data'!C357:E357, 1), 0), 0)</f>
        <v>0</v>
      </c>
      <c r="AK362" s="7">
        <f t="shared" si="91"/>
        <v>0</v>
      </c>
      <c r="AL362">
        <f>IF(ISNUMBER('Raw Data'!C357), IF(_xlfn.XLOOKUP(SMALL('Raw Data'!C357:E357, 2), C362:G362, C362:G362, 0)&gt;0, SMALL('Raw Data'!C357:E357, 2), 0), 0)</f>
        <v>0</v>
      </c>
      <c r="AM362" s="7">
        <f t="shared" si="92"/>
        <v>0</v>
      </c>
      <c r="AN362">
        <f>IF(ISNUMBER('Raw Data'!C357), IF(_xlfn.XLOOKUP(SMALL('Raw Data'!C357:E357, 3), C362:G362, C362:G362, 0)&gt;0, SMALL('Raw Data'!C357:E357, 3), 0), 0)</f>
        <v>0</v>
      </c>
      <c r="AO362" s="7">
        <f t="shared" si="93"/>
        <v>0</v>
      </c>
      <c r="AP362">
        <f>IF(AND('Raw Data'!C357&lt;'Raw Data'!E357,'Raw Data'!O357&gt;'Raw Data'!P357),'Raw Data'!C357,IF(AND('Raw Data'!E357&lt;'Raw Data'!C357,'Raw Data'!P357&gt;'Raw Data'!O357),'Raw Data'!E357,0))</f>
        <v>0</v>
      </c>
      <c r="AQ362" s="7">
        <f t="shared" si="94"/>
        <v>0</v>
      </c>
      <c r="AR362">
        <f>IF(AND('Raw Data'!C357&gt;'Raw Data'!E357,'Raw Data'!O357&gt;'Raw Data'!P357),'Raw Data'!C357,IF(AND('Raw Data'!E357&gt;'Raw Data'!C357,'Raw Data'!P357&gt;'Raw Data'!O357),'Raw Data'!E357,0))</f>
        <v>0</v>
      </c>
      <c r="AS362">
        <f>IF('Raw Data'!D357&gt;0, IF('Raw Data'!D357&gt;4, Analysis!P362, 1), 0)</f>
        <v>0</v>
      </c>
      <c r="AT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AU362">
        <f t="shared" si="95"/>
        <v>0</v>
      </c>
      <c r="AV362">
        <f>IF(AND('Raw Data'!D357&gt;4,'Raw Data'!O357&lt;'Raw Data'!P357),'Raw Data'!K357,IF(AND('Raw Data'!D357&gt;4,'Raw Data'!O357='Raw Data'!P357),0,IF('Raw Data'!O357='Raw Data'!P357,'Raw Data'!D357,0)))</f>
        <v>0</v>
      </c>
      <c r="AW362">
        <f>IF(AND('Raw Data'!D357&lt;4, NOT(ISBLANK('Raw Data'!D357))), 1, 0)</f>
        <v>0</v>
      </c>
      <c r="AX362">
        <f>IF(AND('Raw Data'!D357&lt;4, 'Raw Data'!O357='Raw Data'!P357), 'Raw Data'!D357, 0)</f>
        <v>0</v>
      </c>
    </row>
    <row r="363" spans="1:50" x14ac:dyDescent="0.3">
      <c r="A363">
        <f>'Raw Data'!Q358</f>
        <v>0</v>
      </c>
      <c r="B363" s="7">
        <f t="shared" si="80"/>
        <v>0</v>
      </c>
      <c r="C363">
        <f>IF('Raw Data'!O358&gt;'Raw Data'!P358, 'Raw Data'!C358, 0)</f>
        <v>0</v>
      </c>
      <c r="D363" s="7">
        <f t="shared" si="81"/>
        <v>0</v>
      </c>
      <c r="E363">
        <f>IF(AND(ISNUMBER('Raw Data'!O358), 'Raw Data'!O358='Raw Data'!P358), 'Raw Data'!D358, 0)</f>
        <v>0</v>
      </c>
      <c r="F363" s="7">
        <f t="shared" si="82"/>
        <v>0</v>
      </c>
      <c r="G363">
        <f>IF('Raw Data'!O358&lt;'Raw Data'!P358, 'Raw Data'!E358, 0)</f>
        <v>0</v>
      </c>
      <c r="H363" s="7">
        <f t="shared" si="83"/>
        <v>0</v>
      </c>
      <c r="I363">
        <f>IF(SUM('Raw Data'!O358:P358)&gt;2, 'Raw Data'!F358, 0)</f>
        <v>0</v>
      </c>
      <c r="J363" s="7">
        <f t="shared" si="84"/>
        <v>0</v>
      </c>
      <c r="K363">
        <f>IF(AND(ISNUMBER('Raw Data'!O358),SUM('Raw Data'!O358:P358)&lt;3),'Raw Data'!F358,)</f>
        <v>0</v>
      </c>
      <c r="L363" s="7">
        <f t="shared" si="85"/>
        <v>0</v>
      </c>
      <c r="M363">
        <f>IF(AND('Raw Data'!O358&gt;0, 'Raw Data'!P358&gt;0), 'Raw Data'!H358, 0)</f>
        <v>0</v>
      </c>
      <c r="N363" s="7">
        <f t="shared" si="86"/>
        <v>0</v>
      </c>
      <c r="O363">
        <f>IF(AND(ISNUMBER('Raw Data'!O358), OR('Raw Data'!O358=0, 'Raw Data'!P358=0)), 'Raw Data'!I358, 0)</f>
        <v>0</v>
      </c>
      <c r="P363" s="7">
        <f>IF(OR(E363&gt;0, ISBLANK('Raw Data'!O358)=TRUE), 0, 1)</f>
        <v>0</v>
      </c>
      <c r="Q363">
        <f>IF('Raw Data'!O358='Raw Data'!P358, 0, IF('Raw Data'!O358&gt;'Raw Data'!P358, 'Raw Data'!J358, 0))</f>
        <v>0</v>
      </c>
      <c r="R363" s="7">
        <f>IF(OR(E363&gt;0, ISBLANK('Raw Data'!O358)=TRUE), 0, 1)</f>
        <v>0</v>
      </c>
      <c r="S363">
        <f>IF('Raw Data'!O358='Raw Data'!P358, 0, IF('Raw Data'!O358&lt;'Raw Data'!P358, 'Raw Data'!K358, 0))</f>
        <v>0</v>
      </c>
      <c r="T363" s="7">
        <f t="shared" si="87"/>
        <v>0</v>
      </c>
      <c r="U363">
        <f>IF(AND(ISNUMBER('Raw Data'!O358), OR('Raw Data'!O358&gt;'Raw Data'!P358, 'Raw Data'!O358='Raw Data'!P358)), 'Raw Data'!L358, 0)</f>
        <v>0</v>
      </c>
      <c r="V363" s="7">
        <f t="shared" si="88"/>
        <v>0</v>
      </c>
      <c r="W363">
        <f>IF(AND(ISNUMBER('Raw Data'!O358), OR('Raw Data'!O358&lt;'Raw Data'!P358, 'Raw Data'!O358='Raw Data'!P358)), 'Raw Data'!M358, 0)</f>
        <v>0</v>
      </c>
      <c r="X363" s="7">
        <f t="shared" si="89"/>
        <v>0</v>
      </c>
      <c r="Y363">
        <f>IF(AND(ISNUMBER('Raw Data'!O358), OR('Raw Data'!O358&gt;'Raw Data'!P358, 'Raw Data'!O358&lt;'Raw Data'!P358)), 'Raw Data'!N358, 0)</f>
        <v>0</v>
      </c>
      <c r="Z363">
        <f>IF('Raw Data'!C358&lt;'Raw Data'!E358, 1, 0)</f>
        <v>0</v>
      </c>
      <c r="AA363">
        <f>IF(AND('Raw Data'!C358&lt;'Raw Data'!E358, 'Raw Data'!O358&gt;'Raw Data'!P358), 'Raw Data'!C358, 0)</f>
        <v>0</v>
      </c>
      <c r="AB363" t="b">
        <f>'Raw Data'!C358&lt;'Raw Data'!E358</f>
        <v>0</v>
      </c>
      <c r="AC363">
        <f>IF('Raw Data'!C359&gt;'Raw Data'!E359, 1, 0)</f>
        <v>0</v>
      </c>
      <c r="AD363">
        <f>IF(AND('Raw Data'!C358&gt;'Raw Data'!E358, 'Raw Data'!O358&gt;'Raw Data'!P358), 'Raw Data'!C358, 0)</f>
        <v>0</v>
      </c>
      <c r="AE363">
        <f>IF('Raw Data'!E358&lt;'Raw Data'!C358, 1, 0)</f>
        <v>0</v>
      </c>
      <c r="AF363">
        <f>IF(AND('Raw Data'!C358&gt;'Raw Data'!E358, 'Raw Data'!O358&lt;'Raw Data'!P358), 'Raw Data'!E358, 0)</f>
        <v>0</v>
      </c>
      <c r="AG363">
        <f>IF('Raw Data'!E358&gt;'Raw Data'!C358, 1, 0)</f>
        <v>0</v>
      </c>
      <c r="AH363">
        <f>IF(AND('Raw Data'!C358&lt;'Raw Data'!E358, 'Raw Data'!O358&lt;'Raw Data'!P358), 'Raw Data'!E358, 0)</f>
        <v>0</v>
      </c>
      <c r="AI363" s="7">
        <f t="shared" si="90"/>
        <v>0</v>
      </c>
      <c r="AJ363">
        <f>IF(ISNUMBER('Raw Data'!C358), IF(_xlfn.XLOOKUP(SMALL('Raw Data'!C358:E358, 1), C363:G363, C363:G363, 0)&gt;0, SMALL('Raw Data'!C358:E358, 1), 0), 0)</f>
        <v>0</v>
      </c>
      <c r="AK363" s="7">
        <f t="shared" si="91"/>
        <v>0</v>
      </c>
      <c r="AL363">
        <f>IF(ISNUMBER('Raw Data'!C358), IF(_xlfn.XLOOKUP(SMALL('Raw Data'!C358:E358, 2), C363:G363, C363:G363, 0)&gt;0, SMALL('Raw Data'!C358:E358, 2), 0), 0)</f>
        <v>0</v>
      </c>
      <c r="AM363" s="7">
        <f t="shared" si="92"/>
        <v>0</v>
      </c>
      <c r="AN363">
        <f>IF(ISNUMBER('Raw Data'!C358), IF(_xlfn.XLOOKUP(SMALL('Raw Data'!C358:E358, 3), C363:G363, C363:G363, 0)&gt;0, SMALL('Raw Data'!C358:E358, 3), 0), 0)</f>
        <v>0</v>
      </c>
      <c r="AO363" s="7">
        <f t="shared" si="93"/>
        <v>0</v>
      </c>
      <c r="AP363">
        <f>IF(AND('Raw Data'!C358&lt;'Raw Data'!E358,'Raw Data'!O358&gt;'Raw Data'!P358),'Raw Data'!C358,IF(AND('Raw Data'!E358&lt;'Raw Data'!C358,'Raw Data'!P358&gt;'Raw Data'!O358),'Raw Data'!E358,0))</f>
        <v>0</v>
      </c>
      <c r="AQ363" s="7">
        <f t="shared" si="94"/>
        <v>0</v>
      </c>
      <c r="AR363">
        <f>IF(AND('Raw Data'!C358&gt;'Raw Data'!E358,'Raw Data'!O358&gt;'Raw Data'!P358),'Raw Data'!C358,IF(AND('Raw Data'!E358&gt;'Raw Data'!C358,'Raw Data'!P358&gt;'Raw Data'!O358),'Raw Data'!E358,0))</f>
        <v>0</v>
      </c>
      <c r="AS363">
        <f>IF('Raw Data'!D358&gt;0, IF('Raw Data'!D358&gt;4, Analysis!P363, 1), 0)</f>
        <v>0</v>
      </c>
      <c r="AT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AU363">
        <f t="shared" si="95"/>
        <v>0</v>
      </c>
      <c r="AV363">
        <f>IF(AND('Raw Data'!D358&gt;4,'Raw Data'!O358&lt;'Raw Data'!P358),'Raw Data'!K358,IF(AND('Raw Data'!D358&gt;4,'Raw Data'!O358='Raw Data'!P358),0,IF('Raw Data'!O358='Raw Data'!P358,'Raw Data'!D358,0)))</f>
        <v>0</v>
      </c>
      <c r="AW363">
        <f>IF(AND('Raw Data'!D358&lt;4, NOT(ISBLANK('Raw Data'!D358))), 1, 0)</f>
        <v>0</v>
      </c>
      <c r="AX363">
        <f>IF(AND('Raw Data'!D358&lt;4, 'Raw Data'!O358='Raw Data'!P358), 'Raw Data'!D358, 0)</f>
        <v>0</v>
      </c>
    </row>
    <row r="364" spans="1:50" x14ac:dyDescent="0.3">
      <c r="A364">
        <f>'Raw Data'!Q359</f>
        <v>0</v>
      </c>
      <c r="B364" s="7">
        <f t="shared" si="80"/>
        <v>0</v>
      </c>
      <c r="C364">
        <f>IF('Raw Data'!O359&gt;'Raw Data'!P359, 'Raw Data'!C359, 0)</f>
        <v>0</v>
      </c>
      <c r="D364" s="7">
        <f t="shared" si="81"/>
        <v>0</v>
      </c>
      <c r="E364">
        <f>IF(AND(ISNUMBER('Raw Data'!O359), 'Raw Data'!O359='Raw Data'!P359), 'Raw Data'!D359, 0)</f>
        <v>0</v>
      </c>
      <c r="F364" s="7">
        <f t="shared" si="82"/>
        <v>0</v>
      </c>
      <c r="G364">
        <f>IF('Raw Data'!O359&lt;'Raw Data'!P359, 'Raw Data'!E359, 0)</f>
        <v>0</v>
      </c>
      <c r="H364" s="7">
        <f t="shared" si="83"/>
        <v>0</v>
      </c>
      <c r="I364">
        <f>IF(SUM('Raw Data'!O359:P359)&gt;2, 'Raw Data'!F359, 0)</f>
        <v>0</v>
      </c>
      <c r="J364" s="7">
        <f t="shared" si="84"/>
        <v>0</v>
      </c>
      <c r="K364">
        <f>IF(AND(ISNUMBER('Raw Data'!O359),SUM('Raw Data'!O359:P359)&lt;3),'Raw Data'!F359,)</f>
        <v>0</v>
      </c>
      <c r="L364" s="7">
        <f t="shared" si="85"/>
        <v>0</v>
      </c>
      <c r="M364">
        <f>IF(AND('Raw Data'!O359&gt;0, 'Raw Data'!P359&gt;0), 'Raw Data'!H359, 0)</f>
        <v>0</v>
      </c>
      <c r="N364" s="7">
        <f t="shared" si="86"/>
        <v>0</v>
      </c>
      <c r="O364">
        <f>IF(AND(ISNUMBER('Raw Data'!O359), OR('Raw Data'!O359=0, 'Raw Data'!P359=0)), 'Raw Data'!I359, 0)</f>
        <v>0</v>
      </c>
      <c r="P364" s="7">
        <f>IF(OR(E364&gt;0, ISBLANK('Raw Data'!O359)=TRUE), 0, 1)</f>
        <v>0</v>
      </c>
      <c r="Q364">
        <f>IF('Raw Data'!O359='Raw Data'!P359, 0, IF('Raw Data'!O359&gt;'Raw Data'!P359, 'Raw Data'!J359, 0))</f>
        <v>0</v>
      </c>
      <c r="R364" s="7">
        <f>IF(OR(E364&gt;0, ISBLANK('Raw Data'!O359)=TRUE), 0, 1)</f>
        <v>0</v>
      </c>
      <c r="S364">
        <f>IF('Raw Data'!O359='Raw Data'!P359, 0, IF('Raw Data'!O359&lt;'Raw Data'!P359, 'Raw Data'!K359, 0))</f>
        <v>0</v>
      </c>
      <c r="T364" s="7">
        <f t="shared" si="87"/>
        <v>0</v>
      </c>
      <c r="U364">
        <f>IF(AND(ISNUMBER('Raw Data'!O359), OR('Raw Data'!O359&gt;'Raw Data'!P359, 'Raw Data'!O359='Raw Data'!P359)), 'Raw Data'!L359, 0)</f>
        <v>0</v>
      </c>
      <c r="V364" s="7">
        <f t="shared" si="88"/>
        <v>0</v>
      </c>
      <c r="W364">
        <f>IF(AND(ISNUMBER('Raw Data'!O359), OR('Raw Data'!O359&lt;'Raw Data'!P359, 'Raw Data'!O359='Raw Data'!P359)), 'Raw Data'!M359, 0)</f>
        <v>0</v>
      </c>
      <c r="X364" s="7">
        <f t="shared" si="89"/>
        <v>0</v>
      </c>
      <c r="Y364">
        <f>IF(AND(ISNUMBER('Raw Data'!O359), OR('Raw Data'!O359&gt;'Raw Data'!P359, 'Raw Data'!O359&lt;'Raw Data'!P359)), 'Raw Data'!N359, 0)</f>
        <v>0</v>
      </c>
      <c r="Z364">
        <f>IF('Raw Data'!C359&lt;'Raw Data'!E359, 1, 0)</f>
        <v>0</v>
      </c>
      <c r="AA364">
        <f>IF(AND('Raw Data'!C359&lt;'Raw Data'!E359, 'Raw Data'!O359&gt;'Raw Data'!P359), 'Raw Data'!C359, 0)</f>
        <v>0</v>
      </c>
      <c r="AB364" t="b">
        <f>'Raw Data'!C359&lt;'Raw Data'!E359</f>
        <v>0</v>
      </c>
      <c r="AC364">
        <f>IF('Raw Data'!C360&gt;'Raw Data'!E360, 1, 0)</f>
        <v>0</v>
      </c>
      <c r="AD364">
        <f>IF(AND('Raw Data'!C359&gt;'Raw Data'!E359, 'Raw Data'!O359&gt;'Raw Data'!P359), 'Raw Data'!C359, 0)</f>
        <v>0</v>
      </c>
      <c r="AE364">
        <f>IF('Raw Data'!E359&lt;'Raw Data'!C359, 1, 0)</f>
        <v>0</v>
      </c>
      <c r="AF364">
        <f>IF(AND('Raw Data'!C359&gt;'Raw Data'!E359, 'Raw Data'!O359&lt;'Raw Data'!P359), 'Raw Data'!E359, 0)</f>
        <v>0</v>
      </c>
      <c r="AG364">
        <f>IF('Raw Data'!E359&gt;'Raw Data'!C359, 1, 0)</f>
        <v>0</v>
      </c>
      <c r="AH364">
        <f>IF(AND('Raw Data'!C359&lt;'Raw Data'!E359, 'Raw Data'!O359&lt;'Raw Data'!P359), 'Raw Data'!E359, 0)</f>
        <v>0</v>
      </c>
      <c r="AI364" s="7">
        <f t="shared" si="90"/>
        <v>0</v>
      </c>
      <c r="AJ364">
        <f>IF(ISNUMBER('Raw Data'!C359), IF(_xlfn.XLOOKUP(SMALL('Raw Data'!C359:E359, 1), C364:G364, C364:G364, 0)&gt;0, SMALL('Raw Data'!C359:E359, 1), 0), 0)</f>
        <v>0</v>
      </c>
      <c r="AK364" s="7">
        <f t="shared" si="91"/>
        <v>0</v>
      </c>
      <c r="AL364">
        <f>IF(ISNUMBER('Raw Data'!C359), IF(_xlfn.XLOOKUP(SMALL('Raw Data'!C359:E359, 2), C364:G364, C364:G364, 0)&gt;0, SMALL('Raw Data'!C359:E359, 2), 0), 0)</f>
        <v>0</v>
      </c>
      <c r="AM364" s="7">
        <f t="shared" si="92"/>
        <v>0</v>
      </c>
      <c r="AN364">
        <f>IF(ISNUMBER('Raw Data'!C359), IF(_xlfn.XLOOKUP(SMALL('Raw Data'!C359:E359, 3), C364:G364, C364:G364, 0)&gt;0, SMALL('Raw Data'!C359:E359, 3), 0), 0)</f>
        <v>0</v>
      </c>
      <c r="AO364" s="7">
        <f t="shared" si="93"/>
        <v>0</v>
      </c>
      <c r="AP364">
        <f>IF(AND('Raw Data'!C359&lt;'Raw Data'!E359,'Raw Data'!O359&gt;'Raw Data'!P359),'Raw Data'!C359,IF(AND('Raw Data'!E359&lt;'Raw Data'!C359,'Raw Data'!P359&gt;'Raw Data'!O359),'Raw Data'!E359,0))</f>
        <v>0</v>
      </c>
      <c r="AQ364" s="7">
        <f t="shared" si="94"/>
        <v>0</v>
      </c>
      <c r="AR364">
        <f>IF(AND('Raw Data'!C359&gt;'Raw Data'!E359,'Raw Data'!O359&gt;'Raw Data'!P359),'Raw Data'!C359,IF(AND('Raw Data'!E359&gt;'Raw Data'!C359,'Raw Data'!P359&gt;'Raw Data'!O359),'Raw Data'!E359,0))</f>
        <v>0</v>
      </c>
      <c r="AS364">
        <f>IF('Raw Data'!D359&gt;0, IF('Raw Data'!D359&gt;4, Analysis!P364, 1), 0)</f>
        <v>0</v>
      </c>
      <c r="AT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AU364">
        <f t="shared" si="95"/>
        <v>0</v>
      </c>
      <c r="AV364">
        <f>IF(AND('Raw Data'!D359&gt;4,'Raw Data'!O359&lt;'Raw Data'!P359),'Raw Data'!K359,IF(AND('Raw Data'!D359&gt;4,'Raw Data'!O359='Raw Data'!P359),0,IF('Raw Data'!O359='Raw Data'!P359,'Raw Data'!D359,0)))</f>
        <v>0</v>
      </c>
      <c r="AW364">
        <f>IF(AND('Raw Data'!D359&lt;4, NOT(ISBLANK('Raw Data'!D359))), 1, 0)</f>
        <v>0</v>
      </c>
      <c r="AX364">
        <f>IF(AND('Raw Data'!D359&lt;4, 'Raw Data'!O359='Raw Data'!P359), 'Raw Data'!D359, 0)</f>
        <v>0</v>
      </c>
    </row>
    <row r="365" spans="1:50" x14ac:dyDescent="0.3">
      <c r="A365">
        <f>'Raw Data'!Q360</f>
        <v>0</v>
      </c>
      <c r="B365" s="7">
        <f t="shared" si="80"/>
        <v>0</v>
      </c>
      <c r="C365">
        <f>IF('Raw Data'!O360&gt;'Raw Data'!P360, 'Raw Data'!C360, 0)</f>
        <v>0</v>
      </c>
      <c r="D365" s="7">
        <f t="shared" si="81"/>
        <v>0</v>
      </c>
      <c r="E365">
        <f>IF(AND(ISNUMBER('Raw Data'!O360), 'Raw Data'!O360='Raw Data'!P360), 'Raw Data'!D360, 0)</f>
        <v>0</v>
      </c>
      <c r="F365" s="7">
        <f t="shared" si="82"/>
        <v>0</v>
      </c>
      <c r="G365">
        <f>IF('Raw Data'!O360&lt;'Raw Data'!P360, 'Raw Data'!E360, 0)</f>
        <v>0</v>
      </c>
      <c r="H365" s="7">
        <f t="shared" si="83"/>
        <v>0</v>
      </c>
      <c r="I365">
        <f>IF(SUM('Raw Data'!O360:P360)&gt;2, 'Raw Data'!F360, 0)</f>
        <v>0</v>
      </c>
      <c r="J365" s="7">
        <f t="shared" si="84"/>
        <v>0</v>
      </c>
      <c r="K365">
        <f>IF(AND(ISNUMBER('Raw Data'!O360),SUM('Raw Data'!O360:P360)&lt;3),'Raw Data'!F360,)</f>
        <v>0</v>
      </c>
      <c r="L365" s="7">
        <f t="shared" si="85"/>
        <v>0</v>
      </c>
      <c r="M365">
        <f>IF(AND('Raw Data'!O360&gt;0, 'Raw Data'!P360&gt;0), 'Raw Data'!H360, 0)</f>
        <v>0</v>
      </c>
      <c r="N365" s="7">
        <f t="shared" si="86"/>
        <v>0</v>
      </c>
      <c r="O365">
        <f>IF(AND(ISNUMBER('Raw Data'!O360), OR('Raw Data'!O360=0, 'Raw Data'!P360=0)), 'Raw Data'!I360, 0)</f>
        <v>0</v>
      </c>
      <c r="P365" s="7">
        <f>IF(OR(E365&gt;0, ISBLANK('Raw Data'!O360)=TRUE), 0, 1)</f>
        <v>0</v>
      </c>
      <c r="Q365">
        <f>IF('Raw Data'!O360='Raw Data'!P360, 0, IF('Raw Data'!O360&gt;'Raw Data'!P360, 'Raw Data'!J360, 0))</f>
        <v>0</v>
      </c>
      <c r="R365" s="7">
        <f>IF(OR(E365&gt;0, ISBLANK('Raw Data'!O360)=TRUE), 0, 1)</f>
        <v>0</v>
      </c>
      <c r="S365">
        <f>IF('Raw Data'!O360='Raw Data'!P360, 0, IF('Raw Data'!O360&lt;'Raw Data'!P360, 'Raw Data'!K360, 0))</f>
        <v>0</v>
      </c>
      <c r="T365" s="7">
        <f t="shared" si="87"/>
        <v>0</v>
      </c>
      <c r="U365">
        <f>IF(AND(ISNUMBER('Raw Data'!O360), OR('Raw Data'!O360&gt;'Raw Data'!P360, 'Raw Data'!O360='Raw Data'!P360)), 'Raw Data'!L360, 0)</f>
        <v>0</v>
      </c>
      <c r="V365" s="7">
        <f t="shared" si="88"/>
        <v>0</v>
      </c>
      <c r="W365">
        <f>IF(AND(ISNUMBER('Raw Data'!O360), OR('Raw Data'!O360&lt;'Raw Data'!P360, 'Raw Data'!O360='Raw Data'!P360)), 'Raw Data'!M360, 0)</f>
        <v>0</v>
      </c>
      <c r="X365" s="7">
        <f t="shared" si="89"/>
        <v>0</v>
      </c>
      <c r="Y365">
        <f>IF(AND(ISNUMBER('Raw Data'!O360), OR('Raw Data'!O360&gt;'Raw Data'!P360, 'Raw Data'!O360&lt;'Raw Data'!P360)), 'Raw Data'!N360, 0)</f>
        <v>0</v>
      </c>
      <c r="Z365">
        <f>IF('Raw Data'!C360&lt;'Raw Data'!E360, 1, 0)</f>
        <v>0</v>
      </c>
      <c r="AA365">
        <f>IF(AND('Raw Data'!C360&lt;'Raw Data'!E360, 'Raw Data'!O360&gt;'Raw Data'!P360), 'Raw Data'!C360, 0)</f>
        <v>0</v>
      </c>
      <c r="AB365" t="b">
        <f>'Raw Data'!C360&lt;'Raw Data'!E360</f>
        <v>0</v>
      </c>
      <c r="AC365">
        <f>IF('Raw Data'!C361&gt;'Raw Data'!E361, 1, 0)</f>
        <v>0</v>
      </c>
      <c r="AD365">
        <f>IF(AND('Raw Data'!C360&gt;'Raw Data'!E360, 'Raw Data'!O360&gt;'Raw Data'!P360), 'Raw Data'!C360, 0)</f>
        <v>0</v>
      </c>
      <c r="AE365">
        <f>IF('Raw Data'!E360&lt;'Raw Data'!C360, 1, 0)</f>
        <v>0</v>
      </c>
      <c r="AF365">
        <f>IF(AND('Raw Data'!C360&gt;'Raw Data'!E360, 'Raw Data'!O360&lt;'Raw Data'!P360), 'Raw Data'!E360, 0)</f>
        <v>0</v>
      </c>
      <c r="AG365">
        <f>IF('Raw Data'!E360&gt;'Raw Data'!C360, 1, 0)</f>
        <v>0</v>
      </c>
      <c r="AH365">
        <f>IF(AND('Raw Data'!C360&lt;'Raw Data'!E360, 'Raw Data'!O360&lt;'Raw Data'!P360), 'Raw Data'!E360, 0)</f>
        <v>0</v>
      </c>
      <c r="AI365" s="7">
        <f t="shared" si="90"/>
        <v>0</v>
      </c>
      <c r="AJ365">
        <f>IF(ISNUMBER('Raw Data'!C360), IF(_xlfn.XLOOKUP(SMALL('Raw Data'!C360:E360, 1), C365:G365, C365:G365, 0)&gt;0, SMALL('Raw Data'!C360:E360, 1), 0), 0)</f>
        <v>0</v>
      </c>
      <c r="AK365" s="7">
        <f t="shared" si="91"/>
        <v>0</v>
      </c>
      <c r="AL365">
        <f>IF(ISNUMBER('Raw Data'!C360), IF(_xlfn.XLOOKUP(SMALL('Raw Data'!C360:E360, 2), C365:G365, C365:G365, 0)&gt;0, SMALL('Raw Data'!C360:E360, 2), 0), 0)</f>
        <v>0</v>
      </c>
      <c r="AM365" s="7">
        <f t="shared" si="92"/>
        <v>0</v>
      </c>
      <c r="AN365">
        <f>IF(ISNUMBER('Raw Data'!C360), IF(_xlfn.XLOOKUP(SMALL('Raw Data'!C360:E360, 3), C365:G365, C365:G365, 0)&gt;0, SMALL('Raw Data'!C360:E360, 3), 0), 0)</f>
        <v>0</v>
      </c>
      <c r="AO365" s="7">
        <f t="shared" si="93"/>
        <v>0</v>
      </c>
      <c r="AP365">
        <f>IF(AND('Raw Data'!C360&lt;'Raw Data'!E360,'Raw Data'!O360&gt;'Raw Data'!P360),'Raw Data'!C360,IF(AND('Raw Data'!E360&lt;'Raw Data'!C360,'Raw Data'!P360&gt;'Raw Data'!O360),'Raw Data'!E360,0))</f>
        <v>0</v>
      </c>
      <c r="AQ365" s="7">
        <f t="shared" si="94"/>
        <v>0</v>
      </c>
      <c r="AR365">
        <f>IF(AND('Raw Data'!C360&gt;'Raw Data'!E360,'Raw Data'!O360&gt;'Raw Data'!P360),'Raw Data'!C360,IF(AND('Raw Data'!E360&gt;'Raw Data'!C360,'Raw Data'!P360&gt;'Raw Data'!O360),'Raw Data'!E360,0))</f>
        <v>0</v>
      </c>
      <c r="AS365">
        <f>IF('Raw Data'!D360&gt;0, IF('Raw Data'!D360&gt;4, Analysis!P365, 1), 0)</f>
        <v>0</v>
      </c>
      <c r="AT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AU365">
        <f t="shared" si="95"/>
        <v>0</v>
      </c>
      <c r="AV365">
        <f>IF(AND('Raw Data'!D360&gt;4,'Raw Data'!O360&lt;'Raw Data'!P360),'Raw Data'!K360,IF(AND('Raw Data'!D360&gt;4,'Raw Data'!O360='Raw Data'!P360),0,IF('Raw Data'!O360='Raw Data'!P360,'Raw Data'!D360,0)))</f>
        <v>0</v>
      </c>
      <c r="AW365">
        <f>IF(AND('Raw Data'!D360&lt;4, NOT(ISBLANK('Raw Data'!D360))), 1, 0)</f>
        <v>0</v>
      </c>
      <c r="AX365">
        <f>IF(AND('Raw Data'!D360&lt;4, 'Raw Data'!O360='Raw Data'!P360), 'Raw Data'!D360, 0)</f>
        <v>0</v>
      </c>
    </row>
    <row r="366" spans="1:50" x14ac:dyDescent="0.3">
      <c r="A366">
        <f>'Raw Data'!Q361</f>
        <v>0</v>
      </c>
      <c r="B366" s="7">
        <f t="shared" si="80"/>
        <v>0</v>
      </c>
      <c r="C366">
        <f>IF('Raw Data'!O361&gt;'Raw Data'!P361, 'Raw Data'!C361, 0)</f>
        <v>0</v>
      </c>
      <c r="D366" s="7">
        <f t="shared" si="81"/>
        <v>0</v>
      </c>
      <c r="E366">
        <f>IF(AND(ISNUMBER('Raw Data'!O361), 'Raw Data'!O361='Raw Data'!P361), 'Raw Data'!D361, 0)</f>
        <v>0</v>
      </c>
      <c r="F366" s="7">
        <f t="shared" si="82"/>
        <v>0</v>
      </c>
      <c r="G366">
        <f>IF('Raw Data'!O361&lt;'Raw Data'!P361, 'Raw Data'!E361, 0)</f>
        <v>0</v>
      </c>
      <c r="H366" s="7">
        <f t="shared" si="83"/>
        <v>0</v>
      </c>
      <c r="I366">
        <f>IF(SUM('Raw Data'!O361:P361)&gt;2, 'Raw Data'!F361, 0)</f>
        <v>0</v>
      </c>
      <c r="J366" s="7">
        <f t="shared" si="84"/>
        <v>0</v>
      </c>
      <c r="K366">
        <f>IF(AND(ISNUMBER('Raw Data'!O361),SUM('Raw Data'!O361:P361)&lt;3),'Raw Data'!F361,)</f>
        <v>0</v>
      </c>
      <c r="L366" s="7">
        <f t="shared" si="85"/>
        <v>0</v>
      </c>
      <c r="M366">
        <f>IF(AND('Raw Data'!O361&gt;0, 'Raw Data'!P361&gt;0), 'Raw Data'!H361, 0)</f>
        <v>0</v>
      </c>
      <c r="N366" s="7">
        <f t="shared" si="86"/>
        <v>0</v>
      </c>
      <c r="O366">
        <f>IF(AND(ISNUMBER('Raw Data'!O361), OR('Raw Data'!O361=0, 'Raw Data'!P361=0)), 'Raw Data'!I361, 0)</f>
        <v>0</v>
      </c>
      <c r="P366" s="7">
        <f>IF(OR(E366&gt;0, ISBLANK('Raw Data'!O361)=TRUE), 0, 1)</f>
        <v>0</v>
      </c>
      <c r="Q366">
        <f>IF('Raw Data'!O361='Raw Data'!P361, 0, IF('Raw Data'!O361&gt;'Raw Data'!P361, 'Raw Data'!J361, 0))</f>
        <v>0</v>
      </c>
      <c r="R366" s="7">
        <f>IF(OR(E366&gt;0, ISBLANK('Raw Data'!O361)=TRUE), 0, 1)</f>
        <v>0</v>
      </c>
      <c r="S366">
        <f>IF('Raw Data'!O361='Raw Data'!P361, 0, IF('Raw Data'!O361&lt;'Raw Data'!P361, 'Raw Data'!K361, 0))</f>
        <v>0</v>
      </c>
      <c r="T366" s="7">
        <f t="shared" si="87"/>
        <v>0</v>
      </c>
      <c r="U366">
        <f>IF(AND(ISNUMBER('Raw Data'!O361), OR('Raw Data'!O361&gt;'Raw Data'!P361, 'Raw Data'!O361='Raw Data'!P361)), 'Raw Data'!L361, 0)</f>
        <v>0</v>
      </c>
      <c r="V366" s="7">
        <f t="shared" si="88"/>
        <v>0</v>
      </c>
      <c r="W366">
        <f>IF(AND(ISNUMBER('Raw Data'!O361), OR('Raw Data'!O361&lt;'Raw Data'!P361, 'Raw Data'!O361='Raw Data'!P361)), 'Raw Data'!M361, 0)</f>
        <v>0</v>
      </c>
      <c r="X366" s="7">
        <f t="shared" si="89"/>
        <v>0</v>
      </c>
      <c r="Y366">
        <f>IF(AND(ISNUMBER('Raw Data'!O361), OR('Raw Data'!O361&gt;'Raw Data'!P361, 'Raw Data'!O361&lt;'Raw Data'!P361)), 'Raw Data'!N361, 0)</f>
        <v>0</v>
      </c>
      <c r="Z366">
        <f>IF('Raw Data'!C361&lt;'Raw Data'!E361, 1, 0)</f>
        <v>0</v>
      </c>
      <c r="AA366">
        <f>IF(AND('Raw Data'!C361&lt;'Raw Data'!E361, 'Raw Data'!O361&gt;'Raw Data'!P361), 'Raw Data'!C361, 0)</f>
        <v>0</v>
      </c>
      <c r="AB366" t="b">
        <f>'Raw Data'!C361&lt;'Raw Data'!E361</f>
        <v>0</v>
      </c>
      <c r="AC366">
        <f>IF('Raw Data'!C362&gt;'Raw Data'!E362, 1, 0)</f>
        <v>0</v>
      </c>
      <c r="AD366">
        <f>IF(AND('Raw Data'!C361&gt;'Raw Data'!E361, 'Raw Data'!O361&gt;'Raw Data'!P361), 'Raw Data'!C361, 0)</f>
        <v>0</v>
      </c>
      <c r="AE366">
        <f>IF('Raw Data'!E361&lt;'Raw Data'!C361, 1, 0)</f>
        <v>0</v>
      </c>
      <c r="AF366">
        <f>IF(AND('Raw Data'!C361&gt;'Raw Data'!E361, 'Raw Data'!O361&lt;'Raw Data'!P361), 'Raw Data'!E361, 0)</f>
        <v>0</v>
      </c>
      <c r="AG366">
        <f>IF('Raw Data'!E361&gt;'Raw Data'!C361, 1, 0)</f>
        <v>0</v>
      </c>
      <c r="AH366">
        <f>IF(AND('Raw Data'!C361&lt;'Raw Data'!E361, 'Raw Data'!O361&lt;'Raw Data'!P361), 'Raw Data'!E361, 0)</f>
        <v>0</v>
      </c>
      <c r="AI366" s="7">
        <f t="shared" si="90"/>
        <v>0</v>
      </c>
      <c r="AJ366">
        <f>IF(ISNUMBER('Raw Data'!C361), IF(_xlfn.XLOOKUP(SMALL('Raw Data'!C361:E361, 1), C366:G366, C366:G366, 0)&gt;0, SMALL('Raw Data'!C361:E361, 1), 0), 0)</f>
        <v>0</v>
      </c>
      <c r="AK366" s="7">
        <f t="shared" si="91"/>
        <v>0</v>
      </c>
      <c r="AL366">
        <f>IF(ISNUMBER('Raw Data'!C361), IF(_xlfn.XLOOKUP(SMALL('Raw Data'!C361:E361, 2), C366:G366, C366:G366, 0)&gt;0, SMALL('Raw Data'!C361:E361, 2), 0), 0)</f>
        <v>0</v>
      </c>
      <c r="AM366" s="7">
        <f t="shared" si="92"/>
        <v>0</v>
      </c>
      <c r="AN366">
        <f>IF(ISNUMBER('Raw Data'!C361), IF(_xlfn.XLOOKUP(SMALL('Raw Data'!C361:E361, 3), C366:G366, C366:G366, 0)&gt;0, SMALL('Raw Data'!C361:E361, 3), 0), 0)</f>
        <v>0</v>
      </c>
      <c r="AO366" s="7">
        <f t="shared" si="93"/>
        <v>0</v>
      </c>
      <c r="AP366">
        <f>IF(AND('Raw Data'!C361&lt;'Raw Data'!E361,'Raw Data'!O361&gt;'Raw Data'!P361),'Raw Data'!C361,IF(AND('Raw Data'!E361&lt;'Raw Data'!C361,'Raw Data'!P361&gt;'Raw Data'!O361),'Raw Data'!E361,0))</f>
        <v>0</v>
      </c>
      <c r="AQ366" s="7">
        <f t="shared" si="94"/>
        <v>0</v>
      </c>
      <c r="AR366">
        <f>IF(AND('Raw Data'!C361&gt;'Raw Data'!E361,'Raw Data'!O361&gt;'Raw Data'!P361),'Raw Data'!C361,IF(AND('Raw Data'!E361&gt;'Raw Data'!C361,'Raw Data'!P361&gt;'Raw Data'!O361),'Raw Data'!E361,0))</f>
        <v>0</v>
      </c>
      <c r="AS366">
        <f>IF('Raw Data'!D361&gt;0, IF('Raw Data'!D361&gt;4, Analysis!P366, 1), 0)</f>
        <v>0</v>
      </c>
      <c r="AT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AU366">
        <f t="shared" si="95"/>
        <v>0</v>
      </c>
      <c r="AV366">
        <f>IF(AND('Raw Data'!D361&gt;4,'Raw Data'!O361&lt;'Raw Data'!P361),'Raw Data'!K361,IF(AND('Raw Data'!D361&gt;4,'Raw Data'!O361='Raw Data'!P361),0,IF('Raw Data'!O361='Raw Data'!P361,'Raw Data'!D361,0)))</f>
        <v>0</v>
      </c>
      <c r="AW366">
        <f>IF(AND('Raw Data'!D361&lt;4, NOT(ISBLANK('Raw Data'!D361))), 1, 0)</f>
        <v>0</v>
      </c>
      <c r="AX366">
        <f>IF(AND('Raw Data'!D361&lt;4, 'Raw Data'!O361='Raw Data'!P361), 'Raw Data'!D361, 0)</f>
        <v>0</v>
      </c>
    </row>
    <row r="367" spans="1:50" x14ac:dyDescent="0.3">
      <c r="A367">
        <f>'Raw Data'!Q362</f>
        <v>0</v>
      </c>
      <c r="B367" s="7">
        <f t="shared" si="80"/>
        <v>0</v>
      </c>
      <c r="C367">
        <f>IF('Raw Data'!O362&gt;'Raw Data'!P362, 'Raw Data'!C362, 0)</f>
        <v>0</v>
      </c>
      <c r="D367" s="7">
        <f t="shared" si="81"/>
        <v>0</v>
      </c>
      <c r="E367">
        <f>IF(AND(ISNUMBER('Raw Data'!O362), 'Raw Data'!O362='Raw Data'!P362), 'Raw Data'!D362, 0)</f>
        <v>0</v>
      </c>
      <c r="F367" s="7">
        <f t="shared" si="82"/>
        <v>0</v>
      </c>
      <c r="G367">
        <f>IF('Raw Data'!O362&lt;'Raw Data'!P362, 'Raw Data'!E362, 0)</f>
        <v>0</v>
      </c>
      <c r="H367" s="7">
        <f t="shared" si="83"/>
        <v>0</v>
      </c>
      <c r="I367">
        <f>IF(SUM('Raw Data'!O362:P362)&gt;2, 'Raw Data'!F362, 0)</f>
        <v>0</v>
      </c>
      <c r="J367" s="7">
        <f t="shared" si="84"/>
        <v>0</v>
      </c>
      <c r="K367">
        <f>IF(AND(ISNUMBER('Raw Data'!O362),SUM('Raw Data'!O362:P362)&lt;3),'Raw Data'!F362,)</f>
        <v>0</v>
      </c>
      <c r="L367" s="7">
        <f t="shared" si="85"/>
        <v>0</v>
      </c>
      <c r="M367">
        <f>IF(AND('Raw Data'!O362&gt;0, 'Raw Data'!P362&gt;0), 'Raw Data'!H362, 0)</f>
        <v>0</v>
      </c>
      <c r="N367" s="7">
        <f t="shared" si="86"/>
        <v>0</v>
      </c>
      <c r="O367">
        <f>IF(AND(ISNUMBER('Raw Data'!O362), OR('Raw Data'!O362=0, 'Raw Data'!P362=0)), 'Raw Data'!I362, 0)</f>
        <v>0</v>
      </c>
      <c r="P367" s="7">
        <f>IF(OR(E367&gt;0, ISBLANK('Raw Data'!O362)=TRUE), 0, 1)</f>
        <v>0</v>
      </c>
      <c r="Q367">
        <f>IF('Raw Data'!O362='Raw Data'!P362, 0, IF('Raw Data'!O362&gt;'Raw Data'!P362, 'Raw Data'!J362, 0))</f>
        <v>0</v>
      </c>
      <c r="R367" s="7">
        <f>IF(OR(E367&gt;0, ISBLANK('Raw Data'!O362)=TRUE), 0, 1)</f>
        <v>0</v>
      </c>
      <c r="S367">
        <f>IF('Raw Data'!O362='Raw Data'!P362, 0, IF('Raw Data'!O362&lt;'Raw Data'!P362, 'Raw Data'!K362, 0))</f>
        <v>0</v>
      </c>
      <c r="T367" s="7">
        <f t="shared" si="87"/>
        <v>0</v>
      </c>
      <c r="U367">
        <f>IF(AND(ISNUMBER('Raw Data'!O362), OR('Raw Data'!O362&gt;'Raw Data'!P362, 'Raw Data'!O362='Raw Data'!P362)), 'Raw Data'!L362, 0)</f>
        <v>0</v>
      </c>
      <c r="V367" s="7">
        <f t="shared" si="88"/>
        <v>0</v>
      </c>
      <c r="W367">
        <f>IF(AND(ISNUMBER('Raw Data'!O362), OR('Raw Data'!O362&lt;'Raw Data'!P362, 'Raw Data'!O362='Raw Data'!P362)), 'Raw Data'!M362, 0)</f>
        <v>0</v>
      </c>
      <c r="X367" s="7">
        <f t="shared" si="89"/>
        <v>0</v>
      </c>
      <c r="Y367">
        <f>IF(AND(ISNUMBER('Raw Data'!O362), OR('Raw Data'!O362&gt;'Raw Data'!P362, 'Raw Data'!O362&lt;'Raw Data'!P362)), 'Raw Data'!N362, 0)</f>
        <v>0</v>
      </c>
      <c r="Z367">
        <f>IF('Raw Data'!C362&lt;'Raw Data'!E362, 1, 0)</f>
        <v>0</v>
      </c>
      <c r="AA367">
        <f>IF(AND('Raw Data'!C362&lt;'Raw Data'!E362, 'Raw Data'!O362&gt;'Raw Data'!P362), 'Raw Data'!C362, 0)</f>
        <v>0</v>
      </c>
      <c r="AB367" t="b">
        <f>'Raw Data'!C362&lt;'Raw Data'!E362</f>
        <v>0</v>
      </c>
      <c r="AC367">
        <f>IF('Raw Data'!C363&gt;'Raw Data'!E363, 1, 0)</f>
        <v>0</v>
      </c>
      <c r="AD367">
        <f>IF(AND('Raw Data'!C362&gt;'Raw Data'!E362, 'Raw Data'!O362&gt;'Raw Data'!P362), 'Raw Data'!C362, 0)</f>
        <v>0</v>
      </c>
      <c r="AE367">
        <f>IF('Raw Data'!E362&lt;'Raw Data'!C362, 1, 0)</f>
        <v>0</v>
      </c>
      <c r="AF367">
        <f>IF(AND('Raw Data'!C362&gt;'Raw Data'!E362, 'Raw Data'!O362&lt;'Raw Data'!P362), 'Raw Data'!E362, 0)</f>
        <v>0</v>
      </c>
      <c r="AG367">
        <f>IF('Raw Data'!E362&gt;'Raw Data'!C362, 1, 0)</f>
        <v>0</v>
      </c>
      <c r="AH367">
        <f>IF(AND('Raw Data'!C362&lt;'Raw Data'!E362, 'Raw Data'!O362&lt;'Raw Data'!P362), 'Raw Data'!E362, 0)</f>
        <v>0</v>
      </c>
      <c r="AI367" s="7">
        <f t="shared" si="90"/>
        <v>0</v>
      </c>
      <c r="AJ367">
        <f>IF(ISNUMBER('Raw Data'!C362), IF(_xlfn.XLOOKUP(SMALL('Raw Data'!C362:E362, 1), C367:G367, C367:G367, 0)&gt;0, SMALL('Raw Data'!C362:E362, 1), 0), 0)</f>
        <v>0</v>
      </c>
      <c r="AK367" s="7">
        <f t="shared" si="91"/>
        <v>0</v>
      </c>
      <c r="AL367">
        <f>IF(ISNUMBER('Raw Data'!C362), IF(_xlfn.XLOOKUP(SMALL('Raw Data'!C362:E362, 2), C367:G367, C367:G367, 0)&gt;0, SMALL('Raw Data'!C362:E362, 2), 0), 0)</f>
        <v>0</v>
      </c>
      <c r="AM367" s="7">
        <f t="shared" si="92"/>
        <v>0</v>
      </c>
      <c r="AN367">
        <f>IF(ISNUMBER('Raw Data'!C362), IF(_xlfn.XLOOKUP(SMALL('Raw Data'!C362:E362, 3), C367:G367, C367:G367, 0)&gt;0, SMALL('Raw Data'!C362:E362, 3), 0), 0)</f>
        <v>0</v>
      </c>
      <c r="AO367" s="7">
        <f t="shared" si="93"/>
        <v>0</v>
      </c>
      <c r="AP367">
        <f>IF(AND('Raw Data'!C362&lt;'Raw Data'!E362,'Raw Data'!O362&gt;'Raw Data'!P362),'Raw Data'!C362,IF(AND('Raw Data'!E362&lt;'Raw Data'!C362,'Raw Data'!P362&gt;'Raw Data'!O362),'Raw Data'!E362,0))</f>
        <v>0</v>
      </c>
      <c r="AQ367" s="7">
        <f t="shared" si="94"/>
        <v>0</v>
      </c>
      <c r="AR367">
        <f>IF(AND('Raw Data'!C362&gt;'Raw Data'!E362,'Raw Data'!O362&gt;'Raw Data'!P362),'Raw Data'!C362,IF(AND('Raw Data'!E362&gt;'Raw Data'!C362,'Raw Data'!P362&gt;'Raw Data'!O362),'Raw Data'!E362,0))</f>
        <v>0</v>
      </c>
      <c r="AS367">
        <f>IF('Raw Data'!D362&gt;0, IF('Raw Data'!D362&gt;4, Analysis!P367, 1), 0)</f>
        <v>0</v>
      </c>
      <c r="AT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AU367">
        <f t="shared" si="95"/>
        <v>0</v>
      </c>
      <c r="AV367">
        <f>IF(AND('Raw Data'!D362&gt;4,'Raw Data'!O362&lt;'Raw Data'!P362),'Raw Data'!K362,IF(AND('Raw Data'!D362&gt;4,'Raw Data'!O362='Raw Data'!P362),0,IF('Raw Data'!O362='Raw Data'!P362,'Raw Data'!D362,0)))</f>
        <v>0</v>
      </c>
      <c r="AW367">
        <f>IF(AND('Raw Data'!D362&lt;4, NOT(ISBLANK('Raw Data'!D362))), 1, 0)</f>
        <v>0</v>
      </c>
      <c r="AX367">
        <f>IF(AND('Raw Data'!D362&lt;4, 'Raw Data'!O362='Raw Data'!P362), 'Raw Data'!D362, 0)</f>
        <v>0</v>
      </c>
    </row>
    <row r="368" spans="1:50" x14ac:dyDescent="0.3">
      <c r="A368">
        <f>'Raw Data'!Q363</f>
        <v>0</v>
      </c>
      <c r="B368" s="7">
        <f t="shared" si="80"/>
        <v>0</v>
      </c>
      <c r="C368">
        <f>IF('Raw Data'!O363&gt;'Raw Data'!P363, 'Raw Data'!C363, 0)</f>
        <v>0</v>
      </c>
      <c r="D368" s="7">
        <f t="shared" si="81"/>
        <v>0</v>
      </c>
      <c r="E368">
        <f>IF(AND(ISNUMBER('Raw Data'!O363), 'Raw Data'!O363='Raw Data'!P363), 'Raw Data'!D363, 0)</f>
        <v>0</v>
      </c>
      <c r="F368" s="7">
        <f t="shared" si="82"/>
        <v>0</v>
      </c>
      <c r="G368">
        <f>IF('Raw Data'!O363&lt;'Raw Data'!P363, 'Raw Data'!E363, 0)</f>
        <v>0</v>
      </c>
      <c r="H368" s="7">
        <f t="shared" si="83"/>
        <v>0</v>
      </c>
      <c r="I368">
        <f>IF(SUM('Raw Data'!O363:P363)&gt;2, 'Raw Data'!F363, 0)</f>
        <v>0</v>
      </c>
      <c r="J368" s="7">
        <f t="shared" si="84"/>
        <v>0</v>
      </c>
      <c r="K368">
        <f>IF(AND(ISNUMBER('Raw Data'!O363),SUM('Raw Data'!O363:P363)&lt;3),'Raw Data'!F363,)</f>
        <v>0</v>
      </c>
      <c r="L368" s="7">
        <f t="shared" si="85"/>
        <v>0</v>
      </c>
      <c r="M368">
        <f>IF(AND('Raw Data'!O363&gt;0, 'Raw Data'!P363&gt;0), 'Raw Data'!H363, 0)</f>
        <v>0</v>
      </c>
      <c r="N368" s="7">
        <f t="shared" si="86"/>
        <v>0</v>
      </c>
      <c r="O368">
        <f>IF(AND(ISNUMBER('Raw Data'!O363), OR('Raw Data'!O363=0, 'Raw Data'!P363=0)), 'Raw Data'!I363, 0)</f>
        <v>0</v>
      </c>
      <c r="P368" s="7">
        <f>IF(OR(E368&gt;0, ISBLANK('Raw Data'!O363)=TRUE), 0, 1)</f>
        <v>0</v>
      </c>
      <c r="Q368">
        <f>IF('Raw Data'!O363='Raw Data'!P363, 0, IF('Raw Data'!O363&gt;'Raw Data'!P363, 'Raw Data'!J363, 0))</f>
        <v>0</v>
      </c>
      <c r="R368" s="7">
        <f>IF(OR(E368&gt;0, ISBLANK('Raw Data'!O363)=TRUE), 0, 1)</f>
        <v>0</v>
      </c>
      <c r="S368">
        <f>IF('Raw Data'!O363='Raw Data'!P363, 0, IF('Raw Data'!O363&lt;'Raw Data'!P363, 'Raw Data'!K363, 0))</f>
        <v>0</v>
      </c>
      <c r="T368" s="7">
        <f t="shared" si="87"/>
        <v>0</v>
      </c>
      <c r="U368">
        <f>IF(AND(ISNUMBER('Raw Data'!O363), OR('Raw Data'!O363&gt;'Raw Data'!P363, 'Raw Data'!O363='Raw Data'!P363)), 'Raw Data'!L363, 0)</f>
        <v>0</v>
      </c>
      <c r="V368" s="7">
        <f t="shared" si="88"/>
        <v>0</v>
      </c>
      <c r="W368">
        <f>IF(AND(ISNUMBER('Raw Data'!O363), OR('Raw Data'!O363&lt;'Raw Data'!P363, 'Raw Data'!O363='Raw Data'!P363)), 'Raw Data'!M363, 0)</f>
        <v>0</v>
      </c>
      <c r="X368" s="7">
        <f t="shared" si="89"/>
        <v>0</v>
      </c>
      <c r="Y368">
        <f>IF(AND(ISNUMBER('Raw Data'!O363), OR('Raw Data'!O363&gt;'Raw Data'!P363, 'Raw Data'!O363&lt;'Raw Data'!P363)), 'Raw Data'!N363, 0)</f>
        <v>0</v>
      </c>
      <c r="Z368">
        <f>IF('Raw Data'!C363&lt;'Raw Data'!E363, 1, 0)</f>
        <v>0</v>
      </c>
      <c r="AA368">
        <f>IF(AND('Raw Data'!C363&lt;'Raw Data'!E363, 'Raw Data'!O363&gt;'Raw Data'!P363), 'Raw Data'!C363, 0)</f>
        <v>0</v>
      </c>
      <c r="AB368" t="b">
        <f>'Raw Data'!C363&lt;'Raw Data'!E363</f>
        <v>0</v>
      </c>
      <c r="AC368">
        <f>IF('Raw Data'!C364&gt;'Raw Data'!E364, 1, 0)</f>
        <v>0</v>
      </c>
      <c r="AD368">
        <f>IF(AND('Raw Data'!C363&gt;'Raw Data'!E363, 'Raw Data'!O363&gt;'Raw Data'!P363), 'Raw Data'!C363, 0)</f>
        <v>0</v>
      </c>
      <c r="AE368">
        <f>IF('Raw Data'!E363&lt;'Raw Data'!C363, 1, 0)</f>
        <v>0</v>
      </c>
      <c r="AF368">
        <f>IF(AND('Raw Data'!C363&gt;'Raw Data'!E363, 'Raw Data'!O363&lt;'Raw Data'!P363), 'Raw Data'!E363, 0)</f>
        <v>0</v>
      </c>
      <c r="AG368">
        <f>IF('Raw Data'!E363&gt;'Raw Data'!C363, 1, 0)</f>
        <v>0</v>
      </c>
      <c r="AH368">
        <f>IF(AND('Raw Data'!C363&lt;'Raw Data'!E363, 'Raw Data'!O363&lt;'Raw Data'!P363), 'Raw Data'!E363, 0)</f>
        <v>0</v>
      </c>
      <c r="AI368" s="7">
        <f t="shared" si="90"/>
        <v>0</v>
      </c>
      <c r="AJ368">
        <f>IF(ISNUMBER('Raw Data'!C363), IF(_xlfn.XLOOKUP(SMALL('Raw Data'!C363:E363, 1), C368:G368, C368:G368, 0)&gt;0, SMALL('Raw Data'!C363:E363, 1), 0), 0)</f>
        <v>0</v>
      </c>
      <c r="AK368" s="7">
        <f t="shared" si="91"/>
        <v>0</v>
      </c>
      <c r="AL368">
        <f>IF(ISNUMBER('Raw Data'!C363), IF(_xlfn.XLOOKUP(SMALL('Raw Data'!C363:E363, 2), C368:G368, C368:G368, 0)&gt;0, SMALL('Raw Data'!C363:E363, 2), 0), 0)</f>
        <v>0</v>
      </c>
      <c r="AM368" s="7">
        <f t="shared" si="92"/>
        <v>0</v>
      </c>
      <c r="AN368">
        <f>IF(ISNUMBER('Raw Data'!C363), IF(_xlfn.XLOOKUP(SMALL('Raw Data'!C363:E363, 3), C368:G368, C368:G368, 0)&gt;0, SMALL('Raw Data'!C363:E363, 3), 0), 0)</f>
        <v>0</v>
      </c>
      <c r="AO368" s="7">
        <f t="shared" si="93"/>
        <v>0</v>
      </c>
      <c r="AP368">
        <f>IF(AND('Raw Data'!C363&lt;'Raw Data'!E363,'Raw Data'!O363&gt;'Raw Data'!P363),'Raw Data'!C363,IF(AND('Raw Data'!E363&lt;'Raw Data'!C363,'Raw Data'!P363&gt;'Raw Data'!O363),'Raw Data'!E363,0))</f>
        <v>0</v>
      </c>
      <c r="AQ368" s="7">
        <f t="shared" si="94"/>
        <v>0</v>
      </c>
      <c r="AR368">
        <f>IF(AND('Raw Data'!C363&gt;'Raw Data'!E363,'Raw Data'!O363&gt;'Raw Data'!P363),'Raw Data'!C363,IF(AND('Raw Data'!E363&gt;'Raw Data'!C363,'Raw Data'!P363&gt;'Raw Data'!O363),'Raw Data'!E363,0))</f>
        <v>0</v>
      </c>
      <c r="AS368">
        <f>IF('Raw Data'!D363&gt;0, IF('Raw Data'!D363&gt;4, Analysis!P368, 1), 0)</f>
        <v>0</v>
      </c>
      <c r="AT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AU368">
        <f t="shared" si="95"/>
        <v>0</v>
      </c>
      <c r="AV368">
        <f>IF(AND('Raw Data'!D363&gt;4,'Raw Data'!O363&lt;'Raw Data'!P363),'Raw Data'!K363,IF(AND('Raw Data'!D363&gt;4,'Raw Data'!O363='Raw Data'!P363),0,IF('Raw Data'!O363='Raw Data'!P363,'Raw Data'!D363,0)))</f>
        <v>0</v>
      </c>
      <c r="AW368">
        <f>IF(AND('Raw Data'!D363&lt;4, NOT(ISBLANK('Raw Data'!D363))), 1, 0)</f>
        <v>0</v>
      </c>
      <c r="AX368">
        <f>IF(AND('Raw Data'!D363&lt;4, 'Raw Data'!O363='Raw Data'!P363), 'Raw Data'!D363, 0)</f>
        <v>0</v>
      </c>
    </row>
    <row r="369" spans="1:50" x14ac:dyDescent="0.3">
      <c r="A369">
        <f>'Raw Data'!Q364</f>
        <v>0</v>
      </c>
      <c r="B369" s="7">
        <f t="shared" si="80"/>
        <v>0</v>
      </c>
      <c r="C369">
        <f>IF('Raw Data'!O364&gt;'Raw Data'!P364, 'Raw Data'!C364, 0)</f>
        <v>0</v>
      </c>
      <c r="D369" s="7">
        <f t="shared" si="81"/>
        <v>0</v>
      </c>
      <c r="E369">
        <f>IF(AND(ISNUMBER('Raw Data'!O364), 'Raw Data'!O364='Raw Data'!P364), 'Raw Data'!D364, 0)</f>
        <v>0</v>
      </c>
      <c r="F369" s="7">
        <f t="shared" si="82"/>
        <v>0</v>
      </c>
      <c r="G369">
        <f>IF('Raw Data'!O364&lt;'Raw Data'!P364, 'Raw Data'!E364, 0)</f>
        <v>0</v>
      </c>
      <c r="H369" s="7">
        <f t="shared" si="83"/>
        <v>0</v>
      </c>
      <c r="I369">
        <f>IF(SUM('Raw Data'!O364:P364)&gt;2, 'Raw Data'!F364, 0)</f>
        <v>0</v>
      </c>
      <c r="J369" s="7">
        <f t="shared" si="84"/>
        <v>0</v>
      </c>
      <c r="K369">
        <f>IF(AND(ISNUMBER('Raw Data'!O364),SUM('Raw Data'!O364:P364)&lt;3),'Raw Data'!F364,)</f>
        <v>0</v>
      </c>
      <c r="L369" s="7">
        <f t="shared" si="85"/>
        <v>0</v>
      </c>
      <c r="M369">
        <f>IF(AND('Raw Data'!O364&gt;0, 'Raw Data'!P364&gt;0), 'Raw Data'!H364, 0)</f>
        <v>0</v>
      </c>
      <c r="N369" s="7">
        <f t="shared" si="86"/>
        <v>0</v>
      </c>
      <c r="O369">
        <f>IF(AND(ISNUMBER('Raw Data'!O364), OR('Raw Data'!O364=0, 'Raw Data'!P364=0)), 'Raw Data'!I364, 0)</f>
        <v>0</v>
      </c>
      <c r="P369" s="7">
        <f>IF(OR(E369&gt;0, ISBLANK('Raw Data'!O364)=TRUE), 0, 1)</f>
        <v>0</v>
      </c>
      <c r="Q369">
        <f>IF('Raw Data'!O364='Raw Data'!P364, 0, IF('Raw Data'!O364&gt;'Raw Data'!P364, 'Raw Data'!J364, 0))</f>
        <v>0</v>
      </c>
      <c r="R369" s="7">
        <f>IF(OR(E369&gt;0, ISBLANK('Raw Data'!O364)=TRUE), 0, 1)</f>
        <v>0</v>
      </c>
      <c r="S369">
        <f>IF('Raw Data'!O364='Raw Data'!P364, 0, IF('Raw Data'!O364&lt;'Raw Data'!P364, 'Raw Data'!K364, 0))</f>
        <v>0</v>
      </c>
      <c r="T369" s="7">
        <f t="shared" si="87"/>
        <v>0</v>
      </c>
      <c r="U369">
        <f>IF(AND(ISNUMBER('Raw Data'!O364), OR('Raw Data'!O364&gt;'Raw Data'!P364, 'Raw Data'!O364='Raw Data'!P364)), 'Raw Data'!L364, 0)</f>
        <v>0</v>
      </c>
      <c r="V369" s="7">
        <f t="shared" si="88"/>
        <v>0</v>
      </c>
      <c r="W369">
        <f>IF(AND(ISNUMBER('Raw Data'!O364), OR('Raw Data'!O364&lt;'Raw Data'!P364, 'Raw Data'!O364='Raw Data'!P364)), 'Raw Data'!M364, 0)</f>
        <v>0</v>
      </c>
      <c r="X369" s="7">
        <f t="shared" si="89"/>
        <v>0</v>
      </c>
      <c r="Y369">
        <f>IF(AND(ISNUMBER('Raw Data'!O364), OR('Raw Data'!O364&gt;'Raw Data'!P364, 'Raw Data'!O364&lt;'Raw Data'!P364)), 'Raw Data'!N364, 0)</f>
        <v>0</v>
      </c>
      <c r="Z369">
        <f>IF('Raw Data'!C364&lt;'Raw Data'!E364, 1, 0)</f>
        <v>0</v>
      </c>
      <c r="AA369">
        <f>IF(AND('Raw Data'!C364&lt;'Raw Data'!E364, 'Raw Data'!O364&gt;'Raw Data'!P364), 'Raw Data'!C364, 0)</f>
        <v>0</v>
      </c>
      <c r="AB369" t="b">
        <f>'Raw Data'!C364&lt;'Raw Data'!E364</f>
        <v>0</v>
      </c>
      <c r="AC369">
        <f>IF('Raw Data'!C365&gt;'Raw Data'!E365, 1, 0)</f>
        <v>0</v>
      </c>
      <c r="AD369">
        <f>IF(AND('Raw Data'!C364&gt;'Raw Data'!E364, 'Raw Data'!O364&gt;'Raw Data'!P364), 'Raw Data'!C364, 0)</f>
        <v>0</v>
      </c>
      <c r="AE369">
        <f>IF('Raw Data'!E364&lt;'Raw Data'!C364, 1, 0)</f>
        <v>0</v>
      </c>
      <c r="AF369">
        <f>IF(AND('Raw Data'!C364&gt;'Raw Data'!E364, 'Raw Data'!O364&lt;'Raw Data'!P364), 'Raw Data'!E364, 0)</f>
        <v>0</v>
      </c>
      <c r="AG369">
        <f>IF('Raw Data'!E364&gt;'Raw Data'!C364, 1, 0)</f>
        <v>0</v>
      </c>
      <c r="AH369">
        <f>IF(AND('Raw Data'!C364&lt;'Raw Data'!E364, 'Raw Data'!O364&lt;'Raw Data'!P364), 'Raw Data'!E364, 0)</f>
        <v>0</v>
      </c>
      <c r="AI369" s="7">
        <f t="shared" si="90"/>
        <v>0</v>
      </c>
      <c r="AJ369">
        <f>IF(ISNUMBER('Raw Data'!C364), IF(_xlfn.XLOOKUP(SMALL('Raw Data'!C364:E364, 1), C369:G369, C369:G369, 0)&gt;0, SMALL('Raw Data'!C364:E364, 1), 0), 0)</f>
        <v>0</v>
      </c>
      <c r="AK369" s="7">
        <f t="shared" si="91"/>
        <v>0</v>
      </c>
      <c r="AL369">
        <f>IF(ISNUMBER('Raw Data'!C364), IF(_xlfn.XLOOKUP(SMALL('Raw Data'!C364:E364, 2), C369:G369, C369:G369, 0)&gt;0, SMALL('Raw Data'!C364:E364, 2), 0), 0)</f>
        <v>0</v>
      </c>
      <c r="AM369" s="7">
        <f t="shared" si="92"/>
        <v>0</v>
      </c>
      <c r="AN369">
        <f>IF(ISNUMBER('Raw Data'!C364), IF(_xlfn.XLOOKUP(SMALL('Raw Data'!C364:E364, 3), C369:G369, C369:G369, 0)&gt;0, SMALL('Raw Data'!C364:E364, 3), 0), 0)</f>
        <v>0</v>
      </c>
      <c r="AO369" s="7">
        <f t="shared" si="93"/>
        <v>0</v>
      </c>
      <c r="AP369">
        <f>IF(AND('Raw Data'!C364&lt;'Raw Data'!E364,'Raw Data'!O364&gt;'Raw Data'!P364),'Raw Data'!C364,IF(AND('Raw Data'!E364&lt;'Raw Data'!C364,'Raw Data'!P364&gt;'Raw Data'!O364),'Raw Data'!E364,0))</f>
        <v>0</v>
      </c>
      <c r="AQ369" s="7">
        <f t="shared" si="94"/>
        <v>0</v>
      </c>
      <c r="AR369">
        <f>IF(AND('Raw Data'!C364&gt;'Raw Data'!E364,'Raw Data'!O364&gt;'Raw Data'!P364),'Raw Data'!C364,IF(AND('Raw Data'!E364&gt;'Raw Data'!C364,'Raw Data'!P364&gt;'Raw Data'!O364),'Raw Data'!E364,0))</f>
        <v>0</v>
      </c>
      <c r="AS369">
        <f>IF('Raw Data'!D364&gt;0, IF('Raw Data'!D364&gt;4, Analysis!P369, 1), 0)</f>
        <v>0</v>
      </c>
      <c r="AT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AU369">
        <f t="shared" si="95"/>
        <v>0</v>
      </c>
      <c r="AV369">
        <f>IF(AND('Raw Data'!D364&gt;4,'Raw Data'!O364&lt;'Raw Data'!P364),'Raw Data'!K364,IF(AND('Raw Data'!D364&gt;4,'Raw Data'!O364='Raw Data'!P364),0,IF('Raw Data'!O364='Raw Data'!P364,'Raw Data'!D364,0)))</f>
        <v>0</v>
      </c>
      <c r="AW369">
        <f>IF(AND('Raw Data'!D364&lt;4, NOT(ISBLANK('Raw Data'!D364))), 1, 0)</f>
        <v>0</v>
      </c>
      <c r="AX369">
        <f>IF(AND('Raw Data'!D364&lt;4, 'Raw Data'!O364='Raw Data'!P364), 'Raw Data'!D364, 0)</f>
        <v>0</v>
      </c>
    </row>
    <row r="370" spans="1:50" x14ac:dyDescent="0.3">
      <c r="A370">
        <f>'Raw Data'!Q365</f>
        <v>0</v>
      </c>
      <c r="B370" s="7">
        <f t="shared" si="80"/>
        <v>0</v>
      </c>
      <c r="C370">
        <f>IF('Raw Data'!O365&gt;'Raw Data'!P365, 'Raw Data'!C365, 0)</f>
        <v>0</v>
      </c>
      <c r="D370" s="7">
        <f t="shared" si="81"/>
        <v>0</v>
      </c>
      <c r="E370">
        <f>IF(AND(ISNUMBER('Raw Data'!O365), 'Raw Data'!O365='Raw Data'!P365), 'Raw Data'!D365, 0)</f>
        <v>0</v>
      </c>
      <c r="F370" s="7">
        <f t="shared" si="82"/>
        <v>0</v>
      </c>
      <c r="G370">
        <f>IF('Raw Data'!O365&lt;'Raw Data'!P365, 'Raw Data'!E365, 0)</f>
        <v>0</v>
      </c>
      <c r="H370" s="7">
        <f t="shared" si="83"/>
        <v>0</v>
      </c>
      <c r="I370">
        <f>IF(SUM('Raw Data'!O365:P365)&gt;2, 'Raw Data'!F365, 0)</f>
        <v>0</v>
      </c>
      <c r="J370" s="7">
        <f t="shared" si="84"/>
        <v>0</v>
      </c>
      <c r="K370">
        <f>IF(AND(ISNUMBER('Raw Data'!O365),SUM('Raw Data'!O365:P365)&lt;3),'Raw Data'!F365,)</f>
        <v>0</v>
      </c>
      <c r="L370" s="7">
        <f t="shared" si="85"/>
        <v>0</v>
      </c>
      <c r="M370">
        <f>IF(AND('Raw Data'!O365&gt;0, 'Raw Data'!P365&gt;0), 'Raw Data'!H365, 0)</f>
        <v>0</v>
      </c>
      <c r="N370" s="7">
        <f t="shared" si="86"/>
        <v>0</v>
      </c>
      <c r="O370">
        <f>IF(AND(ISNUMBER('Raw Data'!O365), OR('Raw Data'!O365=0, 'Raw Data'!P365=0)), 'Raw Data'!I365, 0)</f>
        <v>0</v>
      </c>
      <c r="P370" s="7">
        <f>IF(OR(E370&gt;0, ISBLANK('Raw Data'!O365)=TRUE), 0, 1)</f>
        <v>0</v>
      </c>
      <c r="Q370">
        <f>IF('Raw Data'!O365='Raw Data'!P365, 0, IF('Raw Data'!O365&gt;'Raw Data'!P365, 'Raw Data'!J365, 0))</f>
        <v>0</v>
      </c>
      <c r="R370" s="7">
        <f>IF(OR(E370&gt;0, ISBLANK('Raw Data'!O365)=TRUE), 0, 1)</f>
        <v>0</v>
      </c>
      <c r="S370">
        <f>IF('Raw Data'!O365='Raw Data'!P365, 0, IF('Raw Data'!O365&lt;'Raw Data'!P365, 'Raw Data'!K365, 0))</f>
        <v>0</v>
      </c>
      <c r="T370" s="7">
        <f t="shared" si="87"/>
        <v>0</v>
      </c>
      <c r="U370">
        <f>IF(AND(ISNUMBER('Raw Data'!O365), OR('Raw Data'!O365&gt;'Raw Data'!P365, 'Raw Data'!O365='Raw Data'!P365)), 'Raw Data'!L365, 0)</f>
        <v>0</v>
      </c>
      <c r="V370" s="7">
        <f t="shared" si="88"/>
        <v>0</v>
      </c>
      <c r="W370">
        <f>IF(AND(ISNUMBER('Raw Data'!O365), OR('Raw Data'!O365&lt;'Raw Data'!P365, 'Raw Data'!O365='Raw Data'!P365)), 'Raw Data'!M365, 0)</f>
        <v>0</v>
      </c>
      <c r="X370" s="7">
        <f t="shared" si="89"/>
        <v>0</v>
      </c>
      <c r="Y370">
        <f>IF(AND(ISNUMBER('Raw Data'!O365), OR('Raw Data'!O365&gt;'Raw Data'!P365, 'Raw Data'!O365&lt;'Raw Data'!P365)), 'Raw Data'!N365, 0)</f>
        <v>0</v>
      </c>
      <c r="Z370">
        <f>IF('Raw Data'!C365&lt;'Raw Data'!E365, 1, 0)</f>
        <v>0</v>
      </c>
      <c r="AA370">
        <f>IF(AND('Raw Data'!C365&lt;'Raw Data'!E365, 'Raw Data'!O365&gt;'Raw Data'!P365), 'Raw Data'!C365, 0)</f>
        <v>0</v>
      </c>
      <c r="AB370" t="b">
        <f>'Raw Data'!C365&lt;'Raw Data'!E365</f>
        <v>0</v>
      </c>
      <c r="AC370">
        <f>IF('Raw Data'!C366&gt;'Raw Data'!E366, 1, 0)</f>
        <v>0</v>
      </c>
      <c r="AD370">
        <f>IF(AND('Raw Data'!C365&gt;'Raw Data'!E365, 'Raw Data'!O365&gt;'Raw Data'!P365), 'Raw Data'!C365, 0)</f>
        <v>0</v>
      </c>
      <c r="AE370">
        <f>IF('Raw Data'!E365&lt;'Raw Data'!C365, 1, 0)</f>
        <v>0</v>
      </c>
      <c r="AF370">
        <f>IF(AND('Raw Data'!C365&gt;'Raw Data'!E365, 'Raw Data'!O365&lt;'Raw Data'!P365), 'Raw Data'!E365, 0)</f>
        <v>0</v>
      </c>
      <c r="AG370">
        <f>IF('Raw Data'!E365&gt;'Raw Data'!C365, 1, 0)</f>
        <v>0</v>
      </c>
      <c r="AH370">
        <f>IF(AND('Raw Data'!C365&lt;'Raw Data'!E365, 'Raw Data'!O365&lt;'Raw Data'!P365), 'Raw Data'!E365, 0)</f>
        <v>0</v>
      </c>
      <c r="AI370" s="7">
        <f t="shared" si="90"/>
        <v>0</v>
      </c>
      <c r="AJ370">
        <f>IF(ISNUMBER('Raw Data'!C365), IF(_xlfn.XLOOKUP(SMALL('Raw Data'!C365:E365, 1), C370:G370, C370:G370, 0)&gt;0, SMALL('Raw Data'!C365:E365, 1), 0), 0)</f>
        <v>0</v>
      </c>
      <c r="AK370" s="7">
        <f t="shared" si="91"/>
        <v>0</v>
      </c>
      <c r="AL370">
        <f>IF(ISNUMBER('Raw Data'!C365), IF(_xlfn.XLOOKUP(SMALL('Raw Data'!C365:E365, 2), C370:G370, C370:G370, 0)&gt;0, SMALL('Raw Data'!C365:E365, 2), 0), 0)</f>
        <v>0</v>
      </c>
      <c r="AM370" s="7">
        <f t="shared" si="92"/>
        <v>0</v>
      </c>
      <c r="AN370">
        <f>IF(ISNUMBER('Raw Data'!C365), IF(_xlfn.XLOOKUP(SMALL('Raw Data'!C365:E365, 3), C370:G370, C370:G370, 0)&gt;0, SMALL('Raw Data'!C365:E365, 3), 0), 0)</f>
        <v>0</v>
      </c>
      <c r="AO370" s="7">
        <f t="shared" si="93"/>
        <v>0</v>
      </c>
      <c r="AP370">
        <f>IF(AND('Raw Data'!C365&lt;'Raw Data'!E365,'Raw Data'!O365&gt;'Raw Data'!P365),'Raw Data'!C365,IF(AND('Raw Data'!E365&lt;'Raw Data'!C365,'Raw Data'!P365&gt;'Raw Data'!O365),'Raw Data'!E365,0))</f>
        <v>0</v>
      </c>
      <c r="AQ370" s="7">
        <f t="shared" si="94"/>
        <v>0</v>
      </c>
      <c r="AR370">
        <f>IF(AND('Raw Data'!C365&gt;'Raw Data'!E365,'Raw Data'!O365&gt;'Raw Data'!P365),'Raw Data'!C365,IF(AND('Raw Data'!E365&gt;'Raw Data'!C365,'Raw Data'!P365&gt;'Raw Data'!O365),'Raw Data'!E365,0))</f>
        <v>0</v>
      </c>
      <c r="AS370">
        <f>IF('Raw Data'!D365&gt;0, IF('Raw Data'!D365&gt;4, Analysis!P370, 1), 0)</f>
        <v>0</v>
      </c>
      <c r="AT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AU370">
        <f t="shared" si="95"/>
        <v>0</v>
      </c>
      <c r="AV370">
        <f>IF(AND('Raw Data'!D365&gt;4,'Raw Data'!O365&lt;'Raw Data'!P365),'Raw Data'!K365,IF(AND('Raw Data'!D365&gt;4,'Raw Data'!O365='Raw Data'!P365),0,IF('Raw Data'!O365='Raw Data'!P365,'Raw Data'!D365,0)))</f>
        <v>0</v>
      </c>
      <c r="AW370">
        <f>IF(AND('Raw Data'!D365&lt;4, NOT(ISBLANK('Raw Data'!D365))), 1, 0)</f>
        <v>0</v>
      </c>
      <c r="AX370">
        <f>IF(AND('Raw Data'!D365&lt;4, 'Raw Data'!O365='Raw Data'!P365), 'Raw Data'!D365, 0)</f>
        <v>0</v>
      </c>
    </row>
    <row r="371" spans="1:50" x14ac:dyDescent="0.3">
      <c r="A371">
        <f>'Raw Data'!Q366</f>
        <v>0</v>
      </c>
      <c r="B371" s="7">
        <f t="shared" si="80"/>
        <v>0</v>
      </c>
      <c r="C371">
        <f>IF('Raw Data'!O366&gt;'Raw Data'!P366, 'Raw Data'!C366, 0)</f>
        <v>0</v>
      </c>
      <c r="D371" s="7">
        <f t="shared" si="81"/>
        <v>0</v>
      </c>
      <c r="E371">
        <f>IF(AND(ISNUMBER('Raw Data'!O366), 'Raw Data'!O366='Raw Data'!P366), 'Raw Data'!D366, 0)</f>
        <v>0</v>
      </c>
      <c r="F371" s="7">
        <f t="shared" si="82"/>
        <v>0</v>
      </c>
      <c r="G371">
        <f>IF('Raw Data'!O366&lt;'Raw Data'!P366, 'Raw Data'!E366, 0)</f>
        <v>0</v>
      </c>
      <c r="H371" s="7">
        <f t="shared" si="83"/>
        <v>0</v>
      </c>
      <c r="I371">
        <f>IF(SUM('Raw Data'!O366:P366)&gt;2, 'Raw Data'!F366, 0)</f>
        <v>0</v>
      </c>
      <c r="J371" s="7">
        <f t="shared" si="84"/>
        <v>0</v>
      </c>
      <c r="K371">
        <f>IF(AND(ISNUMBER('Raw Data'!O366),SUM('Raw Data'!O366:P366)&lt;3),'Raw Data'!F366,)</f>
        <v>0</v>
      </c>
      <c r="L371" s="7">
        <f t="shared" si="85"/>
        <v>0</v>
      </c>
      <c r="M371">
        <f>IF(AND('Raw Data'!O366&gt;0, 'Raw Data'!P366&gt;0), 'Raw Data'!H366, 0)</f>
        <v>0</v>
      </c>
      <c r="N371" s="7">
        <f t="shared" si="86"/>
        <v>0</v>
      </c>
      <c r="O371">
        <f>IF(AND(ISNUMBER('Raw Data'!O366), OR('Raw Data'!O366=0, 'Raw Data'!P366=0)), 'Raw Data'!I366, 0)</f>
        <v>0</v>
      </c>
      <c r="P371" s="7">
        <f>IF(OR(E371&gt;0, ISBLANK('Raw Data'!O366)=TRUE), 0, 1)</f>
        <v>0</v>
      </c>
      <c r="Q371">
        <f>IF('Raw Data'!O366='Raw Data'!P366, 0, IF('Raw Data'!O366&gt;'Raw Data'!P366, 'Raw Data'!J366, 0))</f>
        <v>0</v>
      </c>
      <c r="R371" s="7">
        <f>IF(OR(E371&gt;0, ISBLANK('Raw Data'!O366)=TRUE), 0, 1)</f>
        <v>0</v>
      </c>
      <c r="S371">
        <f>IF('Raw Data'!O366='Raw Data'!P366, 0, IF('Raw Data'!O366&lt;'Raw Data'!P366, 'Raw Data'!K366, 0))</f>
        <v>0</v>
      </c>
      <c r="T371" s="7">
        <f t="shared" si="87"/>
        <v>0</v>
      </c>
      <c r="U371">
        <f>IF(AND(ISNUMBER('Raw Data'!O366), OR('Raw Data'!O366&gt;'Raw Data'!P366, 'Raw Data'!O366='Raw Data'!P366)), 'Raw Data'!L366, 0)</f>
        <v>0</v>
      </c>
      <c r="V371" s="7">
        <f t="shared" si="88"/>
        <v>0</v>
      </c>
      <c r="W371">
        <f>IF(AND(ISNUMBER('Raw Data'!O366), OR('Raw Data'!O366&lt;'Raw Data'!P366, 'Raw Data'!O366='Raw Data'!P366)), 'Raw Data'!M366, 0)</f>
        <v>0</v>
      </c>
      <c r="X371" s="7">
        <f t="shared" si="89"/>
        <v>0</v>
      </c>
      <c r="Y371">
        <f>IF(AND(ISNUMBER('Raw Data'!O366), OR('Raw Data'!O366&gt;'Raw Data'!P366, 'Raw Data'!O366&lt;'Raw Data'!P366)), 'Raw Data'!N366, 0)</f>
        <v>0</v>
      </c>
      <c r="Z371">
        <f>IF('Raw Data'!C366&lt;'Raw Data'!E366, 1, 0)</f>
        <v>0</v>
      </c>
      <c r="AA371">
        <f>IF(AND('Raw Data'!C366&lt;'Raw Data'!E366, 'Raw Data'!O366&gt;'Raw Data'!P366), 'Raw Data'!C366, 0)</f>
        <v>0</v>
      </c>
      <c r="AB371" t="b">
        <f>'Raw Data'!C366&lt;'Raw Data'!E366</f>
        <v>0</v>
      </c>
      <c r="AC371">
        <f>IF('Raw Data'!C367&gt;'Raw Data'!E367, 1, 0)</f>
        <v>0</v>
      </c>
      <c r="AD371">
        <f>IF(AND('Raw Data'!C366&gt;'Raw Data'!E366, 'Raw Data'!O366&gt;'Raw Data'!P366), 'Raw Data'!C366, 0)</f>
        <v>0</v>
      </c>
      <c r="AE371">
        <f>IF('Raw Data'!E366&lt;'Raw Data'!C366, 1, 0)</f>
        <v>0</v>
      </c>
      <c r="AF371">
        <f>IF(AND('Raw Data'!C366&gt;'Raw Data'!E366, 'Raw Data'!O366&lt;'Raw Data'!P366), 'Raw Data'!E366, 0)</f>
        <v>0</v>
      </c>
      <c r="AG371">
        <f>IF('Raw Data'!E366&gt;'Raw Data'!C366, 1, 0)</f>
        <v>0</v>
      </c>
      <c r="AH371">
        <f>IF(AND('Raw Data'!C366&lt;'Raw Data'!E366, 'Raw Data'!O366&lt;'Raw Data'!P366), 'Raw Data'!E366, 0)</f>
        <v>0</v>
      </c>
      <c r="AI371" s="7">
        <f t="shared" si="90"/>
        <v>0</v>
      </c>
      <c r="AJ371">
        <f>IF(ISNUMBER('Raw Data'!C366), IF(_xlfn.XLOOKUP(SMALL('Raw Data'!C366:E366, 1), C371:G371, C371:G371, 0)&gt;0, SMALL('Raw Data'!C366:E366, 1), 0), 0)</f>
        <v>0</v>
      </c>
      <c r="AK371" s="7">
        <f t="shared" si="91"/>
        <v>0</v>
      </c>
      <c r="AL371">
        <f>IF(ISNUMBER('Raw Data'!C366), IF(_xlfn.XLOOKUP(SMALL('Raw Data'!C366:E366, 2), C371:G371, C371:G371, 0)&gt;0, SMALL('Raw Data'!C366:E366, 2), 0), 0)</f>
        <v>0</v>
      </c>
      <c r="AM371" s="7">
        <f t="shared" si="92"/>
        <v>0</v>
      </c>
      <c r="AN371">
        <f>IF(ISNUMBER('Raw Data'!C366), IF(_xlfn.XLOOKUP(SMALL('Raw Data'!C366:E366, 3), C371:G371, C371:G371, 0)&gt;0, SMALL('Raw Data'!C366:E366, 3), 0), 0)</f>
        <v>0</v>
      </c>
      <c r="AO371" s="7">
        <f t="shared" si="93"/>
        <v>0</v>
      </c>
      <c r="AP371">
        <f>IF(AND('Raw Data'!C366&lt;'Raw Data'!E366,'Raw Data'!O366&gt;'Raw Data'!P366),'Raw Data'!C366,IF(AND('Raw Data'!E366&lt;'Raw Data'!C366,'Raw Data'!P366&gt;'Raw Data'!O366),'Raw Data'!E366,0))</f>
        <v>0</v>
      </c>
      <c r="AQ371" s="7">
        <f t="shared" si="94"/>
        <v>0</v>
      </c>
      <c r="AR371">
        <f>IF(AND('Raw Data'!C366&gt;'Raw Data'!E366,'Raw Data'!O366&gt;'Raw Data'!P366),'Raw Data'!C366,IF(AND('Raw Data'!E366&gt;'Raw Data'!C366,'Raw Data'!P366&gt;'Raw Data'!O366),'Raw Data'!E366,0))</f>
        <v>0</v>
      </c>
      <c r="AS371">
        <f>IF('Raw Data'!D366&gt;0, IF('Raw Data'!D366&gt;4, Analysis!P371, 1), 0)</f>
        <v>0</v>
      </c>
      <c r="AT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AU371">
        <f t="shared" si="95"/>
        <v>0</v>
      </c>
      <c r="AV371">
        <f>IF(AND('Raw Data'!D366&gt;4,'Raw Data'!O366&lt;'Raw Data'!P366),'Raw Data'!K366,IF(AND('Raw Data'!D366&gt;4,'Raw Data'!O366='Raw Data'!P366),0,IF('Raw Data'!O366='Raw Data'!P366,'Raw Data'!D366,0)))</f>
        <v>0</v>
      </c>
      <c r="AW371">
        <f>IF(AND('Raw Data'!D366&lt;4, NOT(ISBLANK('Raw Data'!D366))), 1, 0)</f>
        <v>0</v>
      </c>
      <c r="AX371">
        <f>IF(AND('Raw Data'!D366&lt;4, 'Raw Data'!O366='Raw Data'!P366), 'Raw Data'!D366, 0)</f>
        <v>0</v>
      </c>
    </row>
    <row r="372" spans="1:50" x14ac:dyDescent="0.3">
      <c r="A372">
        <f>'Raw Data'!Q367</f>
        <v>0</v>
      </c>
      <c r="B372" s="7">
        <f t="shared" si="80"/>
        <v>0</v>
      </c>
      <c r="C372">
        <f>IF('Raw Data'!O367&gt;'Raw Data'!P367, 'Raw Data'!C367, 0)</f>
        <v>0</v>
      </c>
      <c r="D372" s="7">
        <f t="shared" si="81"/>
        <v>0</v>
      </c>
      <c r="E372">
        <f>IF(AND(ISNUMBER('Raw Data'!O367), 'Raw Data'!O367='Raw Data'!P367), 'Raw Data'!D367, 0)</f>
        <v>0</v>
      </c>
      <c r="F372" s="7">
        <f t="shared" si="82"/>
        <v>0</v>
      </c>
      <c r="G372">
        <f>IF('Raw Data'!O367&lt;'Raw Data'!P367, 'Raw Data'!E367, 0)</f>
        <v>0</v>
      </c>
      <c r="H372" s="7">
        <f t="shared" si="83"/>
        <v>0</v>
      </c>
      <c r="I372">
        <f>IF(SUM('Raw Data'!O367:P367)&gt;2, 'Raw Data'!F367, 0)</f>
        <v>0</v>
      </c>
      <c r="J372" s="7">
        <f t="shared" si="84"/>
        <v>0</v>
      </c>
      <c r="K372">
        <f>IF(AND(ISNUMBER('Raw Data'!O367),SUM('Raw Data'!O367:P367)&lt;3),'Raw Data'!F367,)</f>
        <v>0</v>
      </c>
      <c r="L372" s="7">
        <f t="shared" si="85"/>
        <v>0</v>
      </c>
      <c r="M372">
        <f>IF(AND('Raw Data'!O367&gt;0, 'Raw Data'!P367&gt;0), 'Raw Data'!H367, 0)</f>
        <v>0</v>
      </c>
      <c r="N372" s="7">
        <f t="shared" si="86"/>
        <v>0</v>
      </c>
      <c r="O372">
        <f>IF(AND(ISNUMBER('Raw Data'!O367), OR('Raw Data'!O367=0, 'Raw Data'!P367=0)), 'Raw Data'!I367, 0)</f>
        <v>0</v>
      </c>
      <c r="P372" s="7">
        <f>IF(OR(E372&gt;0, ISBLANK('Raw Data'!O367)=TRUE), 0, 1)</f>
        <v>0</v>
      </c>
      <c r="Q372">
        <f>IF('Raw Data'!O367='Raw Data'!P367, 0, IF('Raw Data'!O367&gt;'Raw Data'!P367, 'Raw Data'!J367, 0))</f>
        <v>0</v>
      </c>
      <c r="R372" s="7">
        <f>IF(OR(E372&gt;0, ISBLANK('Raw Data'!O367)=TRUE), 0, 1)</f>
        <v>0</v>
      </c>
      <c r="S372">
        <f>IF('Raw Data'!O367='Raw Data'!P367, 0, IF('Raw Data'!O367&lt;'Raw Data'!P367, 'Raw Data'!K367, 0))</f>
        <v>0</v>
      </c>
      <c r="T372" s="7">
        <f t="shared" si="87"/>
        <v>0</v>
      </c>
      <c r="U372">
        <f>IF(AND(ISNUMBER('Raw Data'!O367), OR('Raw Data'!O367&gt;'Raw Data'!P367, 'Raw Data'!O367='Raw Data'!P367)), 'Raw Data'!L367, 0)</f>
        <v>0</v>
      </c>
      <c r="V372" s="7">
        <f t="shared" si="88"/>
        <v>0</v>
      </c>
      <c r="W372">
        <f>IF(AND(ISNUMBER('Raw Data'!O367), OR('Raw Data'!O367&lt;'Raw Data'!P367, 'Raw Data'!O367='Raw Data'!P367)), 'Raw Data'!M367, 0)</f>
        <v>0</v>
      </c>
      <c r="X372" s="7">
        <f t="shared" si="89"/>
        <v>0</v>
      </c>
      <c r="Y372">
        <f>IF(AND(ISNUMBER('Raw Data'!O367), OR('Raw Data'!O367&gt;'Raw Data'!P367, 'Raw Data'!O367&lt;'Raw Data'!P367)), 'Raw Data'!N367, 0)</f>
        <v>0</v>
      </c>
      <c r="Z372">
        <f>IF('Raw Data'!C367&lt;'Raw Data'!E367, 1, 0)</f>
        <v>0</v>
      </c>
      <c r="AA372">
        <f>IF(AND('Raw Data'!C367&lt;'Raw Data'!E367, 'Raw Data'!O367&gt;'Raw Data'!P367), 'Raw Data'!C367, 0)</f>
        <v>0</v>
      </c>
      <c r="AB372" t="b">
        <f>'Raw Data'!C367&lt;'Raw Data'!E367</f>
        <v>0</v>
      </c>
      <c r="AC372">
        <f>IF('Raw Data'!C368&gt;'Raw Data'!E368, 1, 0)</f>
        <v>0</v>
      </c>
      <c r="AD372">
        <f>IF(AND('Raw Data'!C367&gt;'Raw Data'!E367, 'Raw Data'!O367&gt;'Raw Data'!P367), 'Raw Data'!C367, 0)</f>
        <v>0</v>
      </c>
      <c r="AE372">
        <f>IF('Raw Data'!E367&lt;'Raw Data'!C367, 1, 0)</f>
        <v>0</v>
      </c>
      <c r="AF372">
        <f>IF(AND('Raw Data'!C367&gt;'Raw Data'!E367, 'Raw Data'!O367&lt;'Raw Data'!P367), 'Raw Data'!E367, 0)</f>
        <v>0</v>
      </c>
      <c r="AG372">
        <f>IF('Raw Data'!E367&gt;'Raw Data'!C367, 1, 0)</f>
        <v>0</v>
      </c>
      <c r="AH372">
        <f>IF(AND('Raw Data'!C367&lt;'Raw Data'!E367, 'Raw Data'!O367&lt;'Raw Data'!P367), 'Raw Data'!E367, 0)</f>
        <v>0</v>
      </c>
      <c r="AI372" s="7">
        <f t="shared" si="90"/>
        <v>0</v>
      </c>
      <c r="AJ372">
        <f>IF(ISNUMBER('Raw Data'!C367), IF(_xlfn.XLOOKUP(SMALL('Raw Data'!C367:E367, 1), C372:G372, C372:G372, 0)&gt;0, SMALL('Raw Data'!C367:E367, 1), 0), 0)</f>
        <v>0</v>
      </c>
      <c r="AK372" s="7">
        <f t="shared" si="91"/>
        <v>0</v>
      </c>
      <c r="AL372">
        <f>IF(ISNUMBER('Raw Data'!C367), IF(_xlfn.XLOOKUP(SMALL('Raw Data'!C367:E367, 2), C372:G372, C372:G372, 0)&gt;0, SMALL('Raw Data'!C367:E367, 2), 0), 0)</f>
        <v>0</v>
      </c>
      <c r="AM372" s="7">
        <f t="shared" si="92"/>
        <v>0</v>
      </c>
      <c r="AN372">
        <f>IF(ISNUMBER('Raw Data'!C367), IF(_xlfn.XLOOKUP(SMALL('Raw Data'!C367:E367, 3), C372:G372, C372:G372, 0)&gt;0, SMALL('Raw Data'!C367:E367, 3), 0), 0)</f>
        <v>0</v>
      </c>
      <c r="AO372" s="7">
        <f t="shared" si="93"/>
        <v>0</v>
      </c>
      <c r="AP372">
        <f>IF(AND('Raw Data'!C367&lt;'Raw Data'!E367,'Raw Data'!O367&gt;'Raw Data'!P367),'Raw Data'!C367,IF(AND('Raw Data'!E367&lt;'Raw Data'!C367,'Raw Data'!P367&gt;'Raw Data'!O367),'Raw Data'!E367,0))</f>
        <v>0</v>
      </c>
      <c r="AQ372" s="7">
        <f t="shared" si="94"/>
        <v>0</v>
      </c>
      <c r="AR372">
        <f>IF(AND('Raw Data'!C367&gt;'Raw Data'!E367,'Raw Data'!O367&gt;'Raw Data'!P367),'Raw Data'!C367,IF(AND('Raw Data'!E367&gt;'Raw Data'!C367,'Raw Data'!P367&gt;'Raw Data'!O367),'Raw Data'!E367,0))</f>
        <v>0</v>
      </c>
      <c r="AS372">
        <f>IF('Raw Data'!D367&gt;0, IF('Raw Data'!D367&gt;4, Analysis!P372, 1), 0)</f>
        <v>0</v>
      </c>
      <c r="AT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AU372">
        <f t="shared" si="95"/>
        <v>0</v>
      </c>
      <c r="AV372">
        <f>IF(AND('Raw Data'!D367&gt;4,'Raw Data'!O367&lt;'Raw Data'!P367),'Raw Data'!K367,IF(AND('Raw Data'!D367&gt;4,'Raw Data'!O367='Raw Data'!P367),0,IF('Raw Data'!O367='Raw Data'!P367,'Raw Data'!D367,0)))</f>
        <v>0</v>
      </c>
      <c r="AW372">
        <f>IF(AND('Raw Data'!D367&lt;4, NOT(ISBLANK('Raw Data'!D367))), 1, 0)</f>
        <v>0</v>
      </c>
      <c r="AX372">
        <f>IF(AND('Raw Data'!D367&lt;4, 'Raw Data'!O367='Raw Data'!P367), 'Raw Data'!D367, 0)</f>
        <v>0</v>
      </c>
    </row>
    <row r="373" spans="1:50" x14ac:dyDescent="0.3">
      <c r="A373">
        <f>'Raw Data'!Q368</f>
        <v>0</v>
      </c>
      <c r="B373" s="7">
        <f t="shared" si="80"/>
        <v>0</v>
      </c>
      <c r="C373">
        <f>IF('Raw Data'!O368&gt;'Raw Data'!P368, 'Raw Data'!C368, 0)</f>
        <v>0</v>
      </c>
      <c r="D373" s="7">
        <f t="shared" si="81"/>
        <v>0</v>
      </c>
      <c r="E373">
        <f>IF(AND(ISNUMBER('Raw Data'!O368), 'Raw Data'!O368='Raw Data'!P368), 'Raw Data'!D368, 0)</f>
        <v>0</v>
      </c>
      <c r="F373" s="7">
        <f t="shared" si="82"/>
        <v>0</v>
      </c>
      <c r="G373">
        <f>IF('Raw Data'!O368&lt;'Raw Data'!P368, 'Raw Data'!E368, 0)</f>
        <v>0</v>
      </c>
      <c r="H373" s="7">
        <f t="shared" si="83"/>
        <v>0</v>
      </c>
      <c r="I373">
        <f>IF(SUM('Raw Data'!O368:P368)&gt;2, 'Raw Data'!F368, 0)</f>
        <v>0</v>
      </c>
      <c r="J373" s="7">
        <f t="shared" si="84"/>
        <v>0</v>
      </c>
      <c r="K373">
        <f>IF(AND(ISNUMBER('Raw Data'!O368),SUM('Raw Data'!O368:P368)&lt;3),'Raw Data'!F368,)</f>
        <v>0</v>
      </c>
      <c r="L373" s="7">
        <f t="shared" si="85"/>
        <v>0</v>
      </c>
      <c r="M373">
        <f>IF(AND('Raw Data'!O368&gt;0, 'Raw Data'!P368&gt;0), 'Raw Data'!H368, 0)</f>
        <v>0</v>
      </c>
      <c r="N373" s="7">
        <f t="shared" si="86"/>
        <v>0</v>
      </c>
      <c r="O373">
        <f>IF(AND(ISNUMBER('Raw Data'!O368), OR('Raw Data'!O368=0, 'Raw Data'!P368=0)), 'Raw Data'!I368, 0)</f>
        <v>0</v>
      </c>
      <c r="P373" s="7">
        <f>IF(OR(E373&gt;0, ISBLANK('Raw Data'!O368)=TRUE), 0, 1)</f>
        <v>0</v>
      </c>
      <c r="Q373">
        <f>IF('Raw Data'!O368='Raw Data'!P368, 0, IF('Raw Data'!O368&gt;'Raw Data'!P368, 'Raw Data'!J368, 0))</f>
        <v>0</v>
      </c>
      <c r="R373" s="7">
        <f>IF(OR(E373&gt;0, ISBLANK('Raw Data'!O368)=TRUE), 0, 1)</f>
        <v>0</v>
      </c>
      <c r="S373">
        <f>IF('Raw Data'!O368='Raw Data'!P368, 0, IF('Raw Data'!O368&lt;'Raw Data'!P368, 'Raw Data'!K368, 0))</f>
        <v>0</v>
      </c>
      <c r="T373" s="7">
        <f t="shared" si="87"/>
        <v>0</v>
      </c>
      <c r="U373">
        <f>IF(AND(ISNUMBER('Raw Data'!O368), OR('Raw Data'!O368&gt;'Raw Data'!P368, 'Raw Data'!O368='Raw Data'!P368)), 'Raw Data'!L368, 0)</f>
        <v>0</v>
      </c>
      <c r="V373" s="7">
        <f t="shared" si="88"/>
        <v>0</v>
      </c>
      <c r="W373">
        <f>IF(AND(ISNUMBER('Raw Data'!O368), OR('Raw Data'!O368&lt;'Raw Data'!P368, 'Raw Data'!O368='Raw Data'!P368)), 'Raw Data'!M368, 0)</f>
        <v>0</v>
      </c>
      <c r="X373" s="7">
        <f t="shared" si="89"/>
        <v>0</v>
      </c>
      <c r="Y373">
        <f>IF(AND(ISNUMBER('Raw Data'!O368), OR('Raw Data'!O368&gt;'Raw Data'!P368, 'Raw Data'!O368&lt;'Raw Data'!P368)), 'Raw Data'!N368, 0)</f>
        <v>0</v>
      </c>
      <c r="Z373">
        <f>IF('Raw Data'!C368&lt;'Raw Data'!E368, 1, 0)</f>
        <v>0</v>
      </c>
      <c r="AA373">
        <f>IF(AND('Raw Data'!C368&lt;'Raw Data'!E368, 'Raw Data'!O368&gt;'Raw Data'!P368), 'Raw Data'!C368, 0)</f>
        <v>0</v>
      </c>
      <c r="AB373" t="b">
        <f>'Raw Data'!C368&lt;'Raw Data'!E368</f>
        <v>0</v>
      </c>
      <c r="AC373">
        <f>IF('Raw Data'!C369&gt;'Raw Data'!E369, 1, 0)</f>
        <v>0</v>
      </c>
      <c r="AD373">
        <f>IF(AND('Raw Data'!C368&gt;'Raw Data'!E368, 'Raw Data'!O368&gt;'Raw Data'!P368), 'Raw Data'!C368, 0)</f>
        <v>0</v>
      </c>
      <c r="AE373">
        <f>IF('Raw Data'!E368&lt;'Raw Data'!C368, 1, 0)</f>
        <v>0</v>
      </c>
      <c r="AF373">
        <f>IF(AND('Raw Data'!C368&gt;'Raw Data'!E368, 'Raw Data'!O368&lt;'Raw Data'!P368), 'Raw Data'!E368, 0)</f>
        <v>0</v>
      </c>
      <c r="AG373">
        <f>IF('Raw Data'!E368&gt;'Raw Data'!C368, 1, 0)</f>
        <v>0</v>
      </c>
      <c r="AH373">
        <f>IF(AND('Raw Data'!C368&lt;'Raw Data'!E368, 'Raw Data'!O368&lt;'Raw Data'!P368), 'Raw Data'!E368, 0)</f>
        <v>0</v>
      </c>
      <c r="AI373" s="7">
        <f t="shared" si="90"/>
        <v>0</v>
      </c>
      <c r="AJ373">
        <f>IF(ISNUMBER('Raw Data'!C368), IF(_xlfn.XLOOKUP(SMALL('Raw Data'!C368:E368, 1), C373:G373, C373:G373, 0)&gt;0, SMALL('Raw Data'!C368:E368, 1), 0), 0)</f>
        <v>0</v>
      </c>
      <c r="AK373" s="7">
        <f t="shared" si="91"/>
        <v>0</v>
      </c>
      <c r="AL373">
        <f>IF(ISNUMBER('Raw Data'!C368), IF(_xlfn.XLOOKUP(SMALL('Raw Data'!C368:E368, 2), C373:G373, C373:G373, 0)&gt;0, SMALL('Raw Data'!C368:E368, 2), 0), 0)</f>
        <v>0</v>
      </c>
      <c r="AM373" s="7">
        <f t="shared" si="92"/>
        <v>0</v>
      </c>
      <c r="AN373">
        <f>IF(ISNUMBER('Raw Data'!C368), IF(_xlfn.XLOOKUP(SMALL('Raw Data'!C368:E368, 3), C373:G373, C373:G373, 0)&gt;0, SMALL('Raw Data'!C368:E368, 3), 0), 0)</f>
        <v>0</v>
      </c>
      <c r="AO373" s="7">
        <f t="shared" si="93"/>
        <v>0</v>
      </c>
      <c r="AP373">
        <f>IF(AND('Raw Data'!C368&lt;'Raw Data'!E368,'Raw Data'!O368&gt;'Raw Data'!P368),'Raw Data'!C368,IF(AND('Raw Data'!E368&lt;'Raw Data'!C368,'Raw Data'!P368&gt;'Raw Data'!O368),'Raw Data'!E368,0))</f>
        <v>0</v>
      </c>
      <c r="AQ373" s="7">
        <f t="shared" si="94"/>
        <v>0</v>
      </c>
      <c r="AR373">
        <f>IF(AND('Raw Data'!C368&gt;'Raw Data'!E368,'Raw Data'!O368&gt;'Raw Data'!P368),'Raw Data'!C368,IF(AND('Raw Data'!E368&gt;'Raw Data'!C368,'Raw Data'!P368&gt;'Raw Data'!O368),'Raw Data'!E368,0))</f>
        <v>0</v>
      </c>
      <c r="AS373">
        <f>IF('Raw Data'!D368&gt;0, IF('Raw Data'!D368&gt;4, Analysis!P373, 1), 0)</f>
        <v>0</v>
      </c>
      <c r="AT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AU373">
        <f t="shared" si="95"/>
        <v>0</v>
      </c>
      <c r="AV373">
        <f>IF(AND('Raw Data'!D368&gt;4,'Raw Data'!O368&lt;'Raw Data'!P368),'Raw Data'!K368,IF(AND('Raw Data'!D368&gt;4,'Raw Data'!O368='Raw Data'!P368),0,IF('Raw Data'!O368='Raw Data'!P368,'Raw Data'!D368,0)))</f>
        <v>0</v>
      </c>
      <c r="AW373">
        <f>IF(AND('Raw Data'!D368&lt;4, NOT(ISBLANK('Raw Data'!D368))), 1, 0)</f>
        <v>0</v>
      </c>
      <c r="AX373">
        <f>IF(AND('Raw Data'!D368&lt;4, 'Raw Data'!O368='Raw Data'!P368), 'Raw Data'!D368, 0)</f>
        <v>0</v>
      </c>
    </row>
    <row r="374" spans="1:50" x14ac:dyDescent="0.3">
      <c r="A374">
        <f>'Raw Data'!Q369</f>
        <v>0</v>
      </c>
      <c r="B374" s="7">
        <f t="shared" si="80"/>
        <v>0</v>
      </c>
      <c r="C374">
        <f>IF('Raw Data'!O369&gt;'Raw Data'!P369, 'Raw Data'!C369, 0)</f>
        <v>0</v>
      </c>
      <c r="D374" s="7">
        <f t="shared" si="81"/>
        <v>0</v>
      </c>
      <c r="E374">
        <f>IF(AND(ISNUMBER('Raw Data'!O369), 'Raw Data'!O369='Raw Data'!P369), 'Raw Data'!D369, 0)</f>
        <v>0</v>
      </c>
      <c r="F374" s="7">
        <f t="shared" si="82"/>
        <v>0</v>
      </c>
      <c r="G374">
        <f>IF('Raw Data'!O369&lt;'Raw Data'!P369, 'Raw Data'!E369, 0)</f>
        <v>0</v>
      </c>
      <c r="H374" s="7">
        <f t="shared" si="83"/>
        <v>0</v>
      </c>
      <c r="I374">
        <f>IF(SUM('Raw Data'!O369:P369)&gt;2, 'Raw Data'!F369, 0)</f>
        <v>0</v>
      </c>
      <c r="J374" s="7">
        <f t="shared" si="84"/>
        <v>0</v>
      </c>
      <c r="K374">
        <f>IF(AND(ISNUMBER('Raw Data'!O369),SUM('Raw Data'!O369:P369)&lt;3),'Raw Data'!F369,)</f>
        <v>0</v>
      </c>
      <c r="L374" s="7">
        <f t="shared" si="85"/>
        <v>0</v>
      </c>
      <c r="M374">
        <f>IF(AND('Raw Data'!O369&gt;0, 'Raw Data'!P369&gt;0), 'Raw Data'!H369, 0)</f>
        <v>0</v>
      </c>
      <c r="N374" s="7">
        <f t="shared" si="86"/>
        <v>0</v>
      </c>
      <c r="O374">
        <f>IF(AND(ISNUMBER('Raw Data'!O369), OR('Raw Data'!O369=0, 'Raw Data'!P369=0)), 'Raw Data'!I369, 0)</f>
        <v>0</v>
      </c>
      <c r="P374" s="7">
        <f>IF(OR(E374&gt;0, ISBLANK('Raw Data'!O369)=TRUE), 0, 1)</f>
        <v>0</v>
      </c>
      <c r="Q374">
        <f>IF('Raw Data'!O369='Raw Data'!P369, 0, IF('Raw Data'!O369&gt;'Raw Data'!P369, 'Raw Data'!J369, 0))</f>
        <v>0</v>
      </c>
      <c r="R374" s="7">
        <f>IF(OR(E374&gt;0, ISBLANK('Raw Data'!O369)=TRUE), 0, 1)</f>
        <v>0</v>
      </c>
      <c r="S374">
        <f>IF('Raw Data'!O369='Raw Data'!P369, 0, IF('Raw Data'!O369&lt;'Raw Data'!P369, 'Raw Data'!K369, 0))</f>
        <v>0</v>
      </c>
      <c r="T374" s="7">
        <f t="shared" si="87"/>
        <v>0</v>
      </c>
      <c r="U374">
        <f>IF(AND(ISNUMBER('Raw Data'!O369), OR('Raw Data'!O369&gt;'Raw Data'!P369, 'Raw Data'!O369='Raw Data'!P369)), 'Raw Data'!L369, 0)</f>
        <v>0</v>
      </c>
      <c r="V374" s="7">
        <f t="shared" si="88"/>
        <v>0</v>
      </c>
      <c r="W374">
        <f>IF(AND(ISNUMBER('Raw Data'!O369), OR('Raw Data'!O369&lt;'Raw Data'!P369, 'Raw Data'!O369='Raw Data'!P369)), 'Raw Data'!M369, 0)</f>
        <v>0</v>
      </c>
      <c r="X374" s="7">
        <f t="shared" si="89"/>
        <v>0</v>
      </c>
      <c r="Y374">
        <f>IF(AND(ISNUMBER('Raw Data'!O369), OR('Raw Data'!O369&gt;'Raw Data'!P369, 'Raw Data'!O369&lt;'Raw Data'!P369)), 'Raw Data'!N369, 0)</f>
        <v>0</v>
      </c>
      <c r="Z374">
        <f>IF('Raw Data'!C369&lt;'Raw Data'!E369, 1, 0)</f>
        <v>0</v>
      </c>
      <c r="AA374">
        <f>IF(AND('Raw Data'!C369&lt;'Raw Data'!E369, 'Raw Data'!O369&gt;'Raw Data'!P369), 'Raw Data'!C369, 0)</f>
        <v>0</v>
      </c>
      <c r="AB374" t="b">
        <f>'Raw Data'!C369&lt;'Raw Data'!E369</f>
        <v>0</v>
      </c>
      <c r="AC374">
        <f>IF('Raw Data'!C370&gt;'Raw Data'!E370, 1, 0)</f>
        <v>0</v>
      </c>
      <c r="AD374">
        <f>IF(AND('Raw Data'!C369&gt;'Raw Data'!E369, 'Raw Data'!O369&gt;'Raw Data'!P369), 'Raw Data'!C369, 0)</f>
        <v>0</v>
      </c>
      <c r="AE374">
        <f>IF('Raw Data'!E369&lt;'Raw Data'!C369, 1, 0)</f>
        <v>0</v>
      </c>
      <c r="AF374">
        <f>IF(AND('Raw Data'!C369&gt;'Raw Data'!E369, 'Raw Data'!O369&lt;'Raw Data'!P369), 'Raw Data'!E369, 0)</f>
        <v>0</v>
      </c>
      <c r="AG374">
        <f>IF('Raw Data'!E369&gt;'Raw Data'!C369, 1, 0)</f>
        <v>0</v>
      </c>
      <c r="AH374">
        <f>IF(AND('Raw Data'!C369&lt;'Raw Data'!E369, 'Raw Data'!O369&lt;'Raw Data'!P369), 'Raw Data'!E369, 0)</f>
        <v>0</v>
      </c>
      <c r="AI374" s="7">
        <f t="shared" si="90"/>
        <v>0</v>
      </c>
      <c r="AJ374">
        <f>IF(ISNUMBER('Raw Data'!C369), IF(_xlfn.XLOOKUP(SMALL('Raw Data'!C369:E369, 1), C374:G374, C374:G374, 0)&gt;0, SMALL('Raw Data'!C369:E369, 1), 0), 0)</f>
        <v>0</v>
      </c>
      <c r="AK374" s="7">
        <f t="shared" si="91"/>
        <v>0</v>
      </c>
      <c r="AL374">
        <f>IF(ISNUMBER('Raw Data'!C369), IF(_xlfn.XLOOKUP(SMALL('Raw Data'!C369:E369, 2), C374:G374, C374:G374, 0)&gt;0, SMALL('Raw Data'!C369:E369, 2), 0), 0)</f>
        <v>0</v>
      </c>
      <c r="AM374" s="7">
        <f t="shared" si="92"/>
        <v>0</v>
      </c>
      <c r="AN374">
        <f>IF(ISNUMBER('Raw Data'!C369), IF(_xlfn.XLOOKUP(SMALL('Raw Data'!C369:E369, 3), C374:G374, C374:G374, 0)&gt;0, SMALL('Raw Data'!C369:E369, 3), 0), 0)</f>
        <v>0</v>
      </c>
      <c r="AO374" s="7">
        <f t="shared" si="93"/>
        <v>0</v>
      </c>
      <c r="AP374">
        <f>IF(AND('Raw Data'!C369&lt;'Raw Data'!E369,'Raw Data'!O369&gt;'Raw Data'!P369),'Raw Data'!C369,IF(AND('Raw Data'!E369&lt;'Raw Data'!C369,'Raw Data'!P369&gt;'Raw Data'!O369),'Raw Data'!E369,0))</f>
        <v>0</v>
      </c>
      <c r="AQ374" s="7">
        <f t="shared" si="94"/>
        <v>0</v>
      </c>
      <c r="AR374">
        <f>IF(AND('Raw Data'!C369&gt;'Raw Data'!E369,'Raw Data'!O369&gt;'Raw Data'!P369),'Raw Data'!C369,IF(AND('Raw Data'!E369&gt;'Raw Data'!C369,'Raw Data'!P369&gt;'Raw Data'!O369),'Raw Data'!E369,0))</f>
        <v>0</v>
      </c>
      <c r="AS374">
        <f>IF('Raw Data'!D369&gt;0, IF('Raw Data'!D369&gt;4, Analysis!P374, 1), 0)</f>
        <v>0</v>
      </c>
      <c r="AT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AU374">
        <f t="shared" si="95"/>
        <v>0</v>
      </c>
      <c r="AV374">
        <f>IF(AND('Raw Data'!D369&gt;4,'Raw Data'!O369&lt;'Raw Data'!P369),'Raw Data'!K369,IF(AND('Raw Data'!D369&gt;4,'Raw Data'!O369='Raw Data'!P369),0,IF('Raw Data'!O369='Raw Data'!P369,'Raw Data'!D369,0)))</f>
        <v>0</v>
      </c>
      <c r="AW374">
        <f>IF(AND('Raw Data'!D369&lt;4, NOT(ISBLANK('Raw Data'!D369))), 1, 0)</f>
        <v>0</v>
      </c>
      <c r="AX374">
        <f>IF(AND('Raw Data'!D369&lt;4, 'Raw Data'!O369='Raw Data'!P369), 'Raw Data'!D369, 0)</f>
        <v>0</v>
      </c>
    </row>
    <row r="375" spans="1:50" x14ac:dyDescent="0.3">
      <c r="A375">
        <f>'Raw Data'!Q370</f>
        <v>0</v>
      </c>
      <c r="B375" s="7">
        <f t="shared" si="80"/>
        <v>0</v>
      </c>
      <c r="C375">
        <f>IF('Raw Data'!O370&gt;'Raw Data'!P370, 'Raw Data'!C370, 0)</f>
        <v>0</v>
      </c>
      <c r="D375" s="7">
        <f t="shared" si="81"/>
        <v>0</v>
      </c>
      <c r="E375">
        <f>IF(AND(ISNUMBER('Raw Data'!O370), 'Raw Data'!O370='Raw Data'!P370), 'Raw Data'!D370, 0)</f>
        <v>0</v>
      </c>
      <c r="F375" s="7">
        <f t="shared" si="82"/>
        <v>0</v>
      </c>
      <c r="G375">
        <f>IF('Raw Data'!O370&lt;'Raw Data'!P370, 'Raw Data'!E370, 0)</f>
        <v>0</v>
      </c>
      <c r="H375" s="7">
        <f t="shared" si="83"/>
        <v>0</v>
      </c>
      <c r="I375">
        <f>IF(SUM('Raw Data'!O370:P370)&gt;2, 'Raw Data'!F370, 0)</f>
        <v>0</v>
      </c>
      <c r="J375" s="7">
        <f t="shared" si="84"/>
        <v>0</v>
      </c>
      <c r="K375">
        <f>IF(AND(ISNUMBER('Raw Data'!O370),SUM('Raw Data'!O370:P370)&lt;3),'Raw Data'!F370,)</f>
        <v>0</v>
      </c>
      <c r="L375" s="7">
        <f t="shared" si="85"/>
        <v>0</v>
      </c>
      <c r="M375">
        <f>IF(AND('Raw Data'!O370&gt;0, 'Raw Data'!P370&gt;0), 'Raw Data'!H370, 0)</f>
        <v>0</v>
      </c>
      <c r="N375" s="7">
        <f t="shared" si="86"/>
        <v>0</v>
      </c>
      <c r="O375">
        <f>IF(AND(ISNUMBER('Raw Data'!O370), OR('Raw Data'!O370=0, 'Raw Data'!P370=0)), 'Raw Data'!I370, 0)</f>
        <v>0</v>
      </c>
      <c r="P375" s="7">
        <f>IF(OR(E375&gt;0, ISBLANK('Raw Data'!O370)=TRUE), 0, 1)</f>
        <v>0</v>
      </c>
      <c r="Q375">
        <f>IF('Raw Data'!O370='Raw Data'!P370, 0, IF('Raw Data'!O370&gt;'Raw Data'!P370, 'Raw Data'!J370, 0))</f>
        <v>0</v>
      </c>
      <c r="R375" s="7">
        <f>IF(OR(E375&gt;0, ISBLANK('Raw Data'!O370)=TRUE), 0, 1)</f>
        <v>0</v>
      </c>
      <c r="S375">
        <f>IF('Raw Data'!O370='Raw Data'!P370, 0, IF('Raw Data'!O370&lt;'Raw Data'!P370, 'Raw Data'!K370, 0))</f>
        <v>0</v>
      </c>
      <c r="T375" s="7">
        <f t="shared" si="87"/>
        <v>0</v>
      </c>
      <c r="U375">
        <f>IF(AND(ISNUMBER('Raw Data'!O370), OR('Raw Data'!O370&gt;'Raw Data'!P370, 'Raw Data'!O370='Raw Data'!P370)), 'Raw Data'!L370, 0)</f>
        <v>0</v>
      </c>
      <c r="V375" s="7">
        <f t="shared" si="88"/>
        <v>0</v>
      </c>
      <c r="W375">
        <f>IF(AND(ISNUMBER('Raw Data'!O370), OR('Raw Data'!O370&lt;'Raw Data'!P370, 'Raw Data'!O370='Raw Data'!P370)), 'Raw Data'!M370, 0)</f>
        <v>0</v>
      </c>
      <c r="X375" s="7">
        <f t="shared" si="89"/>
        <v>0</v>
      </c>
      <c r="Y375">
        <f>IF(AND(ISNUMBER('Raw Data'!O370), OR('Raw Data'!O370&gt;'Raw Data'!P370, 'Raw Data'!O370&lt;'Raw Data'!P370)), 'Raw Data'!N370, 0)</f>
        <v>0</v>
      </c>
      <c r="Z375">
        <f>IF('Raw Data'!C370&lt;'Raw Data'!E370, 1, 0)</f>
        <v>0</v>
      </c>
      <c r="AA375">
        <f>IF(AND('Raw Data'!C370&lt;'Raw Data'!E370, 'Raw Data'!O370&gt;'Raw Data'!P370), 'Raw Data'!C370, 0)</f>
        <v>0</v>
      </c>
      <c r="AB375" t="b">
        <f>'Raw Data'!C370&lt;'Raw Data'!E370</f>
        <v>0</v>
      </c>
      <c r="AC375">
        <f>IF('Raw Data'!C371&gt;'Raw Data'!E371, 1, 0)</f>
        <v>0</v>
      </c>
      <c r="AD375">
        <f>IF(AND('Raw Data'!C370&gt;'Raw Data'!E370, 'Raw Data'!O370&gt;'Raw Data'!P370), 'Raw Data'!C370, 0)</f>
        <v>0</v>
      </c>
      <c r="AE375">
        <f>IF('Raw Data'!E370&lt;'Raw Data'!C370, 1, 0)</f>
        <v>0</v>
      </c>
      <c r="AF375">
        <f>IF(AND('Raw Data'!C370&gt;'Raw Data'!E370, 'Raw Data'!O370&lt;'Raw Data'!P370), 'Raw Data'!E370, 0)</f>
        <v>0</v>
      </c>
      <c r="AG375">
        <f>IF('Raw Data'!E370&gt;'Raw Data'!C370, 1, 0)</f>
        <v>0</v>
      </c>
      <c r="AH375">
        <f>IF(AND('Raw Data'!C370&lt;'Raw Data'!E370, 'Raw Data'!O370&lt;'Raw Data'!P370), 'Raw Data'!E370, 0)</f>
        <v>0</v>
      </c>
      <c r="AI375" s="7">
        <f t="shared" si="90"/>
        <v>0</v>
      </c>
      <c r="AJ375">
        <f>IF(ISNUMBER('Raw Data'!C370), IF(_xlfn.XLOOKUP(SMALL('Raw Data'!C370:E370, 1), C375:G375, C375:G375, 0)&gt;0, SMALL('Raw Data'!C370:E370, 1), 0), 0)</f>
        <v>0</v>
      </c>
      <c r="AK375" s="7">
        <f t="shared" si="91"/>
        <v>0</v>
      </c>
      <c r="AL375">
        <f>IF(ISNUMBER('Raw Data'!C370), IF(_xlfn.XLOOKUP(SMALL('Raw Data'!C370:E370, 2), C375:G375, C375:G375, 0)&gt;0, SMALL('Raw Data'!C370:E370, 2), 0), 0)</f>
        <v>0</v>
      </c>
      <c r="AM375" s="7">
        <f t="shared" si="92"/>
        <v>0</v>
      </c>
      <c r="AN375">
        <f>IF(ISNUMBER('Raw Data'!C370), IF(_xlfn.XLOOKUP(SMALL('Raw Data'!C370:E370, 3), C375:G375, C375:G375, 0)&gt;0, SMALL('Raw Data'!C370:E370, 3), 0), 0)</f>
        <v>0</v>
      </c>
      <c r="AO375" s="7">
        <f t="shared" si="93"/>
        <v>0</v>
      </c>
      <c r="AP375">
        <f>IF(AND('Raw Data'!C370&lt;'Raw Data'!E370,'Raw Data'!O370&gt;'Raw Data'!P370),'Raw Data'!C370,IF(AND('Raw Data'!E370&lt;'Raw Data'!C370,'Raw Data'!P370&gt;'Raw Data'!O370),'Raw Data'!E370,0))</f>
        <v>0</v>
      </c>
      <c r="AQ375" s="7">
        <f t="shared" si="94"/>
        <v>0</v>
      </c>
      <c r="AR375">
        <f>IF(AND('Raw Data'!C370&gt;'Raw Data'!E370,'Raw Data'!O370&gt;'Raw Data'!P370),'Raw Data'!C370,IF(AND('Raw Data'!E370&gt;'Raw Data'!C370,'Raw Data'!P370&gt;'Raw Data'!O370),'Raw Data'!E370,0))</f>
        <v>0</v>
      </c>
      <c r="AS375">
        <f>IF('Raw Data'!D370&gt;0, IF('Raw Data'!D370&gt;4, Analysis!P375, 1), 0)</f>
        <v>0</v>
      </c>
      <c r="AT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AU375">
        <f t="shared" si="95"/>
        <v>0</v>
      </c>
      <c r="AV375">
        <f>IF(AND('Raw Data'!D370&gt;4,'Raw Data'!O370&lt;'Raw Data'!P370),'Raw Data'!K370,IF(AND('Raw Data'!D370&gt;4,'Raw Data'!O370='Raw Data'!P370),0,IF('Raw Data'!O370='Raw Data'!P370,'Raw Data'!D370,0)))</f>
        <v>0</v>
      </c>
      <c r="AW375">
        <f>IF(AND('Raw Data'!D370&lt;4, NOT(ISBLANK('Raw Data'!D370))), 1, 0)</f>
        <v>0</v>
      </c>
      <c r="AX375">
        <f>IF(AND('Raw Data'!D370&lt;4, 'Raw Data'!O370='Raw Data'!P370), 'Raw Data'!D370, 0)</f>
        <v>0</v>
      </c>
    </row>
    <row r="376" spans="1:50" x14ac:dyDescent="0.3">
      <c r="A376">
        <f>'Raw Data'!Q371</f>
        <v>0</v>
      </c>
      <c r="B376" s="7">
        <f t="shared" si="80"/>
        <v>0</v>
      </c>
      <c r="C376">
        <f>IF('Raw Data'!O371&gt;'Raw Data'!P371, 'Raw Data'!C371, 0)</f>
        <v>0</v>
      </c>
      <c r="D376" s="7">
        <f t="shared" si="81"/>
        <v>0</v>
      </c>
      <c r="E376">
        <f>IF(AND(ISNUMBER('Raw Data'!O371), 'Raw Data'!O371='Raw Data'!P371), 'Raw Data'!D371, 0)</f>
        <v>0</v>
      </c>
      <c r="F376" s="7">
        <f t="shared" si="82"/>
        <v>0</v>
      </c>
      <c r="G376">
        <f>IF('Raw Data'!O371&lt;'Raw Data'!P371, 'Raw Data'!E371, 0)</f>
        <v>0</v>
      </c>
      <c r="H376" s="7">
        <f t="shared" si="83"/>
        <v>0</v>
      </c>
      <c r="I376">
        <f>IF(SUM('Raw Data'!O371:P371)&gt;2, 'Raw Data'!F371, 0)</f>
        <v>0</v>
      </c>
      <c r="J376" s="7">
        <f t="shared" si="84"/>
        <v>0</v>
      </c>
      <c r="K376">
        <f>IF(AND(ISNUMBER('Raw Data'!O371),SUM('Raw Data'!O371:P371)&lt;3),'Raw Data'!F371,)</f>
        <v>0</v>
      </c>
      <c r="L376" s="7">
        <f t="shared" si="85"/>
        <v>0</v>
      </c>
      <c r="M376">
        <f>IF(AND('Raw Data'!O371&gt;0, 'Raw Data'!P371&gt;0), 'Raw Data'!H371, 0)</f>
        <v>0</v>
      </c>
      <c r="N376" s="7">
        <f t="shared" si="86"/>
        <v>0</v>
      </c>
      <c r="O376">
        <f>IF(AND(ISNUMBER('Raw Data'!O371), OR('Raw Data'!O371=0, 'Raw Data'!P371=0)), 'Raw Data'!I371, 0)</f>
        <v>0</v>
      </c>
      <c r="P376" s="7">
        <f>IF(OR(E376&gt;0, ISBLANK('Raw Data'!O371)=TRUE), 0, 1)</f>
        <v>0</v>
      </c>
      <c r="Q376">
        <f>IF('Raw Data'!O371='Raw Data'!P371, 0, IF('Raw Data'!O371&gt;'Raw Data'!P371, 'Raw Data'!J371, 0))</f>
        <v>0</v>
      </c>
      <c r="R376" s="7">
        <f>IF(OR(E376&gt;0, ISBLANK('Raw Data'!O371)=TRUE), 0, 1)</f>
        <v>0</v>
      </c>
      <c r="S376">
        <f>IF('Raw Data'!O371='Raw Data'!P371, 0, IF('Raw Data'!O371&lt;'Raw Data'!P371, 'Raw Data'!K371, 0))</f>
        <v>0</v>
      </c>
      <c r="T376" s="7">
        <f t="shared" si="87"/>
        <v>0</v>
      </c>
      <c r="U376">
        <f>IF(AND(ISNUMBER('Raw Data'!O371), OR('Raw Data'!O371&gt;'Raw Data'!P371, 'Raw Data'!O371='Raw Data'!P371)), 'Raw Data'!L371, 0)</f>
        <v>0</v>
      </c>
      <c r="V376" s="7">
        <f t="shared" si="88"/>
        <v>0</v>
      </c>
      <c r="W376">
        <f>IF(AND(ISNUMBER('Raw Data'!O371), OR('Raw Data'!O371&lt;'Raw Data'!P371, 'Raw Data'!O371='Raw Data'!P371)), 'Raw Data'!M371, 0)</f>
        <v>0</v>
      </c>
      <c r="X376" s="7">
        <f t="shared" si="89"/>
        <v>0</v>
      </c>
      <c r="Y376">
        <f>IF(AND(ISNUMBER('Raw Data'!O371), OR('Raw Data'!O371&gt;'Raw Data'!P371, 'Raw Data'!O371&lt;'Raw Data'!P371)), 'Raw Data'!N371, 0)</f>
        <v>0</v>
      </c>
      <c r="Z376">
        <f>IF('Raw Data'!C371&lt;'Raw Data'!E371, 1, 0)</f>
        <v>0</v>
      </c>
      <c r="AA376">
        <f>IF(AND('Raw Data'!C371&lt;'Raw Data'!E371, 'Raw Data'!O371&gt;'Raw Data'!P371), 'Raw Data'!C371, 0)</f>
        <v>0</v>
      </c>
      <c r="AB376" t="b">
        <f>'Raw Data'!C371&lt;'Raw Data'!E371</f>
        <v>0</v>
      </c>
      <c r="AC376">
        <f>IF('Raw Data'!C372&gt;'Raw Data'!E372, 1, 0)</f>
        <v>0</v>
      </c>
      <c r="AD376">
        <f>IF(AND('Raw Data'!C371&gt;'Raw Data'!E371, 'Raw Data'!O371&gt;'Raw Data'!P371), 'Raw Data'!C371, 0)</f>
        <v>0</v>
      </c>
      <c r="AE376">
        <f>IF('Raw Data'!E371&lt;'Raw Data'!C371, 1, 0)</f>
        <v>0</v>
      </c>
      <c r="AF376">
        <f>IF(AND('Raw Data'!C371&gt;'Raw Data'!E371, 'Raw Data'!O371&lt;'Raw Data'!P371), 'Raw Data'!E371, 0)</f>
        <v>0</v>
      </c>
      <c r="AG376">
        <f>IF('Raw Data'!E371&gt;'Raw Data'!C371, 1, 0)</f>
        <v>0</v>
      </c>
      <c r="AH376">
        <f>IF(AND('Raw Data'!C371&lt;'Raw Data'!E371, 'Raw Data'!O371&lt;'Raw Data'!P371), 'Raw Data'!E371, 0)</f>
        <v>0</v>
      </c>
      <c r="AI376" s="7">
        <f t="shared" si="90"/>
        <v>0</v>
      </c>
      <c r="AJ376">
        <f>IF(ISNUMBER('Raw Data'!C371), IF(_xlfn.XLOOKUP(SMALL('Raw Data'!C371:E371, 1), C376:G376, C376:G376, 0)&gt;0, SMALL('Raw Data'!C371:E371, 1), 0), 0)</f>
        <v>0</v>
      </c>
      <c r="AK376" s="7">
        <f t="shared" si="91"/>
        <v>0</v>
      </c>
      <c r="AL376">
        <f>IF(ISNUMBER('Raw Data'!C371), IF(_xlfn.XLOOKUP(SMALL('Raw Data'!C371:E371, 2), C376:G376, C376:G376, 0)&gt;0, SMALL('Raw Data'!C371:E371, 2), 0), 0)</f>
        <v>0</v>
      </c>
      <c r="AM376" s="7">
        <f t="shared" si="92"/>
        <v>0</v>
      </c>
      <c r="AN376">
        <f>IF(ISNUMBER('Raw Data'!C371), IF(_xlfn.XLOOKUP(SMALL('Raw Data'!C371:E371, 3), C376:G376, C376:G376, 0)&gt;0, SMALL('Raw Data'!C371:E371, 3), 0), 0)</f>
        <v>0</v>
      </c>
      <c r="AO376" s="7">
        <f t="shared" si="93"/>
        <v>0</v>
      </c>
      <c r="AP376">
        <f>IF(AND('Raw Data'!C371&lt;'Raw Data'!E371,'Raw Data'!O371&gt;'Raw Data'!P371),'Raw Data'!C371,IF(AND('Raw Data'!E371&lt;'Raw Data'!C371,'Raw Data'!P371&gt;'Raw Data'!O371),'Raw Data'!E371,0))</f>
        <v>0</v>
      </c>
      <c r="AQ376" s="7">
        <f t="shared" si="94"/>
        <v>0</v>
      </c>
      <c r="AR376">
        <f>IF(AND('Raw Data'!C371&gt;'Raw Data'!E371,'Raw Data'!O371&gt;'Raw Data'!P371),'Raw Data'!C371,IF(AND('Raw Data'!E371&gt;'Raw Data'!C371,'Raw Data'!P371&gt;'Raw Data'!O371),'Raw Data'!E371,0))</f>
        <v>0</v>
      </c>
      <c r="AS376">
        <f>IF('Raw Data'!D371&gt;0, IF('Raw Data'!D371&gt;4, Analysis!P376, 1), 0)</f>
        <v>0</v>
      </c>
      <c r="AT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AU376">
        <f t="shared" si="95"/>
        <v>0</v>
      </c>
      <c r="AV376">
        <f>IF(AND('Raw Data'!D371&gt;4,'Raw Data'!O371&lt;'Raw Data'!P371),'Raw Data'!K371,IF(AND('Raw Data'!D371&gt;4,'Raw Data'!O371='Raw Data'!P371),0,IF('Raw Data'!O371='Raw Data'!P371,'Raw Data'!D371,0)))</f>
        <v>0</v>
      </c>
      <c r="AW376">
        <f>IF(AND('Raw Data'!D371&lt;4, NOT(ISBLANK('Raw Data'!D371))), 1, 0)</f>
        <v>0</v>
      </c>
      <c r="AX376">
        <f>IF(AND('Raw Data'!D371&lt;4, 'Raw Data'!O371='Raw Data'!P371), 'Raw Data'!D371, 0)</f>
        <v>0</v>
      </c>
    </row>
    <row r="377" spans="1:50" x14ac:dyDescent="0.3">
      <c r="A377">
        <f>'Raw Data'!Q372</f>
        <v>0</v>
      </c>
      <c r="B377" s="7">
        <f t="shared" si="80"/>
        <v>0</v>
      </c>
      <c r="C377">
        <f>IF('Raw Data'!O372&gt;'Raw Data'!P372, 'Raw Data'!C372, 0)</f>
        <v>0</v>
      </c>
      <c r="D377" s="7">
        <f t="shared" si="81"/>
        <v>0</v>
      </c>
      <c r="E377">
        <f>IF(AND(ISNUMBER('Raw Data'!O372), 'Raw Data'!O372='Raw Data'!P372), 'Raw Data'!D372, 0)</f>
        <v>0</v>
      </c>
      <c r="F377" s="7">
        <f t="shared" si="82"/>
        <v>0</v>
      </c>
      <c r="G377">
        <f>IF('Raw Data'!O372&lt;'Raw Data'!P372, 'Raw Data'!E372, 0)</f>
        <v>0</v>
      </c>
      <c r="H377" s="7">
        <f t="shared" si="83"/>
        <v>0</v>
      </c>
      <c r="I377">
        <f>IF(SUM('Raw Data'!O372:P372)&gt;2, 'Raw Data'!F372, 0)</f>
        <v>0</v>
      </c>
      <c r="J377" s="7">
        <f t="shared" si="84"/>
        <v>0</v>
      </c>
      <c r="K377">
        <f>IF(AND(ISNUMBER('Raw Data'!O372),SUM('Raw Data'!O372:P372)&lt;3),'Raw Data'!F372,)</f>
        <v>0</v>
      </c>
      <c r="L377" s="7">
        <f t="shared" si="85"/>
        <v>0</v>
      </c>
      <c r="M377">
        <f>IF(AND('Raw Data'!O372&gt;0, 'Raw Data'!P372&gt;0), 'Raw Data'!H372, 0)</f>
        <v>0</v>
      </c>
      <c r="N377" s="7">
        <f t="shared" si="86"/>
        <v>0</v>
      </c>
      <c r="O377">
        <f>IF(AND(ISNUMBER('Raw Data'!O372), OR('Raw Data'!O372=0, 'Raw Data'!P372=0)), 'Raw Data'!I372, 0)</f>
        <v>0</v>
      </c>
      <c r="P377" s="7">
        <f>IF(OR(E377&gt;0, ISBLANK('Raw Data'!O372)=TRUE), 0, 1)</f>
        <v>0</v>
      </c>
      <c r="Q377">
        <f>IF('Raw Data'!O372='Raw Data'!P372, 0, IF('Raw Data'!O372&gt;'Raw Data'!P372, 'Raw Data'!J372, 0))</f>
        <v>0</v>
      </c>
      <c r="R377" s="7">
        <f>IF(OR(E377&gt;0, ISBLANK('Raw Data'!O372)=TRUE), 0, 1)</f>
        <v>0</v>
      </c>
      <c r="S377">
        <f>IF('Raw Data'!O372='Raw Data'!P372, 0, IF('Raw Data'!O372&lt;'Raw Data'!P372, 'Raw Data'!K372, 0))</f>
        <v>0</v>
      </c>
      <c r="T377" s="7">
        <f t="shared" si="87"/>
        <v>0</v>
      </c>
      <c r="U377">
        <f>IF(AND(ISNUMBER('Raw Data'!O372), OR('Raw Data'!O372&gt;'Raw Data'!P372, 'Raw Data'!O372='Raw Data'!P372)), 'Raw Data'!L372, 0)</f>
        <v>0</v>
      </c>
      <c r="V377" s="7">
        <f t="shared" si="88"/>
        <v>0</v>
      </c>
      <c r="W377">
        <f>IF(AND(ISNUMBER('Raw Data'!O372), OR('Raw Data'!O372&lt;'Raw Data'!P372, 'Raw Data'!O372='Raw Data'!P372)), 'Raw Data'!M372, 0)</f>
        <v>0</v>
      </c>
      <c r="X377" s="7">
        <f t="shared" si="89"/>
        <v>0</v>
      </c>
      <c r="Y377">
        <f>IF(AND(ISNUMBER('Raw Data'!O372), OR('Raw Data'!O372&gt;'Raw Data'!P372, 'Raw Data'!O372&lt;'Raw Data'!P372)), 'Raw Data'!N372, 0)</f>
        <v>0</v>
      </c>
      <c r="Z377">
        <f>IF('Raw Data'!C372&lt;'Raw Data'!E372, 1, 0)</f>
        <v>0</v>
      </c>
      <c r="AA377">
        <f>IF(AND('Raw Data'!C372&lt;'Raw Data'!E372, 'Raw Data'!O372&gt;'Raw Data'!P372), 'Raw Data'!C372, 0)</f>
        <v>0</v>
      </c>
      <c r="AB377" t="b">
        <f>'Raw Data'!C372&lt;'Raw Data'!E372</f>
        <v>0</v>
      </c>
      <c r="AC377">
        <f>IF('Raw Data'!C373&gt;'Raw Data'!E373, 1, 0)</f>
        <v>0</v>
      </c>
      <c r="AD377">
        <f>IF(AND('Raw Data'!C372&gt;'Raw Data'!E372, 'Raw Data'!O372&gt;'Raw Data'!P372), 'Raw Data'!C372, 0)</f>
        <v>0</v>
      </c>
      <c r="AE377">
        <f>IF('Raw Data'!E372&lt;'Raw Data'!C372, 1, 0)</f>
        <v>0</v>
      </c>
      <c r="AF377">
        <f>IF(AND('Raw Data'!C372&gt;'Raw Data'!E372, 'Raw Data'!O372&lt;'Raw Data'!P372), 'Raw Data'!E372, 0)</f>
        <v>0</v>
      </c>
      <c r="AG377">
        <f>IF('Raw Data'!E372&gt;'Raw Data'!C372, 1, 0)</f>
        <v>0</v>
      </c>
      <c r="AH377">
        <f>IF(AND('Raw Data'!C372&lt;'Raw Data'!E372, 'Raw Data'!O372&lt;'Raw Data'!P372), 'Raw Data'!E372, 0)</f>
        <v>0</v>
      </c>
      <c r="AI377" s="7">
        <f t="shared" si="90"/>
        <v>0</v>
      </c>
      <c r="AJ377">
        <f>IF(ISNUMBER('Raw Data'!C372), IF(_xlfn.XLOOKUP(SMALL('Raw Data'!C372:E372, 1), C377:G377, C377:G377, 0)&gt;0, SMALL('Raw Data'!C372:E372, 1), 0), 0)</f>
        <v>0</v>
      </c>
      <c r="AK377" s="7">
        <f t="shared" si="91"/>
        <v>0</v>
      </c>
      <c r="AL377">
        <f>IF(ISNUMBER('Raw Data'!C372), IF(_xlfn.XLOOKUP(SMALL('Raw Data'!C372:E372, 2), C377:G377, C377:G377, 0)&gt;0, SMALL('Raw Data'!C372:E372, 2), 0), 0)</f>
        <v>0</v>
      </c>
      <c r="AM377" s="7">
        <f t="shared" si="92"/>
        <v>0</v>
      </c>
      <c r="AN377">
        <f>IF(ISNUMBER('Raw Data'!C372), IF(_xlfn.XLOOKUP(SMALL('Raw Data'!C372:E372, 3), C377:G377, C377:G377, 0)&gt;0, SMALL('Raw Data'!C372:E372, 3), 0), 0)</f>
        <v>0</v>
      </c>
      <c r="AO377" s="7">
        <f t="shared" si="93"/>
        <v>0</v>
      </c>
      <c r="AP377">
        <f>IF(AND('Raw Data'!C372&lt;'Raw Data'!E372,'Raw Data'!O372&gt;'Raw Data'!P372),'Raw Data'!C372,IF(AND('Raw Data'!E372&lt;'Raw Data'!C372,'Raw Data'!P372&gt;'Raw Data'!O372),'Raw Data'!E372,0))</f>
        <v>0</v>
      </c>
      <c r="AQ377" s="7">
        <f t="shared" si="94"/>
        <v>0</v>
      </c>
      <c r="AR377">
        <f>IF(AND('Raw Data'!C372&gt;'Raw Data'!E372,'Raw Data'!O372&gt;'Raw Data'!P372),'Raw Data'!C372,IF(AND('Raw Data'!E372&gt;'Raw Data'!C372,'Raw Data'!P372&gt;'Raw Data'!O372),'Raw Data'!E372,0))</f>
        <v>0</v>
      </c>
      <c r="AS377">
        <f>IF('Raw Data'!D372&gt;0, IF('Raw Data'!D372&gt;4, Analysis!P377, 1), 0)</f>
        <v>0</v>
      </c>
      <c r="AT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AU377">
        <f t="shared" si="95"/>
        <v>0</v>
      </c>
      <c r="AV377">
        <f>IF(AND('Raw Data'!D372&gt;4,'Raw Data'!O372&lt;'Raw Data'!P372),'Raw Data'!K372,IF(AND('Raw Data'!D372&gt;4,'Raw Data'!O372='Raw Data'!P372),0,IF('Raw Data'!O372='Raw Data'!P372,'Raw Data'!D372,0)))</f>
        <v>0</v>
      </c>
      <c r="AW377">
        <f>IF(AND('Raw Data'!D372&lt;4, NOT(ISBLANK('Raw Data'!D372))), 1, 0)</f>
        <v>0</v>
      </c>
      <c r="AX377">
        <f>IF(AND('Raw Data'!D372&lt;4, 'Raw Data'!O372='Raw Data'!P372), 'Raw Data'!D372, 0)</f>
        <v>0</v>
      </c>
    </row>
    <row r="378" spans="1:50" x14ac:dyDescent="0.3">
      <c r="A378">
        <f>'Raw Data'!Q373</f>
        <v>0</v>
      </c>
      <c r="B378" s="7">
        <f t="shared" si="80"/>
        <v>0</v>
      </c>
      <c r="C378">
        <f>IF('Raw Data'!O373&gt;'Raw Data'!P373, 'Raw Data'!C373, 0)</f>
        <v>0</v>
      </c>
      <c r="D378" s="7">
        <f t="shared" si="81"/>
        <v>0</v>
      </c>
      <c r="E378">
        <f>IF(AND(ISNUMBER('Raw Data'!O373), 'Raw Data'!O373='Raw Data'!P373), 'Raw Data'!D373, 0)</f>
        <v>0</v>
      </c>
      <c r="F378" s="7">
        <f t="shared" si="82"/>
        <v>0</v>
      </c>
      <c r="G378">
        <f>IF('Raw Data'!O373&lt;'Raw Data'!P373, 'Raw Data'!E373, 0)</f>
        <v>0</v>
      </c>
      <c r="H378" s="7">
        <f t="shared" si="83"/>
        <v>0</v>
      </c>
      <c r="I378">
        <f>IF(SUM('Raw Data'!O373:P373)&gt;2, 'Raw Data'!F373, 0)</f>
        <v>0</v>
      </c>
      <c r="J378" s="7">
        <f t="shared" si="84"/>
        <v>0</v>
      </c>
      <c r="K378">
        <f>IF(AND(ISNUMBER('Raw Data'!O373),SUM('Raw Data'!O373:P373)&lt;3),'Raw Data'!F373,)</f>
        <v>0</v>
      </c>
      <c r="L378" s="7">
        <f t="shared" si="85"/>
        <v>0</v>
      </c>
      <c r="M378">
        <f>IF(AND('Raw Data'!O373&gt;0, 'Raw Data'!P373&gt;0), 'Raw Data'!H373, 0)</f>
        <v>0</v>
      </c>
      <c r="N378" s="7">
        <f t="shared" si="86"/>
        <v>0</v>
      </c>
      <c r="O378">
        <f>IF(AND(ISNUMBER('Raw Data'!O373), OR('Raw Data'!O373=0, 'Raw Data'!P373=0)), 'Raw Data'!I373, 0)</f>
        <v>0</v>
      </c>
      <c r="P378" s="7">
        <f>IF(OR(E378&gt;0, ISBLANK('Raw Data'!O373)=TRUE), 0, 1)</f>
        <v>0</v>
      </c>
      <c r="Q378">
        <f>IF('Raw Data'!O373='Raw Data'!P373, 0, IF('Raw Data'!O373&gt;'Raw Data'!P373, 'Raw Data'!J373, 0))</f>
        <v>0</v>
      </c>
      <c r="R378" s="7">
        <f>IF(OR(E378&gt;0, ISBLANK('Raw Data'!O373)=TRUE), 0, 1)</f>
        <v>0</v>
      </c>
      <c r="S378">
        <f>IF('Raw Data'!O373='Raw Data'!P373, 0, IF('Raw Data'!O373&lt;'Raw Data'!P373, 'Raw Data'!K373, 0))</f>
        <v>0</v>
      </c>
      <c r="T378" s="7">
        <f t="shared" si="87"/>
        <v>0</v>
      </c>
      <c r="U378">
        <f>IF(AND(ISNUMBER('Raw Data'!O373), OR('Raw Data'!O373&gt;'Raw Data'!P373, 'Raw Data'!O373='Raw Data'!P373)), 'Raw Data'!L373, 0)</f>
        <v>0</v>
      </c>
      <c r="V378" s="7">
        <f t="shared" si="88"/>
        <v>0</v>
      </c>
      <c r="W378">
        <f>IF(AND(ISNUMBER('Raw Data'!O373), OR('Raw Data'!O373&lt;'Raw Data'!P373, 'Raw Data'!O373='Raw Data'!P373)), 'Raw Data'!M373, 0)</f>
        <v>0</v>
      </c>
      <c r="X378" s="7">
        <f t="shared" si="89"/>
        <v>0</v>
      </c>
      <c r="Y378">
        <f>IF(AND(ISNUMBER('Raw Data'!O373), OR('Raw Data'!O373&gt;'Raw Data'!P373, 'Raw Data'!O373&lt;'Raw Data'!P373)), 'Raw Data'!N373, 0)</f>
        <v>0</v>
      </c>
      <c r="Z378">
        <f>IF('Raw Data'!C373&lt;'Raw Data'!E373, 1, 0)</f>
        <v>0</v>
      </c>
      <c r="AA378">
        <f>IF(AND('Raw Data'!C373&lt;'Raw Data'!E373, 'Raw Data'!O373&gt;'Raw Data'!P373), 'Raw Data'!C373, 0)</f>
        <v>0</v>
      </c>
      <c r="AB378" t="b">
        <f>'Raw Data'!C373&lt;'Raw Data'!E373</f>
        <v>0</v>
      </c>
      <c r="AC378">
        <f>IF('Raw Data'!C374&gt;'Raw Data'!E374, 1, 0)</f>
        <v>0</v>
      </c>
      <c r="AD378">
        <f>IF(AND('Raw Data'!C373&gt;'Raw Data'!E373, 'Raw Data'!O373&gt;'Raw Data'!P373), 'Raw Data'!C373, 0)</f>
        <v>0</v>
      </c>
      <c r="AE378">
        <f>IF('Raw Data'!E373&lt;'Raw Data'!C373, 1, 0)</f>
        <v>0</v>
      </c>
      <c r="AF378">
        <f>IF(AND('Raw Data'!C373&gt;'Raw Data'!E373, 'Raw Data'!O373&lt;'Raw Data'!P373), 'Raw Data'!E373, 0)</f>
        <v>0</v>
      </c>
      <c r="AG378">
        <f>IF('Raw Data'!E373&gt;'Raw Data'!C373, 1, 0)</f>
        <v>0</v>
      </c>
      <c r="AH378">
        <f>IF(AND('Raw Data'!C373&lt;'Raw Data'!E373, 'Raw Data'!O373&lt;'Raw Data'!P373), 'Raw Data'!E373, 0)</f>
        <v>0</v>
      </c>
      <c r="AI378" s="7">
        <f t="shared" si="90"/>
        <v>0</v>
      </c>
      <c r="AJ378">
        <f>IF(ISNUMBER('Raw Data'!C373), IF(_xlfn.XLOOKUP(SMALL('Raw Data'!C373:E373, 1), C378:G378, C378:G378, 0)&gt;0, SMALL('Raw Data'!C373:E373, 1), 0), 0)</f>
        <v>0</v>
      </c>
      <c r="AK378" s="7">
        <f t="shared" si="91"/>
        <v>0</v>
      </c>
      <c r="AL378">
        <f>IF(ISNUMBER('Raw Data'!C373), IF(_xlfn.XLOOKUP(SMALL('Raw Data'!C373:E373, 2), C378:G378, C378:G378, 0)&gt;0, SMALL('Raw Data'!C373:E373, 2), 0), 0)</f>
        <v>0</v>
      </c>
      <c r="AM378" s="7">
        <f t="shared" si="92"/>
        <v>0</v>
      </c>
      <c r="AN378">
        <f>IF(ISNUMBER('Raw Data'!C373), IF(_xlfn.XLOOKUP(SMALL('Raw Data'!C373:E373, 3), C378:G378, C378:G378, 0)&gt;0, SMALL('Raw Data'!C373:E373, 3), 0), 0)</f>
        <v>0</v>
      </c>
      <c r="AO378" s="7">
        <f t="shared" si="93"/>
        <v>0</v>
      </c>
      <c r="AP378">
        <f>IF(AND('Raw Data'!C373&lt;'Raw Data'!E373,'Raw Data'!O373&gt;'Raw Data'!P373),'Raw Data'!C373,IF(AND('Raw Data'!E373&lt;'Raw Data'!C373,'Raw Data'!P373&gt;'Raw Data'!O373),'Raw Data'!E373,0))</f>
        <v>0</v>
      </c>
      <c r="AQ378" s="7">
        <f t="shared" si="94"/>
        <v>0</v>
      </c>
      <c r="AR378">
        <f>IF(AND('Raw Data'!C373&gt;'Raw Data'!E373,'Raw Data'!O373&gt;'Raw Data'!P373),'Raw Data'!C373,IF(AND('Raw Data'!E373&gt;'Raw Data'!C373,'Raw Data'!P373&gt;'Raw Data'!O373),'Raw Data'!E373,0))</f>
        <v>0</v>
      </c>
      <c r="AS378">
        <f>IF('Raw Data'!D373&gt;0, IF('Raw Data'!D373&gt;4, Analysis!P378, 1), 0)</f>
        <v>0</v>
      </c>
      <c r="AT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AU378">
        <f t="shared" si="95"/>
        <v>0</v>
      </c>
      <c r="AV378">
        <f>IF(AND('Raw Data'!D373&gt;4,'Raw Data'!O373&lt;'Raw Data'!P373),'Raw Data'!K373,IF(AND('Raw Data'!D373&gt;4,'Raw Data'!O373='Raw Data'!P373),0,IF('Raw Data'!O373='Raw Data'!P373,'Raw Data'!D373,0)))</f>
        <v>0</v>
      </c>
      <c r="AW378">
        <f>IF(AND('Raw Data'!D373&lt;4, NOT(ISBLANK('Raw Data'!D373))), 1, 0)</f>
        <v>0</v>
      </c>
      <c r="AX378">
        <f>IF(AND('Raw Data'!D373&lt;4, 'Raw Data'!O373='Raw Data'!P373), 'Raw Data'!D373, 0)</f>
        <v>0</v>
      </c>
    </row>
    <row r="379" spans="1:50" x14ac:dyDescent="0.3">
      <c r="A379">
        <f>'Raw Data'!Q374</f>
        <v>0</v>
      </c>
      <c r="B379" s="7">
        <f t="shared" si="80"/>
        <v>0</v>
      </c>
      <c r="C379">
        <f>IF('Raw Data'!O374&gt;'Raw Data'!P374, 'Raw Data'!C374, 0)</f>
        <v>0</v>
      </c>
      <c r="D379" s="7">
        <f t="shared" si="81"/>
        <v>0</v>
      </c>
      <c r="E379">
        <f>IF(AND(ISNUMBER('Raw Data'!O374), 'Raw Data'!O374='Raw Data'!P374), 'Raw Data'!D374, 0)</f>
        <v>0</v>
      </c>
      <c r="F379" s="7">
        <f t="shared" si="82"/>
        <v>0</v>
      </c>
      <c r="G379">
        <f>IF('Raw Data'!O374&lt;'Raw Data'!P374, 'Raw Data'!E374, 0)</f>
        <v>0</v>
      </c>
      <c r="H379" s="7">
        <f t="shared" si="83"/>
        <v>0</v>
      </c>
      <c r="I379">
        <f>IF(SUM('Raw Data'!O374:P374)&gt;2, 'Raw Data'!F374, 0)</f>
        <v>0</v>
      </c>
      <c r="J379" s="7">
        <f t="shared" si="84"/>
        <v>0</v>
      </c>
      <c r="K379">
        <f>IF(AND(ISNUMBER('Raw Data'!O374),SUM('Raw Data'!O374:P374)&lt;3),'Raw Data'!F374,)</f>
        <v>0</v>
      </c>
      <c r="L379" s="7">
        <f t="shared" si="85"/>
        <v>0</v>
      </c>
      <c r="M379">
        <f>IF(AND('Raw Data'!O374&gt;0, 'Raw Data'!P374&gt;0), 'Raw Data'!H374, 0)</f>
        <v>0</v>
      </c>
      <c r="N379" s="7">
        <f t="shared" si="86"/>
        <v>0</v>
      </c>
      <c r="O379">
        <f>IF(AND(ISNUMBER('Raw Data'!O374), OR('Raw Data'!O374=0, 'Raw Data'!P374=0)), 'Raw Data'!I374, 0)</f>
        <v>0</v>
      </c>
      <c r="P379" s="7">
        <f>IF(OR(E379&gt;0, ISBLANK('Raw Data'!O374)=TRUE), 0, 1)</f>
        <v>0</v>
      </c>
      <c r="Q379">
        <f>IF('Raw Data'!O374='Raw Data'!P374, 0, IF('Raw Data'!O374&gt;'Raw Data'!P374, 'Raw Data'!J374, 0))</f>
        <v>0</v>
      </c>
      <c r="R379" s="7">
        <f>IF(OR(E379&gt;0, ISBLANK('Raw Data'!O374)=TRUE), 0, 1)</f>
        <v>0</v>
      </c>
      <c r="S379">
        <f>IF('Raw Data'!O374='Raw Data'!P374, 0, IF('Raw Data'!O374&lt;'Raw Data'!P374, 'Raw Data'!K374, 0))</f>
        <v>0</v>
      </c>
      <c r="T379" s="7">
        <f t="shared" si="87"/>
        <v>0</v>
      </c>
      <c r="U379">
        <f>IF(AND(ISNUMBER('Raw Data'!O374), OR('Raw Data'!O374&gt;'Raw Data'!P374, 'Raw Data'!O374='Raw Data'!P374)), 'Raw Data'!L374, 0)</f>
        <v>0</v>
      </c>
      <c r="V379" s="7">
        <f t="shared" si="88"/>
        <v>0</v>
      </c>
      <c r="W379">
        <f>IF(AND(ISNUMBER('Raw Data'!O374), OR('Raw Data'!O374&lt;'Raw Data'!P374, 'Raw Data'!O374='Raw Data'!P374)), 'Raw Data'!M374, 0)</f>
        <v>0</v>
      </c>
      <c r="X379" s="7">
        <f t="shared" si="89"/>
        <v>0</v>
      </c>
      <c r="Y379">
        <f>IF(AND(ISNUMBER('Raw Data'!O374), OR('Raw Data'!O374&gt;'Raw Data'!P374, 'Raw Data'!O374&lt;'Raw Data'!P374)), 'Raw Data'!N374, 0)</f>
        <v>0</v>
      </c>
      <c r="Z379">
        <f>IF('Raw Data'!C374&lt;'Raw Data'!E374, 1, 0)</f>
        <v>0</v>
      </c>
      <c r="AA379">
        <f>IF(AND('Raw Data'!C374&lt;'Raw Data'!E374, 'Raw Data'!O374&gt;'Raw Data'!P374), 'Raw Data'!C374, 0)</f>
        <v>0</v>
      </c>
      <c r="AB379" t="b">
        <f>'Raw Data'!C374&lt;'Raw Data'!E374</f>
        <v>0</v>
      </c>
      <c r="AC379">
        <f>IF('Raw Data'!C375&gt;'Raw Data'!E375, 1, 0)</f>
        <v>0</v>
      </c>
      <c r="AD379">
        <f>IF(AND('Raw Data'!C374&gt;'Raw Data'!E374, 'Raw Data'!O374&gt;'Raw Data'!P374), 'Raw Data'!C374, 0)</f>
        <v>0</v>
      </c>
      <c r="AE379">
        <f>IF('Raw Data'!E374&lt;'Raw Data'!C374, 1, 0)</f>
        <v>0</v>
      </c>
      <c r="AF379">
        <f>IF(AND('Raw Data'!C374&gt;'Raw Data'!E374, 'Raw Data'!O374&lt;'Raw Data'!P374), 'Raw Data'!E374, 0)</f>
        <v>0</v>
      </c>
      <c r="AG379">
        <f>IF('Raw Data'!E374&gt;'Raw Data'!C374, 1, 0)</f>
        <v>0</v>
      </c>
      <c r="AH379">
        <f>IF(AND('Raw Data'!C374&lt;'Raw Data'!E374, 'Raw Data'!O374&lt;'Raw Data'!P374), 'Raw Data'!E374, 0)</f>
        <v>0</v>
      </c>
      <c r="AI379" s="7">
        <f t="shared" si="90"/>
        <v>0</v>
      </c>
      <c r="AJ379">
        <f>IF(ISNUMBER('Raw Data'!C374), IF(_xlfn.XLOOKUP(SMALL('Raw Data'!C374:E374, 1), C379:G379, C379:G379, 0)&gt;0, SMALL('Raw Data'!C374:E374, 1), 0), 0)</f>
        <v>0</v>
      </c>
      <c r="AK379" s="7">
        <f t="shared" si="91"/>
        <v>0</v>
      </c>
      <c r="AL379">
        <f>IF(ISNUMBER('Raw Data'!C374), IF(_xlfn.XLOOKUP(SMALL('Raw Data'!C374:E374, 2), C379:G379, C379:G379, 0)&gt;0, SMALL('Raw Data'!C374:E374, 2), 0), 0)</f>
        <v>0</v>
      </c>
      <c r="AM379" s="7">
        <f t="shared" si="92"/>
        <v>0</v>
      </c>
      <c r="AN379">
        <f>IF(ISNUMBER('Raw Data'!C374), IF(_xlfn.XLOOKUP(SMALL('Raw Data'!C374:E374, 3), C379:G379, C379:G379, 0)&gt;0, SMALL('Raw Data'!C374:E374, 3), 0), 0)</f>
        <v>0</v>
      </c>
      <c r="AO379" s="7">
        <f t="shared" si="93"/>
        <v>0</v>
      </c>
      <c r="AP379">
        <f>IF(AND('Raw Data'!C374&lt;'Raw Data'!E374,'Raw Data'!O374&gt;'Raw Data'!P374),'Raw Data'!C374,IF(AND('Raw Data'!E374&lt;'Raw Data'!C374,'Raw Data'!P374&gt;'Raw Data'!O374),'Raw Data'!E374,0))</f>
        <v>0</v>
      </c>
      <c r="AQ379" s="7">
        <f t="shared" si="94"/>
        <v>0</v>
      </c>
      <c r="AR379">
        <f>IF(AND('Raw Data'!C374&gt;'Raw Data'!E374,'Raw Data'!O374&gt;'Raw Data'!P374),'Raw Data'!C374,IF(AND('Raw Data'!E374&gt;'Raw Data'!C374,'Raw Data'!P374&gt;'Raw Data'!O374),'Raw Data'!E374,0))</f>
        <v>0</v>
      </c>
      <c r="AS379">
        <f>IF('Raw Data'!D374&gt;0, IF('Raw Data'!D374&gt;4, Analysis!P379, 1), 0)</f>
        <v>0</v>
      </c>
      <c r="AT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AU379">
        <f t="shared" si="95"/>
        <v>0</v>
      </c>
      <c r="AV379">
        <f>IF(AND('Raw Data'!D374&gt;4,'Raw Data'!O374&lt;'Raw Data'!P374),'Raw Data'!K374,IF(AND('Raw Data'!D374&gt;4,'Raw Data'!O374='Raw Data'!P374),0,IF('Raw Data'!O374='Raw Data'!P374,'Raw Data'!D374,0)))</f>
        <v>0</v>
      </c>
      <c r="AW379">
        <f>IF(AND('Raw Data'!D374&lt;4, NOT(ISBLANK('Raw Data'!D374))), 1, 0)</f>
        <v>0</v>
      </c>
      <c r="AX379">
        <f>IF(AND('Raw Data'!D374&lt;4, 'Raw Data'!O374='Raw Data'!P374), 'Raw Data'!D374, 0)</f>
        <v>0</v>
      </c>
    </row>
    <row r="380" spans="1:50" x14ac:dyDescent="0.3">
      <c r="A380">
        <f>'Raw Data'!Q375</f>
        <v>0</v>
      </c>
      <c r="B380" s="7">
        <f t="shared" si="80"/>
        <v>0</v>
      </c>
      <c r="C380">
        <f>IF('Raw Data'!O375&gt;'Raw Data'!P375, 'Raw Data'!C375, 0)</f>
        <v>0</v>
      </c>
      <c r="D380" s="7">
        <f t="shared" si="81"/>
        <v>0</v>
      </c>
      <c r="E380">
        <f>IF(AND(ISNUMBER('Raw Data'!O375), 'Raw Data'!O375='Raw Data'!P375), 'Raw Data'!D375, 0)</f>
        <v>0</v>
      </c>
      <c r="F380" s="7">
        <f t="shared" si="82"/>
        <v>0</v>
      </c>
      <c r="G380">
        <f>IF('Raw Data'!O375&lt;'Raw Data'!P375, 'Raw Data'!E375, 0)</f>
        <v>0</v>
      </c>
      <c r="H380" s="7">
        <f t="shared" si="83"/>
        <v>0</v>
      </c>
      <c r="I380">
        <f>IF(SUM('Raw Data'!O375:P375)&gt;2, 'Raw Data'!F375, 0)</f>
        <v>0</v>
      </c>
      <c r="J380" s="7">
        <f t="shared" si="84"/>
        <v>0</v>
      </c>
      <c r="K380">
        <f>IF(AND(ISNUMBER('Raw Data'!O375),SUM('Raw Data'!O375:P375)&lt;3),'Raw Data'!F375,)</f>
        <v>0</v>
      </c>
      <c r="L380" s="7">
        <f t="shared" si="85"/>
        <v>0</v>
      </c>
      <c r="M380">
        <f>IF(AND('Raw Data'!O375&gt;0, 'Raw Data'!P375&gt;0), 'Raw Data'!H375, 0)</f>
        <v>0</v>
      </c>
      <c r="N380" s="7">
        <f t="shared" si="86"/>
        <v>0</v>
      </c>
      <c r="O380">
        <f>IF(AND(ISNUMBER('Raw Data'!O375), OR('Raw Data'!O375=0, 'Raw Data'!P375=0)), 'Raw Data'!I375, 0)</f>
        <v>0</v>
      </c>
      <c r="P380" s="7">
        <f>IF(OR(E380&gt;0, ISBLANK('Raw Data'!O375)=TRUE), 0, 1)</f>
        <v>0</v>
      </c>
      <c r="Q380">
        <f>IF('Raw Data'!O375='Raw Data'!P375, 0, IF('Raw Data'!O375&gt;'Raw Data'!P375, 'Raw Data'!J375, 0))</f>
        <v>0</v>
      </c>
      <c r="R380" s="7">
        <f>IF(OR(E380&gt;0, ISBLANK('Raw Data'!O375)=TRUE), 0, 1)</f>
        <v>0</v>
      </c>
      <c r="S380">
        <f>IF('Raw Data'!O375='Raw Data'!P375, 0, IF('Raw Data'!O375&lt;'Raw Data'!P375, 'Raw Data'!K375, 0))</f>
        <v>0</v>
      </c>
      <c r="T380" s="7">
        <f t="shared" si="87"/>
        <v>0</v>
      </c>
      <c r="U380">
        <f>IF(AND(ISNUMBER('Raw Data'!O375), OR('Raw Data'!O375&gt;'Raw Data'!P375, 'Raw Data'!O375='Raw Data'!P375)), 'Raw Data'!L375, 0)</f>
        <v>0</v>
      </c>
      <c r="V380" s="7">
        <f t="shared" si="88"/>
        <v>0</v>
      </c>
      <c r="W380">
        <f>IF(AND(ISNUMBER('Raw Data'!O375), OR('Raw Data'!O375&lt;'Raw Data'!P375, 'Raw Data'!O375='Raw Data'!P375)), 'Raw Data'!M375, 0)</f>
        <v>0</v>
      </c>
      <c r="X380" s="7">
        <f t="shared" si="89"/>
        <v>0</v>
      </c>
      <c r="Y380">
        <f>IF(AND(ISNUMBER('Raw Data'!O375), OR('Raw Data'!O375&gt;'Raw Data'!P375, 'Raw Data'!O375&lt;'Raw Data'!P375)), 'Raw Data'!N375, 0)</f>
        <v>0</v>
      </c>
      <c r="Z380">
        <f>IF('Raw Data'!C375&lt;'Raw Data'!E375, 1, 0)</f>
        <v>0</v>
      </c>
      <c r="AA380">
        <f>IF(AND('Raw Data'!C375&lt;'Raw Data'!E375, 'Raw Data'!O375&gt;'Raw Data'!P375), 'Raw Data'!C375, 0)</f>
        <v>0</v>
      </c>
      <c r="AB380" t="b">
        <f>'Raw Data'!C375&lt;'Raw Data'!E375</f>
        <v>0</v>
      </c>
      <c r="AC380">
        <f>IF('Raw Data'!C376&gt;'Raw Data'!E376, 1, 0)</f>
        <v>0</v>
      </c>
      <c r="AD380">
        <f>IF(AND('Raw Data'!C375&gt;'Raw Data'!E375, 'Raw Data'!O375&gt;'Raw Data'!P375), 'Raw Data'!C375, 0)</f>
        <v>0</v>
      </c>
      <c r="AE380">
        <f>IF('Raw Data'!E375&lt;'Raw Data'!C375, 1, 0)</f>
        <v>0</v>
      </c>
      <c r="AF380">
        <f>IF(AND('Raw Data'!C375&gt;'Raw Data'!E375, 'Raw Data'!O375&lt;'Raw Data'!P375), 'Raw Data'!E375, 0)</f>
        <v>0</v>
      </c>
      <c r="AG380">
        <f>IF('Raw Data'!E375&gt;'Raw Data'!C375, 1, 0)</f>
        <v>0</v>
      </c>
      <c r="AH380">
        <f>IF(AND('Raw Data'!C375&lt;'Raw Data'!E375, 'Raw Data'!O375&lt;'Raw Data'!P375), 'Raw Data'!E375, 0)</f>
        <v>0</v>
      </c>
      <c r="AI380" s="7">
        <f t="shared" si="90"/>
        <v>0</v>
      </c>
      <c r="AJ380">
        <f>IF(ISNUMBER('Raw Data'!C375), IF(_xlfn.XLOOKUP(SMALL('Raw Data'!C375:E375, 1), C380:G380, C380:G380, 0)&gt;0, SMALL('Raw Data'!C375:E375, 1), 0), 0)</f>
        <v>0</v>
      </c>
      <c r="AK380" s="7">
        <f t="shared" si="91"/>
        <v>0</v>
      </c>
      <c r="AL380">
        <f>IF(ISNUMBER('Raw Data'!C375), IF(_xlfn.XLOOKUP(SMALL('Raw Data'!C375:E375, 2), C380:G380, C380:G380, 0)&gt;0, SMALL('Raw Data'!C375:E375, 2), 0), 0)</f>
        <v>0</v>
      </c>
      <c r="AM380" s="7">
        <f t="shared" si="92"/>
        <v>0</v>
      </c>
      <c r="AN380">
        <f>IF(ISNUMBER('Raw Data'!C375), IF(_xlfn.XLOOKUP(SMALL('Raw Data'!C375:E375, 3), C380:G380, C380:G380, 0)&gt;0, SMALL('Raw Data'!C375:E375, 3), 0), 0)</f>
        <v>0</v>
      </c>
      <c r="AO380" s="7">
        <f t="shared" si="93"/>
        <v>0</v>
      </c>
      <c r="AP380">
        <f>IF(AND('Raw Data'!C375&lt;'Raw Data'!E375,'Raw Data'!O375&gt;'Raw Data'!P375),'Raw Data'!C375,IF(AND('Raw Data'!E375&lt;'Raw Data'!C375,'Raw Data'!P375&gt;'Raw Data'!O375),'Raw Data'!E375,0))</f>
        <v>0</v>
      </c>
      <c r="AQ380" s="7">
        <f t="shared" si="94"/>
        <v>0</v>
      </c>
      <c r="AR380">
        <f>IF(AND('Raw Data'!C375&gt;'Raw Data'!E375,'Raw Data'!O375&gt;'Raw Data'!P375),'Raw Data'!C375,IF(AND('Raw Data'!E375&gt;'Raw Data'!C375,'Raw Data'!P375&gt;'Raw Data'!O375),'Raw Data'!E375,0))</f>
        <v>0</v>
      </c>
      <c r="AS380">
        <f>IF('Raw Data'!D375&gt;0, IF('Raw Data'!D375&gt;4, Analysis!P380, 1), 0)</f>
        <v>0</v>
      </c>
      <c r="AT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AU380">
        <f t="shared" si="95"/>
        <v>0</v>
      </c>
      <c r="AV380">
        <f>IF(AND('Raw Data'!D375&gt;4,'Raw Data'!O375&lt;'Raw Data'!P375),'Raw Data'!K375,IF(AND('Raw Data'!D375&gt;4,'Raw Data'!O375='Raw Data'!P375),0,IF('Raw Data'!O375='Raw Data'!P375,'Raw Data'!D375,0)))</f>
        <v>0</v>
      </c>
      <c r="AW380">
        <f>IF(AND('Raw Data'!D375&lt;4, NOT(ISBLANK('Raw Data'!D375))), 1, 0)</f>
        <v>0</v>
      </c>
      <c r="AX380">
        <f>IF(AND('Raw Data'!D375&lt;4, 'Raw Data'!O375='Raw Data'!P375), 'Raw Data'!D375, 0)</f>
        <v>0</v>
      </c>
    </row>
    <row r="381" spans="1:50" x14ac:dyDescent="0.3">
      <c r="A381">
        <f>'Raw Data'!Q376</f>
        <v>0</v>
      </c>
      <c r="B381" s="7">
        <f t="shared" si="80"/>
        <v>0</v>
      </c>
      <c r="C381">
        <f>IF('Raw Data'!O376&gt;'Raw Data'!P376, 'Raw Data'!C376, 0)</f>
        <v>0</v>
      </c>
      <c r="D381" s="7">
        <f t="shared" si="81"/>
        <v>0</v>
      </c>
      <c r="E381">
        <f>IF(AND(ISNUMBER('Raw Data'!O376), 'Raw Data'!O376='Raw Data'!P376), 'Raw Data'!D376, 0)</f>
        <v>0</v>
      </c>
      <c r="F381" s="7">
        <f t="shared" si="82"/>
        <v>0</v>
      </c>
      <c r="G381">
        <f>IF('Raw Data'!O376&lt;'Raw Data'!P376, 'Raw Data'!E376, 0)</f>
        <v>0</v>
      </c>
      <c r="H381" s="7">
        <f t="shared" si="83"/>
        <v>0</v>
      </c>
      <c r="I381">
        <f>IF(SUM('Raw Data'!O376:P376)&gt;2, 'Raw Data'!F376, 0)</f>
        <v>0</v>
      </c>
      <c r="J381" s="7">
        <f t="shared" si="84"/>
        <v>0</v>
      </c>
      <c r="K381">
        <f>IF(AND(ISNUMBER('Raw Data'!O376),SUM('Raw Data'!O376:P376)&lt;3),'Raw Data'!F376,)</f>
        <v>0</v>
      </c>
      <c r="L381" s="7">
        <f t="shared" si="85"/>
        <v>0</v>
      </c>
      <c r="M381">
        <f>IF(AND('Raw Data'!O376&gt;0, 'Raw Data'!P376&gt;0), 'Raw Data'!H376, 0)</f>
        <v>0</v>
      </c>
      <c r="N381" s="7">
        <f t="shared" si="86"/>
        <v>0</v>
      </c>
      <c r="O381">
        <f>IF(AND(ISNUMBER('Raw Data'!O376), OR('Raw Data'!O376=0, 'Raw Data'!P376=0)), 'Raw Data'!I376, 0)</f>
        <v>0</v>
      </c>
      <c r="P381" s="7">
        <f>IF(OR(E381&gt;0, ISBLANK('Raw Data'!O376)=TRUE), 0, 1)</f>
        <v>0</v>
      </c>
      <c r="Q381">
        <f>IF('Raw Data'!O376='Raw Data'!P376, 0, IF('Raw Data'!O376&gt;'Raw Data'!P376, 'Raw Data'!J376, 0))</f>
        <v>0</v>
      </c>
      <c r="R381" s="7">
        <f>IF(OR(E381&gt;0, ISBLANK('Raw Data'!O376)=TRUE), 0, 1)</f>
        <v>0</v>
      </c>
      <c r="S381">
        <f>IF('Raw Data'!O376='Raw Data'!P376, 0, IF('Raw Data'!O376&lt;'Raw Data'!P376, 'Raw Data'!K376, 0))</f>
        <v>0</v>
      </c>
      <c r="T381" s="7">
        <f t="shared" si="87"/>
        <v>0</v>
      </c>
      <c r="U381">
        <f>IF(AND(ISNUMBER('Raw Data'!O376), OR('Raw Data'!O376&gt;'Raw Data'!P376, 'Raw Data'!O376='Raw Data'!P376)), 'Raw Data'!L376, 0)</f>
        <v>0</v>
      </c>
      <c r="V381" s="7">
        <f t="shared" si="88"/>
        <v>0</v>
      </c>
      <c r="W381">
        <f>IF(AND(ISNUMBER('Raw Data'!O376), OR('Raw Data'!O376&lt;'Raw Data'!P376, 'Raw Data'!O376='Raw Data'!P376)), 'Raw Data'!M376, 0)</f>
        <v>0</v>
      </c>
      <c r="X381" s="7">
        <f t="shared" si="89"/>
        <v>0</v>
      </c>
      <c r="Y381">
        <f>IF(AND(ISNUMBER('Raw Data'!O376), OR('Raw Data'!O376&gt;'Raw Data'!P376, 'Raw Data'!O376&lt;'Raw Data'!P376)), 'Raw Data'!N376, 0)</f>
        <v>0</v>
      </c>
      <c r="Z381">
        <f>IF('Raw Data'!C376&lt;'Raw Data'!E376, 1, 0)</f>
        <v>0</v>
      </c>
      <c r="AA381">
        <f>IF(AND('Raw Data'!C376&lt;'Raw Data'!E376, 'Raw Data'!O376&gt;'Raw Data'!P376), 'Raw Data'!C376, 0)</f>
        <v>0</v>
      </c>
      <c r="AB381" t="b">
        <f>'Raw Data'!C376&lt;'Raw Data'!E376</f>
        <v>0</v>
      </c>
      <c r="AC381">
        <f>IF('Raw Data'!C377&gt;'Raw Data'!E377, 1, 0)</f>
        <v>0</v>
      </c>
      <c r="AD381">
        <f>IF(AND('Raw Data'!C376&gt;'Raw Data'!E376, 'Raw Data'!O376&gt;'Raw Data'!P376), 'Raw Data'!C376, 0)</f>
        <v>0</v>
      </c>
      <c r="AE381">
        <f>IF('Raw Data'!E376&lt;'Raw Data'!C376, 1, 0)</f>
        <v>0</v>
      </c>
      <c r="AF381">
        <f>IF(AND('Raw Data'!C376&gt;'Raw Data'!E376, 'Raw Data'!O376&lt;'Raw Data'!P376), 'Raw Data'!E376, 0)</f>
        <v>0</v>
      </c>
      <c r="AG381">
        <f>IF('Raw Data'!E376&gt;'Raw Data'!C376, 1, 0)</f>
        <v>0</v>
      </c>
      <c r="AH381">
        <f>IF(AND('Raw Data'!C376&lt;'Raw Data'!E376, 'Raw Data'!O376&lt;'Raw Data'!P376), 'Raw Data'!E376, 0)</f>
        <v>0</v>
      </c>
      <c r="AI381" s="7">
        <f t="shared" si="90"/>
        <v>0</v>
      </c>
      <c r="AJ381">
        <f>IF(ISNUMBER('Raw Data'!C376), IF(_xlfn.XLOOKUP(SMALL('Raw Data'!C376:E376, 1), C381:G381, C381:G381, 0)&gt;0, SMALL('Raw Data'!C376:E376, 1), 0), 0)</f>
        <v>0</v>
      </c>
      <c r="AK381" s="7">
        <f t="shared" si="91"/>
        <v>0</v>
      </c>
      <c r="AL381">
        <f>IF(ISNUMBER('Raw Data'!C376), IF(_xlfn.XLOOKUP(SMALL('Raw Data'!C376:E376, 2), C381:G381, C381:G381, 0)&gt;0, SMALL('Raw Data'!C376:E376, 2), 0), 0)</f>
        <v>0</v>
      </c>
      <c r="AM381" s="7">
        <f t="shared" si="92"/>
        <v>0</v>
      </c>
      <c r="AN381">
        <f>IF(ISNUMBER('Raw Data'!C376), IF(_xlfn.XLOOKUP(SMALL('Raw Data'!C376:E376, 3), C381:G381, C381:G381, 0)&gt;0, SMALL('Raw Data'!C376:E376, 3), 0), 0)</f>
        <v>0</v>
      </c>
      <c r="AO381" s="7">
        <f t="shared" si="93"/>
        <v>0</v>
      </c>
      <c r="AP381">
        <f>IF(AND('Raw Data'!C376&lt;'Raw Data'!E376,'Raw Data'!O376&gt;'Raw Data'!P376),'Raw Data'!C376,IF(AND('Raw Data'!E376&lt;'Raw Data'!C376,'Raw Data'!P376&gt;'Raw Data'!O376),'Raw Data'!E376,0))</f>
        <v>0</v>
      </c>
      <c r="AQ381" s="7">
        <f t="shared" si="94"/>
        <v>0</v>
      </c>
      <c r="AR381">
        <f>IF(AND('Raw Data'!C376&gt;'Raw Data'!E376,'Raw Data'!O376&gt;'Raw Data'!P376),'Raw Data'!C376,IF(AND('Raw Data'!E376&gt;'Raw Data'!C376,'Raw Data'!P376&gt;'Raw Data'!O376),'Raw Data'!E376,0))</f>
        <v>0</v>
      </c>
      <c r="AS381">
        <f>IF('Raw Data'!D376&gt;0, IF('Raw Data'!D376&gt;4, Analysis!P381, 1), 0)</f>
        <v>0</v>
      </c>
      <c r="AT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AU381">
        <f t="shared" si="95"/>
        <v>0</v>
      </c>
      <c r="AV381">
        <f>IF(AND('Raw Data'!D376&gt;4,'Raw Data'!O376&lt;'Raw Data'!P376),'Raw Data'!K376,IF(AND('Raw Data'!D376&gt;4,'Raw Data'!O376='Raw Data'!P376),0,IF('Raw Data'!O376='Raw Data'!P376,'Raw Data'!D376,0)))</f>
        <v>0</v>
      </c>
      <c r="AW381">
        <f>IF(AND('Raw Data'!D376&lt;4, NOT(ISBLANK('Raw Data'!D376))), 1, 0)</f>
        <v>0</v>
      </c>
      <c r="AX381">
        <f>IF(AND('Raw Data'!D376&lt;4, 'Raw Data'!O376='Raw Data'!P376), 'Raw Data'!D376, 0)</f>
        <v>0</v>
      </c>
    </row>
    <row r="382" spans="1:50" x14ac:dyDescent="0.3">
      <c r="A382">
        <f>'Raw Data'!Q377</f>
        <v>0</v>
      </c>
      <c r="B382" s="7">
        <f t="shared" si="80"/>
        <v>0</v>
      </c>
      <c r="C382">
        <f>IF('Raw Data'!O377&gt;'Raw Data'!P377, 'Raw Data'!C377, 0)</f>
        <v>0</v>
      </c>
      <c r="D382" s="7">
        <f t="shared" si="81"/>
        <v>0</v>
      </c>
      <c r="E382">
        <f>IF(AND(ISNUMBER('Raw Data'!O377), 'Raw Data'!O377='Raw Data'!P377), 'Raw Data'!D377, 0)</f>
        <v>0</v>
      </c>
      <c r="F382" s="7">
        <f t="shared" si="82"/>
        <v>0</v>
      </c>
      <c r="G382">
        <f>IF('Raw Data'!O377&lt;'Raw Data'!P377, 'Raw Data'!E377, 0)</f>
        <v>0</v>
      </c>
      <c r="H382" s="7">
        <f t="shared" si="83"/>
        <v>0</v>
      </c>
      <c r="I382">
        <f>IF(SUM('Raw Data'!O377:P377)&gt;2, 'Raw Data'!F377, 0)</f>
        <v>0</v>
      </c>
      <c r="J382" s="7">
        <f t="shared" si="84"/>
        <v>0</v>
      </c>
      <c r="K382">
        <f>IF(AND(ISNUMBER('Raw Data'!O377),SUM('Raw Data'!O377:P377)&lt;3),'Raw Data'!F377,)</f>
        <v>0</v>
      </c>
      <c r="L382" s="7">
        <f t="shared" si="85"/>
        <v>0</v>
      </c>
      <c r="M382">
        <f>IF(AND('Raw Data'!O377&gt;0, 'Raw Data'!P377&gt;0), 'Raw Data'!H377, 0)</f>
        <v>0</v>
      </c>
      <c r="N382" s="7">
        <f t="shared" si="86"/>
        <v>0</v>
      </c>
      <c r="O382">
        <f>IF(AND(ISNUMBER('Raw Data'!O377), OR('Raw Data'!O377=0, 'Raw Data'!P377=0)), 'Raw Data'!I377, 0)</f>
        <v>0</v>
      </c>
      <c r="P382" s="7">
        <f>IF(OR(E382&gt;0, ISBLANK('Raw Data'!O377)=TRUE), 0, 1)</f>
        <v>0</v>
      </c>
      <c r="Q382">
        <f>IF('Raw Data'!O377='Raw Data'!P377, 0, IF('Raw Data'!O377&gt;'Raw Data'!P377, 'Raw Data'!J377, 0))</f>
        <v>0</v>
      </c>
      <c r="R382" s="7">
        <f>IF(OR(E382&gt;0, ISBLANK('Raw Data'!O377)=TRUE), 0, 1)</f>
        <v>0</v>
      </c>
      <c r="S382">
        <f>IF('Raw Data'!O377='Raw Data'!P377, 0, IF('Raw Data'!O377&lt;'Raw Data'!P377, 'Raw Data'!K377, 0))</f>
        <v>0</v>
      </c>
      <c r="T382" s="7">
        <f t="shared" si="87"/>
        <v>0</v>
      </c>
      <c r="U382">
        <f>IF(AND(ISNUMBER('Raw Data'!O377), OR('Raw Data'!O377&gt;'Raw Data'!P377, 'Raw Data'!O377='Raw Data'!P377)), 'Raw Data'!L377, 0)</f>
        <v>0</v>
      </c>
      <c r="V382" s="7">
        <f t="shared" si="88"/>
        <v>0</v>
      </c>
      <c r="W382">
        <f>IF(AND(ISNUMBER('Raw Data'!O377), OR('Raw Data'!O377&lt;'Raw Data'!P377, 'Raw Data'!O377='Raw Data'!P377)), 'Raw Data'!M377, 0)</f>
        <v>0</v>
      </c>
      <c r="X382" s="7">
        <f t="shared" si="89"/>
        <v>0</v>
      </c>
      <c r="Y382">
        <f>IF(AND(ISNUMBER('Raw Data'!O377), OR('Raw Data'!O377&gt;'Raw Data'!P377, 'Raw Data'!O377&lt;'Raw Data'!P377)), 'Raw Data'!N377, 0)</f>
        <v>0</v>
      </c>
      <c r="Z382">
        <f>IF('Raw Data'!C377&lt;'Raw Data'!E377, 1, 0)</f>
        <v>0</v>
      </c>
      <c r="AA382">
        <f>IF(AND('Raw Data'!C377&lt;'Raw Data'!E377, 'Raw Data'!O377&gt;'Raw Data'!P377), 'Raw Data'!C377, 0)</f>
        <v>0</v>
      </c>
      <c r="AB382" t="b">
        <f>'Raw Data'!C377&lt;'Raw Data'!E377</f>
        <v>0</v>
      </c>
      <c r="AC382">
        <f>IF('Raw Data'!C378&gt;'Raw Data'!E378, 1, 0)</f>
        <v>0</v>
      </c>
      <c r="AD382">
        <f>IF(AND('Raw Data'!C377&gt;'Raw Data'!E377, 'Raw Data'!O377&gt;'Raw Data'!P377), 'Raw Data'!C377, 0)</f>
        <v>0</v>
      </c>
      <c r="AE382">
        <f>IF('Raw Data'!E377&lt;'Raw Data'!C377, 1, 0)</f>
        <v>0</v>
      </c>
      <c r="AF382">
        <f>IF(AND('Raw Data'!C377&gt;'Raw Data'!E377, 'Raw Data'!O377&lt;'Raw Data'!P377), 'Raw Data'!E377, 0)</f>
        <v>0</v>
      </c>
      <c r="AG382">
        <f>IF('Raw Data'!E377&gt;'Raw Data'!C377, 1, 0)</f>
        <v>0</v>
      </c>
      <c r="AH382">
        <f>IF(AND('Raw Data'!C377&lt;'Raw Data'!E377, 'Raw Data'!O377&lt;'Raw Data'!P377), 'Raw Data'!E377, 0)</f>
        <v>0</v>
      </c>
      <c r="AI382" s="7">
        <f t="shared" si="90"/>
        <v>0</v>
      </c>
      <c r="AJ382">
        <f>IF(ISNUMBER('Raw Data'!C377), IF(_xlfn.XLOOKUP(SMALL('Raw Data'!C377:E377, 1), C382:G382, C382:G382, 0)&gt;0, SMALL('Raw Data'!C377:E377, 1), 0), 0)</f>
        <v>0</v>
      </c>
      <c r="AK382" s="7">
        <f t="shared" si="91"/>
        <v>0</v>
      </c>
      <c r="AL382">
        <f>IF(ISNUMBER('Raw Data'!C377), IF(_xlfn.XLOOKUP(SMALL('Raw Data'!C377:E377, 2), C382:G382, C382:G382, 0)&gt;0, SMALL('Raw Data'!C377:E377, 2), 0), 0)</f>
        <v>0</v>
      </c>
      <c r="AM382" s="7">
        <f t="shared" si="92"/>
        <v>0</v>
      </c>
      <c r="AN382">
        <f>IF(ISNUMBER('Raw Data'!C377), IF(_xlfn.XLOOKUP(SMALL('Raw Data'!C377:E377, 3), C382:G382, C382:G382, 0)&gt;0, SMALL('Raw Data'!C377:E377, 3), 0), 0)</f>
        <v>0</v>
      </c>
      <c r="AO382" s="7">
        <f t="shared" si="93"/>
        <v>0</v>
      </c>
      <c r="AP382">
        <f>IF(AND('Raw Data'!C377&lt;'Raw Data'!E377,'Raw Data'!O377&gt;'Raw Data'!P377),'Raw Data'!C377,IF(AND('Raw Data'!E377&lt;'Raw Data'!C377,'Raw Data'!P377&gt;'Raw Data'!O377),'Raw Data'!E377,0))</f>
        <v>0</v>
      </c>
      <c r="AQ382" s="7">
        <f t="shared" si="94"/>
        <v>0</v>
      </c>
      <c r="AR382">
        <f>IF(AND('Raw Data'!C377&gt;'Raw Data'!E377,'Raw Data'!O377&gt;'Raw Data'!P377),'Raw Data'!C377,IF(AND('Raw Data'!E377&gt;'Raw Data'!C377,'Raw Data'!P377&gt;'Raw Data'!O377),'Raw Data'!E377,0))</f>
        <v>0</v>
      </c>
      <c r="AS382">
        <f>IF('Raw Data'!D377&gt;0, IF('Raw Data'!D377&gt;4, Analysis!P382, 1), 0)</f>
        <v>0</v>
      </c>
      <c r="AT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AU382">
        <f t="shared" si="95"/>
        <v>0</v>
      </c>
      <c r="AV382">
        <f>IF(AND('Raw Data'!D377&gt;4,'Raw Data'!O377&lt;'Raw Data'!P377),'Raw Data'!K377,IF(AND('Raw Data'!D377&gt;4,'Raw Data'!O377='Raw Data'!P377),0,IF('Raw Data'!O377='Raw Data'!P377,'Raw Data'!D377,0)))</f>
        <v>0</v>
      </c>
      <c r="AW382">
        <f>IF(AND('Raw Data'!D377&lt;4, NOT(ISBLANK('Raw Data'!D377))), 1, 0)</f>
        <v>0</v>
      </c>
      <c r="AX382">
        <f>IF(AND('Raw Data'!D377&lt;4, 'Raw Data'!O377='Raw Data'!P377), 'Raw Data'!D377, 0)</f>
        <v>0</v>
      </c>
    </row>
    <row r="383" spans="1:50" x14ac:dyDescent="0.3">
      <c r="A383">
        <f>'Raw Data'!Q378</f>
        <v>0</v>
      </c>
      <c r="B383" s="7">
        <f t="shared" si="80"/>
        <v>0</v>
      </c>
      <c r="C383">
        <f>IF('Raw Data'!O378&gt;'Raw Data'!P378, 'Raw Data'!C378, 0)</f>
        <v>0</v>
      </c>
      <c r="D383" s="7">
        <f t="shared" si="81"/>
        <v>0</v>
      </c>
      <c r="E383">
        <f>IF(AND(ISNUMBER('Raw Data'!O378), 'Raw Data'!O378='Raw Data'!P378), 'Raw Data'!D378, 0)</f>
        <v>0</v>
      </c>
      <c r="F383" s="7">
        <f t="shared" si="82"/>
        <v>0</v>
      </c>
      <c r="G383">
        <f>IF('Raw Data'!O378&lt;'Raw Data'!P378, 'Raw Data'!E378, 0)</f>
        <v>0</v>
      </c>
      <c r="H383" s="7">
        <f t="shared" si="83"/>
        <v>0</v>
      </c>
      <c r="I383">
        <f>IF(SUM('Raw Data'!O378:P378)&gt;2, 'Raw Data'!F378, 0)</f>
        <v>0</v>
      </c>
      <c r="J383" s="7">
        <f t="shared" si="84"/>
        <v>0</v>
      </c>
      <c r="K383">
        <f>IF(AND(ISNUMBER('Raw Data'!O378),SUM('Raw Data'!O378:P378)&lt;3),'Raw Data'!F378,)</f>
        <v>0</v>
      </c>
      <c r="L383" s="7">
        <f t="shared" si="85"/>
        <v>0</v>
      </c>
      <c r="M383">
        <f>IF(AND('Raw Data'!O378&gt;0, 'Raw Data'!P378&gt;0), 'Raw Data'!H378, 0)</f>
        <v>0</v>
      </c>
      <c r="N383" s="7">
        <f t="shared" si="86"/>
        <v>0</v>
      </c>
      <c r="O383">
        <f>IF(AND(ISNUMBER('Raw Data'!O378), OR('Raw Data'!O378=0, 'Raw Data'!P378=0)), 'Raw Data'!I378, 0)</f>
        <v>0</v>
      </c>
      <c r="P383" s="7">
        <f>IF(OR(E383&gt;0, ISBLANK('Raw Data'!O378)=TRUE), 0, 1)</f>
        <v>0</v>
      </c>
      <c r="Q383">
        <f>IF('Raw Data'!O378='Raw Data'!P378, 0, IF('Raw Data'!O378&gt;'Raw Data'!P378, 'Raw Data'!J378, 0))</f>
        <v>0</v>
      </c>
      <c r="R383" s="7">
        <f>IF(OR(E383&gt;0, ISBLANK('Raw Data'!O378)=TRUE), 0, 1)</f>
        <v>0</v>
      </c>
      <c r="S383">
        <f>IF('Raw Data'!O378='Raw Data'!P378, 0, IF('Raw Data'!O378&lt;'Raw Data'!P378, 'Raw Data'!K378, 0))</f>
        <v>0</v>
      </c>
      <c r="T383" s="7">
        <f t="shared" si="87"/>
        <v>0</v>
      </c>
      <c r="U383">
        <f>IF(AND(ISNUMBER('Raw Data'!O378), OR('Raw Data'!O378&gt;'Raw Data'!P378, 'Raw Data'!O378='Raw Data'!P378)), 'Raw Data'!L378, 0)</f>
        <v>0</v>
      </c>
      <c r="V383" s="7">
        <f t="shared" si="88"/>
        <v>0</v>
      </c>
      <c r="W383">
        <f>IF(AND(ISNUMBER('Raw Data'!O378), OR('Raw Data'!O378&lt;'Raw Data'!P378, 'Raw Data'!O378='Raw Data'!P378)), 'Raw Data'!M378, 0)</f>
        <v>0</v>
      </c>
      <c r="X383" s="7">
        <f t="shared" si="89"/>
        <v>0</v>
      </c>
      <c r="Y383">
        <f>IF(AND(ISNUMBER('Raw Data'!O378), OR('Raw Data'!O378&gt;'Raw Data'!P378, 'Raw Data'!O378&lt;'Raw Data'!P378)), 'Raw Data'!N378, 0)</f>
        <v>0</v>
      </c>
      <c r="Z383">
        <f>IF('Raw Data'!C378&lt;'Raw Data'!E378, 1, 0)</f>
        <v>0</v>
      </c>
      <c r="AA383">
        <f>IF(AND('Raw Data'!C378&lt;'Raw Data'!E378, 'Raw Data'!O378&gt;'Raw Data'!P378), 'Raw Data'!C378, 0)</f>
        <v>0</v>
      </c>
      <c r="AB383" t="b">
        <f>'Raw Data'!C378&lt;'Raw Data'!E378</f>
        <v>0</v>
      </c>
      <c r="AC383">
        <f>IF('Raw Data'!C379&gt;'Raw Data'!E379, 1, 0)</f>
        <v>0</v>
      </c>
      <c r="AD383">
        <f>IF(AND('Raw Data'!C378&gt;'Raw Data'!E378, 'Raw Data'!O378&gt;'Raw Data'!P378), 'Raw Data'!C378, 0)</f>
        <v>0</v>
      </c>
      <c r="AE383">
        <f>IF('Raw Data'!E378&lt;'Raw Data'!C378, 1, 0)</f>
        <v>0</v>
      </c>
      <c r="AF383">
        <f>IF(AND('Raw Data'!C378&gt;'Raw Data'!E378, 'Raw Data'!O378&lt;'Raw Data'!P378), 'Raw Data'!E378, 0)</f>
        <v>0</v>
      </c>
      <c r="AG383">
        <f>IF('Raw Data'!E378&gt;'Raw Data'!C378, 1, 0)</f>
        <v>0</v>
      </c>
      <c r="AH383">
        <f>IF(AND('Raw Data'!C378&lt;'Raw Data'!E378, 'Raw Data'!O378&lt;'Raw Data'!P378), 'Raw Data'!E378, 0)</f>
        <v>0</v>
      </c>
      <c r="AI383" s="7">
        <f t="shared" si="90"/>
        <v>0</v>
      </c>
      <c r="AJ383">
        <f>IF(ISNUMBER('Raw Data'!C378), IF(_xlfn.XLOOKUP(SMALL('Raw Data'!C378:E378, 1), C383:G383, C383:G383, 0)&gt;0, SMALL('Raw Data'!C378:E378, 1), 0), 0)</f>
        <v>0</v>
      </c>
      <c r="AK383" s="7">
        <f t="shared" si="91"/>
        <v>0</v>
      </c>
      <c r="AL383">
        <f>IF(ISNUMBER('Raw Data'!C378), IF(_xlfn.XLOOKUP(SMALL('Raw Data'!C378:E378, 2), C383:G383, C383:G383, 0)&gt;0, SMALL('Raw Data'!C378:E378, 2), 0), 0)</f>
        <v>0</v>
      </c>
      <c r="AM383" s="7">
        <f t="shared" si="92"/>
        <v>0</v>
      </c>
      <c r="AN383">
        <f>IF(ISNUMBER('Raw Data'!C378), IF(_xlfn.XLOOKUP(SMALL('Raw Data'!C378:E378, 3), C383:G383, C383:G383, 0)&gt;0, SMALL('Raw Data'!C378:E378, 3), 0), 0)</f>
        <v>0</v>
      </c>
      <c r="AO383" s="7">
        <f t="shared" si="93"/>
        <v>0</v>
      </c>
      <c r="AP383">
        <f>IF(AND('Raw Data'!C378&lt;'Raw Data'!E378,'Raw Data'!O378&gt;'Raw Data'!P378),'Raw Data'!C378,IF(AND('Raw Data'!E378&lt;'Raw Data'!C378,'Raw Data'!P378&gt;'Raw Data'!O378),'Raw Data'!E378,0))</f>
        <v>0</v>
      </c>
      <c r="AQ383" s="7">
        <f t="shared" si="94"/>
        <v>0</v>
      </c>
      <c r="AR383">
        <f>IF(AND('Raw Data'!C378&gt;'Raw Data'!E378,'Raw Data'!O378&gt;'Raw Data'!P378),'Raw Data'!C378,IF(AND('Raw Data'!E378&gt;'Raw Data'!C378,'Raw Data'!P378&gt;'Raw Data'!O378),'Raw Data'!E378,0))</f>
        <v>0</v>
      </c>
      <c r="AS383">
        <f>IF('Raw Data'!D378&gt;0, IF('Raw Data'!D378&gt;4, Analysis!P383, 1), 0)</f>
        <v>0</v>
      </c>
      <c r="AT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AU383">
        <f t="shared" si="95"/>
        <v>0</v>
      </c>
      <c r="AV383">
        <f>IF(AND('Raw Data'!D378&gt;4,'Raw Data'!O378&lt;'Raw Data'!P378),'Raw Data'!K378,IF(AND('Raw Data'!D378&gt;4,'Raw Data'!O378='Raw Data'!P378),0,IF('Raw Data'!O378='Raw Data'!P378,'Raw Data'!D378,0)))</f>
        <v>0</v>
      </c>
      <c r="AW383">
        <f>IF(AND('Raw Data'!D378&lt;4, NOT(ISBLANK('Raw Data'!D378))), 1, 0)</f>
        <v>0</v>
      </c>
      <c r="AX383">
        <f>IF(AND('Raw Data'!D378&lt;4, 'Raw Data'!O378='Raw Data'!P378), 'Raw Data'!D378, 0)</f>
        <v>0</v>
      </c>
    </row>
    <row r="384" spans="1:50" x14ac:dyDescent="0.3">
      <c r="A384">
        <f>'Raw Data'!Q379</f>
        <v>0</v>
      </c>
      <c r="B384" s="7">
        <f t="shared" si="80"/>
        <v>0</v>
      </c>
      <c r="C384">
        <f>IF('Raw Data'!O379&gt;'Raw Data'!P379, 'Raw Data'!C379, 0)</f>
        <v>0</v>
      </c>
      <c r="D384" s="7">
        <f t="shared" si="81"/>
        <v>0</v>
      </c>
      <c r="E384">
        <f>IF(AND(ISNUMBER('Raw Data'!O379), 'Raw Data'!O379='Raw Data'!P379), 'Raw Data'!D379, 0)</f>
        <v>0</v>
      </c>
      <c r="F384" s="7">
        <f t="shared" si="82"/>
        <v>0</v>
      </c>
      <c r="G384">
        <f>IF('Raw Data'!O379&lt;'Raw Data'!P379, 'Raw Data'!E379, 0)</f>
        <v>0</v>
      </c>
      <c r="H384" s="7">
        <f t="shared" si="83"/>
        <v>0</v>
      </c>
      <c r="I384">
        <f>IF(SUM('Raw Data'!O379:P379)&gt;2, 'Raw Data'!F379, 0)</f>
        <v>0</v>
      </c>
      <c r="J384" s="7">
        <f t="shared" si="84"/>
        <v>0</v>
      </c>
      <c r="K384">
        <f>IF(AND(ISNUMBER('Raw Data'!O379),SUM('Raw Data'!O379:P379)&lt;3),'Raw Data'!F379,)</f>
        <v>0</v>
      </c>
      <c r="L384" s="7">
        <f t="shared" si="85"/>
        <v>0</v>
      </c>
      <c r="M384">
        <f>IF(AND('Raw Data'!O379&gt;0, 'Raw Data'!P379&gt;0), 'Raw Data'!H379, 0)</f>
        <v>0</v>
      </c>
      <c r="N384" s="7">
        <f t="shared" si="86"/>
        <v>0</v>
      </c>
      <c r="O384">
        <f>IF(AND(ISNUMBER('Raw Data'!O379), OR('Raw Data'!O379=0, 'Raw Data'!P379=0)), 'Raw Data'!I379, 0)</f>
        <v>0</v>
      </c>
      <c r="P384" s="7">
        <f>IF(OR(E384&gt;0, ISBLANK('Raw Data'!O379)=TRUE), 0, 1)</f>
        <v>0</v>
      </c>
      <c r="Q384">
        <f>IF('Raw Data'!O379='Raw Data'!P379, 0, IF('Raw Data'!O379&gt;'Raw Data'!P379, 'Raw Data'!J379, 0))</f>
        <v>0</v>
      </c>
      <c r="R384" s="7">
        <f>IF(OR(E384&gt;0, ISBLANK('Raw Data'!O379)=TRUE), 0, 1)</f>
        <v>0</v>
      </c>
      <c r="S384">
        <f>IF('Raw Data'!O379='Raw Data'!P379, 0, IF('Raw Data'!O379&lt;'Raw Data'!P379, 'Raw Data'!K379, 0))</f>
        <v>0</v>
      </c>
      <c r="T384" s="7">
        <f t="shared" si="87"/>
        <v>0</v>
      </c>
      <c r="U384">
        <f>IF(AND(ISNUMBER('Raw Data'!O379), OR('Raw Data'!O379&gt;'Raw Data'!P379, 'Raw Data'!O379='Raw Data'!P379)), 'Raw Data'!L379, 0)</f>
        <v>0</v>
      </c>
      <c r="V384" s="7">
        <f t="shared" si="88"/>
        <v>0</v>
      </c>
      <c r="W384">
        <f>IF(AND(ISNUMBER('Raw Data'!O379), OR('Raw Data'!O379&lt;'Raw Data'!P379, 'Raw Data'!O379='Raw Data'!P379)), 'Raw Data'!M379, 0)</f>
        <v>0</v>
      </c>
      <c r="X384" s="7">
        <f t="shared" si="89"/>
        <v>0</v>
      </c>
      <c r="Y384">
        <f>IF(AND(ISNUMBER('Raw Data'!O379), OR('Raw Data'!O379&gt;'Raw Data'!P379, 'Raw Data'!O379&lt;'Raw Data'!P379)), 'Raw Data'!N379, 0)</f>
        <v>0</v>
      </c>
      <c r="Z384">
        <f>IF('Raw Data'!C379&lt;'Raw Data'!E379, 1, 0)</f>
        <v>0</v>
      </c>
      <c r="AA384">
        <f>IF(AND('Raw Data'!C379&lt;'Raw Data'!E379, 'Raw Data'!O379&gt;'Raw Data'!P379), 'Raw Data'!C379, 0)</f>
        <v>0</v>
      </c>
      <c r="AB384" t="b">
        <f>'Raw Data'!C379&lt;'Raw Data'!E379</f>
        <v>0</v>
      </c>
      <c r="AC384">
        <f>IF('Raw Data'!C380&gt;'Raw Data'!E380, 1, 0)</f>
        <v>0</v>
      </c>
      <c r="AD384">
        <f>IF(AND('Raw Data'!C379&gt;'Raw Data'!E379, 'Raw Data'!O379&gt;'Raw Data'!P379), 'Raw Data'!C379, 0)</f>
        <v>0</v>
      </c>
      <c r="AE384">
        <f>IF('Raw Data'!E379&lt;'Raw Data'!C379, 1, 0)</f>
        <v>0</v>
      </c>
      <c r="AF384">
        <f>IF(AND('Raw Data'!C379&gt;'Raw Data'!E379, 'Raw Data'!O379&lt;'Raw Data'!P379), 'Raw Data'!E379, 0)</f>
        <v>0</v>
      </c>
      <c r="AG384">
        <f>IF('Raw Data'!E379&gt;'Raw Data'!C379, 1, 0)</f>
        <v>0</v>
      </c>
      <c r="AH384">
        <f>IF(AND('Raw Data'!C379&lt;'Raw Data'!E379, 'Raw Data'!O379&lt;'Raw Data'!P379), 'Raw Data'!E379, 0)</f>
        <v>0</v>
      </c>
      <c r="AI384" s="7">
        <f t="shared" si="90"/>
        <v>0</v>
      </c>
      <c r="AJ384">
        <f>IF(ISNUMBER('Raw Data'!C379), IF(_xlfn.XLOOKUP(SMALL('Raw Data'!C379:E379, 1), C384:G384, C384:G384, 0)&gt;0, SMALL('Raw Data'!C379:E379, 1), 0), 0)</f>
        <v>0</v>
      </c>
      <c r="AK384" s="7">
        <f t="shared" si="91"/>
        <v>0</v>
      </c>
      <c r="AL384">
        <f>IF(ISNUMBER('Raw Data'!C379), IF(_xlfn.XLOOKUP(SMALL('Raw Data'!C379:E379, 2), C384:G384, C384:G384, 0)&gt;0, SMALL('Raw Data'!C379:E379, 2), 0), 0)</f>
        <v>0</v>
      </c>
      <c r="AM384" s="7">
        <f t="shared" si="92"/>
        <v>0</v>
      </c>
      <c r="AN384">
        <f>IF(ISNUMBER('Raw Data'!C379), IF(_xlfn.XLOOKUP(SMALL('Raw Data'!C379:E379, 3), C384:G384, C384:G384, 0)&gt;0, SMALL('Raw Data'!C379:E379, 3), 0), 0)</f>
        <v>0</v>
      </c>
      <c r="AO384" s="7">
        <f t="shared" si="93"/>
        <v>0</v>
      </c>
      <c r="AP384">
        <f>IF(AND('Raw Data'!C379&lt;'Raw Data'!E379,'Raw Data'!O379&gt;'Raw Data'!P379),'Raw Data'!C379,IF(AND('Raw Data'!E379&lt;'Raw Data'!C379,'Raw Data'!P379&gt;'Raw Data'!O379),'Raw Data'!E379,0))</f>
        <v>0</v>
      </c>
      <c r="AQ384" s="7">
        <f t="shared" si="94"/>
        <v>0</v>
      </c>
      <c r="AR384">
        <f>IF(AND('Raw Data'!C379&gt;'Raw Data'!E379,'Raw Data'!O379&gt;'Raw Data'!P379),'Raw Data'!C379,IF(AND('Raw Data'!E379&gt;'Raw Data'!C379,'Raw Data'!P379&gt;'Raw Data'!O379),'Raw Data'!E379,0))</f>
        <v>0</v>
      </c>
      <c r="AS384">
        <f>IF('Raw Data'!D379&gt;0, IF('Raw Data'!D379&gt;4, Analysis!P384, 1), 0)</f>
        <v>0</v>
      </c>
      <c r="AT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AU384">
        <f t="shared" si="95"/>
        <v>0</v>
      </c>
      <c r="AV384">
        <f>IF(AND('Raw Data'!D379&gt;4,'Raw Data'!O379&lt;'Raw Data'!P379),'Raw Data'!K379,IF(AND('Raw Data'!D379&gt;4,'Raw Data'!O379='Raw Data'!P379),0,IF('Raw Data'!O379='Raw Data'!P379,'Raw Data'!D379,0)))</f>
        <v>0</v>
      </c>
      <c r="AW384">
        <f>IF(AND('Raw Data'!D379&lt;4, NOT(ISBLANK('Raw Data'!D379))), 1, 0)</f>
        <v>0</v>
      </c>
      <c r="AX384">
        <f>IF(AND('Raw Data'!D379&lt;4, 'Raw Data'!O379='Raw Data'!P379), 'Raw Data'!D379, 0)</f>
        <v>0</v>
      </c>
    </row>
    <row r="385" spans="1:50" x14ac:dyDescent="0.3">
      <c r="A385">
        <f>'Raw Data'!Q380</f>
        <v>0</v>
      </c>
      <c r="B385" s="7">
        <f t="shared" si="80"/>
        <v>0</v>
      </c>
      <c r="C385">
        <f>IF('Raw Data'!O380&gt;'Raw Data'!P380, 'Raw Data'!C380, 0)</f>
        <v>0</v>
      </c>
      <c r="D385" s="7">
        <f t="shared" si="81"/>
        <v>0</v>
      </c>
      <c r="E385">
        <f>IF(AND(ISNUMBER('Raw Data'!O380), 'Raw Data'!O380='Raw Data'!P380), 'Raw Data'!D380, 0)</f>
        <v>0</v>
      </c>
      <c r="F385" s="7">
        <f t="shared" si="82"/>
        <v>0</v>
      </c>
      <c r="G385">
        <f>IF('Raw Data'!O380&lt;'Raw Data'!P380, 'Raw Data'!E380, 0)</f>
        <v>0</v>
      </c>
      <c r="H385" s="7">
        <f t="shared" si="83"/>
        <v>0</v>
      </c>
      <c r="I385">
        <f>IF(SUM('Raw Data'!O380:P380)&gt;2, 'Raw Data'!F380, 0)</f>
        <v>0</v>
      </c>
      <c r="J385" s="7">
        <f t="shared" si="84"/>
        <v>0</v>
      </c>
      <c r="K385">
        <f>IF(AND(ISNUMBER('Raw Data'!O380),SUM('Raw Data'!O380:P380)&lt;3),'Raw Data'!F380,)</f>
        <v>0</v>
      </c>
      <c r="L385" s="7">
        <f t="shared" si="85"/>
        <v>0</v>
      </c>
      <c r="M385">
        <f>IF(AND('Raw Data'!O380&gt;0, 'Raw Data'!P380&gt;0), 'Raw Data'!H380, 0)</f>
        <v>0</v>
      </c>
      <c r="N385" s="7">
        <f t="shared" si="86"/>
        <v>0</v>
      </c>
      <c r="O385">
        <f>IF(AND(ISNUMBER('Raw Data'!O380), OR('Raw Data'!O380=0, 'Raw Data'!P380=0)), 'Raw Data'!I380, 0)</f>
        <v>0</v>
      </c>
      <c r="P385" s="7">
        <f>IF(OR(E385&gt;0, ISBLANK('Raw Data'!O380)=TRUE), 0, 1)</f>
        <v>0</v>
      </c>
      <c r="Q385">
        <f>IF('Raw Data'!O380='Raw Data'!P380, 0, IF('Raw Data'!O380&gt;'Raw Data'!P380, 'Raw Data'!J380, 0))</f>
        <v>0</v>
      </c>
      <c r="R385" s="7">
        <f>IF(OR(E385&gt;0, ISBLANK('Raw Data'!O380)=TRUE), 0, 1)</f>
        <v>0</v>
      </c>
      <c r="S385">
        <f>IF('Raw Data'!O380='Raw Data'!P380, 0, IF('Raw Data'!O380&lt;'Raw Data'!P380, 'Raw Data'!K380, 0))</f>
        <v>0</v>
      </c>
      <c r="T385" s="7">
        <f t="shared" si="87"/>
        <v>0</v>
      </c>
      <c r="U385">
        <f>IF(AND(ISNUMBER('Raw Data'!O380), OR('Raw Data'!O380&gt;'Raw Data'!P380, 'Raw Data'!O380='Raw Data'!P380)), 'Raw Data'!L380, 0)</f>
        <v>0</v>
      </c>
      <c r="V385" s="7">
        <f t="shared" si="88"/>
        <v>0</v>
      </c>
      <c r="W385">
        <f>IF(AND(ISNUMBER('Raw Data'!O380), OR('Raw Data'!O380&lt;'Raw Data'!P380, 'Raw Data'!O380='Raw Data'!P380)), 'Raw Data'!M380, 0)</f>
        <v>0</v>
      </c>
      <c r="X385" s="7">
        <f t="shared" si="89"/>
        <v>0</v>
      </c>
      <c r="Y385">
        <f>IF(AND(ISNUMBER('Raw Data'!O380), OR('Raw Data'!O380&gt;'Raw Data'!P380, 'Raw Data'!O380&lt;'Raw Data'!P380)), 'Raw Data'!N380, 0)</f>
        <v>0</v>
      </c>
      <c r="Z385">
        <f>IF('Raw Data'!C380&lt;'Raw Data'!E380, 1, 0)</f>
        <v>0</v>
      </c>
      <c r="AA385">
        <f>IF(AND('Raw Data'!C380&lt;'Raw Data'!E380, 'Raw Data'!O380&gt;'Raw Data'!P380), 'Raw Data'!C380, 0)</f>
        <v>0</v>
      </c>
      <c r="AB385" t="b">
        <f>'Raw Data'!C380&lt;'Raw Data'!E380</f>
        <v>0</v>
      </c>
      <c r="AC385">
        <f>IF('Raw Data'!C381&gt;'Raw Data'!E381, 1, 0)</f>
        <v>0</v>
      </c>
      <c r="AD385">
        <f>IF(AND('Raw Data'!C380&gt;'Raw Data'!E380, 'Raw Data'!O380&gt;'Raw Data'!P380), 'Raw Data'!C380, 0)</f>
        <v>0</v>
      </c>
      <c r="AE385">
        <f>IF('Raw Data'!E380&lt;'Raw Data'!C380, 1, 0)</f>
        <v>0</v>
      </c>
      <c r="AF385">
        <f>IF(AND('Raw Data'!C380&gt;'Raw Data'!E380, 'Raw Data'!O380&lt;'Raw Data'!P380), 'Raw Data'!E380, 0)</f>
        <v>0</v>
      </c>
      <c r="AG385">
        <f>IF('Raw Data'!E380&gt;'Raw Data'!C380, 1, 0)</f>
        <v>0</v>
      </c>
      <c r="AH385">
        <f>IF(AND('Raw Data'!C380&lt;'Raw Data'!E380, 'Raw Data'!O380&lt;'Raw Data'!P380), 'Raw Data'!E380, 0)</f>
        <v>0</v>
      </c>
      <c r="AI385" s="7">
        <f t="shared" si="90"/>
        <v>0</v>
      </c>
      <c r="AJ385">
        <f>IF(ISNUMBER('Raw Data'!C380), IF(_xlfn.XLOOKUP(SMALL('Raw Data'!C380:E380, 1), C385:G385, C385:G385, 0)&gt;0, SMALL('Raw Data'!C380:E380, 1), 0), 0)</f>
        <v>0</v>
      </c>
      <c r="AK385" s="7">
        <f t="shared" si="91"/>
        <v>0</v>
      </c>
      <c r="AL385">
        <f>IF(ISNUMBER('Raw Data'!C380), IF(_xlfn.XLOOKUP(SMALL('Raw Data'!C380:E380, 2), C385:G385, C385:G385, 0)&gt;0, SMALL('Raw Data'!C380:E380, 2), 0), 0)</f>
        <v>0</v>
      </c>
      <c r="AM385" s="7">
        <f t="shared" si="92"/>
        <v>0</v>
      </c>
      <c r="AN385">
        <f>IF(ISNUMBER('Raw Data'!C380), IF(_xlfn.XLOOKUP(SMALL('Raw Data'!C380:E380, 3), C385:G385, C385:G385, 0)&gt;0, SMALL('Raw Data'!C380:E380, 3), 0), 0)</f>
        <v>0</v>
      </c>
      <c r="AO385" s="7">
        <f t="shared" si="93"/>
        <v>0</v>
      </c>
      <c r="AP385">
        <f>IF(AND('Raw Data'!C380&lt;'Raw Data'!E380,'Raw Data'!O380&gt;'Raw Data'!P380),'Raw Data'!C380,IF(AND('Raw Data'!E380&lt;'Raw Data'!C380,'Raw Data'!P380&gt;'Raw Data'!O380),'Raw Data'!E380,0))</f>
        <v>0</v>
      </c>
      <c r="AQ385" s="7">
        <f t="shared" si="94"/>
        <v>0</v>
      </c>
      <c r="AR385">
        <f>IF(AND('Raw Data'!C380&gt;'Raw Data'!E380,'Raw Data'!O380&gt;'Raw Data'!P380),'Raw Data'!C380,IF(AND('Raw Data'!E380&gt;'Raw Data'!C380,'Raw Data'!P380&gt;'Raw Data'!O380),'Raw Data'!E380,0))</f>
        <v>0</v>
      </c>
      <c r="AS385">
        <f>IF('Raw Data'!D380&gt;0, IF('Raw Data'!D380&gt;4, Analysis!P385, 1), 0)</f>
        <v>0</v>
      </c>
      <c r="AT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AU385">
        <f t="shared" si="95"/>
        <v>0</v>
      </c>
      <c r="AV385">
        <f>IF(AND('Raw Data'!D380&gt;4,'Raw Data'!O380&lt;'Raw Data'!P380),'Raw Data'!K380,IF(AND('Raw Data'!D380&gt;4,'Raw Data'!O380='Raw Data'!P380),0,IF('Raw Data'!O380='Raw Data'!P380,'Raw Data'!D380,0)))</f>
        <v>0</v>
      </c>
      <c r="AW385">
        <f>IF(AND('Raw Data'!D380&lt;4, NOT(ISBLANK('Raw Data'!D380))), 1, 0)</f>
        <v>0</v>
      </c>
      <c r="AX385">
        <f>IF(AND('Raw Data'!D380&lt;4, 'Raw Data'!O380='Raw Data'!P380), 'Raw Data'!D380, 0)</f>
        <v>0</v>
      </c>
    </row>
    <row r="386" spans="1:50" x14ac:dyDescent="0.3">
      <c r="A386">
        <f>'Raw Data'!Q381</f>
        <v>0</v>
      </c>
      <c r="B386" s="7">
        <f t="shared" si="80"/>
        <v>0</v>
      </c>
      <c r="C386">
        <f>IF('Raw Data'!O381&gt;'Raw Data'!P381, 'Raw Data'!C381, 0)</f>
        <v>0</v>
      </c>
      <c r="D386" s="7">
        <f t="shared" si="81"/>
        <v>0</v>
      </c>
      <c r="E386">
        <f>IF(AND(ISNUMBER('Raw Data'!O381), 'Raw Data'!O381='Raw Data'!P381), 'Raw Data'!D381, 0)</f>
        <v>0</v>
      </c>
      <c r="F386" s="7">
        <f t="shared" si="82"/>
        <v>0</v>
      </c>
      <c r="G386">
        <f>IF('Raw Data'!O381&lt;'Raw Data'!P381, 'Raw Data'!E381, 0)</f>
        <v>0</v>
      </c>
      <c r="H386" s="7">
        <f t="shared" si="83"/>
        <v>0</v>
      </c>
      <c r="I386">
        <f>IF(SUM('Raw Data'!O381:P381)&gt;2, 'Raw Data'!F381, 0)</f>
        <v>0</v>
      </c>
      <c r="J386" s="7">
        <f t="shared" si="84"/>
        <v>0</v>
      </c>
      <c r="K386">
        <f>IF(AND(ISNUMBER('Raw Data'!O381),SUM('Raw Data'!O381:P381)&lt;3),'Raw Data'!F381,)</f>
        <v>0</v>
      </c>
      <c r="L386" s="7">
        <f t="shared" si="85"/>
        <v>0</v>
      </c>
      <c r="M386">
        <f>IF(AND('Raw Data'!O381&gt;0, 'Raw Data'!P381&gt;0), 'Raw Data'!H381, 0)</f>
        <v>0</v>
      </c>
      <c r="N386" s="7">
        <f t="shared" si="86"/>
        <v>0</v>
      </c>
      <c r="O386">
        <f>IF(AND(ISNUMBER('Raw Data'!O381), OR('Raw Data'!O381=0, 'Raw Data'!P381=0)), 'Raw Data'!I381, 0)</f>
        <v>0</v>
      </c>
      <c r="P386" s="7">
        <f>IF(OR(E386&gt;0, ISBLANK('Raw Data'!O381)=TRUE), 0, 1)</f>
        <v>0</v>
      </c>
      <c r="Q386">
        <f>IF('Raw Data'!O381='Raw Data'!P381, 0, IF('Raw Data'!O381&gt;'Raw Data'!P381, 'Raw Data'!J381, 0))</f>
        <v>0</v>
      </c>
      <c r="R386" s="7">
        <f>IF(OR(E386&gt;0, ISBLANK('Raw Data'!O381)=TRUE), 0, 1)</f>
        <v>0</v>
      </c>
      <c r="S386">
        <f>IF('Raw Data'!O381='Raw Data'!P381, 0, IF('Raw Data'!O381&lt;'Raw Data'!P381, 'Raw Data'!K381, 0))</f>
        <v>0</v>
      </c>
      <c r="T386" s="7">
        <f t="shared" si="87"/>
        <v>0</v>
      </c>
      <c r="U386">
        <f>IF(AND(ISNUMBER('Raw Data'!O381), OR('Raw Data'!O381&gt;'Raw Data'!P381, 'Raw Data'!O381='Raw Data'!P381)), 'Raw Data'!L381, 0)</f>
        <v>0</v>
      </c>
      <c r="V386" s="7">
        <f t="shared" si="88"/>
        <v>0</v>
      </c>
      <c r="W386">
        <f>IF(AND(ISNUMBER('Raw Data'!O381), OR('Raw Data'!O381&lt;'Raw Data'!P381, 'Raw Data'!O381='Raw Data'!P381)), 'Raw Data'!M381, 0)</f>
        <v>0</v>
      </c>
      <c r="X386" s="7">
        <f t="shared" si="89"/>
        <v>0</v>
      </c>
      <c r="Y386">
        <f>IF(AND(ISNUMBER('Raw Data'!O381), OR('Raw Data'!O381&gt;'Raw Data'!P381, 'Raw Data'!O381&lt;'Raw Data'!P381)), 'Raw Data'!N381, 0)</f>
        <v>0</v>
      </c>
      <c r="Z386">
        <f>IF('Raw Data'!C381&lt;'Raw Data'!E381, 1, 0)</f>
        <v>0</v>
      </c>
      <c r="AA386">
        <f>IF(AND('Raw Data'!C381&lt;'Raw Data'!E381, 'Raw Data'!O381&gt;'Raw Data'!P381), 'Raw Data'!C381, 0)</f>
        <v>0</v>
      </c>
      <c r="AB386" t="b">
        <f>'Raw Data'!C381&lt;'Raw Data'!E381</f>
        <v>0</v>
      </c>
      <c r="AC386">
        <f>IF('Raw Data'!C382&gt;'Raw Data'!E382, 1, 0)</f>
        <v>0</v>
      </c>
      <c r="AD386">
        <f>IF(AND('Raw Data'!C381&gt;'Raw Data'!E381, 'Raw Data'!O381&gt;'Raw Data'!P381), 'Raw Data'!C381, 0)</f>
        <v>0</v>
      </c>
      <c r="AE386">
        <f>IF('Raw Data'!E381&lt;'Raw Data'!C381, 1, 0)</f>
        <v>0</v>
      </c>
      <c r="AF386">
        <f>IF(AND('Raw Data'!C381&gt;'Raw Data'!E381, 'Raw Data'!O381&lt;'Raw Data'!P381), 'Raw Data'!E381, 0)</f>
        <v>0</v>
      </c>
      <c r="AG386">
        <f>IF('Raw Data'!E381&gt;'Raw Data'!C381, 1, 0)</f>
        <v>0</v>
      </c>
      <c r="AH386">
        <f>IF(AND('Raw Data'!C381&lt;'Raw Data'!E381, 'Raw Data'!O381&lt;'Raw Data'!P381), 'Raw Data'!E381, 0)</f>
        <v>0</v>
      </c>
      <c r="AI386" s="7">
        <f t="shared" si="90"/>
        <v>0</v>
      </c>
      <c r="AJ386">
        <f>IF(ISNUMBER('Raw Data'!C381), IF(_xlfn.XLOOKUP(SMALL('Raw Data'!C381:E381, 1), C386:G386, C386:G386, 0)&gt;0, SMALL('Raw Data'!C381:E381, 1), 0), 0)</f>
        <v>0</v>
      </c>
      <c r="AK386" s="7">
        <f t="shared" si="91"/>
        <v>0</v>
      </c>
      <c r="AL386">
        <f>IF(ISNUMBER('Raw Data'!C381), IF(_xlfn.XLOOKUP(SMALL('Raw Data'!C381:E381, 2), C386:G386, C386:G386, 0)&gt;0, SMALL('Raw Data'!C381:E381, 2), 0), 0)</f>
        <v>0</v>
      </c>
      <c r="AM386" s="7">
        <f t="shared" si="92"/>
        <v>0</v>
      </c>
      <c r="AN386">
        <f>IF(ISNUMBER('Raw Data'!C381), IF(_xlfn.XLOOKUP(SMALL('Raw Data'!C381:E381, 3), C386:G386, C386:G386, 0)&gt;0, SMALL('Raw Data'!C381:E381, 3), 0), 0)</f>
        <v>0</v>
      </c>
      <c r="AO386" s="7">
        <f t="shared" si="93"/>
        <v>0</v>
      </c>
      <c r="AP386">
        <f>IF(AND('Raw Data'!C381&lt;'Raw Data'!E381,'Raw Data'!O381&gt;'Raw Data'!P381),'Raw Data'!C381,IF(AND('Raw Data'!E381&lt;'Raw Data'!C381,'Raw Data'!P381&gt;'Raw Data'!O381),'Raw Data'!E381,0))</f>
        <v>0</v>
      </c>
      <c r="AQ386" s="7">
        <f t="shared" si="94"/>
        <v>0</v>
      </c>
      <c r="AR386">
        <f>IF(AND('Raw Data'!C381&gt;'Raw Data'!E381,'Raw Data'!O381&gt;'Raw Data'!P381),'Raw Data'!C381,IF(AND('Raw Data'!E381&gt;'Raw Data'!C381,'Raw Data'!P381&gt;'Raw Data'!O381),'Raw Data'!E381,0))</f>
        <v>0</v>
      </c>
      <c r="AS386">
        <f>IF('Raw Data'!D381&gt;0, IF('Raw Data'!D381&gt;4, Analysis!P386, 1), 0)</f>
        <v>0</v>
      </c>
      <c r="AT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AU386">
        <f t="shared" si="95"/>
        <v>0</v>
      </c>
      <c r="AV386">
        <f>IF(AND('Raw Data'!D381&gt;4,'Raw Data'!O381&lt;'Raw Data'!P381),'Raw Data'!K381,IF(AND('Raw Data'!D381&gt;4,'Raw Data'!O381='Raw Data'!P381),0,IF('Raw Data'!O381='Raw Data'!P381,'Raw Data'!D381,0)))</f>
        <v>0</v>
      </c>
      <c r="AW386">
        <f>IF(AND('Raw Data'!D381&lt;4, NOT(ISBLANK('Raw Data'!D381))), 1, 0)</f>
        <v>0</v>
      </c>
      <c r="AX386">
        <f>IF(AND('Raw Data'!D381&lt;4, 'Raw Data'!O381='Raw Data'!P381), 'Raw Data'!D381, 0)</f>
        <v>0</v>
      </c>
    </row>
    <row r="387" spans="1:50" x14ac:dyDescent="0.3">
      <c r="A387">
        <f>'Raw Data'!Q382</f>
        <v>0</v>
      </c>
      <c r="B387" s="7">
        <f t="shared" si="80"/>
        <v>0</v>
      </c>
      <c r="C387">
        <f>IF('Raw Data'!O382&gt;'Raw Data'!P382, 'Raw Data'!C382, 0)</f>
        <v>0</v>
      </c>
      <c r="D387" s="7">
        <f t="shared" si="81"/>
        <v>0</v>
      </c>
      <c r="E387">
        <f>IF(AND(ISNUMBER('Raw Data'!O382), 'Raw Data'!O382='Raw Data'!P382), 'Raw Data'!D382, 0)</f>
        <v>0</v>
      </c>
      <c r="F387" s="7">
        <f t="shared" si="82"/>
        <v>0</v>
      </c>
      <c r="G387">
        <f>IF('Raw Data'!O382&lt;'Raw Data'!P382, 'Raw Data'!E382, 0)</f>
        <v>0</v>
      </c>
      <c r="H387" s="7">
        <f t="shared" si="83"/>
        <v>0</v>
      </c>
      <c r="I387">
        <f>IF(SUM('Raw Data'!O382:P382)&gt;2, 'Raw Data'!F382, 0)</f>
        <v>0</v>
      </c>
      <c r="J387" s="7">
        <f t="shared" si="84"/>
        <v>0</v>
      </c>
      <c r="K387">
        <f>IF(AND(ISNUMBER('Raw Data'!O382),SUM('Raw Data'!O382:P382)&lt;3),'Raw Data'!F382,)</f>
        <v>0</v>
      </c>
      <c r="L387" s="7">
        <f t="shared" si="85"/>
        <v>0</v>
      </c>
      <c r="M387">
        <f>IF(AND('Raw Data'!O382&gt;0, 'Raw Data'!P382&gt;0), 'Raw Data'!H382, 0)</f>
        <v>0</v>
      </c>
      <c r="N387" s="7">
        <f t="shared" si="86"/>
        <v>0</v>
      </c>
      <c r="O387">
        <f>IF(AND(ISNUMBER('Raw Data'!O382), OR('Raw Data'!O382=0, 'Raw Data'!P382=0)), 'Raw Data'!I382, 0)</f>
        <v>0</v>
      </c>
      <c r="P387" s="7">
        <f>IF(OR(E387&gt;0, ISBLANK('Raw Data'!O382)=TRUE), 0, 1)</f>
        <v>0</v>
      </c>
      <c r="Q387">
        <f>IF('Raw Data'!O382='Raw Data'!P382, 0, IF('Raw Data'!O382&gt;'Raw Data'!P382, 'Raw Data'!J382, 0))</f>
        <v>0</v>
      </c>
      <c r="R387" s="7">
        <f>IF(OR(E387&gt;0, ISBLANK('Raw Data'!O382)=TRUE), 0, 1)</f>
        <v>0</v>
      </c>
      <c r="S387">
        <f>IF('Raw Data'!O382='Raw Data'!P382, 0, IF('Raw Data'!O382&lt;'Raw Data'!P382, 'Raw Data'!K382, 0))</f>
        <v>0</v>
      </c>
      <c r="T387" s="7">
        <f t="shared" si="87"/>
        <v>0</v>
      </c>
      <c r="U387">
        <f>IF(AND(ISNUMBER('Raw Data'!O382), OR('Raw Data'!O382&gt;'Raw Data'!P382, 'Raw Data'!O382='Raw Data'!P382)), 'Raw Data'!L382, 0)</f>
        <v>0</v>
      </c>
      <c r="V387" s="7">
        <f t="shared" si="88"/>
        <v>0</v>
      </c>
      <c r="W387">
        <f>IF(AND(ISNUMBER('Raw Data'!O382), OR('Raw Data'!O382&lt;'Raw Data'!P382, 'Raw Data'!O382='Raw Data'!P382)), 'Raw Data'!M382, 0)</f>
        <v>0</v>
      </c>
      <c r="X387" s="7">
        <f t="shared" si="89"/>
        <v>0</v>
      </c>
      <c r="Y387">
        <f>IF(AND(ISNUMBER('Raw Data'!O382), OR('Raw Data'!O382&gt;'Raw Data'!P382, 'Raw Data'!O382&lt;'Raw Data'!P382)), 'Raw Data'!N382, 0)</f>
        <v>0</v>
      </c>
      <c r="Z387">
        <f>IF('Raw Data'!C382&lt;'Raw Data'!E382, 1, 0)</f>
        <v>0</v>
      </c>
      <c r="AA387">
        <f>IF(AND('Raw Data'!C382&lt;'Raw Data'!E382, 'Raw Data'!O382&gt;'Raw Data'!P382), 'Raw Data'!C382, 0)</f>
        <v>0</v>
      </c>
      <c r="AB387" t="b">
        <f>'Raw Data'!C382&lt;'Raw Data'!E382</f>
        <v>0</v>
      </c>
      <c r="AC387">
        <f>IF('Raw Data'!C383&gt;'Raw Data'!E383, 1, 0)</f>
        <v>0</v>
      </c>
      <c r="AD387">
        <f>IF(AND('Raw Data'!C382&gt;'Raw Data'!E382, 'Raw Data'!O382&gt;'Raw Data'!P382), 'Raw Data'!C382, 0)</f>
        <v>0</v>
      </c>
      <c r="AE387">
        <f>IF('Raw Data'!E382&lt;'Raw Data'!C382, 1, 0)</f>
        <v>0</v>
      </c>
      <c r="AF387">
        <f>IF(AND('Raw Data'!C382&gt;'Raw Data'!E382, 'Raw Data'!O382&lt;'Raw Data'!P382), 'Raw Data'!E382, 0)</f>
        <v>0</v>
      </c>
      <c r="AG387">
        <f>IF('Raw Data'!E382&gt;'Raw Data'!C382, 1, 0)</f>
        <v>0</v>
      </c>
      <c r="AH387">
        <f>IF(AND('Raw Data'!C382&lt;'Raw Data'!E382, 'Raw Data'!O382&lt;'Raw Data'!P382), 'Raw Data'!E382, 0)</f>
        <v>0</v>
      </c>
      <c r="AI387" s="7">
        <f t="shared" si="90"/>
        <v>0</v>
      </c>
      <c r="AJ387">
        <f>IF(ISNUMBER('Raw Data'!C382), IF(_xlfn.XLOOKUP(SMALL('Raw Data'!C382:E382, 1), C387:G387, C387:G387, 0)&gt;0, SMALL('Raw Data'!C382:E382, 1), 0), 0)</f>
        <v>0</v>
      </c>
      <c r="AK387" s="7">
        <f t="shared" si="91"/>
        <v>0</v>
      </c>
      <c r="AL387">
        <f>IF(ISNUMBER('Raw Data'!C382), IF(_xlfn.XLOOKUP(SMALL('Raw Data'!C382:E382, 2), C387:G387, C387:G387, 0)&gt;0, SMALL('Raw Data'!C382:E382, 2), 0), 0)</f>
        <v>0</v>
      </c>
      <c r="AM387" s="7">
        <f t="shared" si="92"/>
        <v>0</v>
      </c>
      <c r="AN387">
        <f>IF(ISNUMBER('Raw Data'!C382), IF(_xlfn.XLOOKUP(SMALL('Raw Data'!C382:E382, 3), C387:G387, C387:G387, 0)&gt;0, SMALL('Raw Data'!C382:E382, 3), 0), 0)</f>
        <v>0</v>
      </c>
      <c r="AO387" s="7">
        <f t="shared" si="93"/>
        <v>0</v>
      </c>
      <c r="AP387">
        <f>IF(AND('Raw Data'!C382&lt;'Raw Data'!E382,'Raw Data'!O382&gt;'Raw Data'!P382),'Raw Data'!C382,IF(AND('Raw Data'!E382&lt;'Raw Data'!C382,'Raw Data'!P382&gt;'Raw Data'!O382),'Raw Data'!E382,0))</f>
        <v>0</v>
      </c>
      <c r="AQ387" s="7">
        <f t="shared" si="94"/>
        <v>0</v>
      </c>
      <c r="AR387">
        <f>IF(AND('Raw Data'!C382&gt;'Raw Data'!E382,'Raw Data'!O382&gt;'Raw Data'!P382),'Raw Data'!C382,IF(AND('Raw Data'!E382&gt;'Raw Data'!C382,'Raw Data'!P382&gt;'Raw Data'!O382),'Raw Data'!E382,0))</f>
        <v>0</v>
      </c>
      <c r="AS387">
        <f>IF('Raw Data'!D382&gt;0, IF('Raw Data'!D382&gt;4, Analysis!P387, 1), 0)</f>
        <v>0</v>
      </c>
      <c r="AT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AU387">
        <f t="shared" si="95"/>
        <v>0</v>
      </c>
      <c r="AV387">
        <f>IF(AND('Raw Data'!D382&gt;4,'Raw Data'!O382&lt;'Raw Data'!P382),'Raw Data'!K382,IF(AND('Raw Data'!D382&gt;4,'Raw Data'!O382='Raw Data'!P382),0,IF('Raw Data'!O382='Raw Data'!P382,'Raw Data'!D382,0)))</f>
        <v>0</v>
      </c>
      <c r="AW387">
        <f>IF(AND('Raw Data'!D382&lt;4, NOT(ISBLANK('Raw Data'!D382))), 1, 0)</f>
        <v>0</v>
      </c>
      <c r="AX387">
        <f>IF(AND('Raw Data'!D382&lt;4, 'Raw Data'!O382='Raw Data'!P382), 'Raw Data'!D382, 0)</f>
        <v>0</v>
      </c>
    </row>
    <row r="388" spans="1:50" x14ac:dyDescent="0.3">
      <c r="A388">
        <f>'Raw Data'!Q383</f>
        <v>0</v>
      </c>
      <c r="B388" s="7">
        <f t="shared" si="80"/>
        <v>0</v>
      </c>
      <c r="C388">
        <f>IF('Raw Data'!O383&gt;'Raw Data'!P383, 'Raw Data'!C383, 0)</f>
        <v>0</v>
      </c>
      <c r="D388" s="7">
        <f t="shared" si="81"/>
        <v>0</v>
      </c>
      <c r="E388">
        <f>IF(AND(ISNUMBER('Raw Data'!O383), 'Raw Data'!O383='Raw Data'!P383), 'Raw Data'!D383, 0)</f>
        <v>0</v>
      </c>
      <c r="F388" s="7">
        <f t="shared" si="82"/>
        <v>0</v>
      </c>
      <c r="G388">
        <f>IF('Raw Data'!O383&lt;'Raw Data'!P383, 'Raw Data'!E383, 0)</f>
        <v>0</v>
      </c>
      <c r="H388" s="7">
        <f t="shared" si="83"/>
        <v>0</v>
      </c>
      <c r="I388">
        <f>IF(SUM('Raw Data'!O383:P383)&gt;2, 'Raw Data'!F383, 0)</f>
        <v>0</v>
      </c>
      <c r="J388" s="7">
        <f t="shared" si="84"/>
        <v>0</v>
      </c>
      <c r="K388">
        <f>IF(AND(ISNUMBER('Raw Data'!O383),SUM('Raw Data'!O383:P383)&lt;3),'Raw Data'!F383,)</f>
        <v>0</v>
      </c>
      <c r="L388" s="7">
        <f t="shared" si="85"/>
        <v>0</v>
      </c>
      <c r="M388">
        <f>IF(AND('Raw Data'!O383&gt;0, 'Raw Data'!P383&gt;0), 'Raw Data'!H383, 0)</f>
        <v>0</v>
      </c>
      <c r="N388" s="7">
        <f t="shared" si="86"/>
        <v>0</v>
      </c>
      <c r="O388">
        <f>IF(AND(ISNUMBER('Raw Data'!O383), OR('Raw Data'!O383=0, 'Raw Data'!P383=0)), 'Raw Data'!I383, 0)</f>
        <v>0</v>
      </c>
      <c r="P388" s="7">
        <f>IF(OR(E388&gt;0, ISBLANK('Raw Data'!O383)=TRUE), 0, 1)</f>
        <v>0</v>
      </c>
      <c r="Q388">
        <f>IF('Raw Data'!O383='Raw Data'!P383, 0, IF('Raw Data'!O383&gt;'Raw Data'!P383, 'Raw Data'!J383, 0))</f>
        <v>0</v>
      </c>
      <c r="R388" s="7">
        <f>IF(OR(E388&gt;0, ISBLANK('Raw Data'!O383)=TRUE), 0, 1)</f>
        <v>0</v>
      </c>
      <c r="S388">
        <f>IF('Raw Data'!O383='Raw Data'!P383, 0, IF('Raw Data'!O383&lt;'Raw Data'!P383, 'Raw Data'!K383, 0))</f>
        <v>0</v>
      </c>
      <c r="T388" s="7">
        <f t="shared" si="87"/>
        <v>0</v>
      </c>
      <c r="U388">
        <f>IF(AND(ISNUMBER('Raw Data'!O383), OR('Raw Data'!O383&gt;'Raw Data'!P383, 'Raw Data'!O383='Raw Data'!P383)), 'Raw Data'!L383, 0)</f>
        <v>0</v>
      </c>
      <c r="V388" s="7">
        <f t="shared" si="88"/>
        <v>0</v>
      </c>
      <c r="W388">
        <f>IF(AND(ISNUMBER('Raw Data'!O383), OR('Raw Data'!O383&lt;'Raw Data'!P383, 'Raw Data'!O383='Raw Data'!P383)), 'Raw Data'!M383, 0)</f>
        <v>0</v>
      </c>
      <c r="X388" s="7">
        <f t="shared" si="89"/>
        <v>0</v>
      </c>
      <c r="Y388">
        <f>IF(AND(ISNUMBER('Raw Data'!O383), OR('Raw Data'!O383&gt;'Raw Data'!P383, 'Raw Data'!O383&lt;'Raw Data'!P383)), 'Raw Data'!N383, 0)</f>
        <v>0</v>
      </c>
      <c r="Z388">
        <f>IF('Raw Data'!C383&lt;'Raw Data'!E383, 1, 0)</f>
        <v>0</v>
      </c>
      <c r="AA388">
        <f>IF(AND('Raw Data'!C383&lt;'Raw Data'!E383, 'Raw Data'!O383&gt;'Raw Data'!P383), 'Raw Data'!C383, 0)</f>
        <v>0</v>
      </c>
      <c r="AB388" t="b">
        <f>'Raw Data'!C383&lt;'Raw Data'!E383</f>
        <v>0</v>
      </c>
      <c r="AC388">
        <f>IF('Raw Data'!C384&gt;'Raw Data'!E384, 1, 0)</f>
        <v>0</v>
      </c>
      <c r="AD388">
        <f>IF(AND('Raw Data'!C383&gt;'Raw Data'!E383, 'Raw Data'!O383&gt;'Raw Data'!P383), 'Raw Data'!C383, 0)</f>
        <v>0</v>
      </c>
      <c r="AE388">
        <f>IF('Raw Data'!E383&lt;'Raw Data'!C383, 1, 0)</f>
        <v>0</v>
      </c>
      <c r="AF388">
        <f>IF(AND('Raw Data'!C383&gt;'Raw Data'!E383, 'Raw Data'!O383&lt;'Raw Data'!P383), 'Raw Data'!E383, 0)</f>
        <v>0</v>
      </c>
      <c r="AG388">
        <f>IF('Raw Data'!E383&gt;'Raw Data'!C383, 1, 0)</f>
        <v>0</v>
      </c>
      <c r="AH388">
        <f>IF(AND('Raw Data'!C383&lt;'Raw Data'!E383, 'Raw Data'!O383&lt;'Raw Data'!P383), 'Raw Data'!E383, 0)</f>
        <v>0</v>
      </c>
      <c r="AI388" s="7">
        <f t="shared" si="90"/>
        <v>0</v>
      </c>
      <c r="AJ388">
        <f>IF(ISNUMBER('Raw Data'!C383), IF(_xlfn.XLOOKUP(SMALL('Raw Data'!C383:E383, 1), C388:G388, C388:G388, 0)&gt;0, SMALL('Raw Data'!C383:E383, 1), 0), 0)</f>
        <v>0</v>
      </c>
      <c r="AK388" s="7">
        <f t="shared" si="91"/>
        <v>0</v>
      </c>
      <c r="AL388">
        <f>IF(ISNUMBER('Raw Data'!C383), IF(_xlfn.XLOOKUP(SMALL('Raw Data'!C383:E383, 2), C388:G388, C388:G388, 0)&gt;0, SMALL('Raw Data'!C383:E383, 2), 0), 0)</f>
        <v>0</v>
      </c>
      <c r="AM388" s="7">
        <f t="shared" si="92"/>
        <v>0</v>
      </c>
      <c r="AN388">
        <f>IF(ISNUMBER('Raw Data'!C383), IF(_xlfn.XLOOKUP(SMALL('Raw Data'!C383:E383, 3), C388:G388, C388:G388, 0)&gt;0, SMALL('Raw Data'!C383:E383, 3), 0), 0)</f>
        <v>0</v>
      </c>
      <c r="AO388" s="7">
        <f t="shared" si="93"/>
        <v>0</v>
      </c>
      <c r="AP388">
        <f>IF(AND('Raw Data'!C383&lt;'Raw Data'!E383,'Raw Data'!O383&gt;'Raw Data'!P383),'Raw Data'!C383,IF(AND('Raw Data'!E383&lt;'Raw Data'!C383,'Raw Data'!P383&gt;'Raw Data'!O383),'Raw Data'!E383,0))</f>
        <v>0</v>
      </c>
      <c r="AQ388" s="7">
        <f t="shared" si="94"/>
        <v>0</v>
      </c>
      <c r="AR388">
        <f>IF(AND('Raw Data'!C383&gt;'Raw Data'!E383,'Raw Data'!O383&gt;'Raw Data'!P383),'Raw Data'!C383,IF(AND('Raw Data'!E383&gt;'Raw Data'!C383,'Raw Data'!P383&gt;'Raw Data'!O383),'Raw Data'!E383,0))</f>
        <v>0</v>
      </c>
      <c r="AS388">
        <f>IF('Raw Data'!D383&gt;0, IF('Raw Data'!D383&gt;4, Analysis!P388, 1), 0)</f>
        <v>0</v>
      </c>
      <c r="AT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AU388">
        <f t="shared" si="95"/>
        <v>0</v>
      </c>
      <c r="AV388">
        <f>IF(AND('Raw Data'!D383&gt;4,'Raw Data'!O383&lt;'Raw Data'!P383),'Raw Data'!K383,IF(AND('Raw Data'!D383&gt;4,'Raw Data'!O383='Raw Data'!P383),0,IF('Raw Data'!O383='Raw Data'!P383,'Raw Data'!D383,0)))</f>
        <v>0</v>
      </c>
      <c r="AW388">
        <f>IF(AND('Raw Data'!D383&lt;4, NOT(ISBLANK('Raw Data'!D383))), 1, 0)</f>
        <v>0</v>
      </c>
      <c r="AX388">
        <f>IF(AND('Raw Data'!D383&lt;4, 'Raw Data'!O383='Raw Data'!P383), 'Raw Data'!D383, 0)</f>
        <v>0</v>
      </c>
    </row>
    <row r="389" spans="1:50" x14ac:dyDescent="0.3">
      <c r="A389">
        <f>'Raw Data'!Q384</f>
        <v>0</v>
      </c>
      <c r="B389" s="7">
        <f t="shared" si="80"/>
        <v>0</v>
      </c>
      <c r="C389">
        <f>IF('Raw Data'!O384&gt;'Raw Data'!P384, 'Raw Data'!C384, 0)</f>
        <v>0</v>
      </c>
      <c r="D389" s="7">
        <f t="shared" si="81"/>
        <v>0</v>
      </c>
      <c r="E389">
        <f>IF(AND(ISNUMBER('Raw Data'!O384), 'Raw Data'!O384='Raw Data'!P384), 'Raw Data'!D384, 0)</f>
        <v>0</v>
      </c>
      <c r="F389" s="7">
        <f t="shared" si="82"/>
        <v>0</v>
      </c>
      <c r="G389">
        <f>IF('Raw Data'!O384&lt;'Raw Data'!P384, 'Raw Data'!E384, 0)</f>
        <v>0</v>
      </c>
      <c r="H389" s="7">
        <f t="shared" si="83"/>
        <v>0</v>
      </c>
      <c r="I389">
        <f>IF(SUM('Raw Data'!O384:P384)&gt;2, 'Raw Data'!F384, 0)</f>
        <v>0</v>
      </c>
      <c r="J389" s="7">
        <f t="shared" si="84"/>
        <v>0</v>
      </c>
      <c r="K389">
        <f>IF(AND(ISNUMBER('Raw Data'!O384),SUM('Raw Data'!O384:P384)&lt;3),'Raw Data'!F384,)</f>
        <v>0</v>
      </c>
      <c r="L389" s="7">
        <f t="shared" si="85"/>
        <v>0</v>
      </c>
      <c r="M389">
        <f>IF(AND('Raw Data'!O384&gt;0, 'Raw Data'!P384&gt;0), 'Raw Data'!H384, 0)</f>
        <v>0</v>
      </c>
      <c r="N389" s="7">
        <f t="shared" si="86"/>
        <v>0</v>
      </c>
      <c r="O389">
        <f>IF(AND(ISNUMBER('Raw Data'!O384), OR('Raw Data'!O384=0, 'Raw Data'!P384=0)), 'Raw Data'!I384, 0)</f>
        <v>0</v>
      </c>
      <c r="P389" s="7">
        <f>IF(OR(E389&gt;0, ISBLANK('Raw Data'!O384)=TRUE), 0, 1)</f>
        <v>0</v>
      </c>
      <c r="Q389">
        <f>IF('Raw Data'!O384='Raw Data'!P384, 0, IF('Raw Data'!O384&gt;'Raw Data'!P384, 'Raw Data'!J384, 0))</f>
        <v>0</v>
      </c>
      <c r="R389" s="7">
        <f>IF(OR(E389&gt;0, ISBLANK('Raw Data'!O384)=TRUE), 0, 1)</f>
        <v>0</v>
      </c>
      <c r="S389">
        <f>IF('Raw Data'!O384='Raw Data'!P384, 0, IF('Raw Data'!O384&lt;'Raw Data'!P384, 'Raw Data'!K384, 0))</f>
        <v>0</v>
      </c>
      <c r="T389" s="7">
        <f t="shared" si="87"/>
        <v>0</v>
      </c>
      <c r="U389">
        <f>IF(AND(ISNUMBER('Raw Data'!O384), OR('Raw Data'!O384&gt;'Raw Data'!P384, 'Raw Data'!O384='Raw Data'!P384)), 'Raw Data'!L384, 0)</f>
        <v>0</v>
      </c>
      <c r="V389" s="7">
        <f t="shared" si="88"/>
        <v>0</v>
      </c>
      <c r="W389">
        <f>IF(AND(ISNUMBER('Raw Data'!O384), OR('Raw Data'!O384&lt;'Raw Data'!P384, 'Raw Data'!O384='Raw Data'!P384)), 'Raw Data'!M384, 0)</f>
        <v>0</v>
      </c>
      <c r="X389" s="7">
        <f t="shared" si="89"/>
        <v>0</v>
      </c>
      <c r="Y389">
        <f>IF(AND(ISNUMBER('Raw Data'!O384), OR('Raw Data'!O384&gt;'Raw Data'!P384, 'Raw Data'!O384&lt;'Raw Data'!P384)), 'Raw Data'!N384, 0)</f>
        <v>0</v>
      </c>
      <c r="Z389">
        <f>IF('Raw Data'!C384&lt;'Raw Data'!E384, 1, 0)</f>
        <v>0</v>
      </c>
      <c r="AA389">
        <f>IF(AND('Raw Data'!C384&lt;'Raw Data'!E384, 'Raw Data'!O384&gt;'Raw Data'!P384), 'Raw Data'!C384, 0)</f>
        <v>0</v>
      </c>
      <c r="AB389" t="b">
        <f>'Raw Data'!C384&lt;'Raw Data'!E384</f>
        <v>0</v>
      </c>
      <c r="AC389">
        <f>IF('Raw Data'!C385&gt;'Raw Data'!E385, 1, 0)</f>
        <v>0</v>
      </c>
      <c r="AD389">
        <f>IF(AND('Raw Data'!C384&gt;'Raw Data'!E384, 'Raw Data'!O384&gt;'Raw Data'!P384), 'Raw Data'!C384, 0)</f>
        <v>0</v>
      </c>
      <c r="AE389">
        <f>IF('Raw Data'!E384&lt;'Raw Data'!C384, 1, 0)</f>
        <v>0</v>
      </c>
      <c r="AF389">
        <f>IF(AND('Raw Data'!C384&gt;'Raw Data'!E384, 'Raw Data'!O384&lt;'Raw Data'!P384), 'Raw Data'!E384, 0)</f>
        <v>0</v>
      </c>
      <c r="AG389">
        <f>IF('Raw Data'!E384&gt;'Raw Data'!C384, 1, 0)</f>
        <v>0</v>
      </c>
      <c r="AH389">
        <f>IF(AND('Raw Data'!C384&lt;'Raw Data'!E384, 'Raw Data'!O384&lt;'Raw Data'!P384), 'Raw Data'!E384, 0)</f>
        <v>0</v>
      </c>
      <c r="AI389" s="7">
        <f t="shared" si="90"/>
        <v>0</v>
      </c>
      <c r="AJ389">
        <f>IF(ISNUMBER('Raw Data'!C384), IF(_xlfn.XLOOKUP(SMALL('Raw Data'!C384:E384, 1), C389:G389, C389:G389, 0)&gt;0, SMALL('Raw Data'!C384:E384, 1), 0), 0)</f>
        <v>0</v>
      </c>
      <c r="AK389" s="7">
        <f t="shared" si="91"/>
        <v>0</v>
      </c>
      <c r="AL389">
        <f>IF(ISNUMBER('Raw Data'!C384), IF(_xlfn.XLOOKUP(SMALL('Raw Data'!C384:E384, 2), C389:G389, C389:G389, 0)&gt;0, SMALL('Raw Data'!C384:E384, 2), 0), 0)</f>
        <v>0</v>
      </c>
      <c r="AM389" s="7">
        <f t="shared" si="92"/>
        <v>0</v>
      </c>
      <c r="AN389">
        <f>IF(ISNUMBER('Raw Data'!C384), IF(_xlfn.XLOOKUP(SMALL('Raw Data'!C384:E384, 3), C389:G389, C389:G389, 0)&gt;0, SMALL('Raw Data'!C384:E384, 3), 0), 0)</f>
        <v>0</v>
      </c>
      <c r="AO389" s="7">
        <f t="shared" si="93"/>
        <v>0</v>
      </c>
      <c r="AP389">
        <f>IF(AND('Raw Data'!C384&lt;'Raw Data'!E384,'Raw Data'!O384&gt;'Raw Data'!P384),'Raw Data'!C384,IF(AND('Raw Data'!E384&lt;'Raw Data'!C384,'Raw Data'!P384&gt;'Raw Data'!O384),'Raw Data'!E384,0))</f>
        <v>0</v>
      </c>
      <c r="AQ389" s="7">
        <f t="shared" si="94"/>
        <v>0</v>
      </c>
      <c r="AR389">
        <f>IF(AND('Raw Data'!C384&gt;'Raw Data'!E384,'Raw Data'!O384&gt;'Raw Data'!P384),'Raw Data'!C384,IF(AND('Raw Data'!E384&gt;'Raw Data'!C384,'Raw Data'!P384&gt;'Raw Data'!O384),'Raw Data'!E384,0))</f>
        <v>0</v>
      </c>
      <c r="AS389">
        <f>IF('Raw Data'!D384&gt;0, IF('Raw Data'!D384&gt;4, Analysis!P389, 1), 0)</f>
        <v>0</v>
      </c>
      <c r="AT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AU389">
        <f t="shared" si="95"/>
        <v>0</v>
      </c>
      <c r="AV389">
        <f>IF(AND('Raw Data'!D384&gt;4,'Raw Data'!O384&lt;'Raw Data'!P384),'Raw Data'!K384,IF(AND('Raw Data'!D384&gt;4,'Raw Data'!O384='Raw Data'!P384),0,IF('Raw Data'!O384='Raw Data'!P384,'Raw Data'!D384,0)))</f>
        <v>0</v>
      </c>
      <c r="AW389">
        <f>IF(AND('Raw Data'!D384&lt;4, NOT(ISBLANK('Raw Data'!D384))), 1, 0)</f>
        <v>0</v>
      </c>
      <c r="AX389">
        <f>IF(AND('Raw Data'!D384&lt;4, 'Raw Data'!O384='Raw Data'!P384), 'Raw Data'!D384, 0)</f>
        <v>0</v>
      </c>
    </row>
    <row r="390" spans="1:50" x14ac:dyDescent="0.3">
      <c r="A390">
        <f>'Raw Data'!Q385</f>
        <v>0</v>
      </c>
      <c r="B390" s="7">
        <f t="shared" si="80"/>
        <v>0</v>
      </c>
      <c r="C390">
        <f>IF('Raw Data'!O385&gt;'Raw Data'!P385, 'Raw Data'!C385, 0)</f>
        <v>0</v>
      </c>
      <c r="D390" s="7">
        <f t="shared" si="81"/>
        <v>0</v>
      </c>
      <c r="E390">
        <f>IF(AND(ISNUMBER('Raw Data'!O385), 'Raw Data'!O385='Raw Data'!P385), 'Raw Data'!D385, 0)</f>
        <v>0</v>
      </c>
      <c r="F390" s="7">
        <f t="shared" si="82"/>
        <v>0</v>
      </c>
      <c r="G390">
        <f>IF('Raw Data'!O385&lt;'Raw Data'!P385, 'Raw Data'!E385, 0)</f>
        <v>0</v>
      </c>
      <c r="H390" s="7">
        <f t="shared" si="83"/>
        <v>0</v>
      </c>
      <c r="I390">
        <f>IF(SUM('Raw Data'!O385:P385)&gt;2, 'Raw Data'!F385, 0)</f>
        <v>0</v>
      </c>
      <c r="J390" s="7">
        <f t="shared" si="84"/>
        <v>0</v>
      </c>
      <c r="K390">
        <f>IF(AND(ISNUMBER('Raw Data'!O385),SUM('Raw Data'!O385:P385)&lt;3),'Raw Data'!F385,)</f>
        <v>0</v>
      </c>
      <c r="L390" s="7">
        <f t="shared" si="85"/>
        <v>0</v>
      </c>
      <c r="M390">
        <f>IF(AND('Raw Data'!O385&gt;0, 'Raw Data'!P385&gt;0), 'Raw Data'!H385, 0)</f>
        <v>0</v>
      </c>
      <c r="N390" s="7">
        <f t="shared" si="86"/>
        <v>0</v>
      </c>
      <c r="O390">
        <f>IF(AND(ISNUMBER('Raw Data'!O385), OR('Raw Data'!O385=0, 'Raw Data'!P385=0)), 'Raw Data'!I385, 0)</f>
        <v>0</v>
      </c>
      <c r="P390" s="7">
        <f>IF(OR(E390&gt;0, ISBLANK('Raw Data'!O385)=TRUE), 0, 1)</f>
        <v>0</v>
      </c>
      <c r="Q390">
        <f>IF('Raw Data'!O385='Raw Data'!P385, 0, IF('Raw Data'!O385&gt;'Raw Data'!P385, 'Raw Data'!J385, 0))</f>
        <v>0</v>
      </c>
      <c r="R390" s="7">
        <f>IF(OR(E390&gt;0, ISBLANK('Raw Data'!O385)=TRUE), 0, 1)</f>
        <v>0</v>
      </c>
      <c r="S390">
        <f>IF('Raw Data'!O385='Raw Data'!P385, 0, IF('Raw Data'!O385&lt;'Raw Data'!P385, 'Raw Data'!K385, 0))</f>
        <v>0</v>
      </c>
      <c r="T390" s="7">
        <f t="shared" si="87"/>
        <v>0</v>
      </c>
      <c r="U390">
        <f>IF(AND(ISNUMBER('Raw Data'!O385), OR('Raw Data'!O385&gt;'Raw Data'!P385, 'Raw Data'!O385='Raw Data'!P385)), 'Raw Data'!L385, 0)</f>
        <v>0</v>
      </c>
      <c r="V390" s="7">
        <f t="shared" si="88"/>
        <v>0</v>
      </c>
      <c r="W390">
        <f>IF(AND(ISNUMBER('Raw Data'!O385), OR('Raw Data'!O385&lt;'Raw Data'!P385, 'Raw Data'!O385='Raw Data'!P385)), 'Raw Data'!M385, 0)</f>
        <v>0</v>
      </c>
      <c r="X390" s="7">
        <f t="shared" si="89"/>
        <v>0</v>
      </c>
      <c r="Y390">
        <f>IF(AND(ISNUMBER('Raw Data'!O385), OR('Raw Data'!O385&gt;'Raw Data'!P385, 'Raw Data'!O385&lt;'Raw Data'!P385)), 'Raw Data'!N385, 0)</f>
        <v>0</v>
      </c>
      <c r="Z390">
        <f>IF('Raw Data'!C385&lt;'Raw Data'!E385, 1, 0)</f>
        <v>0</v>
      </c>
      <c r="AA390">
        <f>IF(AND('Raw Data'!C385&lt;'Raw Data'!E385, 'Raw Data'!O385&gt;'Raw Data'!P385), 'Raw Data'!C385, 0)</f>
        <v>0</v>
      </c>
      <c r="AB390" t="b">
        <f>'Raw Data'!C385&lt;'Raw Data'!E385</f>
        <v>0</v>
      </c>
      <c r="AC390">
        <f>IF('Raw Data'!C386&gt;'Raw Data'!E386, 1, 0)</f>
        <v>0</v>
      </c>
      <c r="AD390">
        <f>IF(AND('Raw Data'!C385&gt;'Raw Data'!E385, 'Raw Data'!O385&gt;'Raw Data'!P385), 'Raw Data'!C385, 0)</f>
        <v>0</v>
      </c>
      <c r="AE390">
        <f>IF('Raw Data'!E385&lt;'Raw Data'!C385, 1, 0)</f>
        <v>0</v>
      </c>
      <c r="AF390">
        <f>IF(AND('Raw Data'!C385&gt;'Raw Data'!E385, 'Raw Data'!O385&lt;'Raw Data'!P385), 'Raw Data'!E385, 0)</f>
        <v>0</v>
      </c>
      <c r="AG390">
        <f>IF('Raw Data'!E385&gt;'Raw Data'!C385, 1, 0)</f>
        <v>0</v>
      </c>
      <c r="AH390">
        <f>IF(AND('Raw Data'!C385&lt;'Raw Data'!E385, 'Raw Data'!O385&lt;'Raw Data'!P385), 'Raw Data'!E385, 0)</f>
        <v>0</v>
      </c>
      <c r="AI390" s="7">
        <f t="shared" si="90"/>
        <v>0</v>
      </c>
      <c r="AJ390">
        <f>IF(ISNUMBER('Raw Data'!C385), IF(_xlfn.XLOOKUP(SMALL('Raw Data'!C385:E385, 1), C390:G390, C390:G390, 0)&gt;0, SMALL('Raw Data'!C385:E385, 1), 0), 0)</f>
        <v>0</v>
      </c>
      <c r="AK390" s="7">
        <f t="shared" si="91"/>
        <v>0</v>
      </c>
      <c r="AL390">
        <f>IF(ISNUMBER('Raw Data'!C385), IF(_xlfn.XLOOKUP(SMALL('Raw Data'!C385:E385, 2), C390:G390, C390:G390, 0)&gt;0, SMALL('Raw Data'!C385:E385, 2), 0), 0)</f>
        <v>0</v>
      </c>
      <c r="AM390" s="7">
        <f t="shared" si="92"/>
        <v>0</v>
      </c>
      <c r="AN390">
        <f>IF(ISNUMBER('Raw Data'!C385), IF(_xlfn.XLOOKUP(SMALL('Raw Data'!C385:E385, 3), C390:G390, C390:G390, 0)&gt;0, SMALL('Raw Data'!C385:E385, 3), 0), 0)</f>
        <v>0</v>
      </c>
      <c r="AO390" s="7">
        <f t="shared" si="93"/>
        <v>0</v>
      </c>
      <c r="AP390">
        <f>IF(AND('Raw Data'!C385&lt;'Raw Data'!E385,'Raw Data'!O385&gt;'Raw Data'!P385),'Raw Data'!C385,IF(AND('Raw Data'!E385&lt;'Raw Data'!C385,'Raw Data'!P385&gt;'Raw Data'!O385),'Raw Data'!E385,0))</f>
        <v>0</v>
      </c>
      <c r="AQ390" s="7">
        <f t="shared" si="94"/>
        <v>0</v>
      </c>
      <c r="AR390">
        <f>IF(AND('Raw Data'!C385&gt;'Raw Data'!E385,'Raw Data'!O385&gt;'Raw Data'!P385),'Raw Data'!C385,IF(AND('Raw Data'!E385&gt;'Raw Data'!C385,'Raw Data'!P385&gt;'Raw Data'!O385),'Raw Data'!E385,0))</f>
        <v>0</v>
      </c>
      <c r="AS390">
        <f>IF('Raw Data'!D385&gt;0, IF('Raw Data'!D385&gt;4, Analysis!P390, 1), 0)</f>
        <v>0</v>
      </c>
      <c r="AT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AU390">
        <f t="shared" si="95"/>
        <v>0</v>
      </c>
      <c r="AV390">
        <f>IF(AND('Raw Data'!D385&gt;4,'Raw Data'!O385&lt;'Raw Data'!P385),'Raw Data'!K385,IF(AND('Raw Data'!D385&gt;4,'Raw Data'!O385='Raw Data'!P385),0,IF('Raw Data'!O385='Raw Data'!P385,'Raw Data'!D385,0)))</f>
        <v>0</v>
      </c>
      <c r="AW390">
        <f>IF(AND('Raw Data'!D385&lt;4, NOT(ISBLANK('Raw Data'!D385))), 1, 0)</f>
        <v>0</v>
      </c>
      <c r="AX390">
        <f>IF(AND('Raw Data'!D385&lt;4, 'Raw Data'!O385='Raw Data'!P385), 'Raw Data'!D385, 0)</f>
        <v>0</v>
      </c>
    </row>
    <row r="391" spans="1:50" x14ac:dyDescent="0.3">
      <c r="A391">
        <f>'Raw Data'!Q386</f>
        <v>0</v>
      </c>
      <c r="B391" s="7">
        <f t="shared" ref="B391:B454" si="96">IF(A391, 1, 0)</f>
        <v>0</v>
      </c>
      <c r="C391">
        <f>IF('Raw Data'!O386&gt;'Raw Data'!P386, 'Raw Data'!C386, 0)</f>
        <v>0</v>
      </c>
      <c r="D391" s="7">
        <f t="shared" ref="D391:D454" si="97">B391</f>
        <v>0</v>
      </c>
      <c r="E391">
        <f>IF(AND(ISNUMBER('Raw Data'!O386), 'Raw Data'!O386='Raw Data'!P386), 'Raw Data'!D386, 0)</f>
        <v>0</v>
      </c>
      <c r="F391" s="7">
        <f t="shared" ref="F391:F454" si="98">B391</f>
        <v>0</v>
      </c>
      <c r="G391">
        <f>IF('Raw Data'!O386&lt;'Raw Data'!P386, 'Raw Data'!E386, 0)</f>
        <v>0</v>
      </c>
      <c r="H391" s="7">
        <f t="shared" ref="H391:H454" si="99">D391</f>
        <v>0</v>
      </c>
      <c r="I391">
        <f>IF(SUM('Raw Data'!O386:P386)&gt;2, 'Raw Data'!F386, 0)</f>
        <v>0</v>
      </c>
      <c r="J391" s="7">
        <f t="shared" ref="J391:J454" si="100">H391</f>
        <v>0</v>
      </c>
      <c r="K391">
        <f>IF(AND(ISNUMBER('Raw Data'!O386),SUM('Raw Data'!O386:P386)&lt;3),'Raw Data'!F386,)</f>
        <v>0</v>
      </c>
      <c r="L391" s="7">
        <f t="shared" ref="L391:L454" si="101">J391</f>
        <v>0</v>
      </c>
      <c r="M391">
        <f>IF(AND('Raw Data'!O386&gt;0, 'Raw Data'!P386&gt;0), 'Raw Data'!H386, 0)</f>
        <v>0</v>
      </c>
      <c r="N391" s="7">
        <f t="shared" ref="N391:N454" si="102">J391</f>
        <v>0</v>
      </c>
      <c r="O391">
        <f>IF(AND(ISNUMBER('Raw Data'!O386), OR('Raw Data'!O386=0, 'Raw Data'!P386=0)), 'Raw Data'!I386, 0)</f>
        <v>0</v>
      </c>
      <c r="P391" s="7">
        <f>IF(OR(E391&gt;0, ISBLANK('Raw Data'!O386)=TRUE), 0, 1)</f>
        <v>0</v>
      </c>
      <c r="Q391">
        <f>IF('Raw Data'!O386='Raw Data'!P386, 0, IF('Raw Data'!O386&gt;'Raw Data'!P386, 'Raw Data'!J386, 0))</f>
        <v>0</v>
      </c>
      <c r="R391" s="7">
        <f>IF(OR(E391&gt;0, ISBLANK('Raw Data'!O386)=TRUE), 0, 1)</f>
        <v>0</v>
      </c>
      <c r="S391">
        <f>IF('Raw Data'!O386='Raw Data'!P386, 0, IF('Raw Data'!O386&lt;'Raw Data'!P386, 'Raw Data'!K386, 0))</f>
        <v>0</v>
      </c>
      <c r="T391" s="7">
        <f t="shared" ref="T391:T454" si="103">B391</f>
        <v>0</v>
      </c>
      <c r="U391">
        <f>IF(AND(ISNUMBER('Raw Data'!O386), OR('Raw Data'!O386&gt;'Raw Data'!P386, 'Raw Data'!O386='Raw Data'!P386)), 'Raw Data'!L386, 0)</f>
        <v>0</v>
      </c>
      <c r="V391" s="7">
        <f t="shared" ref="V391:V454" si="104">D391</f>
        <v>0</v>
      </c>
      <c r="W391">
        <f>IF(AND(ISNUMBER('Raw Data'!O386), OR('Raw Data'!O386&lt;'Raw Data'!P386, 'Raw Data'!O386='Raw Data'!P386)), 'Raw Data'!M386, 0)</f>
        <v>0</v>
      </c>
      <c r="X391" s="7">
        <f t="shared" ref="X391:X454" si="105">V391</f>
        <v>0</v>
      </c>
      <c r="Y391">
        <f>IF(AND(ISNUMBER('Raw Data'!O386), OR('Raw Data'!O386&gt;'Raw Data'!P386, 'Raw Data'!O386&lt;'Raw Data'!P386)), 'Raw Data'!N386, 0)</f>
        <v>0</v>
      </c>
      <c r="Z391">
        <f>IF('Raw Data'!C386&lt;'Raw Data'!E386, 1, 0)</f>
        <v>0</v>
      </c>
      <c r="AA391">
        <f>IF(AND('Raw Data'!C386&lt;'Raw Data'!E386, 'Raw Data'!O386&gt;'Raw Data'!P386), 'Raw Data'!C386, 0)</f>
        <v>0</v>
      </c>
      <c r="AB391" t="b">
        <f>'Raw Data'!C386&lt;'Raw Data'!E386</f>
        <v>0</v>
      </c>
      <c r="AC391">
        <f>IF('Raw Data'!C387&gt;'Raw Data'!E387, 1, 0)</f>
        <v>0</v>
      </c>
      <c r="AD391">
        <f>IF(AND('Raw Data'!C386&gt;'Raw Data'!E386, 'Raw Data'!O386&gt;'Raw Data'!P386), 'Raw Data'!C386, 0)</f>
        <v>0</v>
      </c>
      <c r="AE391">
        <f>IF('Raw Data'!E386&lt;'Raw Data'!C386, 1, 0)</f>
        <v>0</v>
      </c>
      <c r="AF391">
        <f>IF(AND('Raw Data'!C386&gt;'Raw Data'!E386, 'Raw Data'!O386&lt;'Raw Data'!P386), 'Raw Data'!E386, 0)</f>
        <v>0</v>
      </c>
      <c r="AG391">
        <f>IF('Raw Data'!E386&gt;'Raw Data'!C386, 1, 0)</f>
        <v>0</v>
      </c>
      <c r="AH391">
        <f>IF(AND('Raw Data'!C386&lt;'Raw Data'!E386, 'Raw Data'!O386&lt;'Raw Data'!P386), 'Raw Data'!E386, 0)</f>
        <v>0</v>
      </c>
      <c r="AI391" s="7">
        <f t="shared" ref="AI391:AI454" si="106">B391</f>
        <v>0</v>
      </c>
      <c r="AJ391">
        <f>IF(ISNUMBER('Raw Data'!C386), IF(_xlfn.XLOOKUP(SMALL('Raw Data'!C386:E386, 1), C391:G391, C391:G391, 0)&gt;0, SMALL('Raw Data'!C386:E386, 1), 0), 0)</f>
        <v>0</v>
      </c>
      <c r="AK391" s="7">
        <f t="shared" ref="AK391:AK454" si="107">AI391</f>
        <v>0</v>
      </c>
      <c r="AL391">
        <f>IF(ISNUMBER('Raw Data'!C386), IF(_xlfn.XLOOKUP(SMALL('Raw Data'!C386:E386, 2), C391:G391, C391:G391, 0)&gt;0, SMALL('Raw Data'!C386:E386, 2), 0), 0)</f>
        <v>0</v>
      </c>
      <c r="AM391" s="7">
        <f t="shared" ref="AM391:AM454" si="108">AK391</f>
        <v>0</v>
      </c>
      <c r="AN391">
        <f>IF(ISNUMBER('Raw Data'!C386), IF(_xlfn.XLOOKUP(SMALL('Raw Data'!C386:E386, 3), C391:G391, C391:G391, 0)&gt;0, SMALL('Raw Data'!C386:E386, 3), 0), 0)</f>
        <v>0</v>
      </c>
      <c r="AO391" s="7">
        <f t="shared" ref="AO391:AO454" si="109">AM391</f>
        <v>0</v>
      </c>
      <c r="AP391">
        <f>IF(AND('Raw Data'!C386&lt;'Raw Data'!E386,'Raw Data'!O386&gt;'Raw Data'!P386),'Raw Data'!C386,IF(AND('Raw Data'!E386&lt;'Raw Data'!C386,'Raw Data'!P386&gt;'Raw Data'!O386),'Raw Data'!E386,0))</f>
        <v>0</v>
      </c>
      <c r="AQ391" s="7">
        <f t="shared" ref="AQ391:AQ454" si="110">AO391</f>
        <v>0</v>
      </c>
      <c r="AR391">
        <f>IF(AND('Raw Data'!C386&gt;'Raw Data'!E386,'Raw Data'!O386&gt;'Raw Data'!P386),'Raw Data'!C386,IF(AND('Raw Data'!E386&gt;'Raw Data'!C386,'Raw Data'!P386&gt;'Raw Data'!O386),'Raw Data'!E386,0))</f>
        <v>0</v>
      </c>
      <c r="AS391">
        <f>IF('Raw Data'!D386&gt;0, IF('Raw Data'!D386&gt;4, Analysis!P391, 1), 0)</f>
        <v>0</v>
      </c>
      <c r="AT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AU391">
        <f t="shared" ref="AU391:AU454" si="111">AS391</f>
        <v>0</v>
      </c>
      <c r="AV391">
        <f>IF(AND('Raw Data'!D386&gt;4,'Raw Data'!O386&lt;'Raw Data'!P386),'Raw Data'!K386,IF(AND('Raw Data'!D386&gt;4,'Raw Data'!O386='Raw Data'!P386),0,IF('Raw Data'!O386='Raw Data'!P386,'Raw Data'!D386,0)))</f>
        <v>0</v>
      </c>
      <c r="AW391">
        <f>IF(AND('Raw Data'!D386&lt;4, NOT(ISBLANK('Raw Data'!D386))), 1, 0)</f>
        <v>0</v>
      </c>
      <c r="AX391">
        <f>IF(AND('Raw Data'!D386&lt;4, 'Raw Data'!O386='Raw Data'!P386), 'Raw Data'!D386, 0)</f>
        <v>0</v>
      </c>
    </row>
    <row r="392" spans="1:50" x14ac:dyDescent="0.3">
      <c r="A392">
        <f>'Raw Data'!Q387</f>
        <v>0</v>
      </c>
      <c r="B392" s="7">
        <f t="shared" si="96"/>
        <v>0</v>
      </c>
      <c r="C392">
        <f>IF('Raw Data'!O387&gt;'Raw Data'!P387, 'Raw Data'!C387, 0)</f>
        <v>0</v>
      </c>
      <c r="D392" s="7">
        <f t="shared" si="97"/>
        <v>0</v>
      </c>
      <c r="E392">
        <f>IF(AND(ISNUMBER('Raw Data'!O387), 'Raw Data'!O387='Raw Data'!P387), 'Raw Data'!D387, 0)</f>
        <v>0</v>
      </c>
      <c r="F392" s="7">
        <f t="shared" si="98"/>
        <v>0</v>
      </c>
      <c r="G392">
        <f>IF('Raw Data'!O387&lt;'Raw Data'!P387, 'Raw Data'!E387, 0)</f>
        <v>0</v>
      </c>
      <c r="H392" s="7">
        <f t="shared" si="99"/>
        <v>0</v>
      </c>
      <c r="I392">
        <f>IF(SUM('Raw Data'!O387:P387)&gt;2, 'Raw Data'!F387, 0)</f>
        <v>0</v>
      </c>
      <c r="J392" s="7">
        <f t="shared" si="100"/>
        <v>0</v>
      </c>
      <c r="K392">
        <f>IF(AND(ISNUMBER('Raw Data'!O387),SUM('Raw Data'!O387:P387)&lt;3),'Raw Data'!F387,)</f>
        <v>0</v>
      </c>
      <c r="L392" s="7">
        <f t="shared" si="101"/>
        <v>0</v>
      </c>
      <c r="M392">
        <f>IF(AND('Raw Data'!O387&gt;0, 'Raw Data'!P387&gt;0), 'Raw Data'!H387, 0)</f>
        <v>0</v>
      </c>
      <c r="N392" s="7">
        <f t="shared" si="102"/>
        <v>0</v>
      </c>
      <c r="O392">
        <f>IF(AND(ISNUMBER('Raw Data'!O387), OR('Raw Data'!O387=0, 'Raw Data'!P387=0)), 'Raw Data'!I387, 0)</f>
        <v>0</v>
      </c>
      <c r="P392" s="7">
        <f>IF(OR(E392&gt;0, ISBLANK('Raw Data'!O387)=TRUE), 0, 1)</f>
        <v>0</v>
      </c>
      <c r="Q392">
        <f>IF('Raw Data'!O387='Raw Data'!P387, 0, IF('Raw Data'!O387&gt;'Raw Data'!P387, 'Raw Data'!J387, 0))</f>
        <v>0</v>
      </c>
      <c r="R392" s="7">
        <f>IF(OR(E392&gt;0, ISBLANK('Raw Data'!O387)=TRUE), 0, 1)</f>
        <v>0</v>
      </c>
      <c r="S392">
        <f>IF('Raw Data'!O387='Raw Data'!P387, 0, IF('Raw Data'!O387&lt;'Raw Data'!P387, 'Raw Data'!K387, 0))</f>
        <v>0</v>
      </c>
      <c r="T392" s="7">
        <f t="shared" si="103"/>
        <v>0</v>
      </c>
      <c r="U392">
        <f>IF(AND(ISNUMBER('Raw Data'!O387), OR('Raw Data'!O387&gt;'Raw Data'!P387, 'Raw Data'!O387='Raw Data'!P387)), 'Raw Data'!L387, 0)</f>
        <v>0</v>
      </c>
      <c r="V392" s="7">
        <f t="shared" si="104"/>
        <v>0</v>
      </c>
      <c r="W392">
        <f>IF(AND(ISNUMBER('Raw Data'!O387), OR('Raw Data'!O387&lt;'Raw Data'!P387, 'Raw Data'!O387='Raw Data'!P387)), 'Raw Data'!M387, 0)</f>
        <v>0</v>
      </c>
      <c r="X392" s="7">
        <f t="shared" si="105"/>
        <v>0</v>
      </c>
      <c r="Y392">
        <f>IF(AND(ISNUMBER('Raw Data'!O387), OR('Raw Data'!O387&gt;'Raw Data'!P387, 'Raw Data'!O387&lt;'Raw Data'!P387)), 'Raw Data'!N387, 0)</f>
        <v>0</v>
      </c>
      <c r="Z392">
        <f>IF('Raw Data'!C387&lt;'Raw Data'!E387, 1, 0)</f>
        <v>0</v>
      </c>
      <c r="AA392">
        <f>IF(AND('Raw Data'!C387&lt;'Raw Data'!E387, 'Raw Data'!O387&gt;'Raw Data'!P387), 'Raw Data'!C387, 0)</f>
        <v>0</v>
      </c>
      <c r="AB392" t="b">
        <f>'Raw Data'!C387&lt;'Raw Data'!E387</f>
        <v>0</v>
      </c>
      <c r="AC392">
        <f>IF('Raw Data'!C388&gt;'Raw Data'!E388, 1, 0)</f>
        <v>0</v>
      </c>
      <c r="AD392">
        <f>IF(AND('Raw Data'!C387&gt;'Raw Data'!E387, 'Raw Data'!O387&gt;'Raw Data'!P387), 'Raw Data'!C387, 0)</f>
        <v>0</v>
      </c>
      <c r="AE392">
        <f>IF('Raw Data'!E387&lt;'Raw Data'!C387, 1, 0)</f>
        <v>0</v>
      </c>
      <c r="AF392">
        <f>IF(AND('Raw Data'!C387&gt;'Raw Data'!E387, 'Raw Data'!O387&lt;'Raw Data'!P387), 'Raw Data'!E387, 0)</f>
        <v>0</v>
      </c>
      <c r="AG392">
        <f>IF('Raw Data'!E387&gt;'Raw Data'!C387, 1, 0)</f>
        <v>0</v>
      </c>
      <c r="AH392">
        <f>IF(AND('Raw Data'!C387&lt;'Raw Data'!E387, 'Raw Data'!O387&lt;'Raw Data'!P387), 'Raw Data'!E387, 0)</f>
        <v>0</v>
      </c>
      <c r="AI392" s="7">
        <f t="shared" si="106"/>
        <v>0</v>
      </c>
      <c r="AJ392">
        <f>IF(ISNUMBER('Raw Data'!C387), IF(_xlfn.XLOOKUP(SMALL('Raw Data'!C387:E387, 1), C392:G392, C392:G392, 0)&gt;0, SMALL('Raw Data'!C387:E387, 1), 0), 0)</f>
        <v>0</v>
      </c>
      <c r="AK392" s="7">
        <f t="shared" si="107"/>
        <v>0</v>
      </c>
      <c r="AL392">
        <f>IF(ISNUMBER('Raw Data'!C387), IF(_xlfn.XLOOKUP(SMALL('Raw Data'!C387:E387, 2), C392:G392, C392:G392, 0)&gt;0, SMALL('Raw Data'!C387:E387, 2), 0), 0)</f>
        <v>0</v>
      </c>
      <c r="AM392" s="7">
        <f t="shared" si="108"/>
        <v>0</v>
      </c>
      <c r="AN392">
        <f>IF(ISNUMBER('Raw Data'!C387), IF(_xlfn.XLOOKUP(SMALL('Raw Data'!C387:E387, 3), C392:G392, C392:G392, 0)&gt;0, SMALL('Raw Data'!C387:E387, 3), 0), 0)</f>
        <v>0</v>
      </c>
      <c r="AO392" s="7">
        <f t="shared" si="109"/>
        <v>0</v>
      </c>
      <c r="AP392">
        <f>IF(AND('Raw Data'!C387&lt;'Raw Data'!E387,'Raw Data'!O387&gt;'Raw Data'!P387),'Raw Data'!C387,IF(AND('Raw Data'!E387&lt;'Raw Data'!C387,'Raw Data'!P387&gt;'Raw Data'!O387),'Raw Data'!E387,0))</f>
        <v>0</v>
      </c>
      <c r="AQ392" s="7">
        <f t="shared" si="110"/>
        <v>0</v>
      </c>
      <c r="AR392">
        <f>IF(AND('Raw Data'!C387&gt;'Raw Data'!E387,'Raw Data'!O387&gt;'Raw Data'!P387),'Raw Data'!C387,IF(AND('Raw Data'!E387&gt;'Raw Data'!C387,'Raw Data'!P387&gt;'Raw Data'!O387),'Raw Data'!E387,0))</f>
        <v>0</v>
      </c>
      <c r="AS392">
        <f>IF('Raw Data'!D387&gt;0, IF('Raw Data'!D387&gt;4, Analysis!P392, 1), 0)</f>
        <v>0</v>
      </c>
      <c r="AT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AU392">
        <f t="shared" si="111"/>
        <v>0</v>
      </c>
      <c r="AV392">
        <f>IF(AND('Raw Data'!D387&gt;4,'Raw Data'!O387&lt;'Raw Data'!P387),'Raw Data'!K387,IF(AND('Raw Data'!D387&gt;4,'Raw Data'!O387='Raw Data'!P387),0,IF('Raw Data'!O387='Raw Data'!P387,'Raw Data'!D387,0)))</f>
        <v>0</v>
      </c>
      <c r="AW392">
        <f>IF(AND('Raw Data'!D387&lt;4, NOT(ISBLANK('Raw Data'!D387))), 1, 0)</f>
        <v>0</v>
      </c>
      <c r="AX392">
        <f>IF(AND('Raw Data'!D387&lt;4, 'Raw Data'!O387='Raw Data'!P387), 'Raw Data'!D387, 0)</f>
        <v>0</v>
      </c>
    </row>
    <row r="393" spans="1:50" x14ac:dyDescent="0.3">
      <c r="A393">
        <f>'Raw Data'!Q388</f>
        <v>0</v>
      </c>
      <c r="B393" s="7">
        <f t="shared" si="96"/>
        <v>0</v>
      </c>
      <c r="C393">
        <f>IF('Raw Data'!O388&gt;'Raw Data'!P388, 'Raw Data'!C388, 0)</f>
        <v>0</v>
      </c>
      <c r="D393" s="7">
        <f t="shared" si="97"/>
        <v>0</v>
      </c>
      <c r="E393">
        <f>IF(AND(ISNUMBER('Raw Data'!O388), 'Raw Data'!O388='Raw Data'!P388), 'Raw Data'!D388, 0)</f>
        <v>0</v>
      </c>
      <c r="F393" s="7">
        <f t="shared" si="98"/>
        <v>0</v>
      </c>
      <c r="G393">
        <f>IF('Raw Data'!O388&lt;'Raw Data'!P388, 'Raw Data'!E388, 0)</f>
        <v>0</v>
      </c>
      <c r="H393" s="7">
        <f t="shared" si="99"/>
        <v>0</v>
      </c>
      <c r="I393">
        <f>IF(SUM('Raw Data'!O388:P388)&gt;2, 'Raw Data'!F388, 0)</f>
        <v>0</v>
      </c>
      <c r="J393" s="7">
        <f t="shared" si="100"/>
        <v>0</v>
      </c>
      <c r="K393">
        <f>IF(AND(ISNUMBER('Raw Data'!O388),SUM('Raw Data'!O388:P388)&lt;3),'Raw Data'!F388,)</f>
        <v>0</v>
      </c>
      <c r="L393" s="7">
        <f t="shared" si="101"/>
        <v>0</v>
      </c>
      <c r="M393">
        <f>IF(AND('Raw Data'!O388&gt;0, 'Raw Data'!P388&gt;0), 'Raw Data'!H388, 0)</f>
        <v>0</v>
      </c>
      <c r="N393" s="7">
        <f t="shared" si="102"/>
        <v>0</v>
      </c>
      <c r="O393">
        <f>IF(AND(ISNUMBER('Raw Data'!O388), OR('Raw Data'!O388=0, 'Raw Data'!P388=0)), 'Raw Data'!I388, 0)</f>
        <v>0</v>
      </c>
      <c r="P393" s="7">
        <f>IF(OR(E393&gt;0, ISBLANK('Raw Data'!O388)=TRUE), 0, 1)</f>
        <v>0</v>
      </c>
      <c r="Q393">
        <f>IF('Raw Data'!O388='Raw Data'!P388, 0, IF('Raw Data'!O388&gt;'Raw Data'!P388, 'Raw Data'!J388, 0))</f>
        <v>0</v>
      </c>
      <c r="R393" s="7">
        <f>IF(OR(E393&gt;0, ISBLANK('Raw Data'!O388)=TRUE), 0, 1)</f>
        <v>0</v>
      </c>
      <c r="S393">
        <f>IF('Raw Data'!O388='Raw Data'!P388, 0, IF('Raw Data'!O388&lt;'Raw Data'!P388, 'Raw Data'!K388, 0))</f>
        <v>0</v>
      </c>
      <c r="T393" s="7">
        <f t="shared" si="103"/>
        <v>0</v>
      </c>
      <c r="U393">
        <f>IF(AND(ISNUMBER('Raw Data'!O388), OR('Raw Data'!O388&gt;'Raw Data'!P388, 'Raw Data'!O388='Raw Data'!P388)), 'Raw Data'!L388, 0)</f>
        <v>0</v>
      </c>
      <c r="V393" s="7">
        <f t="shared" si="104"/>
        <v>0</v>
      </c>
      <c r="W393">
        <f>IF(AND(ISNUMBER('Raw Data'!O388), OR('Raw Data'!O388&lt;'Raw Data'!P388, 'Raw Data'!O388='Raw Data'!P388)), 'Raw Data'!M388, 0)</f>
        <v>0</v>
      </c>
      <c r="X393" s="7">
        <f t="shared" si="105"/>
        <v>0</v>
      </c>
      <c r="Y393">
        <f>IF(AND(ISNUMBER('Raw Data'!O388), OR('Raw Data'!O388&gt;'Raw Data'!P388, 'Raw Data'!O388&lt;'Raw Data'!P388)), 'Raw Data'!N388, 0)</f>
        <v>0</v>
      </c>
      <c r="Z393">
        <f>IF('Raw Data'!C388&lt;'Raw Data'!E388, 1, 0)</f>
        <v>0</v>
      </c>
      <c r="AA393">
        <f>IF(AND('Raw Data'!C388&lt;'Raw Data'!E388, 'Raw Data'!O388&gt;'Raw Data'!P388), 'Raw Data'!C388, 0)</f>
        <v>0</v>
      </c>
      <c r="AB393" t="b">
        <f>'Raw Data'!C388&lt;'Raw Data'!E388</f>
        <v>0</v>
      </c>
      <c r="AC393">
        <f>IF('Raw Data'!C389&gt;'Raw Data'!E389, 1, 0)</f>
        <v>0</v>
      </c>
      <c r="AD393">
        <f>IF(AND('Raw Data'!C388&gt;'Raw Data'!E388, 'Raw Data'!O388&gt;'Raw Data'!P388), 'Raw Data'!C388, 0)</f>
        <v>0</v>
      </c>
      <c r="AE393">
        <f>IF('Raw Data'!E388&lt;'Raw Data'!C388, 1, 0)</f>
        <v>0</v>
      </c>
      <c r="AF393">
        <f>IF(AND('Raw Data'!C388&gt;'Raw Data'!E388, 'Raw Data'!O388&lt;'Raw Data'!P388), 'Raw Data'!E388, 0)</f>
        <v>0</v>
      </c>
      <c r="AG393">
        <f>IF('Raw Data'!E388&gt;'Raw Data'!C388, 1, 0)</f>
        <v>0</v>
      </c>
      <c r="AH393">
        <f>IF(AND('Raw Data'!C388&lt;'Raw Data'!E388, 'Raw Data'!O388&lt;'Raw Data'!P388), 'Raw Data'!E388, 0)</f>
        <v>0</v>
      </c>
      <c r="AI393" s="7">
        <f t="shared" si="106"/>
        <v>0</v>
      </c>
      <c r="AJ393">
        <f>IF(ISNUMBER('Raw Data'!C388), IF(_xlfn.XLOOKUP(SMALL('Raw Data'!C388:E388, 1), C393:G393, C393:G393, 0)&gt;0, SMALL('Raw Data'!C388:E388, 1), 0), 0)</f>
        <v>0</v>
      </c>
      <c r="AK393" s="7">
        <f t="shared" si="107"/>
        <v>0</v>
      </c>
      <c r="AL393">
        <f>IF(ISNUMBER('Raw Data'!C388), IF(_xlfn.XLOOKUP(SMALL('Raw Data'!C388:E388, 2), C393:G393, C393:G393, 0)&gt;0, SMALL('Raw Data'!C388:E388, 2), 0), 0)</f>
        <v>0</v>
      </c>
      <c r="AM393" s="7">
        <f t="shared" si="108"/>
        <v>0</v>
      </c>
      <c r="AN393">
        <f>IF(ISNUMBER('Raw Data'!C388), IF(_xlfn.XLOOKUP(SMALL('Raw Data'!C388:E388, 3), C393:G393, C393:G393, 0)&gt;0, SMALL('Raw Data'!C388:E388, 3), 0), 0)</f>
        <v>0</v>
      </c>
      <c r="AO393" s="7">
        <f t="shared" si="109"/>
        <v>0</v>
      </c>
      <c r="AP393">
        <f>IF(AND('Raw Data'!C388&lt;'Raw Data'!E388,'Raw Data'!O388&gt;'Raw Data'!P388),'Raw Data'!C388,IF(AND('Raw Data'!E388&lt;'Raw Data'!C388,'Raw Data'!P388&gt;'Raw Data'!O388),'Raw Data'!E388,0))</f>
        <v>0</v>
      </c>
      <c r="AQ393" s="7">
        <f t="shared" si="110"/>
        <v>0</v>
      </c>
      <c r="AR393">
        <f>IF(AND('Raw Data'!C388&gt;'Raw Data'!E388,'Raw Data'!O388&gt;'Raw Data'!P388),'Raw Data'!C388,IF(AND('Raw Data'!E388&gt;'Raw Data'!C388,'Raw Data'!P388&gt;'Raw Data'!O388),'Raw Data'!E388,0))</f>
        <v>0</v>
      </c>
      <c r="AS393">
        <f>IF('Raw Data'!D388&gt;0, IF('Raw Data'!D388&gt;4, Analysis!P393, 1), 0)</f>
        <v>0</v>
      </c>
      <c r="AT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AU393">
        <f t="shared" si="111"/>
        <v>0</v>
      </c>
      <c r="AV393">
        <f>IF(AND('Raw Data'!D388&gt;4,'Raw Data'!O388&lt;'Raw Data'!P388),'Raw Data'!K388,IF(AND('Raw Data'!D388&gt;4,'Raw Data'!O388='Raw Data'!P388),0,IF('Raw Data'!O388='Raw Data'!P388,'Raw Data'!D388,0)))</f>
        <v>0</v>
      </c>
      <c r="AW393">
        <f>IF(AND('Raw Data'!D388&lt;4, NOT(ISBLANK('Raw Data'!D388))), 1, 0)</f>
        <v>0</v>
      </c>
      <c r="AX393">
        <f>IF(AND('Raw Data'!D388&lt;4, 'Raw Data'!O388='Raw Data'!P388), 'Raw Data'!D388, 0)</f>
        <v>0</v>
      </c>
    </row>
    <row r="394" spans="1:50" x14ac:dyDescent="0.3">
      <c r="A394">
        <f>'Raw Data'!Q389</f>
        <v>0</v>
      </c>
      <c r="B394" s="7">
        <f t="shared" si="96"/>
        <v>0</v>
      </c>
      <c r="C394">
        <f>IF('Raw Data'!O389&gt;'Raw Data'!P389, 'Raw Data'!C389, 0)</f>
        <v>0</v>
      </c>
      <c r="D394" s="7">
        <f t="shared" si="97"/>
        <v>0</v>
      </c>
      <c r="E394">
        <f>IF(AND(ISNUMBER('Raw Data'!O389), 'Raw Data'!O389='Raw Data'!P389), 'Raw Data'!D389, 0)</f>
        <v>0</v>
      </c>
      <c r="F394" s="7">
        <f t="shared" si="98"/>
        <v>0</v>
      </c>
      <c r="G394">
        <f>IF('Raw Data'!O389&lt;'Raw Data'!P389, 'Raw Data'!E389, 0)</f>
        <v>0</v>
      </c>
      <c r="H394" s="7">
        <f t="shared" si="99"/>
        <v>0</v>
      </c>
      <c r="I394">
        <f>IF(SUM('Raw Data'!O389:P389)&gt;2, 'Raw Data'!F389, 0)</f>
        <v>0</v>
      </c>
      <c r="J394" s="7">
        <f t="shared" si="100"/>
        <v>0</v>
      </c>
      <c r="K394">
        <f>IF(AND(ISNUMBER('Raw Data'!O389),SUM('Raw Data'!O389:P389)&lt;3),'Raw Data'!F389,)</f>
        <v>0</v>
      </c>
      <c r="L394" s="7">
        <f t="shared" si="101"/>
        <v>0</v>
      </c>
      <c r="M394">
        <f>IF(AND('Raw Data'!O389&gt;0, 'Raw Data'!P389&gt;0), 'Raw Data'!H389, 0)</f>
        <v>0</v>
      </c>
      <c r="N394" s="7">
        <f t="shared" si="102"/>
        <v>0</v>
      </c>
      <c r="O394">
        <f>IF(AND(ISNUMBER('Raw Data'!O389), OR('Raw Data'!O389=0, 'Raw Data'!P389=0)), 'Raw Data'!I389, 0)</f>
        <v>0</v>
      </c>
      <c r="P394" s="7">
        <f>IF(OR(E394&gt;0, ISBLANK('Raw Data'!O389)=TRUE), 0, 1)</f>
        <v>0</v>
      </c>
      <c r="Q394">
        <f>IF('Raw Data'!O389='Raw Data'!P389, 0, IF('Raw Data'!O389&gt;'Raw Data'!P389, 'Raw Data'!J389, 0))</f>
        <v>0</v>
      </c>
      <c r="R394" s="7">
        <f>IF(OR(E394&gt;0, ISBLANK('Raw Data'!O389)=TRUE), 0, 1)</f>
        <v>0</v>
      </c>
      <c r="S394">
        <f>IF('Raw Data'!O389='Raw Data'!P389, 0, IF('Raw Data'!O389&lt;'Raw Data'!P389, 'Raw Data'!K389, 0))</f>
        <v>0</v>
      </c>
      <c r="T394" s="7">
        <f t="shared" si="103"/>
        <v>0</v>
      </c>
      <c r="U394">
        <f>IF(AND(ISNUMBER('Raw Data'!O389), OR('Raw Data'!O389&gt;'Raw Data'!P389, 'Raw Data'!O389='Raw Data'!P389)), 'Raw Data'!L389, 0)</f>
        <v>0</v>
      </c>
      <c r="V394" s="7">
        <f t="shared" si="104"/>
        <v>0</v>
      </c>
      <c r="W394">
        <f>IF(AND(ISNUMBER('Raw Data'!O389), OR('Raw Data'!O389&lt;'Raw Data'!P389, 'Raw Data'!O389='Raw Data'!P389)), 'Raw Data'!M389, 0)</f>
        <v>0</v>
      </c>
      <c r="X394" s="7">
        <f t="shared" si="105"/>
        <v>0</v>
      </c>
      <c r="Y394">
        <f>IF(AND(ISNUMBER('Raw Data'!O389), OR('Raw Data'!O389&gt;'Raw Data'!P389, 'Raw Data'!O389&lt;'Raw Data'!P389)), 'Raw Data'!N389, 0)</f>
        <v>0</v>
      </c>
      <c r="Z394">
        <f>IF('Raw Data'!C389&lt;'Raw Data'!E389, 1, 0)</f>
        <v>0</v>
      </c>
      <c r="AA394">
        <f>IF(AND('Raw Data'!C389&lt;'Raw Data'!E389, 'Raw Data'!O389&gt;'Raw Data'!P389), 'Raw Data'!C389, 0)</f>
        <v>0</v>
      </c>
      <c r="AB394" t="b">
        <f>'Raw Data'!C389&lt;'Raw Data'!E389</f>
        <v>0</v>
      </c>
      <c r="AC394">
        <f>IF('Raw Data'!C390&gt;'Raw Data'!E390, 1, 0)</f>
        <v>0</v>
      </c>
      <c r="AD394">
        <f>IF(AND('Raw Data'!C389&gt;'Raw Data'!E389, 'Raw Data'!O389&gt;'Raw Data'!P389), 'Raw Data'!C389, 0)</f>
        <v>0</v>
      </c>
      <c r="AE394">
        <f>IF('Raw Data'!E389&lt;'Raw Data'!C389, 1, 0)</f>
        <v>0</v>
      </c>
      <c r="AF394">
        <f>IF(AND('Raw Data'!C389&gt;'Raw Data'!E389, 'Raw Data'!O389&lt;'Raw Data'!P389), 'Raw Data'!E389, 0)</f>
        <v>0</v>
      </c>
      <c r="AG394">
        <f>IF('Raw Data'!E389&gt;'Raw Data'!C389, 1, 0)</f>
        <v>0</v>
      </c>
      <c r="AH394">
        <f>IF(AND('Raw Data'!C389&lt;'Raw Data'!E389, 'Raw Data'!O389&lt;'Raw Data'!P389), 'Raw Data'!E389, 0)</f>
        <v>0</v>
      </c>
      <c r="AI394" s="7">
        <f t="shared" si="106"/>
        <v>0</v>
      </c>
      <c r="AJ394">
        <f>IF(ISNUMBER('Raw Data'!C389), IF(_xlfn.XLOOKUP(SMALL('Raw Data'!C389:E389, 1), C394:G394, C394:G394, 0)&gt;0, SMALL('Raw Data'!C389:E389, 1), 0), 0)</f>
        <v>0</v>
      </c>
      <c r="AK394" s="7">
        <f t="shared" si="107"/>
        <v>0</v>
      </c>
      <c r="AL394">
        <f>IF(ISNUMBER('Raw Data'!C389), IF(_xlfn.XLOOKUP(SMALL('Raw Data'!C389:E389, 2), C394:G394, C394:G394, 0)&gt;0, SMALL('Raw Data'!C389:E389, 2), 0), 0)</f>
        <v>0</v>
      </c>
      <c r="AM394" s="7">
        <f t="shared" si="108"/>
        <v>0</v>
      </c>
      <c r="AN394">
        <f>IF(ISNUMBER('Raw Data'!C389), IF(_xlfn.XLOOKUP(SMALL('Raw Data'!C389:E389, 3), C394:G394, C394:G394, 0)&gt;0, SMALL('Raw Data'!C389:E389, 3), 0), 0)</f>
        <v>0</v>
      </c>
      <c r="AO394" s="7">
        <f t="shared" si="109"/>
        <v>0</v>
      </c>
      <c r="AP394">
        <f>IF(AND('Raw Data'!C389&lt;'Raw Data'!E389,'Raw Data'!O389&gt;'Raw Data'!P389),'Raw Data'!C389,IF(AND('Raw Data'!E389&lt;'Raw Data'!C389,'Raw Data'!P389&gt;'Raw Data'!O389),'Raw Data'!E389,0))</f>
        <v>0</v>
      </c>
      <c r="AQ394" s="7">
        <f t="shared" si="110"/>
        <v>0</v>
      </c>
      <c r="AR394">
        <f>IF(AND('Raw Data'!C389&gt;'Raw Data'!E389,'Raw Data'!O389&gt;'Raw Data'!P389),'Raw Data'!C389,IF(AND('Raw Data'!E389&gt;'Raw Data'!C389,'Raw Data'!P389&gt;'Raw Data'!O389),'Raw Data'!E389,0))</f>
        <v>0</v>
      </c>
      <c r="AS394">
        <f>IF('Raw Data'!D389&gt;0, IF('Raw Data'!D389&gt;4, Analysis!P394, 1), 0)</f>
        <v>0</v>
      </c>
      <c r="AT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AU394">
        <f t="shared" si="111"/>
        <v>0</v>
      </c>
      <c r="AV394">
        <f>IF(AND('Raw Data'!D389&gt;4,'Raw Data'!O389&lt;'Raw Data'!P389),'Raw Data'!K389,IF(AND('Raw Data'!D389&gt;4,'Raw Data'!O389='Raw Data'!P389),0,IF('Raw Data'!O389='Raw Data'!P389,'Raw Data'!D389,0)))</f>
        <v>0</v>
      </c>
      <c r="AW394">
        <f>IF(AND('Raw Data'!D389&lt;4, NOT(ISBLANK('Raw Data'!D389))), 1, 0)</f>
        <v>0</v>
      </c>
      <c r="AX394">
        <f>IF(AND('Raw Data'!D389&lt;4, 'Raw Data'!O389='Raw Data'!P389), 'Raw Data'!D389, 0)</f>
        <v>0</v>
      </c>
    </row>
    <row r="395" spans="1:50" x14ac:dyDescent="0.3">
      <c r="A395">
        <f>'Raw Data'!Q390</f>
        <v>0</v>
      </c>
      <c r="B395" s="7">
        <f t="shared" si="96"/>
        <v>0</v>
      </c>
      <c r="C395">
        <f>IF('Raw Data'!O390&gt;'Raw Data'!P390, 'Raw Data'!C390, 0)</f>
        <v>0</v>
      </c>
      <c r="D395" s="7">
        <f t="shared" si="97"/>
        <v>0</v>
      </c>
      <c r="E395">
        <f>IF(AND(ISNUMBER('Raw Data'!O390), 'Raw Data'!O390='Raw Data'!P390), 'Raw Data'!D390, 0)</f>
        <v>0</v>
      </c>
      <c r="F395" s="7">
        <f t="shared" si="98"/>
        <v>0</v>
      </c>
      <c r="G395">
        <f>IF('Raw Data'!O390&lt;'Raw Data'!P390, 'Raw Data'!E390, 0)</f>
        <v>0</v>
      </c>
      <c r="H395" s="7">
        <f t="shared" si="99"/>
        <v>0</v>
      </c>
      <c r="I395">
        <f>IF(SUM('Raw Data'!O390:P390)&gt;2, 'Raw Data'!F390, 0)</f>
        <v>0</v>
      </c>
      <c r="J395" s="7">
        <f t="shared" si="100"/>
        <v>0</v>
      </c>
      <c r="K395">
        <f>IF(AND(ISNUMBER('Raw Data'!O390),SUM('Raw Data'!O390:P390)&lt;3),'Raw Data'!F390,)</f>
        <v>0</v>
      </c>
      <c r="L395" s="7">
        <f t="shared" si="101"/>
        <v>0</v>
      </c>
      <c r="M395">
        <f>IF(AND('Raw Data'!O390&gt;0, 'Raw Data'!P390&gt;0), 'Raw Data'!H390, 0)</f>
        <v>0</v>
      </c>
      <c r="N395" s="7">
        <f t="shared" si="102"/>
        <v>0</v>
      </c>
      <c r="O395">
        <f>IF(AND(ISNUMBER('Raw Data'!O390), OR('Raw Data'!O390=0, 'Raw Data'!P390=0)), 'Raw Data'!I390, 0)</f>
        <v>0</v>
      </c>
      <c r="P395" s="7">
        <f>IF(OR(E395&gt;0, ISBLANK('Raw Data'!O390)=TRUE), 0, 1)</f>
        <v>0</v>
      </c>
      <c r="Q395">
        <f>IF('Raw Data'!O390='Raw Data'!P390, 0, IF('Raw Data'!O390&gt;'Raw Data'!P390, 'Raw Data'!J390, 0))</f>
        <v>0</v>
      </c>
      <c r="R395" s="7">
        <f>IF(OR(E395&gt;0, ISBLANK('Raw Data'!O390)=TRUE), 0, 1)</f>
        <v>0</v>
      </c>
      <c r="S395">
        <f>IF('Raw Data'!O390='Raw Data'!P390, 0, IF('Raw Data'!O390&lt;'Raw Data'!P390, 'Raw Data'!K390, 0))</f>
        <v>0</v>
      </c>
      <c r="T395" s="7">
        <f t="shared" si="103"/>
        <v>0</v>
      </c>
      <c r="U395">
        <f>IF(AND(ISNUMBER('Raw Data'!O390), OR('Raw Data'!O390&gt;'Raw Data'!P390, 'Raw Data'!O390='Raw Data'!P390)), 'Raw Data'!L390, 0)</f>
        <v>0</v>
      </c>
      <c r="V395" s="7">
        <f t="shared" si="104"/>
        <v>0</v>
      </c>
      <c r="W395">
        <f>IF(AND(ISNUMBER('Raw Data'!O390), OR('Raw Data'!O390&lt;'Raw Data'!P390, 'Raw Data'!O390='Raw Data'!P390)), 'Raw Data'!M390, 0)</f>
        <v>0</v>
      </c>
      <c r="X395" s="7">
        <f t="shared" si="105"/>
        <v>0</v>
      </c>
      <c r="Y395">
        <f>IF(AND(ISNUMBER('Raw Data'!O390), OR('Raw Data'!O390&gt;'Raw Data'!P390, 'Raw Data'!O390&lt;'Raw Data'!P390)), 'Raw Data'!N390, 0)</f>
        <v>0</v>
      </c>
      <c r="Z395">
        <f>IF('Raw Data'!C390&lt;'Raw Data'!E390, 1, 0)</f>
        <v>0</v>
      </c>
      <c r="AA395">
        <f>IF(AND('Raw Data'!C390&lt;'Raw Data'!E390, 'Raw Data'!O390&gt;'Raw Data'!P390), 'Raw Data'!C390, 0)</f>
        <v>0</v>
      </c>
      <c r="AB395" t="b">
        <f>'Raw Data'!C390&lt;'Raw Data'!E390</f>
        <v>0</v>
      </c>
      <c r="AC395">
        <f>IF('Raw Data'!C391&gt;'Raw Data'!E391, 1, 0)</f>
        <v>0</v>
      </c>
      <c r="AD395">
        <f>IF(AND('Raw Data'!C390&gt;'Raw Data'!E390, 'Raw Data'!O390&gt;'Raw Data'!P390), 'Raw Data'!C390, 0)</f>
        <v>0</v>
      </c>
      <c r="AE395">
        <f>IF('Raw Data'!E390&lt;'Raw Data'!C390, 1, 0)</f>
        <v>0</v>
      </c>
      <c r="AF395">
        <f>IF(AND('Raw Data'!C390&gt;'Raw Data'!E390, 'Raw Data'!O390&lt;'Raw Data'!P390), 'Raw Data'!E390, 0)</f>
        <v>0</v>
      </c>
      <c r="AG395">
        <f>IF('Raw Data'!E390&gt;'Raw Data'!C390, 1, 0)</f>
        <v>0</v>
      </c>
      <c r="AH395">
        <f>IF(AND('Raw Data'!C390&lt;'Raw Data'!E390, 'Raw Data'!O390&lt;'Raw Data'!P390), 'Raw Data'!E390, 0)</f>
        <v>0</v>
      </c>
      <c r="AI395" s="7">
        <f t="shared" si="106"/>
        <v>0</v>
      </c>
      <c r="AJ395">
        <f>IF(ISNUMBER('Raw Data'!C390), IF(_xlfn.XLOOKUP(SMALL('Raw Data'!C390:E390, 1), C395:G395, C395:G395, 0)&gt;0, SMALL('Raw Data'!C390:E390, 1), 0), 0)</f>
        <v>0</v>
      </c>
      <c r="AK395" s="7">
        <f t="shared" si="107"/>
        <v>0</v>
      </c>
      <c r="AL395">
        <f>IF(ISNUMBER('Raw Data'!C390), IF(_xlfn.XLOOKUP(SMALL('Raw Data'!C390:E390, 2), C395:G395, C395:G395, 0)&gt;0, SMALL('Raw Data'!C390:E390, 2), 0), 0)</f>
        <v>0</v>
      </c>
      <c r="AM395" s="7">
        <f t="shared" si="108"/>
        <v>0</v>
      </c>
      <c r="AN395">
        <f>IF(ISNUMBER('Raw Data'!C390), IF(_xlfn.XLOOKUP(SMALL('Raw Data'!C390:E390, 3), C395:G395, C395:G395, 0)&gt;0, SMALL('Raw Data'!C390:E390, 3), 0), 0)</f>
        <v>0</v>
      </c>
      <c r="AO395" s="7">
        <f t="shared" si="109"/>
        <v>0</v>
      </c>
      <c r="AP395">
        <f>IF(AND('Raw Data'!C390&lt;'Raw Data'!E390,'Raw Data'!O390&gt;'Raw Data'!P390),'Raw Data'!C390,IF(AND('Raw Data'!E390&lt;'Raw Data'!C390,'Raw Data'!P390&gt;'Raw Data'!O390),'Raw Data'!E390,0))</f>
        <v>0</v>
      </c>
      <c r="AQ395" s="7">
        <f t="shared" si="110"/>
        <v>0</v>
      </c>
      <c r="AR395">
        <f>IF(AND('Raw Data'!C390&gt;'Raw Data'!E390,'Raw Data'!O390&gt;'Raw Data'!P390),'Raw Data'!C390,IF(AND('Raw Data'!E390&gt;'Raw Data'!C390,'Raw Data'!P390&gt;'Raw Data'!O390),'Raw Data'!E390,0))</f>
        <v>0</v>
      </c>
      <c r="AS395">
        <f>IF('Raw Data'!D390&gt;0, IF('Raw Data'!D390&gt;4, Analysis!P395, 1), 0)</f>
        <v>0</v>
      </c>
      <c r="AT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AU395">
        <f t="shared" si="111"/>
        <v>0</v>
      </c>
      <c r="AV395">
        <f>IF(AND('Raw Data'!D390&gt;4,'Raw Data'!O390&lt;'Raw Data'!P390),'Raw Data'!K390,IF(AND('Raw Data'!D390&gt;4,'Raw Data'!O390='Raw Data'!P390),0,IF('Raw Data'!O390='Raw Data'!P390,'Raw Data'!D390,0)))</f>
        <v>0</v>
      </c>
      <c r="AW395">
        <f>IF(AND('Raw Data'!D390&lt;4, NOT(ISBLANK('Raw Data'!D390))), 1, 0)</f>
        <v>0</v>
      </c>
      <c r="AX395">
        <f>IF(AND('Raw Data'!D390&lt;4, 'Raw Data'!O390='Raw Data'!P390), 'Raw Data'!D390, 0)</f>
        <v>0</v>
      </c>
    </row>
    <row r="396" spans="1:50" x14ac:dyDescent="0.3">
      <c r="A396">
        <f>'Raw Data'!Q391</f>
        <v>0</v>
      </c>
      <c r="B396" s="7">
        <f t="shared" si="96"/>
        <v>0</v>
      </c>
      <c r="C396">
        <f>IF('Raw Data'!O391&gt;'Raw Data'!P391, 'Raw Data'!C391, 0)</f>
        <v>0</v>
      </c>
      <c r="D396" s="7">
        <f t="shared" si="97"/>
        <v>0</v>
      </c>
      <c r="E396">
        <f>IF(AND(ISNUMBER('Raw Data'!O391), 'Raw Data'!O391='Raw Data'!P391), 'Raw Data'!D391, 0)</f>
        <v>0</v>
      </c>
      <c r="F396" s="7">
        <f t="shared" si="98"/>
        <v>0</v>
      </c>
      <c r="G396">
        <f>IF('Raw Data'!O391&lt;'Raw Data'!P391, 'Raw Data'!E391, 0)</f>
        <v>0</v>
      </c>
      <c r="H396" s="7">
        <f t="shared" si="99"/>
        <v>0</v>
      </c>
      <c r="I396">
        <f>IF(SUM('Raw Data'!O391:P391)&gt;2, 'Raw Data'!F391, 0)</f>
        <v>0</v>
      </c>
      <c r="J396" s="7">
        <f t="shared" si="100"/>
        <v>0</v>
      </c>
      <c r="K396">
        <f>IF(AND(ISNUMBER('Raw Data'!O391),SUM('Raw Data'!O391:P391)&lt;3),'Raw Data'!F391,)</f>
        <v>0</v>
      </c>
      <c r="L396" s="7">
        <f t="shared" si="101"/>
        <v>0</v>
      </c>
      <c r="M396">
        <f>IF(AND('Raw Data'!O391&gt;0, 'Raw Data'!P391&gt;0), 'Raw Data'!H391, 0)</f>
        <v>0</v>
      </c>
      <c r="N396" s="7">
        <f t="shared" si="102"/>
        <v>0</v>
      </c>
      <c r="O396">
        <f>IF(AND(ISNUMBER('Raw Data'!O391), OR('Raw Data'!O391=0, 'Raw Data'!P391=0)), 'Raw Data'!I391, 0)</f>
        <v>0</v>
      </c>
      <c r="P396" s="7">
        <f>IF(OR(E396&gt;0, ISBLANK('Raw Data'!O391)=TRUE), 0, 1)</f>
        <v>0</v>
      </c>
      <c r="Q396">
        <f>IF('Raw Data'!O391='Raw Data'!P391, 0, IF('Raw Data'!O391&gt;'Raw Data'!P391, 'Raw Data'!J391, 0))</f>
        <v>0</v>
      </c>
      <c r="R396" s="7">
        <f>IF(OR(E396&gt;0, ISBLANK('Raw Data'!O391)=TRUE), 0, 1)</f>
        <v>0</v>
      </c>
      <c r="S396">
        <f>IF('Raw Data'!O391='Raw Data'!P391, 0, IF('Raw Data'!O391&lt;'Raw Data'!P391, 'Raw Data'!K391, 0))</f>
        <v>0</v>
      </c>
      <c r="T396" s="7">
        <f t="shared" si="103"/>
        <v>0</v>
      </c>
      <c r="U396">
        <f>IF(AND(ISNUMBER('Raw Data'!O391), OR('Raw Data'!O391&gt;'Raw Data'!P391, 'Raw Data'!O391='Raw Data'!P391)), 'Raw Data'!L391, 0)</f>
        <v>0</v>
      </c>
      <c r="V396" s="7">
        <f t="shared" si="104"/>
        <v>0</v>
      </c>
      <c r="W396">
        <f>IF(AND(ISNUMBER('Raw Data'!O391), OR('Raw Data'!O391&lt;'Raw Data'!P391, 'Raw Data'!O391='Raw Data'!P391)), 'Raw Data'!M391, 0)</f>
        <v>0</v>
      </c>
      <c r="X396" s="7">
        <f t="shared" si="105"/>
        <v>0</v>
      </c>
      <c r="Y396">
        <f>IF(AND(ISNUMBER('Raw Data'!O391), OR('Raw Data'!O391&gt;'Raw Data'!P391, 'Raw Data'!O391&lt;'Raw Data'!P391)), 'Raw Data'!N391, 0)</f>
        <v>0</v>
      </c>
      <c r="Z396">
        <f>IF('Raw Data'!C391&lt;'Raw Data'!E391, 1, 0)</f>
        <v>0</v>
      </c>
      <c r="AA396">
        <f>IF(AND('Raw Data'!C391&lt;'Raw Data'!E391, 'Raw Data'!O391&gt;'Raw Data'!P391), 'Raw Data'!C391, 0)</f>
        <v>0</v>
      </c>
      <c r="AB396" t="b">
        <f>'Raw Data'!C391&lt;'Raw Data'!E391</f>
        <v>0</v>
      </c>
      <c r="AC396">
        <f>IF('Raw Data'!C392&gt;'Raw Data'!E392, 1, 0)</f>
        <v>0</v>
      </c>
      <c r="AD396">
        <f>IF(AND('Raw Data'!C391&gt;'Raw Data'!E391, 'Raw Data'!O391&gt;'Raw Data'!P391), 'Raw Data'!C391, 0)</f>
        <v>0</v>
      </c>
      <c r="AE396">
        <f>IF('Raw Data'!E391&lt;'Raw Data'!C391, 1, 0)</f>
        <v>0</v>
      </c>
      <c r="AF396">
        <f>IF(AND('Raw Data'!C391&gt;'Raw Data'!E391, 'Raw Data'!O391&lt;'Raw Data'!P391), 'Raw Data'!E391, 0)</f>
        <v>0</v>
      </c>
      <c r="AG396">
        <f>IF('Raw Data'!E391&gt;'Raw Data'!C391, 1, 0)</f>
        <v>0</v>
      </c>
      <c r="AH396">
        <f>IF(AND('Raw Data'!C391&lt;'Raw Data'!E391, 'Raw Data'!O391&lt;'Raw Data'!P391), 'Raw Data'!E391, 0)</f>
        <v>0</v>
      </c>
      <c r="AI396" s="7">
        <f t="shared" si="106"/>
        <v>0</v>
      </c>
      <c r="AJ396">
        <f>IF(ISNUMBER('Raw Data'!C391), IF(_xlfn.XLOOKUP(SMALL('Raw Data'!C391:E391, 1), C396:G396, C396:G396, 0)&gt;0, SMALL('Raw Data'!C391:E391, 1), 0), 0)</f>
        <v>0</v>
      </c>
      <c r="AK396" s="7">
        <f t="shared" si="107"/>
        <v>0</v>
      </c>
      <c r="AL396">
        <f>IF(ISNUMBER('Raw Data'!C391), IF(_xlfn.XLOOKUP(SMALL('Raw Data'!C391:E391, 2), C396:G396, C396:G396, 0)&gt;0, SMALL('Raw Data'!C391:E391, 2), 0), 0)</f>
        <v>0</v>
      </c>
      <c r="AM396" s="7">
        <f t="shared" si="108"/>
        <v>0</v>
      </c>
      <c r="AN396">
        <f>IF(ISNUMBER('Raw Data'!C391), IF(_xlfn.XLOOKUP(SMALL('Raw Data'!C391:E391, 3), C396:G396, C396:G396, 0)&gt;0, SMALL('Raw Data'!C391:E391, 3), 0), 0)</f>
        <v>0</v>
      </c>
      <c r="AO396" s="7">
        <f t="shared" si="109"/>
        <v>0</v>
      </c>
      <c r="AP396">
        <f>IF(AND('Raw Data'!C391&lt;'Raw Data'!E391,'Raw Data'!O391&gt;'Raw Data'!P391),'Raw Data'!C391,IF(AND('Raw Data'!E391&lt;'Raw Data'!C391,'Raw Data'!P391&gt;'Raw Data'!O391),'Raw Data'!E391,0))</f>
        <v>0</v>
      </c>
      <c r="AQ396" s="7">
        <f t="shared" si="110"/>
        <v>0</v>
      </c>
      <c r="AR396">
        <f>IF(AND('Raw Data'!C391&gt;'Raw Data'!E391,'Raw Data'!O391&gt;'Raw Data'!P391),'Raw Data'!C391,IF(AND('Raw Data'!E391&gt;'Raw Data'!C391,'Raw Data'!P391&gt;'Raw Data'!O391),'Raw Data'!E391,0))</f>
        <v>0</v>
      </c>
      <c r="AS396">
        <f>IF('Raw Data'!D391&gt;0, IF('Raw Data'!D391&gt;4, Analysis!P396, 1), 0)</f>
        <v>0</v>
      </c>
      <c r="AT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AU396">
        <f t="shared" si="111"/>
        <v>0</v>
      </c>
      <c r="AV396">
        <f>IF(AND('Raw Data'!D391&gt;4,'Raw Data'!O391&lt;'Raw Data'!P391),'Raw Data'!K391,IF(AND('Raw Data'!D391&gt;4,'Raw Data'!O391='Raw Data'!P391),0,IF('Raw Data'!O391='Raw Data'!P391,'Raw Data'!D391,0)))</f>
        <v>0</v>
      </c>
      <c r="AW396">
        <f>IF(AND('Raw Data'!D391&lt;4, NOT(ISBLANK('Raw Data'!D391))), 1, 0)</f>
        <v>0</v>
      </c>
      <c r="AX396">
        <f>IF(AND('Raw Data'!D391&lt;4, 'Raw Data'!O391='Raw Data'!P391), 'Raw Data'!D391, 0)</f>
        <v>0</v>
      </c>
    </row>
    <row r="397" spans="1:50" x14ac:dyDescent="0.3">
      <c r="A397">
        <f>'Raw Data'!Q392</f>
        <v>0</v>
      </c>
      <c r="B397" s="7">
        <f t="shared" si="96"/>
        <v>0</v>
      </c>
      <c r="C397">
        <f>IF('Raw Data'!O392&gt;'Raw Data'!P392, 'Raw Data'!C392, 0)</f>
        <v>0</v>
      </c>
      <c r="D397" s="7">
        <f t="shared" si="97"/>
        <v>0</v>
      </c>
      <c r="E397">
        <f>IF(AND(ISNUMBER('Raw Data'!O392), 'Raw Data'!O392='Raw Data'!P392), 'Raw Data'!D392, 0)</f>
        <v>0</v>
      </c>
      <c r="F397" s="7">
        <f t="shared" si="98"/>
        <v>0</v>
      </c>
      <c r="G397">
        <f>IF('Raw Data'!O392&lt;'Raw Data'!P392, 'Raw Data'!E392, 0)</f>
        <v>0</v>
      </c>
      <c r="H397" s="7">
        <f t="shared" si="99"/>
        <v>0</v>
      </c>
      <c r="I397">
        <f>IF(SUM('Raw Data'!O392:P392)&gt;2, 'Raw Data'!F392, 0)</f>
        <v>0</v>
      </c>
      <c r="J397" s="7">
        <f t="shared" si="100"/>
        <v>0</v>
      </c>
      <c r="K397">
        <f>IF(AND(ISNUMBER('Raw Data'!O392),SUM('Raw Data'!O392:P392)&lt;3),'Raw Data'!F392,)</f>
        <v>0</v>
      </c>
      <c r="L397" s="7">
        <f t="shared" si="101"/>
        <v>0</v>
      </c>
      <c r="M397">
        <f>IF(AND('Raw Data'!O392&gt;0, 'Raw Data'!P392&gt;0), 'Raw Data'!H392, 0)</f>
        <v>0</v>
      </c>
      <c r="N397" s="7">
        <f t="shared" si="102"/>
        <v>0</v>
      </c>
      <c r="O397">
        <f>IF(AND(ISNUMBER('Raw Data'!O392), OR('Raw Data'!O392=0, 'Raw Data'!P392=0)), 'Raw Data'!I392, 0)</f>
        <v>0</v>
      </c>
      <c r="P397" s="7">
        <f>IF(OR(E397&gt;0, ISBLANK('Raw Data'!O392)=TRUE), 0, 1)</f>
        <v>0</v>
      </c>
      <c r="Q397">
        <f>IF('Raw Data'!O392='Raw Data'!P392, 0, IF('Raw Data'!O392&gt;'Raw Data'!P392, 'Raw Data'!J392, 0))</f>
        <v>0</v>
      </c>
      <c r="R397" s="7">
        <f>IF(OR(E397&gt;0, ISBLANK('Raw Data'!O392)=TRUE), 0, 1)</f>
        <v>0</v>
      </c>
      <c r="S397">
        <f>IF('Raw Data'!O392='Raw Data'!P392, 0, IF('Raw Data'!O392&lt;'Raw Data'!P392, 'Raw Data'!K392, 0))</f>
        <v>0</v>
      </c>
      <c r="T397" s="7">
        <f t="shared" si="103"/>
        <v>0</v>
      </c>
      <c r="U397">
        <f>IF(AND(ISNUMBER('Raw Data'!O392), OR('Raw Data'!O392&gt;'Raw Data'!P392, 'Raw Data'!O392='Raw Data'!P392)), 'Raw Data'!L392, 0)</f>
        <v>0</v>
      </c>
      <c r="V397" s="7">
        <f t="shared" si="104"/>
        <v>0</v>
      </c>
      <c r="W397">
        <f>IF(AND(ISNUMBER('Raw Data'!O392), OR('Raw Data'!O392&lt;'Raw Data'!P392, 'Raw Data'!O392='Raw Data'!P392)), 'Raw Data'!M392, 0)</f>
        <v>0</v>
      </c>
      <c r="X397" s="7">
        <f t="shared" si="105"/>
        <v>0</v>
      </c>
      <c r="Y397">
        <f>IF(AND(ISNUMBER('Raw Data'!O392), OR('Raw Data'!O392&gt;'Raw Data'!P392, 'Raw Data'!O392&lt;'Raw Data'!P392)), 'Raw Data'!N392, 0)</f>
        <v>0</v>
      </c>
      <c r="Z397">
        <f>IF('Raw Data'!C392&lt;'Raw Data'!E392, 1, 0)</f>
        <v>0</v>
      </c>
      <c r="AA397">
        <f>IF(AND('Raw Data'!C392&lt;'Raw Data'!E392, 'Raw Data'!O392&gt;'Raw Data'!P392), 'Raw Data'!C392, 0)</f>
        <v>0</v>
      </c>
      <c r="AB397" t="b">
        <f>'Raw Data'!C392&lt;'Raw Data'!E392</f>
        <v>0</v>
      </c>
      <c r="AC397">
        <f>IF('Raw Data'!C393&gt;'Raw Data'!E393, 1, 0)</f>
        <v>0</v>
      </c>
      <c r="AD397">
        <f>IF(AND('Raw Data'!C392&gt;'Raw Data'!E392, 'Raw Data'!O392&gt;'Raw Data'!P392), 'Raw Data'!C392, 0)</f>
        <v>0</v>
      </c>
      <c r="AE397">
        <f>IF('Raw Data'!E392&lt;'Raw Data'!C392, 1, 0)</f>
        <v>0</v>
      </c>
      <c r="AF397">
        <f>IF(AND('Raw Data'!C392&gt;'Raw Data'!E392, 'Raw Data'!O392&lt;'Raw Data'!P392), 'Raw Data'!E392, 0)</f>
        <v>0</v>
      </c>
      <c r="AG397">
        <f>IF('Raw Data'!E392&gt;'Raw Data'!C392, 1, 0)</f>
        <v>0</v>
      </c>
      <c r="AH397">
        <f>IF(AND('Raw Data'!C392&lt;'Raw Data'!E392, 'Raw Data'!O392&lt;'Raw Data'!P392), 'Raw Data'!E392, 0)</f>
        <v>0</v>
      </c>
      <c r="AI397" s="7">
        <f t="shared" si="106"/>
        <v>0</v>
      </c>
      <c r="AJ397">
        <f>IF(ISNUMBER('Raw Data'!C392), IF(_xlfn.XLOOKUP(SMALL('Raw Data'!C392:E392, 1), C397:G397, C397:G397, 0)&gt;0, SMALL('Raw Data'!C392:E392, 1), 0), 0)</f>
        <v>0</v>
      </c>
      <c r="AK397" s="7">
        <f t="shared" si="107"/>
        <v>0</v>
      </c>
      <c r="AL397">
        <f>IF(ISNUMBER('Raw Data'!C392), IF(_xlfn.XLOOKUP(SMALL('Raw Data'!C392:E392, 2), C397:G397, C397:G397, 0)&gt;0, SMALL('Raw Data'!C392:E392, 2), 0), 0)</f>
        <v>0</v>
      </c>
      <c r="AM397" s="7">
        <f t="shared" si="108"/>
        <v>0</v>
      </c>
      <c r="AN397">
        <f>IF(ISNUMBER('Raw Data'!C392), IF(_xlfn.XLOOKUP(SMALL('Raw Data'!C392:E392, 3), C397:G397, C397:G397, 0)&gt;0, SMALL('Raw Data'!C392:E392, 3), 0), 0)</f>
        <v>0</v>
      </c>
      <c r="AO397" s="7">
        <f t="shared" si="109"/>
        <v>0</v>
      </c>
      <c r="AP397">
        <f>IF(AND('Raw Data'!C392&lt;'Raw Data'!E392,'Raw Data'!O392&gt;'Raw Data'!P392),'Raw Data'!C392,IF(AND('Raw Data'!E392&lt;'Raw Data'!C392,'Raw Data'!P392&gt;'Raw Data'!O392),'Raw Data'!E392,0))</f>
        <v>0</v>
      </c>
      <c r="AQ397" s="7">
        <f t="shared" si="110"/>
        <v>0</v>
      </c>
      <c r="AR397">
        <f>IF(AND('Raw Data'!C392&gt;'Raw Data'!E392,'Raw Data'!O392&gt;'Raw Data'!P392),'Raw Data'!C392,IF(AND('Raw Data'!E392&gt;'Raw Data'!C392,'Raw Data'!P392&gt;'Raw Data'!O392),'Raw Data'!E392,0))</f>
        <v>0</v>
      </c>
      <c r="AS397">
        <f>IF('Raw Data'!D392&gt;0, IF('Raw Data'!D392&gt;4, Analysis!P397, 1), 0)</f>
        <v>0</v>
      </c>
      <c r="AT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AU397">
        <f t="shared" si="111"/>
        <v>0</v>
      </c>
      <c r="AV397">
        <f>IF(AND('Raw Data'!D392&gt;4,'Raw Data'!O392&lt;'Raw Data'!P392),'Raw Data'!K392,IF(AND('Raw Data'!D392&gt;4,'Raw Data'!O392='Raw Data'!P392),0,IF('Raw Data'!O392='Raw Data'!P392,'Raw Data'!D392,0)))</f>
        <v>0</v>
      </c>
      <c r="AW397">
        <f>IF(AND('Raw Data'!D392&lt;4, NOT(ISBLANK('Raw Data'!D392))), 1, 0)</f>
        <v>0</v>
      </c>
      <c r="AX397">
        <f>IF(AND('Raw Data'!D392&lt;4, 'Raw Data'!O392='Raw Data'!P392), 'Raw Data'!D392, 0)</f>
        <v>0</v>
      </c>
    </row>
    <row r="398" spans="1:50" x14ac:dyDescent="0.3">
      <c r="A398">
        <f>'Raw Data'!Q393</f>
        <v>0</v>
      </c>
      <c r="B398" s="7">
        <f t="shared" si="96"/>
        <v>0</v>
      </c>
      <c r="C398">
        <f>IF('Raw Data'!O393&gt;'Raw Data'!P393, 'Raw Data'!C393, 0)</f>
        <v>0</v>
      </c>
      <c r="D398" s="7">
        <f t="shared" si="97"/>
        <v>0</v>
      </c>
      <c r="E398">
        <f>IF(AND(ISNUMBER('Raw Data'!O393), 'Raw Data'!O393='Raw Data'!P393), 'Raw Data'!D393, 0)</f>
        <v>0</v>
      </c>
      <c r="F398" s="7">
        <f t="shared" si="98"/>
        <v>0</v>
      </c>
      <c r="G398">
        <f>IF('Raw Data'!O393&lt;'Raw Data'!P393, 'Raw Data'!E393, 0)</f>
        <v>0</v>
      </c>
      <c r="H398" s="7">
        <f t="shared" si="99"/>
        <v>0</v>
      </c>
      <c r="I398">
        <f>IF(SUM('Raw Data'!O393:P393)&gt;2, 'Raw Data'!F393, 0)</f>
        <v>0</v>
      </c>
      <c r="J398" s="7">
        <f t="shared" si="100"/>
        <v>0</v>
      </c>
      <c r="K398">
        <f>IF(AND(ISNUMBER('Raw Data'!O393),SUM('Raw Data'!O393:P393)&lt;3),'Raw Data'!F393,)</f>
        <v>0</v>
      </c>
      <c r="L398" s="7">
        <f t="shared" si="101"/>
        <v>0</v>
      </c>
      <c r="M398">
        <f>IF(AND('Raw Data'!O393&gt;0, 'Raw Data'!P393&gt;0), 'Raw Data'!H393, 0)</f>
        <v>0</v>
      </c>
      <c r="N398" s="7">
        <f t="shared" si="102"/>
        <v>0</v>
      </c>
      <c r="O398">
        <f>IF(AND(ISNUMBER('Raw Data'!O393), OR('Raw Data'!O393=0, 'Raw Data'!P393=0)), 'Raw Data'!I393, 0)</f>
        <v>0</v>
      </c>
      <c r="P398" s="7">
        <f>IF(OR(E398&gt;0, ISBLANK('Raw Data'!O393)=TRUE), 0, 1)</f>
        <v>0</v>
      </c>
      <c r="Q398">
        <f>IF('Raw Data'!O393='Raw Data'!P393, 0, IF('Raw Data'!O393&gt;'Raw Data'!P393, 'Raw Data'!J393, 0))</f>
        <v>0</v>
      </c>
      <c r="R398" s="7">
        <f>IF(OR(E398&gt;0, ISBLANK('Raw Data'!O393)=TRUE), 0, 1)</f>
        <v>0</v>
      </c>
      <c r="S398">
        <f>IF('Raw Data'!O393='Raw Data'!P393, 0, IF('Raw Data'!O393&lt;'Raw Data'!P393, 'Raw Data'!K393, 0))</f>
        <v>0</v>
      </c>
      <c r="T398" s="7">
        <f t="shared" si="103"/>
        <v>0</v>
      </c>
      <c r="U398">
        <f>IF(AND(ISNUMBER('Raw Data'!O393), OR('Raw Data'!O393&gt;'Raw Data'!P393, 'Raw Data'!O393='Raw Data'!P393)), 'Raw Data'!L393, 0)</f>
        <v>0</v>
      </c>
      <c r="V398" s="7">
        <f t="shared" si="104"/>
        <v>0</v>
      </c>
      <c r="W398">
        <f>IF(AND(ISNUMBER('Raw Data'!O393), OR('Raw Data'!O393&lt;'Raw Data'!P393, 'Raw Data'!O393='Raw Data'!P393)), 'Raw Data'!M393, 0)</f>
        <v>0</v>
      </c>
      <c r="X398" s="7">
        <f t="shared" si="105"/>
        <v>0</v>
      </c>
      <c r="Y398">
        <f>IF(AND(ISNUMBER('Raw Data'!O393), OR('Raw Data'!O393&gt;'Raw Data'!P393, 'Raw Data'!O393&lt;'Raw Data'!P393)), 'Raw Data'!N393, 0)</f>
        <v>0</v>
      </c>
      <c r="Z398">
        <f>IF('Raw Data'!C393&lt;'Raw Data'!E393, 1, 0)</f>
        <v>0</v>
      </c>
      <c r="AA398">
        <f>IF(AND('Raw Data'!C393&lt;'Raw Data'!E393, 'Raw Data'!O393&gt;'Raw Data'!P393), 'Raw Data'!C393, 0)</f>
        <v>0</v>
      </c>
      <c r="AB398" t="b">
        <f>'Raw Data'!C393&lt;'Raw Data'!E393</f>
        <v>0</v>
      </c>
      <c r="AC398">
        <f>IF('Raw Data'!C394&gt;'Raw Data'!E394, 1, 0)</f>
        <v>0</v>
      </c>
      <c r="AD398">
        <f>IF(AND('Raw Data'!C393&gt;'Raw Data'!E393, 'Raw Data'!O393&gt;'Raw Data'!P393), 'Raw Data'!C393, 0)</f>
        <v>0</v>
      </c>
      <c r="AE398">
        <f>IF('Raw Data'!E393&lt;'Raw Data'!C393, 1, 0)</f>
        <v>0</v>
      </c>
      <c r="AF398">
        <f>IF(AND('Raw Data'!C393&gt;'Raw Data'!E393, 'Raw Data'!O393&lt;'Raw Data'!P393), 'Raw Data'!E393, 0)</f>
        <v>0</v>
      </c>
      <c r="AG398">
        <f>IF('Raw Data'!E393&gt;'Raw Data'!C393, 1, 0)</f>
        <v>0</v>
      </c>
      <c r="AH398">
        <f>IF(AND('Raw Data'!C393&lt;'Raw Data'!E393, 'Raw Data'!O393&lt;'Raw Data'!P393), 'Raw Data'!E393, 0)</f>
        <v>0</v>
      </c>
      <c r="AI398" s="7">
        <f t="shared" si="106"/>
        <v>0</v>
      </c>
      <c r="AJ398">
        <f>IF(ISNUMBER('Raw Data'!C393), IF(_xlfn.XLOOKUP(SMALL('Raw Data'!C393:E393, 1), C398:G398, C398:G398, 0)&gt;0, SMALL('Raw Data'!C393:E393, 1), 0), 0)</f>
        <v>0</v>
      </c>
      <c r="AK398" s="7">
        <f t="shared" si="107"/>
        <v>0</v>
      </c>
      <c r="AL398">
        <f>IF(ISNUMBER('Raw Data'!C393), IF(_xlfn.XLOOKUP(SMALL('Raw Data'!C393:E393, 2), C398:G398, C398:G398, 0)&gt;0, SMALL('Raw Data'!C393:E393, 2), 0), 0)</f>
        <v>0</v>
      </c>
      <c r="AM398" s="7">
        <f t="shared" si="108"/>
        <v>0</v>
      </c>
      <c r="AN398">
        <f>IF(ISNUMBER('Raw Data'!C393), IF(_xlfn.XLOOKUP(SMALL('Raw Data'!C393:E393, 3), C398:G398, C398:G398, 0)&gt;0, SMALL('Raw Data'!C393:E393, 3), 0), 0)</f>
        <v>0</v>
      </c>
      <c r="AO398" s="7">
        <f t="shared" si="109"/>
        <v>0</v>
      </c>
      <c r="AP398">
        <f>IF(AND('Raw Data'!C393&lt;'Raw Data'!E393,'Raw Data'!O393&gt;'Raw Data'!P393),'Raw Data'!C393,IF(AND('Raw Data'!E393&lt;'Raw Data'!C393,'Raw Data'!P393&gt;'Raw Data'!O393),'Raw Data'!E393,0))</f>
        <v>0</v>
      </c>
      <c r="AQ398" s="7">
        <f t="shared" si="110"/>
        <v>0</v>
      </c>
      <c r="AR398">
        <f>IF(AND('Raw Data'!C393&gt;'Raw Data'!E393,'Raw Data'!O393&gt;'Raw Data'!P393),'Raw Data'!C393,IF(AND('Raw Data'!E393&gt;'Raw Data'!C393,'Raw Data'!P393&gt;'Raw Data'!O393),'Raw Data'!E393,0))</f>
        <v>0</v>
      </c>
      <c r="AS398">
        <f>IF('Raw Data'!D393&gt;0, IF('Raw Data'!D393&gt;4, Analysis!P398, 1), 0)</f>
        <v>0</v>
      </c>
      <c r="AT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AU398">
        <f t="shared" si="111"/>
        <v>0</v>
      </c>
      <c r="AV398">
        <f>IF(AND('Raw Data'!D393&gt;4,'Raw Data'!O393&lt;'Raw Data'!P393),'Raw Data'!K393,IF(AND('Raw Data'!D393&gt;4,'Raw Data'!O393='Raw Data'!P393),0,IF('Raw Data'!O393='Raw Data'!P393,'Raw Data'!D393,0)))</f>
        <v>0</v>
      </c>
      <c r="AW398">
        <f>IF(AND('Raw Data'!D393&lt;4, NOT(ISBLANK('Raw Data'!D393))), 1, 0)</f>
        <v>0</v>
      </c>
      <c r="AX398">
        <f>IF(AND('Raw Data'!D393&lt;4, 'Raw Data'!O393='Raw Data'!P393), 'Raw Data'!D393, 0)</f>
        <v>0</v>
      </c>
    </row>
    <row r="399" spans="1:50" x14ac:dyDescent="0.3">
      <c r="A399">
        <f>'Raw Data'!Q394</f>
        <v>0</v>
      </c>
      <c r="B399" s="7">
        <f t="shared" si="96"/>
        <v>0</v>
      </c>
      <c r="C399">
        <f>IF('Raw Data'!O394&gt;'Raw Data'!P394, 'Raw Data'!C394, 0)</f>
        <v>0</v>
      </c>
      <c r="D399" s="7">
        <f t="shared" si="97"/>
        <v>0</v>
      </c>
      <c r="E399">
        <f>IF(AND(ISNUMBER('Raw Data'!O394), 'Raw Data'!O394='Raw Data'!P394), 'Raw Data'!D394, 0)</f>
        <v>0</v>
      </c>
      <c r="F399" s="7">
        <f t="shared" si="98"/>
        <v>0</v>
      </c>
      <c r="G399">
        <f>IF('Raw Data'!O394&lt;'Raw Data'!P394, 'Raw Data'!E394, 0)</f>
        <v>0</v>
      </c>
      <c r="H399" s="7">
        <f t="shared" si="99"/>
        <v>0</v>
      </c>
      <c r="I399">
        <f>IF(SUM('Raw Data'!O394:P394)&gt;2, 'Raw Data'!F394, 0)</f>
        <v>0</v>
      </c>
      <c r="J399" s="7">
        <f t="shared" si="100"/>
        <v>0</v>
      </c>
      <c r="K399">
        <f>IF(AND(ISNUMBER('Raw Data'!O394),SUM('Raw Data'!O394:P394)&lt;3),'Raw Data'!F394,)</f>
        <v>0</v>
      </c>
      <c r="L399" s="7">
        <f t="shared" si="101"/>
        <v>0</v>
      </c>
      <c r="M399">
        <f>IF(AND('Raw Data'!O394&gt;0, 'Raw Data'!P394&gt;0), 'Raw Data'!H394, 0)</f>
        <v>0</v>
      </c>
      <c r="N399" s="7">
        <f t="shared" si="102"/>
        <v>0</v>
      </c>
      <c r="O399">
        <f>IF(AND(ISNUMBER('Raw Data'!O394), OR('Raw Data'!O394=0, 'Raw Data'!P394=0)), 'Raw Data'!I394, 0)</f>
        <v>0</v>
      </c>
      <c r="P399" s="7">
        <f>IF(OR(E399&gt;0, ISBLANK('Raw Data'!O394)=TRUE), 0, 1)</f>
        <v>0</v>
      </c>
      <c r="Q399">
        <f>IF('Raw Data'!O394='Raw Data'!P394, 0, IF('Raw Data'!O394&gt;'Raw Data'!P394, 'Raw Data'!J394, 0))</f>
        <v>0</v>
      </c>
      <c r="R399" s="7">
        <f>IF(OR(E399&gt;0, ISBLANK('Raw Data'!O394)=TRUE), 0, 1)</f>
        <v>0</v>
      </c>
      <c r="S399">
        <f>IF('Raw Data'!O394='Raw Data'!P394, 0, IF('Raw Data'!O394&lt;'Raw Data'!P394, 'Raw Data'!K394, 0))</f>
        <v>0</v>
      </c>
      <c r="T399" s="7">
        <f t="shared" si="103"/>
        <v>0</v>
      </c>
      <c r="U399">
        <f>IF(AND(ISNUMBER('Raw Data'!O394), OR('Raw Data'!O394&gt;'Raw Data'!P394, 'Raw Data'!O394='Raw Data'!P394)), 'Raw Data'!L394, 0)</f>
        <v>0</v>
      </c>
      <c r="V399" s="7">
        <f t="shared" si="104"/>
        <v>0</v>
      </c>
      <c r="W399">
        <f>IF(AND(ISNUMBER('Raw Data'!O394), OR('Raw Data'!O394&lt;'Raw Data'!P394, 'Raw Data'!O394='Raw Data'!P394)), 'Raw Data'!M394, 0)</f>
        <v>0</v>
      </c>
      <c r="X399" s="7">
        <f t="shared" si="105"/>
        <v>0</v>
      </c>
      <c r="Y399">
        <f>IF(AND(ISNUMBER('Raw Data'!O394), OR('Raw Data'!O394&gt;'Raw Data'!P394, 'Raw Data'!O394&lt;'Raw Data'!P394)), 'Raw Data'!N394, 0)</f>
        <v>0</v>
      </c>
      <c r="Z399">
        <f>IF('Raw Data'!C394&lt;'Raw Data'!E394, 1, 0)</f>
        <v>0</v>
      </c>
      <c r="AA399">
        <f>IF(AND('Raw Data'!C394&lt;'Raw Data'!E394, 'Raw Data'!O394&gt;'Raw Data'!P394), 'Raw Data'!C394, 0)</f>
        <v>0</v>
      </c>
      <c r="AB399" t="b">
        <f>'Raw Data'!C394&lt;'Raw Data'!E394</f>
        <v>0</v>
      </c>
      <c r="AC399">
        <f>IF('Raw Data'!C395&gt;'Raw Data'!E395, 1, 0)</f>
        <v>0</v>
      </c>
      <c r="AD399">
        <f>IF(AND('Raw Data'!C394&gt;'Raw Data'!E394, 'Raw Data'!O394&gt;'Raw Data'!P394), 'Raw Data'!C394, 0)</f>
        <v>0</v>
      </c>
      <c r="AE399">
        <f>IF('Raw Data'!E394&lt;'Raw Data'!C394, 1, 0)</f>
        <v>0</v>
      </c>
      <c r="AF399">
        <f>IF(AND('Raw Data'!C394&gt;'Raw Data'!E394, 'Raw Data'!O394&lt;'Raw Data'!P394), 'Raw Data'!E394, 0)</f>
        <v>0</v>
      </c>
      <c r="AG399">
        <f>IF('Raw Data'!E394&gt;'Raw Data'!C394, 1, 0)</f>
        <v>0</v>
      </c>
      <c r="AH399">
        <f>IF(AND('Raw Data'!C394&lt;'Raw Data'!E394, 'Raw Data'!O394&lt;'Raw Data'!P394), 'Raw Data'!E394, 0)</f>
        <v>0</v>
      </c>
      <c r="AI399" s="7">
        <f t="shared" si="106"/>
        <v>0</v>
      </c>
      <c r="AJ399">
        <f>IF(ISNUMBER('Raw Data'!C394), IF(_xlfn.XLOOKUP(SMALL('Raw Data'!C394:E394, 1), C399:G399, C399:G399, 0)&gt;0, SMALL('Raw Data'!C394:E394, 1), 0), 0)</f>
        <v>0</v>
      </c>
      <c r="AK399" s="7">
        <f t="shared" si="107"/>
        <v>0</v>
      </c>
      <c r="AL399">
        <f>IF(ISNUMBER('Raw Data'!C394), IF(_xlfn.XLOOKUP(SMALL('Raw Data'!C394:E394, 2), C399:G399, C399:G399, 0)&gt;0, SMALL('Raw Data'!C394:E394, 2), 0), 0)</f>
        <v>0</v>
      </c>
      <c r="AM399" s="7">
        <f t="shared" si="108"/>
        <v>0</v>
      </c>
      <c r="AN399">
        <f>IF(ISNUMBER('Raw Data'!C394), IF(_xlfn.XLOOKUP(SMALL('Raw Data'!C394:E394, 3), C399:G399, C399:G399, 0)&gt;0, SMALL('Raw Data'!C394:E394, 3), 0), 0)</f>
        <v>0</v>
      </c>
      <c r="AO399" s="7">
        <f t="shared" si="109"/>
        <v>0</v>
      </c>
      <c r="AP399">
        <f>IF(AND('Raw Data'!C394&lt;'Raw Data'!E394,'Raw Data'!O394&gt;'Raw Data'!P394),'Raw Data'!C394,IF(AND('Raw Data'!E394&lt;'Raw Data'!C394,'Raw Data'!P394&gt;'Raw Data'!O394),'Raw Data'!E394,0))</f>
        <v>0</v>
      </c>
      <c r="AQ399" s="7">
        <f t="shared" si="110"/>
        <v>0</v>
      </c>
      <c r="AR399">
        <f>IF(AND('Raw Data'!C394&gt;'Raw Data'!E394,'Raw Data'!O394&gt;'Raw Data'!P394),'Raw Data'!C394,IF(AND('Raw Data'!E394&gt;'Raw Data'!C394,'Raw Data'!P394&gt;'Raw Data'!O394),'Raw Data'!E394,0))</f>
        <v>0</v>
      </c>
      <c r="AS399">
        <f>IF('Raw Data'!D394&gt;0, IF('Raw Data'!D394&gt;4, Analysis!P399, 1), 0)</f>
        <v>0</v>
      </c>
      <c r="AT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AU399">
        <f t="shared" si="111"/>
        <v>0</v>
      </c>
      <c r="AV399">
        <f>IF(AND('Raw Data'!D394&gt;4,'Raw Data'!O394&lt;'Raw Data'!P394),'Raw Data'!K394,IF(AND('Raw Data'!D394&gt;4,'Raw Data'!O394='Raw Data'!P394),0,IF('Raw Data'!O394='Raw Data'!P394,'Raw Data'!D394,0)))</f>
        <v>0</v>
      </c>
      <c r="AW399">
        <f>IF(AND('Raw Data'!D394&lt;4, NOT(ISBLANK('Raw Data'!D394))), 1, 0)</f>
        <v>0</v>
      </c>
      <c r="AX399">
        <f>IF(AND('Raw Data'!D394&lt;4, 'Raw Data'!O394='Raw Data'!P394), 'Raw Data'!D394, 0)</f>
        <v>0</v>
      </c>
    </row>
    <row r="400" spans="1:50" x14ac:dyDescent="0.3">
      <c r="A400">
        <f>'Raw Data'!Q395</f>
        <v>0</v>
      </c>
      <c r="B400" s="7">
        <f t="shared" si="96"/>
        <v>0</v>
      </c>
      <c r="C400">
        <f>IF('Raw Data'!O395&gt;'Raw Data'!P395, 'Raw Data'!C395, 0)</f>
        <v>0</v>
      </c>
      <c r="D400" s="7">
        <f t="shared" si="97"/>
        <v>0</v>
      </c>
      <c r="E400">
        <f>IF(AND(ISNUMBER('Raw Data'!O395), 'Raw Data'!O395='Raw Data'!P395), 'Raw Data'!D395, 0)</f>
        <v>0</v>
      </c>
      <c r="F400" s="7">
        <f t="shared" si="98"/>
        <v>0</v>
      </c>
      <c r="G400">
        <f>IF('Raw Data'!O395&lt;'Raw Data'!P395, 'Raw Data'!E395, 0)</f>
        <v>0</v>
      </c>
      <c r="H400" s="7">
        <f t="shared" si="99"/>
        <v>0</v>
      </c>
      <c r="I400">
        <f>IF(SUM('Raw Data'!O395:P395)&gt;2, 'Raw Data'!F395, 0)</f>
        <v>0</v>
      </c>
      <c r="J400" s="7">
        <f t="shared" si="100"/>
        <v>0</v>
      </c>
      <c r="K400">
        <f>IF(AND(ISNUMBER('Raw Data'!O395),SUM('Raw Data'!O395:P395)&lt;3),'Raw Data'!F395,)</f>
        <v>0</v>
      </c>
      <c r="L400" s="7">
        <f t="shared" si="101"/>
        <v>0</v>
      </c>
      <c r="M400">
        <f>IF(AND('Raw Data'!O395&gt;0, 'Raw Data'!P395&gt;0), 'Raw Data'!H395, 0)</f>
        <v>0</v>
      </c>
      <c r="N400" s="7">
        <f t="shared" si="102"/>
        <v>0</v>
      </c>
      <c r="O400">
        <f>IF(AND(ISNUMBER('Raw Data'!O395), OR('Raw Data'!O395=0, 'Raw Data'!P395=0)), 'Raw Data'!I395, 0)</f>
        <v>0</v>
      </c>
      <c r="P400" s="7">
        <f>IF(OR(E400&gt;0, ISBLANK('Raw Data'!O395)=TRUE), 0, 1)</f>
        <v>0</v>
      </c>
      <c r="Q400">
        <f>IF('Raw Data'!O395='Raw Data'!P395, 0, IF('Raw Data'!O395&gt;'Raw Data'!P395, 'Raw Data'!J395, 0))</f>
        <v>0</v>
      </c>
      <c r="R400" s="7">
        <f>IF(OR(E400&gt;0, ISBLANK('Raw Data'!O395)=TRUE), 0, 1)</f>
        <v>0</v>
      </c>
      <c r="S400">
        <f>IF('Raw Data'!O395='Raw Data'!P395, 0, IF('Raw Data'!O395&lt;'Raw Data'!P395, 'Raw Data'!K395, 0))</f>
        <v>0</v>
      </c>
      <c r="T400" s="7">
        <f t="shared" si="103"/>
        <v>0</v>
      </c>
      <c r="U400">
        <f>IF(AND(ISNUMBER('Raw Data'!O395), OR('Raw Data'!O395&gt;'Raw Data'!P395, 'Raw Data'!O395='Raw Data'!P395)), 'Raw Data'!L395, 0)</f>
        <v>0</v>
      </c>
      <c r="V400" s="7">
        <f t="shared" si="104"/>
        <v>0</v>
      </c>
      <c r="W400">
        <f>IF(AND(ISNUMBER('Raw Data'!O395), OR('Raw Data'!O395&lt;'Raw Data'!P395, 'Raw Data'!O395='Raw Data'!P395)), 'Raw Data'!M395, 0)</f>
        <v>0</v>
      </c>
      <c r="X400" s="7">
        <f t="shared" si="105"/>
        <v>0</v>
      </c>
      <c r="Y400">
        <f>IF(AND(ISNUMBER('Raw Data'!O395), OR('Raw Data'!O395&gt;'Raw Data'!P395, 'Raw Data'!O395&lt;'Raw Data'!P395)), 'Raw Data'!N395, 0)</f>
        <v>0</v>
      </c>
      <c r="Z400">
        <f>IF('Raw Data'!C395&lt;'Raw Data'!E395, 1, 0)</f>
        <v>0</v>
      </c>
      <c r="AA400">
        <f>IF(AND('Raw Data'!C395&lt;'Raw Data'!E395, 'Raw Data'!O395&gt;'Raw Data'!P395), 'Raw Data'!C395, 0)</f>
        <v>0</v>
      </c>
      <c r="AB400" t="b">
        <f>'Raw Data'!C395&lt;'Raw Data'!E395</f>
        <v>0</v>
      </c>
      <c r="AC400">
        <f>IF('Raw Data'!C396&gt;'Raw Data'!E396, 1, 0)</f>
        <v>0</v>
      </c>
      <c r="AD400">
        <f>IF(AND('Raw Data'!C395&gt;'Raw Data'!E395, 'Raw Data'!O395&gt;'Raw Data'!P395), 'Raw Data'!C395, 0)</f>
        <v>0</v>
      </c>
      <c r="AE400">
        <f>IF('Raw Data'!E395&lt;'Raw Data'!C395, 1, 0)</f>
        <v>0</v>
      </c>
      <c r="AF400">
        <f>IF(AND('Raw Data'!C395&gt;'Raw Data'!E395, 'Raw Data'!O395&lt;'Raw Data'!P395), 'Raw Data'!E395, 0)</f>
        <v>0</v>
      </c>
      <c r="AG400">
        <f>IF('Raw Data'!E395&gt;'Raw Data'!C395, 1, 0)</f>
        <v>0</v>
      </c>
      <c r="AH400">
        <f>IF(AND('Raw Data'!C395&lt;'Raw Data'!E395, 'Raw Data'!O395&lt;'Raw Data'!P395), 'Raw Data'!E395, 0)</f>
        <v>0</v>
      </c>
      <c r="AI400" s="7">
        <f t="shared" si="106"/>
        <v>0</v>
      </c>
      <c r="AJ400">
        <f>IF(ISNUMBER('Raw Data'!C395), IF(_xlfn.XLOOKUP(SMALL('Raw Data'!C395:E395, 1), C400:G400, C400:G400, 0)&gt;0, SMALL('Raw Data'!C395:E395, 1), 0), 0)</f>
        <v>0</v>
      </c>
      <c r="AK400" s="7">
        <f t="shared" si="107"/>
        <v>0</v>
      </c>
      <c r="AL400">
        <f>IF(ISNUMBER('Raw Data'!C395), IF(_xlfn.XLOOKUP(SMALL('Raw Data'!C395:E395, 2), C400:G400, C400:G400, 0)&gt;0, SMALL('Raw Data'!C395:E395, 2), 0), 0)</f>
        <v>0</v>
      </c>
      <c r="AM400" s="7">
        <f t="shared" si="108"/>
        <v>0</v>
      </c>
      <c r="AN400">
        <f>IF(ISNUMBER('Raw Data'!C395), IF(_xlfn.XLOOKUP(SMALL('Raw Data'!C395:E395, 3), C400:G400, C400:G400, 0)&gt;0, SMALL('Raw Data'!C395:E395, 3), 0), 0)</f>
        <v>0</v>
      </c>
      <c r="AO400" s="7">
        <f t="shared" si="109"/>
        <v>0</v>
      </c>
      <c r="AP400">
        <f>IF(AND('Raw Data'!C395&lt;'Raw Data'!E395,'Raw Data'!O395&gt;'Raw Data'!P395),'Raw Data'!C395,IF(AND('Raw Data'!E395&lt;'Raw Data'!C395,'Raw Data'!P395&gt;'Raw Data'!O395),'Raw Data'!E395,0))</f>
        <v>0</v>
      </c>
      <c r="AQ400" s="7">
        <f t="shared" si="110"/>
        <v>0</v>
      </c>
      <c r="AR400">
        <f>IF(AND('Raw Data'!C395&gt;'Raw Data'!E395,'Raw Data'!O395&gt;'Raw Data'!P395),'Raw Data'!C395,IF(AND('Raw Data'!E395&gt;'Raw Data'!C395,'Raw Data'!P395&gt;'Raw Data'!O395),'Raw Data'!E395,0))</f>
        <v>0</v>
      </c>
      <c r="AS400">
        <f>IF('Raw Data'!D395&gt;0, IF('Raw Data'!D395&gt;4, Analysis!P400, 1), 0)</f>
        <v>0</v>
      </c>
      <c r="AT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AU400">
        <f t="shared" si="111"/>
        <v>0</v>
      </c>
      <c r="AV400">
        <f>IF(AND('Raw Data'!D395&gt;4,'Raw Data'!O395&lt;'Raw Data'!P395),'Raw Data'!K395,IF(AND('Raw Data'!D395&gt;4,'Raw Data'!O395='Raw Data'!P395),0,IF('Raw Data'!O395='Raw Data'!P395,'Raw Data'!D395,0)))</f>
        <v>0</v>
      </c>
      <c r="AW400">
        <f>IF(AND('Raw Data'!D395&lt;4, NOT(ISBLANK('Raw Data'!D395))), 1, 0)</f>
        <v>0</v>
      </c>
      <c r="AX400">
        <f>IF(AND('Raw Data'!D395&lt;4, 'Raw Data'!O395='Raw Data'!P395), 'Raw Data'!D395, 0)</f>
        <v>0</v>
      </c>
    </row>
    <row r="401" spans="1:50" x14ac:dyDescent="0.3">
      <c r="A401">
        <f>'Raw Data'!Q396</f>
        <v>0</v>
      </c>
      <c r="B401" s="7">
        <f t="shared" si="96"/>
        <v>0</v>
      </c>
      <c r="C401">
        <f>IF('Raw Data'!O396&gt;'Raw Data'!P396, 'Raw Data'!C396, 0)</f>
        <v>0</v>
      </c>
      <c r="D401" s="7">
        <f t="shared" si="97"/>
        <v>0</v>
      </c>
      <c r="E401">
        <f>IF(AND(ISNUMBER('Raw Data'!O396), 'Raw Data'!O396='Raw Data'!P396), 'Raw Data'!D396, 0)</f>
        <v>0</v>
      </c>
      <c r="F401" s="7">
        <f t="shared" si="98"/>
        <v>0</v>
      </c>
      <c r="G401">
        <f>IF('Raw Data'!O396&lt;'Raw Data'!P396, 'Raw Data'!E396, 0)</f>
        <v>0</v>
      </c>
      <c r="H401" s="7">
        <f t="shared" si="99"/>
        <v>0</v>
      </c>
      <c r="I401">
        <f>IF(SUM('Raw Data'!O396:P396)&gt;2, 'Raw Data'!F396, 0)</f>
        <v>0</v>
      </c>
      <c r="J401" s="7">
        <f t="shared" si="100"/>
        <v>0</v>
      </c>
      <c r="K401">
        <f>IF(AND(ISNUMBER('Raw Data'!O396),SUM('Raw Data'!O396:P396)&lt;3),'Raw Data'!F396,)</f>
        <v>0</v>
      </c>
      <c r="L401" s="7">
        <f t="shared" si="101"/>
        <v>0</v>
      </c>
      <c r="M401">
        <f>IF(AND('Raw Data'!O396&gt;0, 'Raw Data'!P396&gt;0), 'Raw Data'!H396, 0)</f>
        <v>0</v>
      </c>
      <c r="N401" s="7">
        <f t="shared" si="102"/>
        <v>0</v>
      </c>
      <c r="O401">
        <f>IF(AND(ISNUMBER('Raw Data'!O396), OR('Raw Data'!O396=0, 'Raw Data'!P396=0)), 'Raw Data'!I396, 0)</f>
        <v>0</v>
      </c>
      <c r="P401" s="7">
        <f>IF(OR(E401&gt;0, ISBLANK('Raw Data'!O396)=TRUE), 0, 1)</f>
        <v>0</v>
      </c>
      <c r="Q401">
        <f>IF('Raw Data'!O396='Raw Data'!P396, 0, IF('Raw Data'!O396&gt;'Raw Data'!P396, 'Raw Data'!J396, 0))</f>
        <v>0</v>
      </c>
      <c r="R401" s="7">
        <f>IF(OR(E401&gt;0, ISBLANK('Raw Data'!O396)=TRUE), 0, 1)</f>
        <v>0</v>
      </c>
      <c r="S401">
        <f>IF('Raw Data'!O396='Raw Data'!P396, 0, IF('Raw Data'!O396&lt;'Raw Data'!P396, 'Raw Data'!K396, 0))</f>
        <v>0</v>
      </c>
      <c r="T401" s="7">
        <f t="shared" si="103"/>
        <v>0</v>
      </c>
      <c r="U401">
        <f>IF(AND(ISNUMBER('Raw Data'!O396), OR('Raw Data'!O396&gt;'Raw Data'!P396, 'Raw Data'!O396='Raw Data'!P396)), 'Raw Data'!L396, 0)</f>
        <v>0</v>
      </c>
      <c r="V401" s="7">
        <f t="shared" si="104"/>
        <v>0</v>
      </c>
      <c r="W401">
        <f>IF(AND(ISNUMBER('Raw Data'!O396), OR('Raw Data'!O396&lt;'Raw Data'!P396, 'Raw Data'!O396='Raw Data'!P396)), 'Raw Data'!M396, 0)</f>
        <v>0</v>
      </c>
      <c r="X401" s="7">
        <f t="shared" si="105"/>
        <v>0</v>
      </c>
      <c r="Y401">
        <f>IF(AND(ISNUMBER('Raw Data'!O396), OR('Raw Data'!O396&gt;'Raw Data'!P396, 'Raw Data'!O396&lt;'Raw Data'!P396)), 'Raw Data'!N396, 0)</f>
        <v>0</v>
      </c>
      <c r="Z401">
        <f>IF('Raw Data'!C396&lt;'Raw Data'!E396, 1, 0)</f>
        <v>0</v>
      </c>
      <c r="AA401">
        <f>IF(AND('Raw Data'!C396&lt;'Raw Data'!E396, 'Raw Data'!O396&gt;'Raw Data'!P396), 'Raw Data'!C396, 0)</f>
        <v>0</v>
      </c>
      <c r="AB401" t="b">
        <f>'Raw Data'!C396&lt;'Raw Data'!E396</f>
        <v>0</v>
      </c>
      <c r="AC401">
        <f>IF('Raw Data'!C397&gt;'Raw Data'!E397, 1, 0)</f>
        <v>0</v>
      </c>
      <c r="AD401">
        <f>IF(AND('Raw Data'!C396&gt;'Raw Data'!E396, 'Raw Data'!O396&gt;'Raw Data'!P396), 'Raw Data'!C396, 0)</f>
        <v>0</v>
      </c>
      <c r="AE401">
        <f>IF('Raw Data'!E396&lt;'Raw Data'!C396, 1, 0)</f>
        <v>0</v>
      </c>
      <c r="AF401">
        <f>IF(AND('Raw Data'!C396&gt;'Raw Data'!E396, 'Raw Data'!O396&lt;'Raw Data'!P396), 'Raw Data'!E396, 0)</f>
        <v>0</v>
      </c>
      <c r="AG401">
        <f>IF('Raw Data'!E396&gt;'Raw Data'!C396, 1, 0)</f>
        <v>0</v>
      </c>
      <c r="AH401">
        <f>IF(AND('Raw Data'!C396&lt;'Raw Data'!E396, 'Raw Data'!O396&lt;'Raw Data'!P396), 'Raw Data'!E396, 0)</f>
        <v>0</v>
      </c>
      <c r="AI401" s="7">
        <f t="shared" si="106"/>
        <v>0</v>
      </c>
      <c r="AJ401">
        <f>IF(ISNUMBER('Raw Data'!C396), IF(_xlfn.XLOOKUP(SMALL('Raw Data'!C396:E396, 1), C401:G401, C401:G401, 0)&gt;0, SMALL('Raw Data'!C396:E396, 1), 0), 0)</f>
        <v>0</v>
      </c>
      <c r="AK401" s="7">
        <f t="shared" si="107"/>
        <v>0</v>
      </c>
      <c r="AL401">
        <f>IF(ISNUMBER('Raw Data'!C396), IF(_xlfn.XLOOKUP(SMALL('Raw Data'!C396:E396, 2), C401:G401, C401:G401, 0)&gt;0, SMALL('Raw Data'!C396:E396, 2), 0), 0)</f>
        <v>0</v>
      </c>
      <c r="AM401" s="7">
        <f t="shared" si="108"/>
        <v>0</v>
      </c>
      <c r="AN401">
        <f>IF(ISNUMBER('Raw Data'!C396), IF(_xlfn.XLOOKUP(SMALL('Raw Data'!C396:E396, 3), C401:G401, C401:G401, 0)&gt;0, SMALL('Raw Data'!C396:E396, 3), 0), 0)</f>
        <v>0</v>
      </c>
      <c r="AO401" s="7">
        <f t="shared" si="109"/>
        <v>0</v>
      </c>
      <c r="AP401">
        <f>IF(AND('Raw Data'!C396&lt;'Raw Data'!E396,'Raw Data'!O396&gt;'Raw Data'!P396),'Raw Data'!C396,IF(AND('Raw Data'!E396&lt;'Raw Data'!C396,'Raw Data'!P396&gt;'Raw Data'!O396),'Raw Data'!E396,0))</f>
        <v>0</v>
      </c>
      <c r="AQ401" s="7">
        <f t="shared" si="110"/>
        <v>0</v>
      </c>
      <c r="AR401">
        <f>IF(AND('Raw Data'!C396&gt;'Raw Data'!E396,'Raw Data'!O396&gt;'Raw Data'!P396),'Raw Data'!C396,IF(AND('Raw Data'!E396&gt;'Raw Data'!C396,'Raw Data'!P396&gt;'Raw Data'!O396),'Raw Data'!E396,0))</f>
        <v>0</v>
      </c>
      <c r="AS401">
        <f>IF('Raw Data'!D396&gt;0, IF('Raw Data'!D396&gt;4, Analysis!P401, 1), 0)</f>
        <v>0</v>
      </c>
      <c r="AT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AU401">
        <f t="shared" si="111"/>
        <v>0</v>
      </c>
      <c r="AV401">
        <f>IF(AND('Raw Data'!D396&gt;4,'Raw Data'!O396&lt;'Raw Data'!P396),'Raw Data'!K396,IF(AND('Raw Data'!D396&gt;4,'Raw Data'!O396='Raw Data'!P396),0,IF('Raw Data'!O396='Raw Data'!P396,'Raw Data'!D396,0)))</f>
        <v>0</v>
      </c>
      <c r="AW401">
        <f>IF(AND('Raw Data'!D396&lt;4, NOT(ISBLANK('Raw Data'!D396))), 1, 0)</f>
        <v>0</v>
      </c>
      <c r="AX401">
        <f>IF(AND('Raw Data'!D396&lt;4, 'Raw Data'!O396='Raw Data'!P396), 'Raw Data'!D396, 0)</f>
        <v>0</v>
      </c>
    </row>
    <row r="402" spans="1:50" x14ac:dyDescent="0.3">
      <c r="A402">
        <f>'Raw Data'!Q397</f>
        <v>0</v>
      </c>
      <c r="B402" s="7">
        <f t="shared" si="96"/>
        <v>0</v>
      </c>
      <c r="C402">
        <f>IF('Raw Data'!O397&gt;'Raw Data'!P397, 'Raw Data'!C397, 0)</f>
        <v>0</v>
      </c>
      <c r="D402" s="7">
        <f t="shared" si="97"/>
        <v>0</v>
      </c>
      <c r="E402">
        <f>IF(AND(ISNUMBER('Raw Data'!O397), 'Raw Data'!O397='Raw Data'!P397), 'Raw Data'!D397, 0)</f>
        <v>0</v>
      </c>
      <c r="F402" s="7">
        <f t="shared" si="98"/>
        <v>0</v>
      </c>
      <c r="G402">
        <f>IF('Raw Data'!O397&lt;'Raw Data'!P397, 'Raw Data'!E397, 0)</f>
        <v>0</v>
      </c>
      <c r="H402" s="7">
        <f t="shared" si="99"/>
        <v>0</v>
      </c>
      <c r="I402">
        <f>IF(SUM('Raw Data'!O397:P397)&gt;2, 'Raw Data'!F397, 0)</f>
        <v>0</v>
      </c>
      <c r="J402" s="7">
        <f t="shared" si="100"/>
        <v>0</v>
      </c>
      <c r="K402">
        <f>IF(AND(ISNUMBER('Raw Data'!O397),SUM('Raw Data'!O397:P397)&lt;3),'Raw Data'!F397,)</f>
        <v>0</v>
      </c>
      <c r="L402" s="7">
        <f t="shared" si="101"/>
        <v>0</v>
      </c>
      <c r="M402">
        <f>IF(AND('Raw Data'!O397&gt;0, 'Raw Data'!P397&gt;0), 'Raw Data'!H397, 0)</f>
        <v>0</v>
      </c>
      <c r="N402" s="7">
        <f t="shared" si="102"/>
        <v>0</v>
      </c>
      <c r="O402">
        <f>IF(AND(ISNUMBER('Raw Data'!O397), OR('Raw Data'!O397=0, 'Raw Data'!P397=0)), 'Raw Data'!I397, 0)</f>
        <v>0</v>
      </c>
      <c r="P402" s="7">
        <f>IF(OR(E402&gt;0, ISBLANK('Raw Data'!O397)=TRUE), 0, 1)</f>
        <v>0</v>
      </c>
      <c r="Q402">
        <f>IF('Raw Data'!O397='Raw Data'!P397, 0, IF('Raw Data'!O397&gt;'Raw Data'!P397, 'Raw Data'!J397, 0))</f>
        <v>0</v>
      </c>
      <c r="R402" s="7">
        <f>IF(OR(E402&gt;0, ISBLANK('Raw Data'!O397)=TRUE), 0, 1)</f>
        <v>0</v>
      </c>
      <c r="S402">
        <f>IF('Raw Data'!O397='Raw Data'!P397, 0, IF('Raw Data'!O397&lt;'Raw Data'!P397, 'Raw Data'!K397, 0))</f>
        <v>0</v>
      </c>
      <c r="T402" s="7">
        <f t="shared" si="103"/>
        <v>0</v>
      </c>
      <c r="U402">
        <f>IF(AND(ISNUMBER('Raw Data'!O397), OR('Raw Data'!O397&gt;'Raw Data'!P397, 'Raw Data'!O397='Raw Data'!P397)), 'Raw Data'!L397, 0)</f>
        <v>0</v>
      </c>
      <c r="V402" s="7">
        <f t="shared" si="104"/>
        <v>0</v>
      </c>
      <c r="W402">
        <f>IF(AND(ISNUMBER('Raw Data'!O397), OR('Raw Data'!O397&lt;'Raw Data'!P397, 'Raw Data'!O397='Raw Data'!P397)), 'Raw Data'!M397, 0)</f>
        <v>0</v>
      </c>
      <c r="X402" s="7">
        <f t="shared" si="105"/>
        <v>0</v>
      </c>
      <c r="Y402">
        <f>IF(AND(ISNUMBER('Raw Data'!O397), OR('Raw Data'!O397&gt;'Raw Data'!P397, 'Raw Data'!O397&lt;'Raw Data'!P397)), 'Raw Data'!N397, 0)</f>
        <v>0</v>
      </c>
      <c r="Z402">
        <f>IF('Raw Data'!C397&lt;'Raw Data'!E397, 1, 0)</f>
        <v>0</v>
      </c>
      <c r="AA402">
        <f>IF(AND('Raw Data'!C397&lt;'Raw Data'!E397, 'Raw Data'!O397&gt;'Raw Data'!P397), 'Raw Data'!C397, 0)</f>
        <v>0</v>
      </c>
      <c r="AB402" t="b">
        <f>'Raw Data'!C397&lt;'Raw Data'!E397</f>
        <v>0</v>
      </c>
      <c r="AC402">
        <f>IF('Raw Data'!C398&gt;'Raw Data'!E398, 1, 0)</f>
        <v>0</v>
      </c>
      <c r="AD402">
        <f>IF(AND('Raw Data'!C397&gt;'Raw Data'!E397, 'Raw Data'!O397&gt;'Raw Data'!P397), 'Raw Data'!C397, 0)</f>
        <v>0</v>
      </c>
      <c r="AE402">
        <f>IF('Raw Data'!E397&lt;'Raw Data'!C397, 1, 0)</f>
        <v>0</v>
      </c>
      <c r="AF402">
        <f>IF(AND('Raw Data'!C397&gt;'Raw Data'!E397, 'Raw Data'!O397&lt;'Raw Data'!P397), 'Raw Data'!E397, 0)</f>
        <v>0</v>
      </c>
      <c r="AG402">
        <f>IF('Raw Data'!E397&gt;'Raw Data'!C397, 1, 0)</f>
        <v>0</v>
      </c>
      <c r="AH402">
        <f>IF(AND('Raw Data'!C397&lt;'Raw Data'!E397, 'Raw Data'!O397&lt;'Raw Data'!P397), 'Raw Data'!E397, 0)</f>
        <v>0</v>
      </c>
      <c r="AI402" s="7">
        <f t="shared" si="106"/>
        <v>0</v>
      </c>
      <c r="AJ402">
        <f>IF(ISNUMBER('Raw Data'!C397), IF(_xlfn.XLOOKUP(SMALL('Raw Data'!C397:E397, 1), C402:G402, C402:G402, 0)&gt;0, SMALL('Raw Data'!C397:E397, 1), 0), 0)</f>
        <v>0</v>
      </c>
      <c r="AK402" s="7">
        <f t="shared" si="107"/>
        <v>0</v>
      </c>
      <c r="AL402">
        <f>IF(ISNUMBER('Raw Data'!C397), IF(_xlfn.XLOOKUP(SMALL('Raw Data'!C397:E397, 2), C402:G402, C402:G402, 0)&gt;0, SMALL('Raw Data'!C397:E397, 2), 0), 0)</f>
        <v>0</v>
      </c>
      <c r="AM402" s="7">
        <f t="shared" si="108"/>
        <v>0</v>
      </c>
      <c r="AN402">
        <f>IF(ISNUMBER('Raw Data'!C397), IF(_xlfn.XLOOKUP(SMALL('Raw Data'!C397:E397, 3), C402:G402, C402:G402, 0)&gt;0, SMALL('Raw Data'!C397:E397, 3), 0), 0)</f>
        <v>0</v>
      </c>
      <c r="AO402" s="7">
        <f t="shared" si="109"/>
        <v>0</v>
      </c>
      <c r="AP402">
        <f>IF(AND('Raw Data'!C397&lt;'Raw Data'!E397,'Raw Data'!O397&gt;'Raw Data'!P397),'Raw Data'!C397,IF(AND('Raw Data'!E397&lt;'Raw Data'!C397,'Raw Data'!P397&gt;'Raw Data'!O397),'Raw Data'!E397,0))</f>
        <v>0</v>
      </c>
      <c r="AQ402" s="7">
        <f t="shared" si="110"/>
        <v>0</v>
      </c>
      <c r="AR402">
        <f>IF(AND('Raw Data'!C397&gt;'Raw Data'!E397,'Raw Data'!O397&gt;'Raw Data'!P397),'Raw Data'!C397,IF(AND('Raw Data'!E397&gt;'Raw Data'!C397,'Raw Data'!P397&gt;'Raw Data'!O397),'Raw Data'!E397,0))</f>
        <v>0</v>
      </c>
      <c r="AS402">
        <f>IF('Raw Data'!D397&gt;0, IF('Raw Data'!D397&gt;4, Analysis!P402, 1), 0)</f>
        <v>0</v>
      </c>
      <c r="AT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AU402">
        <f t="shared" si="111"/>
        <v>0</v>
      </c>
      <c r="AV402">
        <f>IF(AND('Raw Data'!D397&gt;4,'Raw Data'!O397&lt;'Raw Data'!P397),'Raw Data'!K397,IF(AND('Raw Data'!D397&gt;4,'Raw Data'!O397='Raw Data'!P397),0,IF('Raw Data'!O397='Raw Data'!P397,'Raw Data'!D397,0)))</f>
        <v>0</v>
      </c>
      <c r="AW402">
        <f>IF(AND('Raw Data'!D397&lt;4, NOT(ISBLANK('Raw Data'!D397))), 1, 0)</f>
        <v>0</v>
      </c>
      <c r="AX402">
        <f>IF(AND('Raw Data'!D397&lt;4, 'Raw Data'!O397='Raw Data'!P397), 'Raw Data'!D397, 0)</f>
        <v>0</v>
      </c>
    </row>
    <row r="403" spans="1:50" x14ac:dyDescent="0.3">
      <c r="A403">
        <f>'Raw Data'!Q398</f>
        <v>0</v>
      </c>
      <c r="B403" s="7">
        <f t="shared" si="96"/>
        <v>0</v>
      </c>
      <c r="C403">
        <f>IF('Raw Data'!O398&gt;'Raw Data'!P398, 'Raw Data'!C398, 0)</f>
        <v>0</v>
      </c>
      <c r="D403" s="7">
        <f t="shared" si="97"/>
        <v>0</v>
      </c>
      <c r="E403">
        <f>IF(AND(ISNUMBER('Raw Data'!O398), 'Raw Data'!O398='Raw Data'!P398), 'Raw Data'!D398, 0)</f>
        <v>0</v>
      </c>
      <c r="F403" s="7">
        <f t="shared" si="98"/>
        <v>0</v>
      </c>
      <c r="G403">
        <f>IF('Raw Data'!O398&lt;'Raw Data'!P398, 'Raw Data'!E398, 0)</f>
        <v>0</v>
      </c>
      <c r="H403" s="7">
        <f t="shared" si="99"/>
        <v>0</v>
      </c>
      <c r="I403">
        <f>IF(SUM('Raw Data'!O398:P398)&gt;2, 'Raw Data'!F398, 0)</f>
        <v>0</v>
      </c>
      <c r="J403" s="7">
        <f t="shared" si="100"/>
        <v>0</v>
      </c>
      <c r="K403">
        <f>IF(AND(ISNUMBER('Raw Data'!O398),SUM('Raw Data'!O398:P398)&lt;3),'Raw Data'!F398,)</f>
        <v>0</v>
      </c>
      <c r="L403" s="7">
        <f t="shared" si="101"/>
        <v>0</v>
      </c>
      <c r="M403">
        <f>IF(AND('Raw Data'!O398&gt;0, 'Raw Data'!P398&gt;0), 'Raw Data'!H398, 0)</f>
        <v>0</v>
      </c>
      <c r="N403" s="7">
        <f t="shared" si="102"/>
        <v>0</v>
      </c>
      <c r="O403">
        <f>IF(AND(ISNUMBER('Raw Data'!O398), OR('Raw Data'!O398=0, 'Raw Data'!P398=0)), 'Raw Data'!I398, 0)</f>
        <v>0</v>
      </c>
      <c r="P403" s="7">
        <f>IF(OR(E403&gt;0, ISBLANK('Raw Data'!O398)=TRUE), 0, 1)</f>
        <v>0</v>
      </c>
      <c r="Q403">
        <f>IF('Raw Data'!O398='Raw Data'!P398, 0, IF('Raw Data'!O398&gt;'Raw Data'!P398, 'Raw Data'!J398, 0))</f>
        <v>0</v>
      </c>
      <c r="R403" s="7">
        <f>IF(OR(E403&gt;0, ISBLANK('Raw Data'!O398)=TRUE), 0, 1)</f>
        <v>0</v>
      </c>
      <c r="S403">
        <f>IF('Raw Data'!O398='Raw Data'!P398, 0, IF('Raw Data'!O398&lt;'Raw Data'!P398, 'Raw Data'!K398, 0))</f>
        <v>0</v>
      </c>
      <c r="T403" s="7">
        <f t="shared" si="103"/>
        <v>0</v>
      </c>
      <c r="U403">
        <f>IF(AND(ISNUMBER('Raw Data'!O398), OR('Raw Data'!O398&gt;'Raw Data'!P398, 'Raw Data'!O398='Raw Data'!P398)), 'Raw Data'!L398, 0)</f>
        <v>0</v>
      </c>
      <c r="V403" s="7">
        <f t="shared" si="104"/>
        <v>0</v>
      </c>
      <c r="W403">
        <f>IF(AND(ISNUMBER('Raw Data'!O398), OR('Raw Data'!O398&lt;'Raw Data'!P398, 'Raw Data'!O398='Raw Data'!P398)), 'Raw Data'!M398, 0)</f>
        <v>0</v>
      </c>
      <c r="X403" s="7">
        <f t="shared" si="105"/>
        <v>0</v>
      </c>
      <c r="Y403">
        <f>IF(AND(ISNUMBER('Raw Data'!O398), OR('Raw Data'!O398&gt;'Raw Data'!P398, 'Raw Data'!O398&lt;'Raw Data'!P398)), 'Raw Data'!N398, 0)</f>
        <v>0</v>
      </c>
      <c r="Z403">
        <f>IF('Raw Data'!C398&lt;'Raw Data'!E398, 1, 0)</f>
        <v>0</v>
      </c>
      <c r="AA403">
        <f>IF(AND('Raw Data'!C398&lt;'Raw Data'!E398, 'Raw Data'!O398&gt;'Raw Data'!P398), 'Raw Data'!C398, 0)</f>
        <v>0</v>
      </c>
      <c r="AB403" t="b">
        <f>'Raw Data'!C398&lt;'Raw Data'!E398</f>
        <v>0</v>
      </c>
      <c r="AC403">
        <f>IF('Raw Data'!C399&gt;'Raw Data'!E399, 1, 0)</f>
        <v>0</v>
      </c>
      <c r="AD403">
        <f>IF(AND('Raw Data'!C398&gt;'Raw Data'!E398, 'Raw Data'!O398&gt;'Raw Data'!P398), 'Raw Data'!C398, 0)</f>
        <v>0</v>
      </c>
      <c r="AE403">
        <f>IF('Raw Data'!E398&lt;'Raw Data'!C398, 1, 0)</f>
        <v>0</v>
      </c>
      <c r="AF403">
        <f>IF(AND('Raw Data'!C398&gt;'Raw Data'!E398, 'Raw Data'!O398&lt;'Raw Data'!P398), 'Raw Data'!E398, 0)</f>
        <v>0</v>
      </c>
      <c r="AG403">
        <f>IF('Raw Data'!E398&gt;'Raw Data'!C398, 1, 0)</f>
        <v>0</v>
      </c>
      <c r="AH403">
        <f>IF(AND('Raw Data'!C398&lt;'Raw Data'!E398, 'Raw Data'!O398&lt;'Raw Data'!P398), 'Raw Data'!E398, 0)</f>
        <v>0</v>
      </c>
      <c r="AI403" s="7">
        <f t="shared" si="106"/>
        <v>0</v>
      </c>
      <c r="AJ403">
        <f>IF(ISNUMBER('Raw Data'!C398), IF(_xlfn.XLOOKUP(SMALL('Raw Data'!C398:E398, 1), C403:G403, C403:G403, 0)&gt;0, SMALL('Raw Data'!C398:E398, 1), 0), 0)</f>
        <v>0</v>
      </c>
      <c r="AK403" s="7">
        <f t="shared" si="107"/>
        <v>0</v>
      </c>
      <c r="AL403">
        <f>IF(ISNUMBER('Raw Data'!C398), IF(_xlfn.XLOOKUP(SMALL('Raw Data'!C398:E398, 2), C403:G403, C403:G403, 0)&gt;0, SMALL('Raw Data'!C398:E398, 2), 0), 0)</f>
        <v>0</v>
      </c>
      <c r="AM403" s="7">
        <f t="shared" si="108"/>
        <v>0</v>
      </c>
      <c r="AN403">
        <f>IF(ISNUMBER('Raw Data'!C398), IF(_xlfn.XLOOKUP(SMALL('Raw Data'!C398:E398, 3), C403:G403, C403:G403, 0)&gt;0, SMALL('Raw Data'!C398:E398, 3), 0), 0)</f>
        <v>0</v>
      </c>
      <c r="AO403" s="7">
        <f t="shared" si="109"/>
        <v>0</v>
      </c>
      <c r="AP403">
        <f>IF(AND('Raw Data'!C398&lt;'Raw Data'!E398,'Raw Data'!O398&gt;'Raw Data'!P398),'Raw Data'!C398,IF(AND('Raw Data'!E398&lt;'Raw Data'!C398,'Raw Data'!P398&gt;'Raw Data'!O398),'Raw Data'!E398,0))</f>
        <v>0</v>
      </c>
      <c r="AQ403" s="7">
        <f t="shared" si="110"/>
        <v>0</v>
      </c>
      <c r="AR403">
        <f>IF(AND('Raw Data'!C398&gt;'Raw Data'!E398,'Raw Data'!O398&gt;'Raw Data'!P398),'Raw Data'!C398,IF(AND('Raw Data'!E398&gt;'Raw Data'!C398,'Raw Data'!P398&gt;'Raw Data'!O398),'Raw Data'!E398,0))</f>
        <v>0</v>
      </c>
      <c r="AS403">
        <f>IF('Raw Data'!D398&gt;0, IF('Raw Data'!D398&gt;4, Analysis!P403, 1), 0)</f>
        <v>0</v>
      </c>
      <c r="AT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AU403">
        <f t="shared" si="111"/>
        <v>0</v>
      </c>
      <c r="AV403">
        <f>IF(AND('Raw Data'!D398&gt;4,'Raw Data'!O398&lt;'Raw Data'!P398),'Raw Data'!K398,IF(AND('Raw Data'!D398&gt;4,'Raw Data'!O398='Raw Data'!P398),0,IF('Raw Data'!O398='Raw Data'!P398,'Raw Data'!D398,0)))</f>
        <v>0</v>
      </c>
      <c r="AW403">
        <f>IF(AND('Raw Data'!D398&lt;4, NOT(ISBLANK('Raw Data'!D398))), 1, 0)</f>
        <v>0</v>
      </c>
      <c r="AX403">
        <f>IF(AND('Raw Data'!D398&lt;4, 'Raw Data'!O398='Raw Data'!P398), 'Raw Data'!D398, 0)</f>
        <v>0</v>
      </c>
    </row>
    <row r="404" spans="1:50" x14ac:dyDescent="0.3">
      <c r="A404">
        <f>'Raw Data'!Q399</f>
        <v>0</v>
      </c>
      <c r="B404" s="7">
        <f t="shared" si="96"/>
        <v>0</v>
      </c>
      <c r="C404">
        <f>IF('Raw Data'!O399&gt;'Raw Data'!P399, 'Raw Data'!C399, 0)</f>
        <v>0</v>
      </c>
      <c r="D404" s="7">
        <f t="shared" si="97"/>
        <v>0</v>
      </c>
      <c r="E404">
        <f>IF(AND(ISNUMBER('Raw Data'!O399), 'Raw Data'!O399='Raw Data'!P399), 'Raw Data'!D399, 0)</f>
        <v>0</v>
      </c>
      <c r="F404" s="7">
        <f t="shared" si="98"/>
        <v>0</v>
      </c>
      <c r="G404">
        <f>IF('Raw Data'!O399&lt;'Raw Data'!P399, 'Raw Data'!E399, 0)</f>
        <v>0</v>
      </c>
      <c r="H404" s="7">
        <f t="shared" si="99"/>
        <v>0</v>
      </c>
      <c r="I404">
        <f>IF(SUM('Raw Data'!O399:P399)&gt;2, 'Raw Data'!F399, 0)</f>
        <v>0</v>
      </c>
      <c r="J404" s="7">
        <f t="shared" si="100"/>
        <v>0</v>
      </c>
      <c r="K404">
        <f>IF(AND(ISNUMBER('Raw Data'!O399),SUM('Raw Data'!O399:P399)&lt;3),'Raw Data'!F399,)</f>
        <v>0</v>
      </c>
      <c r="L404" s="7">
        <f t="shared" si="101"/>
        <v>0</v>
      </c>
      <c r="M404">
        <f>IF(AND('Raw Data'!O399&gt;0, 'Raw Data'!P399&gt;0), 'Raw Data'!H399, 0)</f>
        <v>0</v>
      </c>
      <c r="N404" s="7">
        <f t="shared" si="102"/>
        <v>0</v>
      </c>
      <c r="O404">
        <f>IF(AND(ISNUMBER('Raw Data'!O399), OR('Raw Data'!O399=0, 'Raw Data'!P399=0)), 'Raw Data'!I399, 0)</f>
        <v>0</v>
      </c>
      <c r="P404" s="7">
        <f>IF(OR(E404&gt;0, ISBLANK('Raw Data'!O399)=TRUE), 0, 1)</f>
        <v>0</v>
      </c>
      <c r="Q404">
        <f>IF('Raw Data'!O399='Raw Data'!P399, 0, IF('Raw Data'!O399&gt;'Raw Data'!P399, 'Raw Data'!J399, 0))</f>
        <v>0</v>
      </c>
      <c r="R404" s="7">
        <f>IF(OR(E404&gt;0, ISBLANK('Raw Data'!O399)=TRUE), 0, 1)</f>
        <v>0</v>
      </c>
      <c r="S404">
        <f>IF('Raw Data'!O399='Raw Data'!P399, 0, IF('Raw Data'!O399&lt;'Raw Data'!P399, 'Raw Data'!K399, 0))</f>
        <v>0</v>
      </c>
      <c r="T404" s="7">
        <f t="shared" si="103"/>
        <v>0</v>
      </c>
      <c r="U404">
        <f>IF(AND(ISNUMBER('Raw Data'!O399), OR('Raw Data'!O399&gt;'Raw Data'!P399, 'Raw Data'!O399='Raw Data'!P399)), 'Raw Data'!L399, 0)</f>
        <v>0</v>
      </c>
      <c r="V404" s="7">
        <f t="shared" si="104"/>
        <v>0</v>
      </c>
      <c r="W404">
        <f>IF(AND(ISNUMBER('Raw Data'!O399), OR('Raw Data'!O399&lt;'Raw Data'!P399, 'Raw Data'!O399='Raw Data'!P399)), 'Raw Data'!M399, 0)</f>
        <v>0</v>
      </c>
      <c r="X404" s="7">
        <f t="shared" si="105"/>
        <v>0</v>
      </c>
      <c r="Y404">
        <f>IF(AND(ISNUMBER('Raw Data'!O399), OR('Raw Data'!O399&gt;'Raw Data'!P399, 'Raw Data'!O399&lt;'Raw Data'!P399)), 'Raw Data'!N399, 0)</f>
        <v>0</v>
      </c>
      <c r="Z404">
        <f>IF('Raw Data'!C399&lt;'Raw Data'!E399, 1, 0)</f>
        <v>0</v>
      </c>
      <c r="AA404">
        <f>IF(AND('Raw Data'!C399&lt;'Raw Data'!E399, 'Raw Data'!O399&gt;'Raw Data'!P399), 'Raw Data'!C399, 0)</f>
        <v>0</v>
      </c>
      <c r="AB404" t="b">
        <f>'Raw Data'!C399&lt;'Raw Data'!E399</f>
        <v>0</v>
      </c>
      <c r="AC404">
        <f>IF('Raw Data'!C400&gt;'Raw Data'!E400, 1, 0)</f>
        <v>0</v>
      </c>
      <c r="AD404">
        <f>IF(AND('Raw Data'!C399&gt;'Raw Data'!E399, 'Raw Data'!O399&gt;'Raw Data'!P399), 'Raw Data'!C399, 0)</f>
        <v>0</v>
      </c>
      <c r="AE404">
        <f>IF('Raw Data'!E399&lt;'Raw Data'!C399, 1, 0)</f>
        <v>0</v>
      </c>
      <c r="AF404">
        <f>IF(AND('Raw Data'!C399&gt;'Raw Data'!E399, 'Raw Data'!O399&lt;'Raw Data'!P399), 'Raw Data'!E399, 0)</f>
        <v>0</v>
      </c>
      <c r="AG404">
        <f>IF('Raw Data'!E399&gt;'Raw Data'!C399, 1, 0)</f>
        <v>0</v>
      </c>
      <c r="AH404">
        <f>IF(AND('Raw Data'!C399&lt;'Raw Data'!E399, 'Raw Data'!O399&lt;'Raw Data'!P399), 'Raw Data'!E399, 0)</f>
        <v>0</v>
      </c>
      <c r="AI404" s="7">
        <f t="shared" si="106"/>
        <v>0</v>
      </c>
      <c r="AJ404">
        <f>IF(ISNUMBER('Raw Data'!C399), IF(_xlfn.XLOOKUP(SMALL('Raw Data'!C399:E399, 1), C404:G404, C404:G404, 0)&gt;0, SMALL('Raw Data'!C399:E399, 1), 0), 0)</f>
        <v>0</v>
      </c>
      <c r="AK404" s="7">
        <f t="shared" si="107"/>
        <v>0</v>
      </c>
      <c r="AL404">
        <f>IF(ISNUMBER('Raw Data'!C399), IF(_xlfn.XLOOKUP(SMALL('Raw Data'!C399:E399, 2), C404:G404, C404:G404, 0)&gt;0, SMALL('Raw Data'!C399:E399, 2), 0), 0)</f>
        <v>0</v>
      </c>
      <c r="AM404" s="7">
        <f t="shared" si="108"/>
        <v>0</v>
      </c>
      <c r="AN404">
        <f>IF(ISNUMBER('Raw Data'!C399), IF(_xlfn.XLOOKUP(SMALL('Raw Data'!C399:E399, 3), C404:G404, C404:G404, 0)&gt;0, SMALL('Raw Data'!C399:E399, 3), 0), 0)</f>
        <v>0</v>
      </c>
      <c r="AO404" s="7">
        <f t="shared" si="109"/>
        <v>0</v>
      </c>
      <c r="AP404">
        <f>IF(AND('Raw Data'!C399&lt;'Raw Data'!E399,'Raw Data'!O399&gt;'Raw Data'!P399),'Raw Data'!C399,IF(AND('Raw Data'!E399&lt;'Raw Data'!C399,'Raw Data'!P399&gt;'Raw Data'!O399),'Raw Data'!E399,0))</f>
        <v>0</v>
      </c>
      <c r="AQ404" s="7">
        <f t="shared" si="110"/>
        <v>0</v>
      </c>
      <c r="AR404">
        <f>IF(AND('Raw Data'!C399&gt;'Raw Data'!E399,'Raw Data'!O399&gt;'Raw Data'!P399),'Raw Data'!C399,IF(AND('Raw Data'!E399&gt;'Raw Data'!C399,'Raw Data'!P399&gt;'Raw Data'!O399),'Raw Data'!E399,0))</f>
        <v>0</v>
      </c>
      <c r="AS404">
        <f>IF('Raw Data'!D399&gt;0, IF('Raw Data'!D399&gt;4, Analysis!P404, 1), 0)</f>
        <v>0</v>
      </c>
      <c r="AT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AU404">
        <f t="shared" si="111"/>
        <v>0</v>
      </c>
      <c r="AV404">
        <f>IF(AND('Raw Data'!D399&gt;4,'Raw Data'!O399&lt;'Raw Data'!P399),'Raw Data'!K399,IF(AND('Raw Data'!D399&gt;4,'Raw Data'!O399='Raw Data'!P399),0,IF('Raw Data'!O399='Raw Data'!P399,'Raw Data'!D399,0)))</f>
        <v>0</v>
      </c>
      <c r="AW404">
        <f>IF(AND('Raw Data'!D399&lt;4, NOT(ISBLANK('Raw Data'!D399))), 1, 0)</f>
        <v>0</v>
      </c>
      <c r="AX404">
        <f>IF(AND('Raw Data'!D399&lt;4, 'Raw Data'!O399='Raw Data'!P399), 'Raw Data'!D399, 0)</f>
        <v>0</v>
      </c>
    </row>
    <row r="405" spans="1:50" x14ac:dyDescent="0.3">
      <c r="A405">
        <f>'Raw Data'!Q400</f>
        <v>0</v>
      </c>
      <c r="B405" s="7">
        <f t="shared" si="96"/>
        <v>0</v>
      </c>
      <c r="C405">
        <f>IF('Raw Data'!O400&gt;'Raw Data'!P400, 'Raw Data'!C400, 0)</f>
        <v>0</v>
      </c>
      <c r="D405" s="7">
        <f t="shared" si="97"/>
        <v>0</v>
      </c>
      <c r="E405">
        <f>IF(AND(ISNUMBER('Raw Data'!O400), 'Raw Data'!O400='Raw Data'!P400), 'Raw Data'!D400, 0)</f>
        <v>0</v>
      </c>
      <c r="F405" s="7">
        <f t="shared" si="98"/>
        <v>0</v>
      </c>
      <c r="G405">
        <f>IF('Raw Data'!O400&lt;'Raw Data'!P400, 'Raw Data'!E400, 0)</f>
        <v>0</v>
      </c>
      <c r="H405" s="7">
        <f t="shared" si="99"/>
        <v>0</v>
      </c>
      <c r="I405">
        <f>IF(SUM('Raw Data'!O400:P400)&gt;2, 'Raw Data'!F400, 0)</f>
        <v>0</v>
      </c>
      <c r="J405" s="7">
        <f t="shared" si="100"/>
        <v>0</v>
      </c>
      <c r="K405">
        <f>IF(AND(ISNUMBER('Raw Data'!O400),SUM('Raw Data'!O400:P400)&lt;3),'Raw Data'!F400,)</f>
        <v>0</v>
      </c>
      <c r="L405" s="7">
        <f t="shared" si="101"/>
        <v>0</v>
      </c>
      <c r="M405">
        <f>IF(AND('Raw Data'!O400&gt;0, 'Raw Data'!P400&gt;0), 'Raw Data'!H400, 0)</f>
        <v>0</v>
      </c>
      <c r="N405" s="7">
        <f t="shared" si="102"/>
        <v>0</v>
      </c>
      <c r="O405">
        <f>IF(AND(ISNUMBER('Raw Data'!O400), OR('Raw Data'!O400=0, 'Raw Data'!P400=0)), 'Raw Data'!I400, 0)</f>
        <v>0</v>
      </c>
      <c r="P405" s="7">
        <f>IF(OR(E405&gt;0, ISBLANK('Raw Data'!O400)=TRUE), 0, 1)</f>
        <v>0</v>
      </c>
      <c r="Q405">
        <f>IF('Raw Data'!O400='Raw Data'!P400, 0, IF('Raw Data'!O400&gt;'Raw Data'!P400, 'Raw Data'!J400, 0))</f>
        <v>0</v>
      </c>
      <c r="R405" s="7">
        <f>IF(OR(E405&gt;0, ISBLANK('Raw Data'!O400)=TRUE), 0, 1)</f>
        <v>0</v>
      </c>
      <c r="S405">
        <f>IF('Raw Data'!O400='Raw Data'!P400, 0, IF('Raw Data'!O400&lt;'Raw Data'!P400, 'Raw Data'!K400, 0))</f>
        <v>0</v>
      </c>
      <c r="T405" s="7">
        <f t="shared" si="103"/>
        <v>0</v>
      </c>
      <c r="U405">
        <f>IF(AND(ISNUMBER('Raw Data'!O400), OR('Raw Data'!O400&gt;'Raw Data'!P400, 'Raw Data'!O400='Raw Data'!P400)), 'Raw Data'!L400, 0)</f>
        <v>0</v>
      </c>
      <c r="V405" s="7">
        <f t="shared" si="104"/>
        <v>0</v>
      </c>
      <c r="W405">
        <f>IF(AND(ISNUMBER('Raw Data'!O400), OR('Raw Data'!O400&lt;'Raw Data'!P400, 'Raw Data'!O400='Raw Data'!P400)), 'Raw Data'!M400, 0)</f>
        <v>0</v>
      </c>
      <c r="X405" s="7">
        <f t="shared" si="105"/>
        <v>0</v>
      </c>
      <c r="Y405">
        <f>IF(AND(ISNUMBER('Raw Data'!O400), OR('Raw Data'!O400&gt;'Raw Data'!P400, 'Raw Data'!O400&lt;'Raw Data'!P400)), 'Raw Data'!N400, 0)</f>
        <v>0</v>
      </c>
      <c r="Z405">
        <f>IF('Raw Data'!C400&lt;'Raw Data'!E400, 1, 0)</f>
        <v>0</v>
      </c>
      <c r="AA405">
        <f>IF(AND('Raw Data'!C400&lt;'Raw Data'!E400, 'Raw Data'!O400&gt;'Raw Data'!P400), 'Raw Data'!C400, 0)</f>
        <v>0</v>
      </c>
      <c r="AB405" t="b">
        <f>'Raw Data'!C400&lt;'Raw Data'!E400</f>
        <v>0</v>
      </c>
      <c r="AC405">
        <f>IF('Raw Data'!C401&gt;'Raw Data'!E401, 1, 0)</f>
        <v>0</v>
      </c>
      <c r="AD405">
        <f>IF(AND('Raw Data'!C400&gt;'Raw Data'!E400, 'Raw Data'!O400&gt;'Raw Data'!P400), 'Raw Data'!C400, 0)</f>
        <v>0</v>
      </c>
      <c r="AE405">
        <f>IF('Raw Data'!E400&lt;'Raw Data'!C400, 1, 0)</f>
        <v>0</v>
      </c>
      <c r="AF405">
        <f>IF(AND('Raw Data'!C400&gt;'Raw Data'!E400, 'Raw Data'!O400&lt;'Raw Data'!P400), 'Raw Data'!E400, 0)</f>
        <v>0</v>
      </c>
      <c r="AG405">
        <f>IF('Raw Data'!E400&gt;'Raw Data'!C400, 1, 0)</f>
        <v>0</v>
      </c>
      <c r="AH405">
        <f>IF(AND('Raw Data'!C400&lt;'Raw Data'!E400, 'Raw Data'!O400&lt;'Raw Data'!P400), 'Raw Data'!E400, 0)</f>
        <v>0</v>
      </c>
      <c r="AI405" s="7">
        <f t="shared" si="106"/>
        <v>0</v>
      </c>
      <c r="AJ405">
        <f>IF(ISNUMBER('Raw Data'!C400), IF(_xlfn.XLOOKUP(SMALL('Raw Data'!C400:E400, 1), C405:G405, C405:G405, 0)&gt;0, SMALL('Raw Data'!C400:E400, 1), 0), 0)</f>
        <v>0</v>
      </c>
      <c r="AK405" s="7">
        <f t="shared" si="107"/>
        <v>0</v>
      </c>
      <c r="AL405">
        <f>IF(ISNUMBER('Raw Data'!C400), IF(_xlfn.XLOOKUP(SMALL('Raw Data'!C400:E400, 2), C405:G405, C405:G405, 0)&gt;0, SMALL('Raw Data'!C400:E400, 2), 0), 0)</f>
        <v>0</v>
      </c>
      <c r="AM405" s="7">
        <f t="shared" si="108"/>
        <v>0</v>
      </c>
      <c r="AN405">
        <f>IF(ISNUMBER('Raw Data'!C400), IF(_xlfn.XLOOKUP(SMALL('Raw Data'!C400:E400, 3), C405:G405, C405:G405, 0)&gt;0, SMALL('Raw Data'!C400:E400, 3), 0), 0)</f>
        <v>0</v>
      </c>
      <c r="AO405" s="7">
        <f t="shared" si="109"/>
        <v>0</v>
      </c>
      <c r="AP405">
        <f>IF(AND('Raw Data'!C400&lt;'Raw Data'!E400,'Raw Data'!O400&gt;'Raw Data'!P400),'Raw Data'!C400,IF(AND('Raw Data'!E400&lt;'Raw Data'!C400,'Raw Data'!P400&gt;'Raw Data'!O400),'Raw Data'!E400,0))</f>
        <v>0</v>
      </c>
      <c r="AQ405" s="7">
        <f t="shared" si="110"/>
        <v>0</v>
      </c>
      <c r="AR405">
        <f>IF(AND('Raw Data'!C400&gt;'Raw Data'!E400,'Raw Data'!O400&gt;'Raw Data'!P400),'Raw Data'!C400,IF(AND('Raw Data'!E400&gt;'Raw Data'!C400,'Raw Data'!P400&gt;'Raw Data'!O400),'Raw Data'!E400,0))</f>
        <v>0</v>
      </c>
      <c r="AS405">
        <f>IF('Raw Data'!D400&gt;0, IF('Raw Data'!D400&gt;4, Analysis!P405, 1), 0)</f>
        <v>0</v>
      </c>
      <c r="AT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AU405">
        <f t="shared" si="111"/>
        <v>0</v>
      </c>
      <c r="AV405">
        <f>IF(AND('Raw Data'!D400&gt;4,'Raw Data'!O400&lt;'Raw Data'!P400),'Raw Data'!K400,IF(AND('Raw Data'!D400&gt;4,'Raw Data'!O400='Raw Data'!P400),0,IF('Raw Data'!O400='Raw Data'!P400,'Raw Data'!D400,0)))</f>
        <v>0</v>
      </c>
      <c r="AW405">
        <f>IF(AND('Raw Data'!D400&lt;4, NOT(ISBLANK('Raw Data'!D400))), 1, 0)</f>
        <v>0</v>
      </c>
      <c r="AX405">
        <f>IF(AND('Raw Data'!D400&lt;4, 'Raw Data'!O400='Raw Data'!P400), 'Raw Data'!D400, 0)</f>
        <v>0</v>
      </c>
    </row>
    <row r="406" spans="1:50" x14ac:dyDescent="0.3">
      <c r="A406">
        <f>'Raw Data'!Q401</f>
        <v>0</v>
      </c>
      <c r="B406" s="7">
        <f t="shared" si="96"/>
        <v>0</v>
      </c>
      <c r="C406">
        <f>IF('Raw Data'!O401&gt;'Raw Data'!P401, 'Raw Data'!C401, 0)</f>
        <v>0</v>
      </c>
      <c r="D406" s="7">
        <f t="shared" si="97"/>
        <v>0</v>
      </c>
      <c r="E406">
        <f>IF(AND(ISNUMBER('Raw Data'!O401), 'Raw Data'!O401='Raw Data'!P401), 'Raw Data'!D401, 0)</f>
        <v>0</v>
      </c>
      <c r="F406" s="7">
        <f t="shared" si="98"/>
        <v>0</v>
      </c>
      <c r="G406">
        <f>IF('Raw Data'!O401&lt;'Raw Data'!P401, 'Raw Data'!E401, 0)</f>
        <v>0</v>
      </c>
      <c r="H406" s="7">
        <f t="shared" si="99"/>
        <v>0</v>
      </c>
      <c r="I406">
        <f>IF(SUM('Raw Data'!O401:P401)&gt;2, 'Raw Data'!F401, 0)</f>
        <v>0</v>
      </c>
      <c r="J406" s="7">
        <f t="shared" si="100"/>
        <v>0</v>
      </c>
      <c r="K406">
        <f>IF(AND(ISNUMBER('Raw Data'!O401),SUM('Raw Data'!O401:P401)&lt;3),'Raw Data'!F401,)</f>
        <v>0</v>
      </c>
      <c r="L406" s="7">
        <f t="shared" si="101"/>
        <v>0</v>
      </c>
      <c r="M406">
        <f>IF(AND('Raw Data'!O401&gt;0, 'Raw Data'!P401&gt;0), 'Raw Data'!H401, 0)</f>
        <v>0</v>
      </c>
      <c r="N406" s="7">
        <f t="shared" si="102"/>
        <v>0</v>
      </c>
      <c r="O406">
        <f>IF(AND(ISNUMBER('Raw Data'!O401), OR('Raw Data'!O401=0, 'Raw Data'!P401=0)), 'Raw Data'!I401, 0)</f>
        <v>0</v>
      </c>
      <c r="P406" s="7">
        <f>IF(OR(E406&gt;0, ISBLANK('Raw Data'!O401)=TRUE), 0, 1)</f>
        <v>0</v>
      </c>
      <c r="Q406">
        <f>IF('Raw Data'!O401='Raw Data'!P401, 0, IF('Raw Data'!O401&gt;'Raw Data'!P401, 'Raw Data'!J401, 0))</f>
        <v>0</v>
      </c>
      <c r="R406" s="7">
        <f>IF(OR(E406&gt;0, ISBLANK('Raw Data'!O401)=TRUE), 0, 1)</f>
        <v>0</v>
      </c>
      <c r="S406">
        <f>IF('Raw Data'!O401='Raw Data'!P401, 0, IF('Raw Data'!O401&lt;'Raw Data'!P401, 'Raw Data'!K401, 0))</f>
        <v>0</v>
      </c>
      <c r="T406" s="7">
        <f t="shared" si="103"/>
        <v>0</v>
      </c>
      <c r="U406">
        <f>IF(AND(ISNUMBER('Raw Data'!O401), OR('Raw Data'!O401&gt;'Raw Data'!P401, 'Raw Data'!O401='Raw Data'!P401)), 'Raw Data'!L401, 0)</f>
        <v>0</v>
      </c>
      <c r="V406" s="7">
        <f t="shared" si="104"/>
        <v>0</v>
      </c>
      <c r="W406">
        <f>IF(AND(ISNUMBER('Raw Data'!O401), OR('Raw Data'!O401&lt;'Raw Data'!P401, 'Raw Data'!O401='Raw Data'!P401)), 'Raw Data'!M401, 0)</f>
        <v>0</v>
      </c>
      <c r="X406" s="7">
        <f t="shared" si="105"/>
        <v>0</v>
      </c>
      <c r="Y406">
        <f>IF(AND(ISNUMBER('Raw Data'!O401), OR('Raw Data'!O401&gt;'Raw Data'!P401, 'Raw Data'!O401&lt;'Raw Data'!P401)), 'Raw Data'!N401, 0)</f>
        <v>0</v>
      </c>
      <c r="Z406">
        <f>IF('Raw Data'!C401&lt;'Raw Data'!E401, 1, 0)</f>
        <v>0</v>
      </c>
      <c r="AA406">
        <f>IF(AND('Raw Data'!C401&lt;'Raw Data'!E401, 'Raw Data'!O401&gt;'Raw Data'!P401), 'Raw Data'!C401, 0)</f>
        <v>0</v>
      </c>
      <c r="AB406" t="b">
        <f>'Raw Data'!C401&lt;'Raw Data'!E401</f>
        <v>0</v>
      </c>
      <c r="AC406">
        <f>IF('Raw Data'!C402&gt;'Raw Data'!E402, 1, 0)</f>
        <v>0</v>
      </c>
      <c r="AD406">
        <f>IF(AND('Raw Data'!C401&gt;'Raw Data'!E401, 'Raw Data'!O401&gt;'Raw Data'!P401), 'Raw Data'!C401, 0)</f>
        <v>0</v>
      </c>
      <c r="AE406">
        <f>IF('Raw Data'!E401&lt;'Raw Data'!C401, 1, 0)</f>
        <v>0</v>
      </c>
      <c r="AF406">
        <f>IF(AND('Raw Data'!C401&gt;'Raw Data'!E401, 'Raw Data'!O401&lt;'Raw Data'!P401), 'Raw Data'!E401, 0)</f>
        <v>0</v>
      </c>
      <c r="AG406">
        <f>IF('Raw Data'!E401&gt;'Raw Data'!C401, 1, 0)</f>
        <v>0</v>
      </c>
      <c r="AH406">
        <f>IF(AND('Raw Data'!C401&lt;'Raw Data'!E401, 'Raw Data'!O401&lt;'Raw Data'!P401), 'Raw Data'!E401, 0)</f>
        <v>0</v>
      </c>
      <c r="AI406" s="7">
        <f t="shared" si="106"/>
        <v>0</v>
      </c>
      <c r="AJ406">
        <f>IF(ISNUMBER('Raw Data'!C401), IF(_xlfn.XLOOKUP(SMALL('Raw Data'!C401:E401, 1), C406:G406, C406:G406, 0)&gt;0, SMALL('Raw Data'!C401:E401, 1), 0), 0)</f>
        <v>0</v>
      </c>
      <c r="AK406" s="7">
        <f t="shared" si="107"/>
        <v>0</v>
      </c>
      <c r="AL406">
        <f>IF(ISNUMBER('Raw Data'!C401), IF(_xlfn.XLOOKUP(SMALL('Raw Data'!C401:E401, 2), C406:G406, C406:G406, 0)&gt;0, SMALL('Raw Data'!C401:E401, 2), 0), 0)</f>
        <v>0</v>
      </c>
      <c r="AM406" s="7">
        <f t="shared" si="108"/>
        <v>0</v>
      </c>
      <c r="AN406">
        <f>IF(ISNUMBER('Raw Data'!C401), IF(_xlfn.XLOOKUP(SMALL('Raw Data'!C401:E401, 3), C406:G406, C406:G406, 0)&gt;0, SMALL('Raw Data'!C401:E401, 3), 0), 0)</f>
        <v>0</v>
      </c>
      <c r="AO406" s="7">
        <f t="shared" si="109"/>
        <v>0</v>
      </c>
      <c r="AP406">
        <f>IF(AND('Raw Data'!C401&lt;'Raw Data'!E401,'Raw Data'!O401&gt;'Raw Data'!P401),'Raw Data'!C401,IF(AND('Raw Data'!E401&lt;'Raw Data'!C401,'Raw Data'!P401&gt;'Raw Data'!O401),'Raw Data'!E401,0))</f>
        <v>0</v>
      </c>
      <c r="AQ406" s="7">
        <f t="shared" si="110"/>
        <v>0</v>
      </c>
      <c r="AR406">
        <f>IF(AND('Raw Data'!C401&gt;'Raw Data'!E401,'Raw Data'!O401&gt;'Raw Data'!P401),'Raw Data'!C401,IF(AND('Raw Data'!E401&gt;'Raw Data'!C401,'Raw Data'!P401&gt;'Raw Data'!O401),'Raw Data'!E401,0))</f>
        <v>0</v>
      </c>
      <c r="AS406">
        <f>IF('Raw Data'!D401&gt;0, IF('Raw Data'!D401&gt;4, Analysis!P406, 1), 0)</f>
        <v>0</v>
      </c>
      <c r="AT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AU406">
        <f t="shared" si="111"/>
        <v>0</v>
      </c>
      <c r="AV406">
        <f>IF(AND('Raw Data'!D401&gt;4,'Raw Data'!O401&lt;'Raw Data'!P401),'Raw Data'!K401,IF(AND('Raw Data'!D401&gt;4,'Raw Data'!O401='Raw Data'!P401),0,IF('Raw Data'!O401='Raw Data'!P401,'Raw Data'!D401,0)))</f>
        <v>0</v>
      </c>
      <c r="AW406">
        <f>IF(AND('Raw Data'!D401&lt;4, NOT(ISBLANK('Raw Data'!D401))), 1, 0)</f>
        <v>0</v>
      </c>
      <c r="AX406">
        <f>IF(AND('Raw Data'!D401&lt;4, 'Raw Data'!O401='Raw Data'!P401), 'Raw Data'!D401, 0)</f>
        <v>0</v>
      </c>
    </row>
    <row r="407" spans="1:50" x14ac:dyDescent="0.3">
      <c r="A407">
        <f>'Raw Data'!Q402</f>
        <v>0</v>
      </c>
      <c r="B407" s="7">
        <f t="shared" si="96"/>
        <v>0</v>
      </c>
      <c r="C407">
        <f>IF('Raw Data'!O402&gt;'Raw Data'!P402, 'Raw Data'!C402, 0)</f>
        <v>0</v>
      </c>
      <c r="D407" s="7">
        <f t="shared" si="97"/>
        <v>0</v>
      </c>
      <c r="E407">
        <f>IF(AND(ISNUMBER('Raw Data'!O402), 'Raw Data'!O402='Raw Data'!P402), 'Raw Data'!D402, 0)</f>
        <v>0</v>
      </c>
      <c r="F407" s="7">
        <f t="shared" si="98"/>
        <v>0</v>
      </c>
      <c r="G407">
        <f>IF('Raw Data'!O402&lt;'Raw Data'!P402, 'Raw Data'!E402, 0)</f>
        <v>0</v>
      </c>
      <c r="H407" s="7">
        <f t="shared" si="99"/>
        <v>0</v>
      </c>
      <c r="I407">
        <f>IF(SUM('Raw Data'!O402:P402)&gt;2, 'Raw Data'!F402, 0)</f>
        <v>0</v>
      </c>
      <c r="J407" s="7">
        <f t="shared" si="100"/>
        <v>0</v>
      </c>
      <c r="K407">
        <f>IF(AND(ISNUMBER('Raw Data'!O402),SUM('Raw Data'!O402:P402)&lt;3),'Raw Data'!F402,)</f>
        <v>0</v>
      </c>
      <c r="L407" s="7">
        <f t="shared" si="101"/>
        <v>0</v>
      </c>
      <c r="M407">
        <f>IF(AND('Raw Data'!O402&gt;0, 'Raw Data'!P402&gt;0), 'Raw Data'!H402, 0)</f>
        <v>0</v>
      </c>
      <c r="N407" s="7">
        <f t="shared" si="102"/>
        <v>0</v>
      </c>
      <c r="O407">
        <f>IF(AND(ISNUMBER('Raw Data'!O402), OR('Raw Data'!O402=0, 'Raw Data'!P402=0)), 'Raw Data'!I402, 0)</f>
        <v>0</v>
      </c>
      <c r="P407" s="7">
        <f>IF(OR(E407&gt;0, ISBLANK('Raw Data'!O402)=TRUE), 0, 1)</f>
        <v>0</v>
      </c>
      <c r="Q407">
        <f>IF('Raw Data'!O402='Raw Data'!P402, 0, IF('Raw Data'!O402&gt;'Raw Data'!P402, 'Raw Data'!J402, 0))</f>
        <v>0</v>
      </c>
      <c r="R407" s="7">
        <f>IF(OR(E407&gt;0, ISBLANK('Raw Data'!O402)=TRUE), 0, 1)</f>
        <v>0</v>
      </c>
      <c r="S407">
        <f>IF('Raw Data'!O402='Raw Data'!P402, 0, IF('Raw Data'!O402&lt;'Raw Data'!P402, 'Raw Data'!K402, 0))</f>
        <v>0</v>
      </c>
      <c r="T407" s="7">
        <f t="shared" si="103"/>
        <v>0</v>
      </c>
      <c r="U407">
        <f>IF(AND(ISNUMBER('Raw Data'!O402), OR('Raw Data'!O402&gt;'Raw Data'!P402, 'Raw Data'!O402='Raw Data'!P402)), 'Raw Data'!L402, 0)</f>
        <v>0</v>
      </c>
      <c r="V407" s="7">
        <f t="shared" si="104"/>
        <v>0</v>
      </c>
      <c r="W407">
        <f>IF(AND(ISNUMBER('Raw Data'!O402), OR('Raw Data'!O402&lt;'Raw Data'!P402, 'Raw Data'!O402='Raw Data'!P402)), 'Raw Data'!M402, 0)</f>
        <v>0</v>
      </c>
      <c r="X407" s="7">
        <f t="shared" si="105"/>
        <v>0</v>
      </c>
      <c r="Y407">
        <f>IF(AND(ISNUMBER('Raw Data'!O402), OR('Raw Data'!O402&gt;'Raw Data'!P402, 'Raw Data'!O402&lt;'Raw Data'!P402)), 'Raw Data'!N402, 0)</f>
        <v>0</v>
      </c>
      <c r="Z407">
        <f>IF('Raw Data'!C402&lt;'Raw Data'!E402, 1, 0)</f>
        <v>0</v>
      </c>
      <c r="AA407">
        <f>IF(AND('Raw Data'!C402&lt;'Raw Data'!E402, 'Raw Data'!O402&gt;'Raw Data'!P402), 'Raw Data'!C402, 0)</f>
        <v>0</v>
      </c>
      <c r="AB407" t="b">
        <f>'Raw Data'!C402&lt;'Raw Data'!E402</f>
        <v>0</v>
      </c>
      <c r="AC407">
        <f>IF('Raw Data'!C403&gt;'Raw Data'!E403, 1, 0)</f>
        <v>0</v>
      </c>
      <c r="AD407">
        <f>IF(AND('Raw Data'!C402&gt;'Raw Data'!E402, 'Raw Data'!O402&gt;'Raw Data'!P402), 'Raw Data'!C402, 0)</f>
        <v>0</v>
      </c>
      <c r="AE407">
        <f>IF('Raw Data'!E402&lt;'Raw Data'!C402, 1, 0)</f>
        <v>0</v>
      </c>
      <c r="AF407">
        <f>IF(AND('Raw Data'!C402&gt;'Raw Data'!E402, 'Raw Data'!O402&lt;'Raw Data'!P402), 'Raw Data'!E402, 0)</f>
        <v>0</v>
      </c>
      <c r="AG407">
        <f>IF('Raw Data'!E402&gt;'Raw Data'!C402, 1, 0)</f>
        <v>0</v>
      </c>
      <c r="AH407">
        <f>IF(AND('Raw Data'!C402&lt;'Raw Data'!E402, 'Raw Data'!O402&lt;'Raw Data'!P402), 'Raw Data'!E402, 0)</f>
        <v>0</v>
      </c>
      <c r="AI407" s="7">
        <f t="shared" si="106"/>
        <v>0</v>
      </c>
      <c r="AJ407">
        <f>IF(ISNUMBER('Raw Data'!C402), IF(_xlfn.XLOOKUP(SMALL('Raw Data'!C402:E402, 1), C407:G407, C407:G407, 0)&gt;0, SMALL('Raw Data'!C402:E402, 1), 0), 0)</f>
        <v>0</v>
      </c>
      <c r="AK407" s="7">
        <f t="shared" si="107"/>
        <v>0</v>
      </c>
      <c r="AL407">
        <f>IF(ISNUMBER('Raw Data'!C402), IF(_xlfn.XLOOKUP(SMALL('Raw Data'!C402:E402, 2), C407:G407, C407:G407, 0)&gt;0, SMALL('Raw Data'!C402:E402, 2), 0), 0)</f>
        <v>0</v>
      </c>
      <c r="AM407" s="7">
        <f t="shared" si="108"/>
        <v>0</v>
      </c>
      <c r="AN407">
        <f>IF(ISNUMBER('Raw Data'!C402), IF(_xlfn.XLOOKUP(SMALL('Raw Data'!C402:E402, 3), C407:G407, C407:G407, 0)&gt;0, SMALL('Raw Data'!C402:E402, 3), 0), 0)</f>
        <v>0</v>
      </c>
      <c r="AO407" s="7">
        <f t="shared" si="109"/>
        <v>0</v>
      </c>
      <c r="AP407">
        <f>IF(AND('Raw Data'!C402&lt;'Raw Data'!E402,'Raw Data'!O402&gt;'Raw Data'!P402),'Raw Data'!C402,IF(AND('Raw Data'!E402&lt;'Raw Data'!C402,'Raw Data'!P402&gt;'Raw Data'!O402),'Raw Data'!E402,0))</f>
        <v>0</v>
      </c>
      <c r="AQ407" s="7">
        <f t="shared" si="110"/>
        <v>0</v>
      </c>
      <c r="AR407">
        <f>IF(AND('Raw Data'!C402&gt;'Raw Data'!E402,'Raw Data'!O402&gt;'Raw Data'!P402),'Raw Data'!C402,IF(AND('Raw Data'!E402&gt;'Raw Data'!C402,'Raw Data'!P402&gt;'Raw Data'!O402),'Raw Data'!E402,0))</f>
        <v>0</v>
      </c>
      <c r="AS407">
        <f>IF('Raw Data'!D402&gt;0, IF('Raw Data'!D402&gt;4, Analysis!P407, 1), 0)</f>
        <v>0</v>
      </c>
      <c r="AT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AU407">
        <f t="shared" si="111"/>
        <v>0</v>
      </c>
      <c r="AV407">
        <f>IF(AND('Raw Data'!D402&gt;4,'Raw Data'!O402&lt;'Raw Data'!P402),'Raw Data'!K402,IF(AND('Raw Data'!D402&gt;4,'Raw Data'!O402='Raw Data'!P402),0,IF('Raw Data'!O402='Raw Data'!P402,'Raw Data'!D402,0)))</f>
        <v>0</v>
      </c>
      <c r="AW407">
        <f>IF(AND('Raw Data'!D402&lt;4, NOT(ISBLANK('Raw Data'!D402))), 1, 0)</f>
        <v>0</v>
      </c>
      <c r="AX407">
        <f>IF(AND('Raw Data'!D402&lt;4, 'Raw Data'!O402='Raw Data'!P402), 'Raw Data'!D402, 0)</f>
        <v>0</v>
      </c>
    </row>
    <row r="408" spans="1:50" x14ac:dyDescent="0.3">
      <c r="A408">
        <f>'Raw Data'!Q403</f>
        <v>0</v>
      </c>
      <c r="B408" s="7">
        <f t="shared" si="96"/>
        <v>0</v>
      </c>
      <c r="C408">
        <f>IF('Raw Data'!O403&gt;'Raw Data'!P403, 'Raw Data'!C403, 0)</f>
        <v>0</v>
      </c>
      <c r="D408" s="7">
        <f t="shared" si="97"/>
        <v>0</v>
      </c>
      <c r="E408">
        <f>IF(AND(ISNUMBER('Raw Data'!O403), 'Raw Data'!O403='Raw Data'!P403), 'Raw Data'!D403, 0)</f>
        <v>0</v>
      </c>
      <c r="F408" s="7">
        <f t="shared" si="98"/>
        <v>0</v>
      </c>
      <c r="G408">
        <f>IF('Raw Data'!O403&lt;'Raw Data'!P403, 'Raw Data'!E403, 0)</f>
        <v>0</v>
      </c>
      <c r="H408" s="7">
        <f t="shared" si="99"/>
        <v>0</v>
      </c>
      <c r="I408">
        <f>IF(SUM('Raw Data'!O403:P403)&gt;2, 'Raw Data'!F403, 0)</f>
        <v>0</v>
      </c>
      <c r="J408" s="7">
        <f t="shared" si="100"/>
        <v>0</v>
      </c>
      <c r="K408">
        <f>IF(AND(ISNUMBER('Raw Data'!O403),SUM('Raw Data'!O403:P403)&lt;3),'Raw Data'!F403,)</f>
        <v>0</v>
      </c>
      <c r="L408" s="7">
        <f t="shared" si="101"/>
        <v>0</v>
      </c>
      <c r="M408">
        <f>IF(AND('Raw Data'!O403&gt;0, 'Raw Data'!P403&gt;0), 'Raw Data'!H403, 0)</f>
        <v>0</v>
      </c>
      <c r="N408" s="7">
        <f t="shared" si="102"/>
        <v>0</v>
      </c>
      <c r="O408">
        <f>IF(AND(ISNUMBER('Raw Data'!O403), OR('Raw Data'!O403=0, 'Raw Data'!P403=0)), 'Raw Data'!I403, 0)</f>
        <v>0</v>
      </c>
      <c r="P408" s="7">
        <f>IF(OR(E408&gt;0, ISBLANK('Raw Data'!O403)=TRUE), 0, 1)</f>
        <v>0</v>
      </c>
      <c r="Q408">
        <f>IF('Raw Data'!O403='Raw Data'!P403, 0, IF('Raw Data'!O403&gt;'Raw Data'!P403, 'Raw Data'!J403, 0))</f>
        <v>0</v>
      </c>
      <c r="R408" s="7">
        <f>IF(OR(E408&gt;0, ISBLANK('Raw Data'!O403)=TRUE), 0, 1)</f>
        <v>0</v>
      </c>
      <c r="S408">
        <f>IF('Raw Data'!O403='Raw Data'!P403, 0, IF('Raw Data'!O403&lt;'Raw Data'!P403, 'Raw Data'!K403, 0))</f>
        <v>0</v>
      </c>
      <c r="T408" s="7">
        <f t="shared" si="103"/>
        <v>0</v>
      </c>
      <c r="U408">
        <f>IF(AND(ISNUMBER('Raw Data'!O403), OR('Raw Data'!O403&gt;'Raw Data'!P403, 'Raw Data'!O403='Raw Data'!P403)), 'Raw Data'!L403, 0)</f>
        <v>0</v>
      </c>
      <c r="V408" s="7">
        <f t="shared" si="104"/>
        <v>0</v>
      </c>
      <c r="W408">
        <f>IF(AND(ISNUMBER('Raw Data'!O403), OR('Raw Data'!O403&lt;'Raw Data'!P403, 'Raw Data'!O403='Raw Data'!P403)), 'Raw Data'!M403, 0)</f>
        <v>0</v>
      </c>
      <c r="X408" s="7">
        <f t="shared" si="105"/>
        <v>0</v>
      </c>
      <c r="Y408">
        <f>IF(AND(ISNUMBER('Raw Data'!O403), OR('Raw Data'!O403&gt;'Raw Data'!P403, 'Raw Data'!O403&lt;'Raw Data'!P403)), 'Raw Data'!N403, 0)</f>
        <v>0</v>
      </c>
      <c r="Z408">
        <f>IF('Raw Data'!C403&lt;'Raw Data'!E403, 1, 0)</f>
        <v>0</v>
      </c>
      <c r="AA408">
        <f>IF(AND('Raw Data'!C403&lt;'Raw Data'!E403, 'Raw Data'!O403&gt;'Raw Data'!P403), 'Raw Data'!C403, 0)</f>
        <v>0</v>
      </c>
      <c r="AB408" t="b">
        <f>'Raw Data'!C403&lt;'Raw Data'!E403</f>
        <v>0</v>
      </c>
      <c r="AC408">
        <f>IF('Raw Data'!C404&gt;'Raw Data'!E404, 1, 0)</f>
        <v>0</v>
      </c>
      <c r="AD408">
        <f>IF(AND('Raw Data'!C403&gt;'Raw Data'!E403, 'Raw Data'!O403&gt;'Raw Data'!P403), 'Raw Data'!C403, 0)</f>
        <v>0</v>
      </c>
      <c r="AE408">
        <f>IF('Raw Data'!E403&lt;'Raw Data'!C403, 1, 0)</f>
        <v>0</v>
      </c>
      <c r="AF408">
        <f>IF(AND('Raw Data'!C403&gt;'Raw Data'!E403, 'Raw Data'!O403&lt;'Raw Data'!P403), 'Raw Data'!E403, 0)</f>
        <v>0</v>
      </c>
      <c r="AG408">
        <f>IF('Raw Data'!E403&gt;'Raw Data'!C403, 1, 0)</f>
        <v>0</v>
      </c>
      <c r="AH408">
        <f>IF(AND('Raw Data'!C403&lt;'Raw Data'!E403, 'Raw Data'!O403&lt;'Raw Data'!P403), 'Raw Data'!E403, 0)</f>
        <v>0</v>
      </c>
      <c r="AI408" s="7">
        <f t="shared" si="106"/>
        <v>0</v>
      </c>
      <c r="AJ408">
        <f>IF(ISNUMBER('Raw Data'!C403), IF(_xlfn.XLOOKUP(SMALL('Raw Data'!C403:E403, 1), C408:G408, C408:G408, 0)&gt;0, SMALL('Raw Data'!C403:E403, 1), 0), 0)</f>
        <v>0</v>
      </c>
      <c r="AK408" s="7">
        <f t="shared" si="107"/>
        <v>0</v>
      </c>
      <c r="AL408">
        <f>IF(ISNUMBER('Raw Data'!C403), IF(_xlfn.XLOOKUP(SMALL('Raw Data'!C403:E403, 2), C408:G408, C408:G408, 0)&gt;0, SMALL('Raw Data'!C403:E403, 2), 0), 0)</f>
        <v>0</v>
      </c>
      <c r="AM408" s="7">
        <f t="shared" si="108"/>
        <v>0</v>
      </c>
      <c r="AN408">
        <f>IF(ISNUMBER('Raw Data'!C403), IF(_xlfn.XLOOKUP(SMALL('Raw Data'!C403:E403, 3), C408:G408, C408:G408, 0)&gt;0, SMALL('Raw Data'!C403:E403, 3), 0), 0)</f>
        <v>0</v>
      </c>
      <c r="AO408" s="7">
        <f t="shared" si="109"/>
        <v>0</v>
      </c>
      <c r="AP408">
        <f>IF(AND('Raw Data'!C403&lt;'Raw Data'!E403,'Raw Data'!O403&gt;'Raw Data'!P403),'Raw Data'!C403,IF(AND('Raw Data'!E403&lt;'Raw Data'!C403,'Raw Data'!P403&gt;'Raw Data'!O403),'Raw Data'!E403,0))</f>
        <v>0</v>
      </c>
      <c r="AQ408" s="7">
        <f t="shared" si="110"/>
        <v>0</v>
      </c>
      <c r="AR408">
        <f>IF(AND('Raw Data'!C403&gt;'Raw Data'!E403,'Raw Data'!O403&gt;'Raw Data'!P403),'Raw Data'!C403,IF(AND('Raw Data'!E403&gt;'Raw Data'!C403,'Raw Data'!P403&gt;'Raw Data'!O403),'Raw Data'!E403,0))</f>
        <v>0</v>
      </c>
      <c r="AS408">
        <f>IF('Raw Data'!D403&gt;0, IF('Raw Data'!D403&gt;4, Analysis!P408, 1), 0)</f>
        <v>0</v>
      </c>
      <c r="AT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AU408">
        <f t="shared" si="111"/>
        <v>0</v>
      </c>
      <c r="AV408">
        <f>IF(AND('Raw Data'!D403&gt;4,'Raw Data'!O403&lt;'Raw Data'!P403),'Raw Data'!K403,IF(AND('Raw Data'!D403&gt;4,'Raw Data'!O403='Raw Data'!P403),0,IF('Raw Data'!O403='Raw Data'!P403,'Raw Data'!D403,0)))</f>
        <v>0</v>
      </c>
      <c r="AW408">
        <f>IF(AND('Raw Data'!D403&lt;4, NOT(ISBLANK('Raw Data'!D403))), 1, 0)</f>
        <v>0</v>
      </c>
      <c r="AX408">
        <f>IF(AND('Raw Data'!D403&lt;4, 'Raw Data'!O403='Raw Data'!P403), 'Raw Data'!D403, 0)</f>
        <v>0</v>
      </c>
    </row>
    <row r="409" spans="1:50" x14ac:dyDescent="0.3">
      <c r="A409">
        <f>'Raw Data'!Q404</f>
        <v>0</v>
      </c>
      <c r="B409" s="7">
        <f t="shared" si="96"/>
        <v>0</v>
      </c>
      <c r="C409">
        <f>IF('Raw Data'!O404&gt;'Raw Data'!P404, 'Raw Data'!C404, 0)</f>
        <v>0</v>
      </c>
      <c r="D409" s="7">
        <f t="shared" si="97"/>
        <v>0</v>
      </c>
      <c r="E409">
        <f>IF(AND(ISNUMBER('Raw Data'!O404), 'Raw Data'!O404='Raw Data'!P404), 'Raw Data'!D404, 0)</f>
        <v>0</v>
      </c>
      <c r="F409" s="7">
        <f t="shared" si="98"/>
        <v>0</v>
      </c>
      <c r="G409">
        <f>IF('Raw Data'!O404&lt;'Raw Data'!P404, 'Raw Data'!E404, 0)</f>
        <v>0</v>
      </c>
      <c r="H409" s="7">
        <f t="shared" si="99"/>
        <v>0</v>
      </c>
      <c r="I409">
        <f>IF(SUM('Raw Data'!O404:P404)&gt;2, 'Raw Data'!F404, 0)</f>
        <v>0</v>
      </c>
      <c r="J409" s="7">
        <f t="shared" si="100"/>
        <v>0</v>
      </c>
      <c r="K409">
        <f>IF(AND(ISNUMBER('Raw Data'!O404),SUM('Raw Data'!O404:P404)&lt;3),'Raw Data'!F404,)</f>
        <v>0</v>
      </c>
      <c r="L409" s="7">
        <f t="shared" si="101"/>
        <v>0</v>
      </c>
      <c r="M409">
        <f>IF(AND('Raw Data'!O404&gt;0, 'Raw Data'!P404&gt;0), 'Raw Data'!H404, 0)</f>
        <v>0</v>
      </c>
      <c r="N409" s="7">
        <f t="shared" si="102"/>
        <v>0</v>
      </c>
      <c r="O409">
        <f>IF(AND(ISNUMBER('Raw Data'!O404), OR('Raw Data'!O404=0, 'Raw Data'!P404=0)), 'Raw Data'!I404, 0)</f>
        <v>0</v>
      </c>
      <c r="P409" s="7">
        <f>IF(OR(E409&gt;0, ISBLANK('Raw Data'!O404)=TRUE), 0, 1)</f>
        <v>0</v>
      </c>
      <c r="Q409">
        <f>IF('Raw Data'!O404='Raw Data'!P404, 0, IF('Raw Data'!O404&gt;'Raw Data'!P404, 'Raw Data'!J404, 0))</f>
        <v>0</v>
      </c>
      <c r="R409" s="7">
        <f>IF(OR(E409&gt;0, ISBLANK('Raw Data'!O404)=TRUE), 0, 1)</f>
        <v>0</v>
      </c>
      <c r="S409">
        <f>IF('Raw Data'!O404='Raw Data'!P404, 0, IF('Raw Data'!O404&lt;'Raw Data'!P404, 'Raw Data'!K404, 0))</f>
        <v>0</v>
      </c>
      <c r="T409" s="7">
        <f t="shared" si="103"/>
        <v>0</v>
      </c>
      <c r="U409">
        <f>IF(AND(ISNUMBER('Raw Data'!O404), OR('Raw Data'!O404&gt;'Raw Data'!P404, 'Raw Data'!O404='Raw Data'!P404)), 'Raw Data'!L404, 0)</f>
        <v>0</v>
      </c>
      <c r="V409" s="7">
        <f t="shared" si="104"/>
        <v>0</v>
      </c>
      <c r="W409">
        <f>IF(AND(ISNUMBER('Raw Data'!O404), OR('Raw Data'!O404&lt;'Raw Data'!P404, 'Raw Data'!O404='Raw Data'!P404)), 'Raw Data'!M404, 0)</f>
        <v>0</v>
      </c>
      <c r="X409" s="7">
        <f t="shared" si="105"/>
        <v>0</v>
      </c>
      <c r="Y409">
        <f>IF(AND(ISNUMBER('Raw Data'!O404), OR('Raw Data'!O404&gt;'Raw Data'!P404, 'Raw Data'!O404&lt;'Raw Data'!P404)), 'Raw Data'!N404, 0)</f>
        <v>0</v>
      </c>
      <c r="Z409">
        <f>IF('Raw Data'!C404&lt;'Raw Data'!E404, 1, 0)</f>
        <v>0</v>
      </c>
      <c r="AA409">
        <f>IF(AND('Raw Data'!C404&lt;'Raw Data'!E404, 'Raw Data'!O404&gt;'Raw Data'!P404), 'Raw Data'!C404, 0)</f>
        <v>0</v>
      </c>
      <c r="AB409" t="b">
        <f>'Raw Data'!C404&lt;'Raw Data'!E404</f>
        <v>0</v>
      </c>
      <c r="AC409">
        <f>IF('Raw Data'!C405&gt;'Raw Data'!E405, 1, 0)</f>
        <v>0</v>
      </c>
      <c r="AD409">
        <f>IF(AND('Raw Data'!C404&gt;'Raw Data'!E404, 'Raw Data'!O404&gt;'Raw Data'!P404), 'Raw Data'!C404, 0)</f>
        <v>0</v>
      </c>
      <c r="AE409">
        <f>IF('Raw Data'!E404&lt;'Raw Data'!C404, 1, 0)</f>
        <v>0</v>
      </c>
      <c r="AF409">
        <f>IF(AND('Raw Data'!C404&gt;'Raw Data'!E404, 'Raw Data'!O404&lt;'Raw Data'!P404), 'Raw Data'!E404, 0)</f>
        <v>0</v>
      </c>
      <c r="AG409">
        <f>IF('Raw Data'!E404&gt;'Raw Data'!C404, 1, 0)</f>
        <v>0</v>
      </c>
      <c r="AH409">
        <f>IF(AND('Raw Data'!C404&lt;'Raw Data'!E404, 'Raw Data'!O404&lt;'Raw Data'!P404), 'Raw Data'!E404, 0)</f>
        <v>0</v>
      </c>
      <c r="AI409" s="7">
        <f t="shared" si="106"/>
        <v>0</v>
      </c>
      <c r="AJ409">
        <f>IF(ISNUMBER('Raw Data'!C404), IF(_xlfn.XLOOKUP(SMALL('Raw Data'!C404:E404, 1), C409:G409, C409:G409, 0)&gt;0, SMALL('Raw Data'!C404:E404, 1), 0), 0)</f>
        <v>0</v>
      </c>
      <c r="AK409" s="7">
        <f t="shared" si="107"/>
        <v>0</v>
      </c>
      <c r="AL409">
        <f>IF(ISNUMBER('Raw Data'!C404), IF(_xlfn.XLOOKUP(SMALL('Raw Data'!C404:E404, 2), C409:G409, C409:G409, 0)&gt;0, SMALL('Raw Data'!C404:E404, 2), 0), 0)</f>
        <v>0</v>
      </c>
      <c r="AM409" s="7">
        <f t="shared" si="108"/>
        <v>0</v>
      </c>
      <c r="AN409">
        <f>IF(ISNUMBER('Raw Data'!C404), IF(_xlfn.XLOOKUP(SMALL('Raw Data'!C404:E404, 3), C409:G409, C409:G409, 0)&gt;0, SMALL('Raw Data'!C404:E404, 3), 0), 0)</f>
        <v>0</v>
      </c>
      <c r="AO409" s="7">
        <f t="shared" si="109"/>
        <v>0</v>
      </c>
      <c r="AP409">
        <f>IF(AND('Raw Data'!C404&lt;'Raw Data'!E404,'Raw Data'!O404&gt;'Raw Data'!P404),'Raw Data'!C404,IF(AND('Raw Data'!E404&lt;'Raw Data'!C404,'Raw Data'!P404&gt;'Raw Data'!O404),'Raw Data'!E404,0))</f>
        <v>0</v>
      </c>
      <c r="AQ409" s="7">
        <f t="shared" si="110"/>
        <v>0</v>
      </c>
      <c r="AR409">
        <f>IF(AND('Raw Data'!C404&gt;'Raw Data'!E404,'Raw Data'!O404&gt;'Raw Data'!P404),'Raw Data'!C404,IF(AND('Raw Data'!E404&gt;'Raw Data'!C404,'Raw Data'!P404&gt;'Raw Data'!O404),'Raw Data'!E404,0))</f>
        <v>0</v>
      </c>
      <c r="AS409">
        <f>IF('Raw Data'!D404&gt;0, IF('Raw Data'!D404&gt;4, Analysis!P409, 1), 0)</f>
        <v>0</v>
      </c>
      <c r="AT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AU409">
        <f t="shared" si="111"/>
        <v>0</v>
      </c>
      <c r="AV409">
        <f>IF(AND('Raw Data'!D404&gt;4,'Raw Data'!O404&lt;'Raw Data'!P404),'Raw Data'!K404,IF(AND('Raw Data'!D404&gt;4,'Raw Data'!O404='Raw Data'!P404),0,IF('Raw Data'!O404='Raw Data'!P404,'Raw Data'!D404,0)))</f>
        <v>0</v>
      </c>
      <c r="AW409">
        <f>IF(AND('Raw Data'!D404&lt;4, NOT(ISBLANK('Raw Data'!D404))), 1, 0)</f>
        <v>0</v>
      </c>
      <c r="AX409">
        <f>IF(AND('Raw Data'!D404&lt;4, 'Raw Data'!O404='Raw Data'!P404), 'Raw Data'!D404, 0)</f>
        <v>0</v>
      </c>
    </row>
    <row r="410" spans="1:50" x14ac:dyDescent="0.3">
      <c r="A410">
        <f>'Raw Data'!Q405</f>
        <v>0</v>
      </c>
      <c r="B410" s="7">
        <f t="shared" si="96"/>
        <v>0</v>
      </c>
      <c r="C410">
        <f>IF('Raw Data'!O405&gt;'Raw Data'!P405, 'Raw Data'!C405, 0)</f>
        <v>0</v>
      </c>
      <c r="D410" s="7">
        <f t="shared" si="97"/>
        <v>0</v>
      </c>
      <c r="E410">
        <f>IF(AND(ISNUMBER('Raw Data'!O405), 'Raw Data'!O405='Raw Data'!P405), 'Raw Data'!D405, 0)</f>
        <v>0</v>
      </c>
      <c r="F410" s="7">
        <f t="shared" si="98"/>
        <v>0</v>
      </c>
      <c r="G410">
        <f>IF('Raw Data'!O405&lt;'Raw Data'!P405, 'Raw Data'!E405, 0)</f>
        <v>0</v>
      </c>
      <c r="H410" s="7">
        <f t="shared" si="99"/>
        <v>0</v>
      </c>
      <c r="I410">
        <f>IF(SUM('Raw Data'!O405:P405)&gt;2, 'Raw Data'!F405, 0)</f>
        <v>0</v>
      </c>
      <c r="J410" s="7">
        <f t="shared" si="100"/>
        <v>0</v>
      </c>
      <c r="K410">
        <f>IF(AND(ISNUMBER('Raw Data'!O405),SUM('Raw Data'!O405:P405)&lt;3),'Raw Data'!F405,)</f>
        <v>0</v>
      </c>
      <c r="L410" s="7">
        <f t="shared" si="101"/>
        <v>0</v>
      </c>
      <c r="M410">
        <f>IF(AND('Raw Data'!O405&gt;0, 'Raw Data'!P405&gt;0), 'Raw Data'!H405, 0)</f>
        <v>0</v>
      </c>
      <c r="N410" s="7">
        <f t="shared" si="102"/>
        <v>0</v>
      </c>
      <c r="O410">
        <f>IF(AND(ISNUMBER('Raw Data'!O405), OR('Raw Data'!O405=0, 'Raw Data'!P405=0)), 'Raw Data'!I405, 0)</f>
        <v>0</v>
      </c>
      <c r="P410" s="7">
        <f>IF(OR(E410&gt;0, ISBLANK('Raw Data'!O405)=TRUE), 0, 1)</f>
        <v>0</v>
      </c>
      <c r="Q410">
        <f>IF('Raw Data'!O405='Raw Data'!P405, 0, IF('Raw Data'!O405&gt;'Raw Data'!P405, 'Raw Data'!J405, 0))</f>
        <v>0</v>
      </c>
      <c r="R410" s="7">
        <f>IF(OR(E410&gt;0, ISBLANK('Raw Data'!O405)=TRUE), 0, 1)</f>
        <v>0</v>
      </c>
      <c r="S410">
        <f>IF('Raw Data'!O405='Raw Data'!P405, 0, IF('Raw Data'!O405&lt;'Raw Data'!P405, 'Raw Data'!K405, 0))</f>
        <v>0</v>
      </c>
      <c r="T410" s="7">
        <f t="shared" si="103"/>
        <v>0</v>
      </c>
      <c r="U410">
        <f>IF(AND(ISNUMBER('Raw Data'!O405), OR('Raw Data'!O405&gt;'Raw Data'!P405, 'Raw Data'!O405='Raw Data'!P405)), 'Raw Data'!L405, 0)</f>
        <v>0</v>
      </c>
      <c r="V410" s="7">
        <f t="shared" si="104"/>
        <v>0</v>
      </c>
      <c r="W410">
        <f>IF(AND(ISNUMBER('Raw Data'!O405), OR('Raw Data'!O405&lt;'Raw Data'!P405, 'Raw Data'!O405='Raw Data'!P405)), 'Raw Data'!M405, 0)</f>
        <v>0</v>
      </c>
      <c r="X410" s="7">
        <f t="shared" si="105"/>
        <v>0</v>
      </c>
      <c r="Y410">
        <f>IF(AND(ISNUMBER('Raw Data'!O405), OR('Raw Data'!O405&gt;'Raw Data'!P405, 'Raw Data'!O405&lt;'Raw Data'!P405)), 'Raw Data'!N405, 0)</f>
        <v>0</v>
      </c>
      <c r="Z410">
        <f>IF('Raw Data'!C405&lt;'Raw Data'!E405, 1, 0)</f>
        <v>0</v>
      </c>
      <c r="AA410">
        <f>IF(AND('Raw Data'!C405&lt;'Raw Data'!E405, 'Raw Data'!O405&gt;'Raw Data'!P405), 'Raw Data'!C405, 0)</f>
        <v>0</v>
      </c>
      <c r="AB410" t="b">
        <f>'Raw Data'!C405&lt;'Raw Data'!E405</f>
        <v>0</v>
      </c>
      <c r="AC410">
        <f>IF('Raw Data'!C406&gt;'Raw Data'!E406, 1, 0)</f>
        <v>0</v>
      </c>
      <c r="AD410">
        <f>IF(AND('Raw Data'!C405&gt;'Raw Data'!E405, 'Raw Data'!O405&gt;'Raw Data'!P405), 'Raw Data'!C405, 0)</f>
        <v>0</v>
      </c>
      <c r="AE410">
        <f>IF('Raw Data'!E405&lt;'Raw Data'!C405, 1, 0)</f>
        <v>0</v>
      </c>
      <c r="AF410">
        <f>IF(AND('Raw Data'!C405&gt;'Raw Data'!E405, 'Raw Data'!O405&lt;'Raw Data'!P405), 'Raw Data'!E405, 0)</f>
        <v>0</v>
      </c>
      <c r="AG410">
        <f>IF('Raw Data'!E405&gt;'Raw Data'!C405, 1, 0)</f>
        <v>0</v>
      </c>
      <c r="AH410">
        <f>IF(AND('Raw Data'!C405&lt;'Raw Data'!E405, 'Raw Data'!O405&lt;'Raw Data'!P405), 'Raw Data'!E405, 0)</f>
        <v>0</v>
      </c>
      <c r="AI410" s="7">
        <f t="shared" si="106"/>
        <v>0</v>
      </c>
      <c r="AJ410">
        <f>IF(ISNUMBER('Raw Data'!C405), IF(_xlfn.XLOOKUP(SMALL('Raw Data'!C405:E405, 1), C410:G410, C410:G410, 0)&gt;0, SMALL('Raw Data'!C405:E405, 1), 0), 0)</f>
        <v>0</v>
      </c>
      <c r="AK410" s="7">
        <f t="shared" si="107"/>
        <v>0</v>
      </c>
      <c r="AL410">
        <f>IF(ISNUMBER('Raw Data'!C405), IF(_xlfn.XLOOKUP(SMALL('Raw Data'!C405:E405, 2), C410:G410, C410:G410, 0)&gt;0, SMALL('Raw Data'!C405:E405, 2), 0), 0)</f>
        <v>0</v>
      </c>
      <c r="AM410" s="7">
        <f t="shared" si="108"/>
        <v>0</v>
      </c>
      <c r="AN410">
        <f>IF(ISNUMBER('Raw Data'!C405), IF(_xlfn.XLOOKUP(SMALL('Raw Data'!C405:E405, 3), C410:G410, C410:G410, 0)&gt;0, SMALL('Raw Data'!C405:E405, 3), 0), 0)</f>
        <v>0</v>
      </c>
      <c r="AO410" s="7">
        <f t="shared" si="109"/>
        <v>0</v>
      </c>
      <c r="AP410">
        <f>IF(AND('Raw Data'!C405&lt;'Raw Data'!E405,'Raw Data'!O405&gt;'Raw Data'!P405),'Raw Data'!C405,IF(AND('Raw Data'!E405&lt;'Raw Data'!C405,'Raw Data'!P405&gt;'Raw Data'!O405),'Raw Data'!E405,0))</f>
        <v>0</v>
      </c>
      <c r="AQ410" s="7">
        <f t="shared" si="110"/>
        <v>0</v>
      </c>
      <c r="AR410">
        <f>IF(AND('Raw Data'!C405&gt;'Raw Data'!E405,'Raw Data'!O405&gt;'Raw Data'!P405),'Raw Data'!C405,IF(AND('Raw Data'!E405&gt;'Raw Data'!C405,'Raw Data'!P405&gt;'Raw Data'!O405),'Raw Data'!E405,0))</f>
        <v>0</v>
      </c>
      <c r="AS410">
        <f>IF('Raw Data'!D405&gt;0, IF('Raw Data'!D405&gt;4, Analysis!P410, 1), 0)</f>
        <v>0</v>
      </c>
      <c r="AT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AU410">
        <f t="shared" si="111"/>
        <v>0</v>
      </c>
      <c r="AV410">
        <f>IF(AND('Raw Data'!D405&gt;4,'Raw Data'!O405&lt;'Raw Data'!P405),'Raw Data'!K405,IF(AND('Raw Data'!D405&gt;4,'Raw Data'!O405='Raw Data'!P405),0,IF('Raw Data'!O405='Raw Data'!P405,'Raw Data'!D405,0)))</f>
        <v>0</v>
      </c>
      <c r="AW410">
        <f>IF(AND('Raw Data'!D405&lt;4, NOT(ISBLANK('Raw Data'!D405))), 1, 0)</f>
        <v>0</v>
      </c>
      <c r="AX410">
        <f>IF(AND('Raw Data'!D405&lt;4, 'Raw Data'!O405='Raw Data'!P405), 'Raw Data'!D405, 0)</f>
        <v>0</v>
      </c>
    </row>
    <row r="411" spans="1:50" x14ac:dyDescent="0.3">
      <c r="A411">
        <f>'Raw Data'!Q406</f>
        <v>0</v>
      </c>
      <c r="B411" s="7">
        <f t="shared" si="96"/>
        <v>0</v>
      </c>
      <c r="C411">
        <f>IF('Raw Data'!O406&gt;'Raw Data'!P406, 'Raw Data'!C406, 0)</f>
        <v>0</v>
      </c>
      <c r="D411" s="7">
        <f t="shared" si="97"/>
        <v>0</v>
      </c>
      <c r="E411">
        <f>IF(AND(ISNUMBER('Raw Data'!O406), 'Raw Data'!O406='Raw Data'!P406), 'Raw Data'!D406, 0)</f>
        <v>0</v>
      </c>
      <c r="F411" s="7">
        <f t="shared" si="98"/>
        <v>0</v>
      </c>
      <c r="G411">
        <f>IF('Raw Data'!O406&lt;'Raw Data'!P406, 'Raw Data'!E406, 0)</f>
        <v>0</v>
      </c>
      <c r="H411" s="7">
        <f t="shared" si="99"/>
        <v>0</v>
      </c>
      <c r="I411">
        <f>IF(SUM('Raw Data'!O406:P406)&gt;2, 'Raw Data'!F406, 0)</f>
        <v>0</v>
      </c>
      <c r="J411" s="7">
        <f t="shared" si="100"/>
        <v>0</v>
      </c>
      <c r="K411">
        <f>IF(AND(ISNUMBER('Raw Data'!O406),SUM('Raw Data'!O406:P406)&lt;3),'Raw Data'!F406,)</f>
        <v>0</v>
      </c>
      <c r="L411" s="7">
        <f t="shared" si="101"/>
        <v>0</v>
      </c>
      <c r="M411">
        <f>IF(AND('Raw Data'!O406&gt;0, 'Raw Data'!P406&gt;0), 'Raw Data'!H406, 0)</f>
        <v>0</v>
      </c>
      <c r="N411" s="7">
        <f t="shared" si="102"/>
        <v>0</v>
      </c>
      <c r="O411">
        <f>IF(AND(ISNUMBER('Raw Data'!O406), OR('Raw Data'!O406=0, 'Raw Data'!P406=0)), 'Raw Data'!I406, 0)</f>
        <v>0</v>
      </c>
      <c r="P411" s="7">
        <f>IF(OR(E411&gt;0, ISBLANK('Raw Data'!O406)=TRUE), 0, 1)</f>
        <v>0</v>
      </c>
      <c r="Q411">
        <f>IF('Raw Data'!O406='Raw Data'!P406, 0, IF('Raw Data'!O406&gt;'Raw Data'!P406, 'Raw Data'!J406, 0))</f>
        <v>0</v>
      </c>
      <c r="R411" s="7">
        <f>IF(OR(E411&gt;0, ISBLANK('Raw Data'!O406)=TRUE), 0, 1)</f>
        <v>0</v>
      </c>
      <c r="S411">
        <f>IF('Raw Data'!O406='Raw Data'!P406, 0, IF('Raw Data'!O406&lt;'Raw Data'!P406, 'Raw Data'!K406, 0))</f>
        <v>0</v>
      </c>
      <c r="T411" s="7">
        <f t="shared" si="103"/>
        <v>0</v>
      </c>
      <c r="U411">
        <f>IF(AND(ISNUMBER('Raw Data'!O406), OR('Raw Data'!O406&gt;'Raw Data'!P406, 'Raw Data'!O406='Raw Data'!P406)), 'Raw Data'!L406, 0)</f>
        <v>0</v>
      </c>
      <c r="V411" s="7">
        <f t="shared" si="104"/>
        <v>0</v>
      </c>
      <c r="W411">
        <f>IF(AND(ISNUMBER('Raw Data'!O406), OR('Raw Data'!O406&lt;'Raw Data'!P406, 'Raw Data'!O406='Raw Data'!P406)), 'Raw Data'!M406, 0)</f>
        <v>0</v>
      </c>
      <c r="X411" s="7">
        <f t="shared" si="105"/>
        <v>0</v>
      </c>
      <c r="Y411">
        <f>IF(AND(ISNUMBER('Raw Data'!O406), OR('Raw Data'!O406&gt;'Raw Data'!P406, 'Raw Data'!O406&lt;'Raw Data'!P406)), 'Raw Data'!N406, 0)</f>
        <v>0</v>
      </c>
      <c r="Z411">
        <f>IF('Raw Data'!C406&lt;'Raw Data'!E406, 1, 0)</f>
        <v>0</v>
      </c>
      <c r="AA411">
        <f>IF(AND('Raw Data'!C406&lt;'Raw Data'!E406, 'Raw Data'!O406&gt;'Raw Data'!P406), 'Raw Data'!C406, 0)</f>
        <v>0</v>
      </c>
      <c r="AB411" t="b">
        <f>'Raw Data'!C406&lt;'Raw Data'!E406</f>
        <v>0</v>
      </c>
      <c r="AC411">
        <f>IF('Raw Data'!C407&gt;'Raw Data'!E407, 1, 0)</f>
        <v>0</v>
      </c>
      <c r="AD411">
        <f>IF(AND('Raw Data'!C406&gt;'Raw Data'!E406, 'Raw Data'!O406&gt;'Raw Data'!P406), 'Raw Data'!C406, 0)</f>
        <v>0</v>
      </c>
      <c r="AE411">
        <f>IF('Raw Data'!E406&lt;'Raw Data'!C406, 1, 0)</f>
        <v>0</v>
      </c>
      <c r="AF411">
        <f>IF(AND('Raw Data'!C406&gt;'Raw Data'!E406, 'Raw Data'!O406&lt;'Raw Data'!P406), 'Raw Data'!E406, 0)</f>
        <v>0</v>
      </c>
      <c r="AG411">
        <f>IF('Raw Data'!E406&gt;'Raw Data'!C406, 1, 0)</f>
        <v>0</v>
      </c>
      <c r="AH411">
        <f>IF(AND('Raw Data'!C406&lt;'Raw Data'!E406, 'Raw Data'!O406&lt;'Raw Data'!P406), 'Raw Data'!E406, 0)</f>
        <v>0</v>
      </c>
      <c r="AI411" s="7">
        <f t="shared" si="106"/>
        <v>0</v>
      </c>
      <c r="AJ411">
        <f>IF(ISNUMBER('Raw Data'!C406), IF(_xlfn.XLOOKUP(SMALL('Raw Data'!C406:E406, 1), C411:G411, C411:G411, 0)&gt;0, SMALL('Raw Data'!C406:E406, 1), 0), 0)</f>
        <v>0</v>
      </c>
      <c r="AK411" s="7">
        <f t="shared" si="107"/>
        <v>0</v>
      </c>
      <c r="AL411">
        <f>IF(ISNUMBER('Raw Data'!C406), IF(_xlfn.XLOOKUP(SMALL('Raw Data'!C406:E406, 2), C411:G411, C411:G411, 0)&gt;0, SMALL('Raw Data'!C406:E406, 2), 0), 0)</f>
        <v>0</v>
      </c>
      <c r="AM411" s="7">
        <f t="shared" si="108"/>
        <v>0</v>
      </c>
      <c r="AN411">
        <f>IF(ISNUMBER('Raw Data'!C406), IF(_xlfn.XLOOKUP(SMALL('Raw Data'!C406:E406, 3), C411:G411, C411:G411, 0)&gt;0, SMALL('Raw Data'!C406:E406, 3), 0), 0)</f>
        <v>0</v>
      </c>
      <c r="AO411" s="7">
        <f t="shared" si="109"/>
        <v>0</v>
      </c>
      <c r="AP411">
        <f>IF(AND('Raw Data'!C406&lt;'Raw Data'!E406,'Raw Data'!O406&gt;'Raw Data'!P406),'Raw Data'!C406,IF(AND('Raw Data'!E406&lt;'Raw Data'!C406,'Raw Data'!P406&gt;'Raw Data'!O406),'Raw Data'!E406,0))</f>
        <v>0</v>
      </c>
      <c r="AQ411" s="7">
        <f t="shared" si="110"/>
        <v>0</v>
      </c>
      <c r="AR411">
        <f>IF(AND('Raw Data'!C406&gt;'Raw Data'!E406,'Raw Data'!O406&gt;'Raw Data'!P406),'Raw Data'!C406,IF(AND('Raw Data'!E406&gt;'Raw Data'!C406,'Raw Data'!P406&gt;'Raw Data'!O406),'Raw Data'!E406,0))</f>
        <v>0</v>
      </c>
      <c r="AS411">
        <f>IF('Raw Data'!D406&gt;0, IF('Raw Data'!D406&gt;4, Analysis!P411, 1), 0)</f>
        <v>0</v>
      </c>
      <c r="AT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AU411">
        <f t="shared" si="111"/>
        <v>0</v>
      </c>
      <c r="AV411">
        <f>IF(AND('Raw Data'!D406&gt;4,'Raw Data'!O406&lt;'Raw Data'!P406),'Raw Data'!K406,IF(AND('Raw Data'!D406&gt;4,'Raw Data'!O406='Raw Data'!P406),0,IF('Raw Data'!O406='Raw Data'!P406,'Raw Data'!D406,0)))</f>
        <v>0</v>
      </c>
      <c r="AW411">
        <f>IF(AND('Raw Data'!D406&lt;4, NOT(ISBLANK('Raw Data'!D406))), 1, 0)</f>
        <v>0</v>
      </c>
      <c r="AX411">
        <f>IF(AND('Raw Data'!D406&lt;4, 'Raw Data'!O406='Raw Data'!P406), 'Raw Data'!D406, 0)</f>
        <v>0</v>
      </c>
    </row>
    <row r="412" spans="1:50" x14ac:dyDescent="0.3">
      <c r="A412">
        <f>'Raw Data'!Q407</f>
        <v>0</v>
      </c>
      <c r="B412" s="7">
        <f t="shared" si="96"/>
        <v>0</v>
      </c>
      <c r="C412">
        <f>IF('Raw Data'!O407&gt;'Raw Data'!P407, 'Raw Data'!C407, 0)</f>
        <v>0</v>
      </c>
      <c r="D412" s="7">
        <f t="shared" si="97"/>
        <v>0</v>
      </c>
      <c r="E412">
        <f>IF(AND(ISNUMBER('Raw Data'!O407), 'Raw Data'!O407='Raw Data'!P407), 'Raw Data'!D407, 0)</f>
        <v>0</v>
      </c>
      <c r="F412" s="7">
        <f t="shared" si="98"/>
        <v>0</v>
      </c>
      <c r="G412">
        <f>IF('Raw Data'!O407&lt;'Raw Data'!P407, 'Raw Data'!E407, 0)</f>
        <v>0</v>
      </c>
      <c r="H412" s="7">
        <f t="shared" si="99"/>
        <v>0</v>
      </c>
      <c r="I412">
        <f>IF(SUM('Raw Data'!O407:P407)&gt;2, 'Raw Data'!F407, 0)</f>
        <v>0</v>
      </c>
      <c r="J412" s="7">
        <f t="shared" si="100"/>
        <v>0</v>
      </c>
      <c r="K412">
        <f>IF(AND(ISNUMBER('Raw Data'!O407),SUM('Raw Data'!O407:P407)&lt;3),'Raw Data'!F407,)</f>
        <v>0</v>
      </c>
      <c r="L412" s="7">
        <f t="shared" si="101"/>
        <v>0</v>
      </c>
      <c r="M412">
        <f>IF(AND('Raw Data'!O407&gt;0, 'Raw Data'!P407&gt;0), 'Raw Data'!H407, 0)</f>
        <v>0</v>
      </c>
      <c r="N412" s="7">
        <f t="shared" si="102"/>
        <v>0</v>
      </c>
      <c r="O412">
        <f>IF(AND(ISNUMBER('Raw Data'!O407), OR('Raw Data'!O407=0, 'Raw Data'!P407=0)), 'Raw Data'!I407, 0)</f>
        <v>0</v>
      </c>
      <c r="P412" s="7">
        <f>IF(OR(E412&gt;0, ISBLANK('Raw Data'!O407)=TRUE), 0, 1)</f>
        <v>0</v>
      </c>
      <c r="Q412">
        <f>IF('Raw Data'!O407='Raw Data'!P407, 0, IF('Raw Data'!O407&gt;'Raw Data'!P407, 'Raw Data'!J407, 0))</f>
        <v>0</v>
      </c>
      <c r="R412" s="7">
        <f>IF(OR(E412&gt;0, ISBLANK('Raw Data'!O407)=TRUE), 0, 1)</f>
        <v>0</v>
      </c>
      <c r="S412">
        <f>IF('Raw Data'!O407='Raw Data'!P407, 0, IF('Raw Data'!O407&lt;'Raw Data'!P407, 'Raw Data'!K407, 0))</f>
        <v>0</v>
      </c>
      <c r="T412" s="7">
        <f t="shared" si="103"/>
        <v>0</v>
      </c>
      <c r="U412">
        <f>IF(AND(ISNUMBER('Raw Data'!O407), OR('Raw Data'!O407&gt;'Raw Data'!P407, 'Raw Data'!O407='Raw Data'!P407)), 'Raw Data'!L407, 0)</f>
        <v>0</v>
      </c>
      <c r="V412" s="7">
        <f t="shared" si="104"/>
        <v>0</v>
      </c>
      <c r="W412">
        <f>IF(AND(ISNUMBER('Raw Data'!O407), OR('Raw Data'!O407&lt;'Raw Data'!P407, 'Raw Data'!O407='Raw Data'!P407)), 'Raw Data'!M407, 0)</f>
        <v>0</v>
      </c>
      <c r="X412" s="7">
        <f t="shared" si="105"/>
        <v>0</v>
      </c>
      <c r="Y412">
        <f>IF(AND(ISNUMBER('Raw Data'!O407), OR('Raw Data'!O407&gt;'Raw Data'!P407, 'Raw Data'!O407&lt;'Raw Data'!P407)), 'Raw Data'!N407, 0)</f>
        <v>0</v>
      </c>
      <c r="Z412">
        <f>IF('Raw Data'!C407&lt;'Raw Data'!E407, 1, 0)</f>
        <v>0</v>
      </c>
      <c r="AA412">
        <f>IF(AND('Raw Data'!C407&lt;'Raw Data'!E407, 'Raw Data'!O407&gt;'Raw Data'!P407), 'Raw Data'!C407, 0)</f>
        <v>0</v>
      </c>
      <c r="AB412" t="b">
        <f>'Raw Data'!C407&lt;'Raw Data'!E407</f>
        <v>0</v>
      </c>
      <c r="AC412">
        <f>IF('Raw Data'!C408&gt;'Raw Data'!E408, 1, 0)</f>
        <v>0</v>
      </c>
      <c r="AD412">
        <f>IF(AND('Raw Data'!C407&gt;'Raw Data'!E407, 'Raw Data'!O407&gt;'Raw Data'!P407), 'Raw Data'!C407, 0)</f>
        <v>0</v>
      </c>
      <c r="AE412">
        <f>IF('Raw Data'!E407&lt;'Raw Data'!C407, 1, 0)</f>
        <v>0</v>
      </c>
      <c r="AF412">
        <f>IF(AND('Raw Data'!C407&gt;'Raw Data'!E407, 'Raw Data'!O407&lt;'Raw Data'!P407), 'Raw Data'!E407, 0)</f>
        <v>0</v>
      </c>
      <c r="AG412">
        <f>IF('Raw Data'!E407&gt;'Raw Data'!C407, 1, 0)</f>
        <v>0</v>
      </c>
      <c r="AH412">
        <f>IF(AND('Raw Data'!C407&lt;'Raw Data'!E407, 'Raw Data'!O407&lt;'Raw Data'!P407), 'Raw Data'!E407, 0)</f>
        <v>0</v>
      </c>
      <c r="AI412" s="7">
        <f t="shared" si="106"/>
        <v>0</v>
      </c>
      <c r="AJ412">
        <f>IF(ISNUMBER('Raw Data'!C407), IF(_xlfn.XLOOKUP(SMALL('Raw Data'!C407:E407, 1), C412:G412, C412:G412, 0)&gt;0, SMALL('Raw Data'!C407:E407, 1), 0), 0)</f>
        <v>0</v>
      </c>
      <c r="AK412" s="7">
        <f t="shared" si="107"/>
        <v>0</v>
      </c>
      <c r="AL412">
        <f>IF(ISNUMBER('Raw Data'!C407), IF(_xlfn.XLOOKUP(SMALL('Raw Data'!C407:E407, 2), C412:G412, C412:G412, 0)&gt;0, SMALL('Raw Data'!C407:E407, 2), 0), 0)</f>
        <v>0</v>
      </c>
      <c r="AM412" s="7">
        <f t="shared" si="108"/>
        <v>0</v>
      </c>
      <c r="AN412">
        <f>IF(ISNUMBER('Raw Data'!C407), IF(_xlfn.XLOOKUP(SMALL('Raw Data'!C407:E407, 3), C412:G412, C412:G412, 0)&gt;0, SMALL('Raw Data'!C407:E407, 3), 0), 0)</f>
        <v>0</v>
      </c>
      <c r="AO412" s="7">
        <f t="shared" si="109"/>
        <v>0</v>
      </c>
      <c r="AP412">
        <f>IF(AND('Raw Data'!C407&lt;'Raw Data'!E407,'Raw Data'!O407&gt;'Raw Data'!P407),'Raw Data'!C407,IF(AND('Raw Data'!E407&lt;'Raw Data'!C407,'Raw Data'!P407&gt;'Raw Data'!O407),'Raw Data'!E407,0))</f>
        <v>0</v>
      </c>
      <c r="AQ412" s="7">
        <f t="shared" si="110"/>
        <v>0</v>
      </c>
      <c r="AR412">
        <f>IF(AND('Raw Data'!C407&gt;'Raw Data'!E407,'Raw Data'!O407&gt;'Raw Data'!P407),'Raw Data'!C407,IF(AND('Raw Data'!E407&gt;'Raw Data'!C407,'Raw Data'!P407&gt;'Raw Data'!O407),'Raw Data'!E407,0))</f>
        <v>0</v>
      </c>
      <c r="AS412">
        <f>IF('Raw Data'!D407&gt;0, IF('Raw Data'!D407&gt;4, Analysis!P412, 1), 0)</f>
        <v>0</v>
      </c>
      <c r="AT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AU412">
        <f t="shared" si="111"/>
        <v>0</v>
      </c>
      <c r="AV412">
        <f>IF(AND('Raw Data'!D407&gt;4,'Raw Data'!O407&lt;'Raw Data'!P407),'Raw Data'!K407,IF(AND('Raw Data'!D407&gt;4,'Raw Data'!O407='Raw Data'!P407),0,IF('Raw Data'!O407='Raw Data'!P407,'Raw Data'!D407,0)))</f>
        <v>0</v>
      </c>
      <c r="AW412">
        <f>IF(AND('Raw Data'!D407&lt;4, NOT(ISBLANK('Raw Data'!D407))), 1, 0)</f>
        <v>0</v>
      </c>
      <c r="AX412">
        <f>IF(AND('Raw Data'!D407&lt;4, 'Raw Data'!O407='Raw Data'!P407), 'Raw Data'!D407, 0)</f>
        <v>0</v>
      </c>
    </row>
    <row r="413" spans="1:50" x14ac:dyDescent="0.3">
      <c r="A413">
        <f>'Raw Data'!Q408</f>
        <v>0</v>
      </c>
      <c r="B413" s="7">
        <f t="shared" si="96"/>
        <v>0</v>
      </c>
      <c r="C413">
        <f>IF('Raw Data'!O408&gt;'Raw Data'!P408, 'Raw Data'!C408, 0)</f>
        <v>0</v>
      </c>
      <c r="D413" s="7">
        <f t="shared" si="97"/>
        <v>0</v>
      </c>
      <c r="E413">
        <f>IF(AND(ISNUMBER('Raw Data'!O408), 'Raw Data'!O408='Raw Data'!P408), 'Raw Data'!D408, 0)</f>
        <v>0</v>
      </c>
      <c r="F413" s="7">
        <f t="shared" si="98"/>
        <v>0</v>
      </c>
      <c r="G413">
        <f>IF('Raw Data'!O408&lt;'Raw Data'!P408, 'Raw Data'!E408, 0)</f>
        <v>0</v>
      </c>
      <c r="H413" s="7">
        <f t="shared" si="99"/>
        <v>0</v>
      </c>
      <c r="I413">
        <f>IF(SUM('Raw Data'!O408:P408)&gt;2, 'Raw Data'!F408, 0)</f>
        <v>0</v>
      </c>
      <c r="J413" s="7">
        <f t="shared" si="100"/>
        <v>0</v>
      </c>
      <c r="K413">
        <f>IF(AND(ISNUMBER('Raw Data'!O408),SUM('Raw Data'!O408:P408)&lt;3),'Raw Data'!F408,)</f>
        <v>0</v>
      </c>
      <c r="L413" s="7">
        <f t="shared" si="101"/>
        <v>0</v>
      </c>
      <c r="M413">
        <f>IF(AND('Raw Data'!O408&gt;0, 'Raw Data'!P408&gt;0), 'Raw Data'!H408, 0)</f>
        <v>0</v>
      </c>
      <c r="N413" s="7">
        <f t="shared" si="102"/>
        <v>0</v>
      </c>
      <c r="O413">
        <f>IF(AND(ISNUMBER('Raw Data'!O408), OR('Raw Data'!O408=0, 'Raw Data'!P408=0)), 'Raw Data'!I408, 0)</f>
        <v>0</v>
      </c>
      <c r="P413" s="7">
        <f>IF(OR(E413&gt;0, ISBLANK('Raw Data'!O408)=TRUE), 0, 1)</f>
        <v>0</v>
      </c>
      <c r="Q413">
        <f>IF('Raw Data'!O408='Raw Data'!P408, 0, IF('Raw Data'!O408&gt;'Raw Data'!P408, 'Raw Data'!J408, 0))</f>
        <v>0</v>
      </c>
      <c r="R413" s="7">
        <f>IF(OR(E413&gt;0, ISBLANK('Raw Data'!O408)=TRUE), 0, 1)</f>
        <v>0</v>
      </c>
      <c r="S413">
        <f>IF('Raw Data'!O408='Raw Data'!P408, 0, IF('Raw Data'!O408&lt;'Raw Data'!P408, 'Raw Data'!K408, 0))</f>
        <v>0</v>
      </c>
      <c r="T413" s="7">
        <f t="shared" si="103"/>
        <v>0</v>
      </c>
      <c r="U413">
        <f>IF(AND(ISNUMBER('Raw Data'!O408), OR('Raw Data'!O408&gt;'Raw Data'!P408, 'Raw Data'!O408='Raw Data'!P408)), 'Raw Data'!L408, 0)</f>
        <v>0</v>
      </c>
      <c r="V413" s="7">
        <f t="shared" si="104"/>
        <v>0</v>
      </c>
      <c r="W413">
        <f>IF(AND(ISNUMBER('Raw Data'!O408), OR('Raw Data'!O408&lt;'Raw Data'!P408, 'Raw Data'!O408='Raw Data'!P408)), 'Raw Data'!M408, 0)</f>
        <v>0</v>
      </c>
      <c r="X413" s="7">
        <f t="shared" si="105"/>
        <v>0</v>
      </c>
      <c r="Y413">
        <f>IF(AND(ISNUMBER('Raw Data'!O408), OR('Raw Data'!O408&gt;'Raw Data'!P408, 'Raw Data'!O408&lt;'Raw Data'!P408)), 'Raw Data'!N408, 0)</f>
        <v>0</v>
      </c>
      <c r="Z413">
        <f>IF('Raw Data'!C408&lt;'Raw Data'!E408, 1, 0)</f>
        <v>0</v>
      </c>
      <c r="AA413">
        <f>IF(AND('Raw Data'!C408&lt;'Raw Data'!E408, 'Raw Data'!O408&gt;'Raw Data'!P408), 'Raw Data'!C408, 0)</f>
        <v>0</v>
      </c>
      <c r="AB413" t="b">
        <f>'Raw Data'!C408&lt;'Raw Data'!E408</f>
        <v>0</v>
      </c>
      <c r="AC413">
        <f>IF('Raw Data'!C409&gt;'Raw Data'!E409, 1, 0)</f>
        <v>0</v>
      </c>
      <c r="AD413">
        <f>IF(AND('Raw Data'!C408&gt;'Raw Data'!E408, 'Raw Data'!O408&gt;'Raw Data'!P408), 'Raw Data'!C408, 0)</f>
        <v>0</v>
      </c>
      <c r="AE413">
        <f>IF('Raw Data'!E408&lt;'Raw Data'!C408, 1, 0)</f>
        <v>0</v>
      </c>
      <c r="AF413">
        <f>IF(AND('Raw Data'!C408&gt;'Raw Data'!E408, 'Raw Data'!O408&lt;'Raw Data'!P408), 'Raw Data'!E408, 0)</f>
        <v>0</v>
      </c>
      <c r="AG413">
        <f>IF('Raw Data'!E408&gt;'Raw Data'!C408, 1, 0)</f>
        <v>0</v>
      </c>
      <c r="AH413">
        <f>IF(AND('Raw Data'!C408&lt;'Raw Data'!E408, 'Raw Data'!O408&lt;'Raw Data'!P408), 'Raw Data'!E408, 0)</f>
        <v>0</v>
      </c>
      <c r="AI413" s="7">
        <f t="shared" si="106"/>
        <v>0</v>
      </c>
      <c r="AJ413">
        <f>IF(ISNUMBER('Raw Data'!C408), IF(_xlfn.XLOOKUP(SMALL('Raw Data'!C408:E408, 1), C413:G413, C413:G413, 0)&gt;0, SMALL('Raw Data'!C408:E408, 1), 0), 0)</f>
        <v>0</v>
      </c>
      <c r="AK413" s="7">
        <f t="shared" si="107"/>
        <v>0</v>
      </c>
      <c r="AL413">
        <f>IF(ISNUMBER('Raw Data'!C408), IF(_xlfn.XLOOKUP(SMALL('Raw Data'!C408:E408, 2), C413:G413, C413:G413, 0)&gt;0, SMALL('Raw Data'!C408:E408, 2), 0), 0)</f>
        <v>0</v>
      </c>
      <c r="AM413" s="7">
        <f t="shared" si="108"/>
        <v>0</v>
      </c>
      <c r="AN413">
        <f>IF(ISNUMBER('Raw Data'!C408), IF(_xlfn.XLOOKUP(SMALL('Raw Data'!C408:E408, 3), C413:G413, C413:G413, 0)&gt;0, SMALL('Raw Data'!C408:E408, 3), 0), 0)</f>
        <v>0</v>
      </c>
      <c r="AO413" s="7">
        <f t="shared" si="109"/>
        <v>0</v>
      </c>
      <c r="AP413">
        <f>IF(AND('Raw Data'!C408&lt;'Raw Data'!E408,'Raw Data'!O408&gt;'Raw Data'!P408),'Raw Data'!C408,IF(AND('Raw Data'!E408&lt;'Raw Data'!C408,'Raw Data'!P408&gt;'Raw Data'!O408),'Raw Data'!E408,0))</f>
        <v>0</v>
      </c>
      <c r="AQ413" s="7">
        <f t="shared" si="110"/>
        <v>0</v>
      </c>
      <c r="AR413">
        <f>IF(AND('Raw Data'!C408&gt;'Raw Data'!E408,'Raw Data'!O408&gt;'Raw Data'!P408),'Raw Data'!C408,IF(AND('Raw Data'!E408&gt;'Raw Data'!C408,'Raw Data'!P408&gt;'Raw Data'!O408),'Raw Data'!E408,0))</f>
        <v>0</v>
      </c>
      <c r="AS413">
        <f>IF('Raw Data'!D408&gt;0, IF('Raw Data'!D408&gt;4, Analysis!P413, 1), 0)</f>
        <v>0</v>
      </c>
      <c r="AT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AU413">
        <f t="shared" si="111"/>
        <v>0</v>
      </c>
      <c r="AV413">
        <f>IF(AND('Raw Data'!D408&gt;4,'Raw Data'!O408&lt;'Raw Data'!P408),'Raw Data'!K408,IF(AND('Raw Data'!D408&gt;4,'Raw Data'!O408='Raw Data'!P408),0,IF('Raw Data'!O408='Raw Data'!P408,'Raw Data'!D408,0)))</f>
        <v>0</v>
      </c>
      <c r="AW413">
        <f>IF(AND('Raw Data'!D408&lt;4, NOT(ISBLANK('Raw Data'!D408))), 1, 0)</f>
        <v>0</v>
      </c>
      <c r="AX413">
        <f>IF(AND('Raw Data'!D408&lt;4, 'Raw Data'!O408='Raw Data'!P408), 'Raw Data'!D408, 0)</f>
        <v>0</v>
      </c>
    </row>
    <row r="414" spans="1:50" x14ac:dyDescent="0.3">
      <c r="A414">
        <f>'Raw Data'!Q409</f>
        <v>0</v>
      </c>
      <c r="B414" s="7">
        <f t="shared" si="96"/>
        <v>0</v>
      </c>
      <c r="C414">
        <f>IF('Raw Data'!O409&gt;'Raw Data'!P409, 'Raw Data'!C409, 0)</f>
        <v>0</v>
      </c>
      <c r="D414" s="7">
        <f t="shared" si="97"/>
        <v>0</v>
      </c>
      <c r="E414">
        <f>IF(AND(ISNUMBER('Raw Data'!O409), 'Raw Data'!O409='Raw Data'!P409), 'Raw Data'!D409, 0)</f>
        <v>0</v>
      </c>
      <c r="F414" s="7">
        <f t="shared" si="98"/>
        <v>0</v>
      </c>
      <c r="G414">
        <f>IF('Raw Data'!O409&lt;'Raw Data'!P409, 'Raw Data'!E409, 0)</f>
        <v>0</v>
      </c>
      <c r="H414" s="7">
        <f t="shared" si="99"/>
        <v>0</v>
      </c>
      <c r="I414">
        <f>IF(SUM('Raw Data'!O409:P409)&gt;2, 'Raw Data'!F409, 0)</f>
        <v>0</v>
      </c>
      <c r="J414" s="7">
        <f t="shared" si="100"/>
        <v>0</v>
      </c>
      <c r="K414">
        <f>IF(AND(ISNUMBER('Raw Data'!O409),SUM('Raw Data'!O409:P409)&lt;3),'Raw Data'!F409,)</f>
        <v>0</v>
      </c>
      <c r="L414" s="7">
        <f t="shared" si="101"/>
        <v>0</v>
      </c>
      <c r="M414">
        <f>IF(AND('Raw Data'!O409&gt;0, 'Raw Data'!P409&gt;0), 'Raw Data'!H409, 0)</f>
        <v>0</v>
      </c>
      <c r="N414" s="7">
        <f t="shared" si="102"/>
        <v>0</v>
      </c>
      <c r="O414">
        <f>IF(AND(ISNUMBER('Raw Data'!O409), OR('Raw Data'!O409=0, 'Raw Data'!P409=0)), 'Raw Data'!I409, 0)</f>
        <v>0</v>
      </c>
      <c r="P414" s="7">
        <f>IF(OR(E414&gt;0, ISBLANK('Raw Data'!O409)=TRUE), 0, 1)</f>
        <v>0</v>
      </c>
      <c r="Q414">
        <f>IF('Raw Data'!O409='Raw Data'!P409, 0, IF('Raw Data'!O409&gt;'Raw Data'!P409, 'Raw Data'!J409, 0))</f>
        <v>0</v>
      </c>
      <c r="R414" s="7">
        <f>IF(OR(E414&gt;0, ISBLANK('Raw Data'!O409)=TRUE), 0, 1)</f>
        <v>0</v>
      </c>
      <c r="S414">
        <f>IF('Raw Data'!O409='Raw Data'!P409, 0, IF('Raw Data'!O409&lt;'Raw Data'!P409, 'Raw Data'!K409, 0))</f>
        <v>0</v>
      </c>
      <c r="T414" s="7">
        <f t="shared" si="103"/>
        <v>0</v>
      </c>
      <c r="U414">
        <f>IF(AND(ISNUMBER('Raw Data'!O409), OR('Raw Data'!O409&gt;'Raw Data'!P409, 'Raw Data'!O409='Raw Data'!P409)), 'Raw Data'!L409, 0)</f>
        <v>0</v>
      </c>
      <c r="V414" s="7">
        <f t="shared" si="104"/>
        <v>0</v>
      </c>
      <c r="W414">
        <f>IF(AND(ISNUMBER('Raw Data'!O409), OR('Raw Data'!O409&lt;'Raw Data'!P409, 'Raw Data'!O409='Raw Data'!P409)), 'Raw Data'!M409, 0)</f>
        <v>0</v>
      </c>
      <c r="X414" s="7">
        <f t="shared" si="105"/>
        <v>0</v>
      </c>
      <c r="Y414">
        <f>IF(AND(ISNUMBER('Raw Data'!O409), OR('Raw Data'!O409&gt;'Raw Data'!P409, 'Raw Data'!O409&lt;'Raw Data'!P409)), 'Raw Data'!N409, 0)</f>
        <v>0</v>
      </c>
      <c r="Z414">
        <f>IF('Raw Data'!C409&lt;'Raw Data'!E409, 1, 0)</f>
        <v>0</v>
      </c>
      <c r="AA414">
        <f>IF(AND('Raw Data'!C409&lt;'Raw Data'!E409, 'Raw Data'!O409&gt;'Raw Data'!P409), 'Raw Data'!C409, 0)</f>
        <v>0</v>
      </c>
      <c r="AB414" t="b">
        <f>'Raw Data'!C409&lt;'Raw Data'!E409</f>
        <v>0</v>
      </c>
      <c r="AC414">
        <f>IF('Raw Data'!C410&gt;'Raw Data'!E410, 1, 0)</f>
        <v>0</v>
      </c>
      <c r="AD414">
        <f>IF(AND('Raw Data'!C409&gt;'Raw Data'!E409, 'Raw Data'!O409&gt;'Raw Data'!P409), 'Raw Data'!C409, 0)</f>
        <v>0</v>
      </c>
      <c r="AE414">
        <f>IF('Raw Data'!E409&lt;'Raw Data'!C409, 1, 0)</f>
        <v>0</v>
      </c>
      <c r="AF414">
        <f>IF(AND('Raw Data'!C409&gt;'Raw Data'!E409, 'Raw Data'!O409&lt;'Raw Data'!P409), 'Raw Data'!E409, 0)</f>
        <v>0</v>
      </c>
      <c r="AG414">
        <f>IF('Raw Data'!E409&gt;'Raw Data'!C409, 1, 0)</f>
        <v>0</v>
      </c>
      <c r="AH414">
        <f>IF(AND('Raw Data'!C409&lt;'Raw Data'!E409, 'Raw Data'!O409&lt;'Raw Data'!P409), 'Raw Data'!E409, 0)</f>
        <v>0</v>
      </c>
      <c r="AI414" s="7">
        <f t="shared" si="106"/>
        <v>0</v>
      </c>
      <c r="AJ414">
        <f>IF(ISNUMBER('Raw Data'!C409), IF(_xlfn.XLOOKUP(SMALL('Raw Data'!C409:E409, 1), C414:G414, C414:G414, 0)&gt;0, SMALL('Raw Data'!C409:E409, 1), 0), 0)</f>
        <v>0</v>
      </c>
      <c r="AK414" s="7">
        <f t="shared" si="107"/>
        <v>0</v>
      </c>
      <c r="AL414">
        <f>IF(ISNUMBER('Raw Data'!C409), IF(_xlfn.XLOOKUP(SMALL('Raw Data'!C409:E409, 2), C414:G414, C414:G414, 0)&gt;0, SMALL('Raw Data'!C409:E409, 2), 0), 0)</f>
        <v>0</v>
      </c>
      <c r="AM414" s="7">
        <f t="shared" si="108"/>
        <v>0</v>
      </c>
      <c r="AN414">
        <f>IF(ISNUMBER('Raw Data'!C409), IF(_xlfn.XLOOKUP(SMALL('Raw Data'!C409:E409, 3), C414:G414, C414:G414, 0)&gt;0, SMALL('Raw Data'!C409:E409, 3), 0), 0)</f>
        <v>0</v>
      </c>
      <c r="AO414" s="7">
        <f t="shared" si="109"/>
        <v>0</v>
      </c>
      <c r="AP414">
        <f>IF(AND('Raw Data'!C409&lt;'Raw Data'!E409,'Raw Data'!O409&gt;'Raw Data'!P409),'Raw Data'!C409,IF(AND('Raw Data'!E409&lt;'Raw Data'!C409,'Raw Data'!P409&gt;'Raw Data'!O409),'Raw Data'!E409,0))</f>
        <v>0</v>
      </c>
      <c r="AQ414" s="7">
        <f t="shared" si="110"/>
        <v>0</v>
      </c>
      <c r="AR414">
        <f>IF(AND('Raw Data'!C409&gt;'Raw Data'!E409,'Raw Data'!O409&gt;'Raw Data'!P409),'Raw Data'!C409,IF(AND('Raw Data'!E409&gt;'Raw Data'!C409,'Raw Data'!P409&gt;'Raw Data'!O409),'Raw Data'!E409,0))</f>
        <v>0</v>
      </c>
      <c r="AS414">
        <f>IF('Raw Data'!D409&gt;0, IF('Raw Data'!D409&gt;4, Analysis!P414, 1), 0)</f>
        <v>0</v>
      </c>
      <c r="AT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AU414">
        <f t="shared" si="111"/>
        <v>0</v>
      </c>
      <c r="AV414">
        <f>IF(AND('Raw Data'!D409&gt;4,'Raw Data'!O409&lt;'Raw Data'!P409),'Raw Data'!K409,IF(AND('Raw Data'!D409&gt;4,'Raw Data'!O409='Raw Data'!P409),0,IF('Raw Data'!O409='Raw Data'!P409,'Raw Data'!D409,0)))</f>
        <v>0</v>
      </c>
      <c r="AW414">
        <f>IF(AND('Raw Data'!D409&lt;4, NOT(ISBLANK('Raw Data'!D409))), 1, 0)</f>
        <v>0</v>
      </c>
      <c r="AX414">
        <f>IF(AND('Raw Data'!D409&lt;4, 'Raw Data'!O409='Raw Data'!P409), 'Raw Data'!D409, 0)</f>
        <v>0</v>
      </c>
    </row>
    <row r="415" spans="1:50" x14ac:dyDescent="0.3">
      <c r="A415">
        <f>'Raw Data'!Q410</f>
        <v>0</v>
      </c>
      <c r="B415" s="7">
        <f t="shared" si="96"/>
        <v>0</v>
      </c>
      <c r="C415">
        <f>IF('Raw Data'!O410&gt;'Raw Data'!P410, 'Raw Data'!C410, 0)</f>
        <v>0</v>
      </c>
      <c r="D415" s="7">
        <f t="shared" si="97"/>
        <v>0</v>
      </c>
      <c r="E415">
        <f>IF(AND(ISNUMBER('Raw Data'!O410), 'Raw Data'!O410='Raw Data'!P410), 'Raw Data'!D410, 0)</f>
        <v>0</v>
      </c>
      <c r="F415" s="7">
        <f t="shared" si="98"/>
        <v>0</v>
      </c>
      <c r="G415">
        <f>IF('Raw Data'!O410&lt;'Raw Data'!P410, 'Raw Data'!E410, 0)</f>
        <v>0</v>
      </c>
      <c r="H415" s="7">
        <f t="shared" si="99"/>
        <v>0</v>
      </c>
      <c r="I415">
        <f>IF(SUM('Raw Data'!O410:P410)&gt;2, 'Raw Data'!F410, 0)</f>
        <v>0</v>
      </c>
      <c r="J415" s="7">
        <f t="shared" si="100"/>
        <v>0</v>
      </c>
      <c r="K415">
        <f>IF(AND(ISNUMBER('Raw Data'!O410),SUM('Raw Data'!O410:P410)&lt;3),'Raw Data'!F410,)</f>
        <v>0</v>
      </c>
      <c r="L415" s="7">
        <f t="shared" si="101"/>
        <v>0</v>
      </c>
      <c r="M415">
        <f>IF(AND('Raw Data'!O410&gt;0, 'Raw Data'!P410&gt;0), 'Raw Data'!H410, 0)</f>
        <v>0</v>
      </c>
      <c r="N415" s="7">
        <f t="shared" si="102"/>
        <v>0</v>
      </c>
      <c r="O415">
        <f>IF(AND(ISNUMBER('Raw Data'!O410), OR('Raw Data'!O410=0, 'Raw Data'!P410=0)), 'Raw Data'!I410, 0)</f>
        <v>0</v>
      </c>
      <c r="P415" s="7">
        <f>IF(OR(E415&gt;0, ISBLANK('Raw Data'!O410)=TRUE), 0, 1)</f>
        <v>0</v>
      </c>
      <c r="Q415">
        <f>IF('Raw Data'!O410='Raw Data'!P410, 0, IF('Raw Data'!O410&gt;'Raw Data'!P410, 'Raw Data'!J410, 0))</f>
        <v>0</v>
      </c>
      <c r="R415" s="7">
        <f>IF(OR(E415&gt;0, ISBLANK('Raw Data'!O410)=TRUE), 0, 1)</f>
        <v>0</v>
      </c>
      <c r="S415">
        <f>IF('Raw Data'!O410='Raw Data'!P410, 0, IF('Raw Data'!O410&lt;'Raw Data'!P410, 'Raw Data'!K410, 0))</f>
        <v>0</v>
      </c>
      <c r="T415" s="7">
        <f t="shared" si="103"/>
        <v>0</v>
      </c>
      <c r="U415">
        <f>IF(AND(ISNUMBER('Raw Data'!O410), OR('Raw Data'!O410&gt;'Raw Data'!P410, 'Raw Data'!O410='Raw Data'!P410)), 'Raw Data'!L410, 0)</f>
        <v>0</v>
      </c>
      <c r="V415" s="7">
        <f t="shared" si="104"/>
        <v>0</v>
      </c>
      <c r="W415">
        <f>IF(AND(ISNUMBER('Raw Data'!O410), OR('Raw Data'!O410&lt;'Raw Data'!P410, 'Raw Data'!O410='Raw Data'!P410)), 'Raw Data'!M410, 0)</f>
        <v>0</v>
      </c>
      <c r="X415" s="7">
        <f t="shared" si="105"/>
        <v>0</v>
      </c>
      <c r="Y415">
        <f>IF(AND(ISNUMBER('Raw Data'!O410), OR('Raw Data'!O410&gt;'Raw Data'!P410, 'Raw Data'!O410&lt;'Raw Data'!P410)), 'Raw Data'!N410, 0)</f>
        <v>0</v>
      </c>
      <c r="Z415">
        <f>IF('Raw Data'!C410&lt;'Raw Data'!E410, 1, 0)</f>
        <v>0</v>
      </c>
      <c r="AA415">
        <f>IF(AND('Raw Data'!C410&lt;'Raw Data'!E410, 'Raw Data'!O410&gt;'Raw Data'!P410), 'Raw Data'!C410, 0)</f>
        <v>0</v>
      </c>
      <c r="AB415" t="b">
        <f>'Raw Data'!C410&lt;'Raw Data'!E410</f>
        <v>0</v>
      </c>
      <c r="AC415">
        <f>IF('Raw Data'!C411&gt;'Raw Data'!E411, 1, 0)</f>
        <v>0</v>
      </c>
      <c r="AD415">
        <f>IF(AND('Raw Data'!C410&gt;'Raw Data'!E410, 'Raw Data'!O410&gt;'Raw Data'!P410), 'Raw Data'!C410, 0)</f>
        <v>0</v>
      </c>
      <c r="AE415">
        <f>IF('Raw Data'!E410&lt;'Raw Data'!C410, 1, 0)</f>
        <v>0</v>
      </c>
      <c r="AF415">
        <f>IF(AND('Raw Data'!C410&gt;'Raw Data'!E410, 'Raw Data'!O410&lt;'Raw Data'!P410), 'Raw Data'!E410, 0)</f>
        <v>0</v>
      </c>
      <c r="AG415">
        <f>IF('Raw Data'!E410&gt;'Raw Data'!C410, 1, 0)</f>
        <v>0</v>
      </c>
      <c r="AH415">
        <f>IF(AND('Raw Data'!C410&lt;'Raw Data'!E410, 'Raw Data'!O410&lt;'Raw Data'!P410), 'Raw Data'!E410, 0)</f>
        <v>0</v>
      </c>
      <c r="AI415" s="7">
        <f t="shared" si="106"/>
        <v>0</v>
      </c>
      <c r="AJ415">
        <f>IF(ISNUMBER('Raw Data'!C410), IF(_xlfn.XLOOKUP(SMALL('Raw Data'!C410:E410, 1), C415:G415, C415:G415, 0)&gt;0, SMALL('Raw Data'!C410:E410, 1), 0), 0)</f>
        <v>0</v>
      </c>
      <c r="AK415" s="7">
        <f t="shared" si="107"/>
        <v>0</v>
      </c>
      <c r="AL415">
        <f>IF(ISNUMBER('Raw Data'!C410), IF(_xlfn.XLOOKUP(SMALL('Raw Data'!C410:E410, 2), C415:G415, C415:G415, 0)&gt;0, SMALL('Raw Data'!C410:E410, 2), 0), 0)</f>
        <v>0</v>
      </c>
      <c r="AM415" s="7">
        <f t="shared" si="108"/>
        <v>0</v>
      </c>
      <c r="AN415">
        <f>IF(ISNUMBER('Raw Data'!C410), IF(_xlfn.XLOOKUP(SMALL('Raw Data'!C410:E410, 3), C415:G415, C415:G415, 0)&gt;0, SMALL('Raw Data'!C410:E410, 3), 0), 0)</f>
        <v>0</v>
      </c>
      <c r="AO415" s="7">
        <f t="shared" si="109"/>
        <v>0</v>
      </c>
      <c r="AP415">
        <f>IF(AND('Raw Data'!C410&lt;'Raw Data'!E410,'Raw Data'!O410&gt;'Raw Data'!P410),'Raw Data'!C410,IF(AND('Raw Data'!E410&lt;'Raw Data'!C410,'Raw Data'!P410&gt;'Raw Data'!O410),'Raw Data'!E410,0))</f>
        <v>0</v>
      </c>
      <c r="AQ415" s="7">
        <f t="shared" si="110"/>
        <v>0</v>
      </c>
      <c r="AR415">
        <f>IF(AND('Raw Data'!C410&gt;'Raw Data'!E410,'Raw Data'!O410&gt;'Raw Data'!P410),'Raw Data'!C410,IF(AND('Raw Data'!E410&gt;'Raw Data'!C410,'Raw Data'!P410&gt;'Raw Data'!O410),'Raw Data'!E410,0))</f>
        <v>0</v>
      </c>
      <c r="AS415">
        <f>IF('Raw Data'!D410&gt;0, IF('Raw Data'!D410&gt;4, Analysis!P415, 1), 0)</f>
        <v>0</v>
      </c>
      <c r="AT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AU415">
        <f t="shared" si="111"/>
        <v>0</v>
      </c>
      <c r="AV415">
        <f>IF(AND('Raw Data'!D410&gt;4,'Raw Data'!O410&lt;'Raw Data'!P410),'Raw Data'!K410,IF(AND('Raw Data'!D410&gt;4,'Raw Data'!O410='Raw Data'!P410),0,IF('Raw Data'!O410='Raw Data'!P410,'Raw Data'!D410,0)))</f>
        <v>0</v>
      </c>
      <c r="AW415">
        <f>IF(AND('Raw Data'!D410&lt;4, NOT(ISBLANK('Raw Data'!D410))), 1, 0)</f>
        <v>0</v>
      </c>
      <c r="AX415">
        <f>IF(AND('Raw Data'!D410&lt;4, 'Raw Data'!O410='Raw Data'!P410), 'Raw Data'!D410, 0)</f>
        <v>0</v>
      </c>
    </row>
    <row r="416" spans="1:50" x14ac:dyDescent="0.3">
      <c r="A416">
        <f>'Raw Data'!Q411</f>
        <v>0</v>
      </c>
      <c r="B416" s="7">
        <f t="shared" si="96"/>
        <v>0</v>
      </c>
      <c r="C416">
        <f>IF('Raw Data'!O411&gt;'Raw Data'!P411, 'Raw Data'!C411, 0)</f>
        <v>0</v>
      </c>
      <c r="D416" s="7">
        <f t="shared" si="97"/>
        <v>0</v>
      </c>
      <c r="E416">
        <f>IF(AND(ISNUMBER('Raw Data'!O411), 'Raw Data'!O411='Raw Data'!P411), 'Raw Data'!D411, 0)</f>
        <v>0</v>
      </c>
      <c r="F416" s="7">
        <f t="shared" si="98"/>
        <v>0</v>
      </c>
      <c r="G416">
        <f>IF('Raw Data'!O411&lt;'Raw Data'!P411, 'Raw Data'!E411, 0)</f>
        <v>0</v>
      </c>
      <c r="H416" s="7">
        <f t="shared" si="99"/>
        <v>0</v>
      </c>
      <c r="I416">
        <f>IF(SUM('Raw Data'!O411:P411)&gt;2, 'Raw Data'!F411, 0)</f>
        <v>0</v>
      </c>
      <c r="J416" s="7">
        <f t="shared" si="100"/>
        <v>0</v>
      </c>
      <c r="K416">
        <f>IF(AND(ISNUMBER('Raw Data'!O411),SUM('Raw Data'!O411:P411)&lt;3),'Raw Data'!F411,)</f>
        <v>0</v>
      </c>
      <c r="L416" s="7">
        <f t="shared" si="101"/>
        <v>0</v>
      </c>
      <c r="M416">
        <f>IF(AND('Raw Data'!O411&gt;0, 'Raw Data'!P411&gt;0), 'Raw Data'!H411, 0)</f>
        <v>0</v>
      </c>
      <c r="N416" s="7">
        <f t="shared" si="102"/>
        <v>0</v>
      </c>
      <c r="O416">
        <f>IF(AND(ISNUMBER('Raw Data'!O411), OR('Raw Data'!O411=0, 'Raw Data'!P411=0)), 'Raw Data'!I411, 0)</f>
        <v>0</v>
      </c>
      <c r="P416" s="7">
        <f>IF(OR(E416&gt;0, ISBLANK('Raw Data'!O411)=TRUE), 0, 1)</f>
        <v>0</v>
      </c>
      <c r="Q416">
        <f>IF('Raw Data'!O411='Raw Data'!P411, 0, IF('Raw Data'!O411&gt;'Raw Data'!P411, 'Raw Data'!J411, 0))</f>
        <v>0</v>
      </c>
      <c r="R416" s="7">
        <f>IF(OR(E416&gt;0, ISBLANK('Raw Data'!O411)=TRUE), 0, 1)</f>
        <v>0</v>
      </c>
      <c r="S416">
        <f>IF('Raw Data'!O411='Raw Data'!P411, 0, IF('Raw Data'!O411&lt;'Raw Data'!P411, 'Raw Data'!K411, 0))</f>
        <v>0</v>
      </c>
      <c r="T416" s="7">
        <f t="shared" si="103"/>
        <v>0</v>
      </c>
      <c r="U416">
        <f>IF(AND(ISNUMBER('Raw Data'!O411), OR('Raw Data'!O411&gt;'Raw Data'!P411, 'Raw Data'!O411='Raw Data'!P411)), 'Raw Data'!L411, 0)</f>
        <v>0</v>
      </c>
      <c r="V416" s="7">
        <f t="shared" si="104"/>
        <v>0</v>
      </c>
      <c r="W416">
        <f>IF(AND(ISNUMBER('Raw Data'!O411), OR('Raw Data'!O411&lt;'Raw Data'!P411, 'Raw Data'!O411='Raw Data'!P411)), 'Raw Data'!M411, 0)</f>
        <v>0</v>
      </c>
      <c r="X416" s="7">
        <f t="shared" si="105"/>
        <v>0</v>
      </c>
      <c r="Y416">
        <f>IF(AND(ISNUMBER('Raw Data'!O411), OR('Raw Data'!O411&gt;'Raw Data'!P411, 'Raw Data'!O411&lt;'Raw Data'!P411)), 'Raw Data'!N411, 0)</f>
        <v>0</v>
      </c>
      <c r="Z416">
        <f>IF('Raw Data'!C411&lt;'Raw Data'!E411, 1, 0)</f>
        <v>0</v>
      </c>
      <c r="AA416">
        <f>IF(AND('Raw Data'!C411&lt;'Raw Data'!E411, 'Raw Data'!O411&gt;'Raw Data'!P411), 'Raw Data'!C411, 0)</f>
        <v>0</v>
      </c>
      <c r="AB416" t="b">
        <f>'Raw Data'!C411&lt;'Raw Data'!E411</f>
        <v>0</v>
      </c>
      <c r="AC416">
        <f>IF('Raw Data'!C412&gt;'Raw Data'!E412, 1, 0)</f>
        <v>0</v>
      </c>
      <c r="AD416">
        <f>IF(AND('Raw Data'!C411&gt;'Raw Data'!E411, 'Raw Data'!O411&gt;'Raw Data'!P411), 'Raw Data'!C411, 0)</f>
        <v>0</v>
      </c>
      <c r="AE416">
        <f>IF('Raw Data'!E411&lt;'Raw Data'!C411, 1, 0)</f>
        <v>0</v>
      </c>
      <c r="AF416">
        <f>IF(AND('Raw Data'!C411&gt;'Raw Data'!E411, 'Raw Data'!O411&lt;'Raw Data'!P411), 'Raw Data'!E411, 0)</f>
        <v>0</v>
      </c>
      <c r="AG416">
        <f>IF('Raw Data'!E411&gt;'Raw Data'!C411, 1, 0)</f>
        <v>0</v>
      </c>
      <c r="AH416">
        <f>IF(AND('Raw Data'!C411&lt;'Raw Data'!E411, 'Raw Data'!O411&lt;'Raw Data'!P411), 'Raw Data'!E411, 0)</f>
        <v>0</v>
      </c>
      <c r="AI416" s="7">
        <f t="shared" si="106"/>
        <v>0</v>
      </c>
      <c r="AJ416">
        <f>IF(ISNUMBER('Raw Data'!C411), IF(_xlfn.XLOOKUP(SMALL('Raw Data'!C411:E411, 1), C416:G416, C416:G416, 0)&gt;0, SMALL('Raw Data'!C411:E411, 1), 0), 0)</f>
        <v>0</v>
      </c>
      <c r="AK416" s="7">
        <f t="shared" si="107"/>
        <v>0</v>
      </c>
      <c r="AL416">
        <f>IF(ISNUMBER('Raw Data'!C411), IF(_xlfn.XLOOKUP(SMALL('Raw Data'!C411:E411, 2), C416:G416, C416:G416, 0)&gt;0, SMALL('Raw Data'!C411:E411, 2), 0), 0)</f>
        <v>0</v>
      </c>
      <c r="AM416" s="7">
        <f t="shared" si="108"/>
        <v>0</v>
      </c>
      <c r="AN416">
        <f>IF(ISNUMBER('Raw Data'!C411), IF(_xlfn.XLOOKUP(SMALL('Raw Data'!C411:E411, 3), C416:G416, C416:G416, 0)&gt;0, SMALL('Raw Data'!C411:E411, 3), 0), 0)</f>
        <v>0</v>
      </c>
      <c r="AO416" s="7">
        <f t="shared" si="109"/>
        <v>0</v>
      </c>
      <c r="AP416">
        <f>IF(AND('Raw Data'!C411&lt;'Raw Data'!E411,'Raw Data'!O411&gt;'Raw Data'!P411),'Raw Data'!C411,IF(AND('Raw Data'!E411&lt;'Raw Data'!C411,'Raw Data'!P411&gt;'Raw Data'!O411),'Raw Data'!E411,0))</f>
        <v>0</v>
      </c>
      <c r="AQ416" s="7">
        <f t="shared" si="110"/>
        <v>0</v>
      </c>
      <c r="AR416">
        <f>IF(AND('Raw Data'!C411&gt;'Raw Data'!E411,'Raw Data'!O411&gt;'Raw Data'!P411),'Raw Data'!C411,IF(AND('Raw Data'!E411&gt;'Raw Data'!C411,'Raw Data'!P411&gt;'Raw Data'!O411),'Raw Data'!E411,0))</f>
        <v>0</v>
      </c>
      <c r="AS416">
        <f>IF('Raw Data'!D411&gt;0, IF('Raw Data'!D411&gt;4, Analysis!P416, 1), 0)</f>
        <v>0</v>
      </c>
      <c r="AT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AU416">
        <f t="shared" si="111"/>
        <v>0</v>
      </c>
      <c r="AV416">
        <f>IF(AND('Raw Data'!D411&gt;4,'Raw Data'!O411&lt;'Raw Data'!P411),'Raw Data'!K411,IF(AND('Raw Data'!D411&gt;4,'Raw Data'!O411='Raw Data'!P411),0,IF('Raw Data'!O411='Raw Data'!P411,'Raw Data'!D411,0)))</f>
        <v>0</v>
      </c>
      <c r="AW416">
        <f>IF(AND('Raw Data'!D411&lt;4, NOT(ISBLANK('Raw Data'!D411))), 1, 0)</f>
        <v>0</v>
      </c>
      <c r="AX416">
        <f>IF(AND('Raw Data'!D411&lt;4, 'Raw Data'!O411='Raw Data'!P411), 'Raw Data'!D411, 0)</f>
        <v>0</v>
      </c>
    </row>
    <row r="417" spans="1:50" x14ac:dyDescent="0.3">
      <c r="A417">
        <f>'Raw Data'!Q412</f>
        <v>0</v>
      </c>
      <c r="B417" s="7">
        <f t="shared" si="96"/>
        <v>0</v>
      </c>
      <c r="C417">
        <f>IF('Raw Data'!O412&gt;'Raw Data'!P412, 'Raw Data'!C412, 0)</f>
        <v>0</v>
      </c>
      <c r="D417" s="7">
        <f t="shared" si="97"/>
        <v>0</v>
      </c>
      <c r="E417">
        <f>IF(AND(ISNUMBER('Raw Data'!O412), 'Raw Data'!O412='Raw Data'!P412), 'Raw Data'!D412, 0)</f>
        <v>0</v>
      </c>
      <c r="F417" s="7">
        <f t="shared" si="98"/>
        <v>0</v>
      </c>
      <c r="G417">
        <f>IF('Raw Data'!O412&lt;'Raw Data'!P412, 'Raw Data'!E412, 0)</f>
        <v>0</v>
      </c>
      <c r="H417" s="7">
        <f t="shared" si="99"/>
        <v>0</v>
      </c>
      <c r="I417">
        <f>IF(SUM('Raw Data'!O412:P412)&gt;2, 'Raw Data'!F412, 0)</f>
        <v>0</v>
      </c>
      <c r="J417" s="7">
        <f t="shared" si="100"/>
        <v>0</v>
      </c>
      <c r="K417">
        <f>IF(AND(ISNUMBER('Raw Data'!O412),SUM('Raw Data'!O412:P412)&lt;3),'Raw Data'!F412,)</f>
        <v>0</v>
      </c>
      <c r="L417" s="7">
        <f t="shared" si="101"/>
        <v>0</v>
      </c>
      <c r="M417">
        <f>IF(AND('Raw Data'!O412&gt;0, 'Raw Data'!P412&gt;0), 'Raw Data'!H412, 0)</f>
        <v>0</v>
      </c>
      <c r="N417" s="7">
        <f t="shared" si="102"/>
        <v>0</v>
      </c>
      <c r="O417">
        <f>IF(AND(ISNUMBER('Raw Data'!O412), OR('Raw Data'!O412=0, 'Raw Data'!P412=0)), 'Raw Data'!I412, 0)</f>
        <v>0</v>
      </c>
      <c r="P417" s="7">
        <f>IF(OR(E417&gt;0, ISBLANK('Raw Data'!O412)=TRUE), 0, 1)</f>
        <v>0</v>
      </c>
      <c r="Q417">
        <f>IF('Raw Data'!O412='Raw Data'!P412, 0, IF('Raw Data'!O412&gt;'Raw Data'!P412, 'Raw Data'!J412, 0))</f>
        <v>0</v>
      </c>
      <c r="R417" s="7">
        <f>IF(OR(E417&gt;0, ISBLANK('Raw Data'!O412)=TRUE), 0, 1)</f>
        <v>0</v>
      </c>
      <c r="S417">
        <f>IF('Raw Data'!O412='Raw Data'!P412, 0, IF('Raw Data'!O412&lt;'Raw Data'!P412, 'Raw Data'!K412, 0))</f>
        <v>0</v>
      </c>
      <c r="T417" s="7">
        <f t="shared" si="103"/>
        <v>0</v>
      </c>
      <c r="U417">
        <f>IF(AND(ISNUMBER('Raw Data'!O412), OR('Raw Data'!O412&gt;'Raw Data'!P412, 'Raw Data'!O412='Raw Data'!P412)), 'Raw Data'!L412, 0)</f>
        <v>0</v>
      </c>
      <c r="V417" s="7">
        <f t="shared" si="104"/>
        <v>0</v>
      </c>
      <c r="W417">
        <f>IF(AND(ISNUMBER('Raw Data'!O412), OR('Raw Data'!O412&lt;'Raw Data'!P412, 'Raw Data'!O412='Raw Data'!P412)), 'Raw Data'!M412, 0)</f>
        <v>0</v>
      </c>
      <c r="X417" s="7">
        <f t="shared" si="105"/>
        <v>0</v>
      </c>
      <c r="Y417">
        <f>IF(AND(ISNUMBER('Raw Data'!O412), OR('Raw Data'!O412&gt;'Raw Data'!P412, 'Raw Data'!O412&lt;'Raw Data'!P412)), 'Raw Data'!N412, 0)</f>
        <v>0</v>
      </c>
      <c r="Z417">
        <f>IF('Raw Data'!C412&lt;'Raw Data'!E412, 1, 0)</f>
        <v>0</v>
      </c>
      <c r="AA417">
        <f>IF(AND('Raw Data'!C412&lt;'Raw Data'!E412, 'Raw Data'!O412&gt;'Raw Data'!P412), 'Raw Data'!C412, 0)</f>
        <v>0</v>
      </c>
      <c r="AB417" t="b">
        <f>'Raw Data'!C412&lt;'Raw Data'!E412</f>
        <v>0</v>
      </c>
      <c r="AC417">
        <f>IF('Raw Data'!C413&gt;'Raw Data'!E413, 1, 0)</f>
        <v>0</v>
      </c>
      <c r="AD417">
        <f>IF(AND('Raw Data'!C412&gt;'Raw Data'!E412, 'Raw Data'!O412&gt;'Raw Data'!P412), 'Raw Data'!C412, 0)</f>
        <v>0</v>
      </c>
      <c r="AE417">
        <f>IF('Raw Data'!E412&lt;'Raw Data'!C412, 1, 0)</f>
        <v>0</v>
      </c>
      <c r="AF417">
        <f>IF(AND('Raw Data'!C412&gt;'Raw Data'!E412, 'Raw Data'!O412&lt;'Raw Data'!P412), 'Raw Data'!E412, 0)</f>
        <v>0</v>
      </c>
      <c r="AG417">
        <f>IF('Raw Data'!E412&gt;'Raw Data'!C412, 1, 0)</f>
        <v>0</v>
      </c>
      <c r="AH417">
        <f>IF(AND('Raw Data'!C412&lt;'Raw Data'!E412, 'Raw Data'!O412&lt;'Raw Data'!P412), 'Raw Data'!E412, 0)</f>
        <v>0</v>
      </c>
      <c r="AI417" s="7">
        <f t="shared" si="106"/>
        <v>0</v>
      </c>
      <c r="AJ417">
        <f>IF(ISNUMBER('Raw Data'!C412), IF(_xlfn.XLOOKUP(SMALL('Raw Data'!C412:E412, 1), C417:G417, C417:G417, 0)&gt;0, SMALL('Raw Data'!C412:E412, 1), 0), 0)</f>
        <v>0</v>
      </c>
      <c r="AK417" s="7">
        <f t="shared" si="107"/>
        <v>0</v>
      </c>
      <c r="AL417">
        <f>IF(ISNUMBER('Raw Data'!C412), IF(_xlfn.XLOOKUP(SMALL('Raw Data'!C412:E412, 2), C417:G417, C417:G417, 0)&gt;0, SMALL('Raw Data'!C412:E412, 2), 0), 0)</f>
        <v>0</v>
      </c>
      <c r="AM417" s="7">
        <f t="shared" si="108"/>
        <v>0</v>
      </c>
      <c r="AN417">
        <f>IF(ISNUMBER('Raw Data'!C412), IF(_xlfn.XLOOKUP(SMALL('Raw Data'!C412:E412, 3), C417:G417, C417:G417, 0)&gt;0, SMALL('Raw Data'!C412:E412, 3), 0), 0)</f>
        <v>0</v>
      </c>
      <c r="AO417" s="7">
        <f t="shared" si="109"/>
        <v>0</v>
      </c>
      <c r="AP417">
        <f>IF(AND('Raw Data'!C412&lt;'Raw Data'!E412,'Raw Data'!O412&gt;'Raw Data'!P412),'Raw Data'!C412,IF(AND('Raw Data'!E412&lt;'Raw Data'!C412,'Raw Data'!P412&gt;'Raw Data'!O412),'Raw Data'!E412,0))</f>
        <v>0</v>
      </c>
      <c r="AQ417" s="7">
        <f t="shared" si="110"/>
        <v>0</v>
      </c>
      <c r="AR417">
        <f>IF(AND('Raw Data'!C412&gt;'Raw Data'!E412,'Raw Data'!O412&gt;'Raw Data'!P412),'Raw Data'!C412,IF(AND('Raw Data'!E412&gt;'Raw Data'!C412,'Raw Data'!P412&gt;'Raw Data'!O412),'Raw Data'!E412,0))</f>
        <v>0</v>
      </c>
      <c r="AS417">
        <f>IF('Raw Data'!D412&gt;0, IF('Raw Data'!D412&gt;4, Analysis!P417, 1), 0)</f>
        <v>0</v>
      </c>
      <c r="AT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AU417">
        <f t="shared" si="111"/>
        <v>0</v>
      </c>
      <c r="AV417">
        <f>IF(AND('Raw Data'!D412&gt;4,'Raw Data'!O412&lt;'Raw Data'!P412),'Raw Data'!K412,IF(AND('Raw Data'!D412&gt;4,'Raw Data'!O412='Raw Data'!P412),0,IF('Raw Data'!O412='Raw Data'!P412,'Raw Data'!D412,0)))</f>
        <v>0</v>
      </c>
      <c r="AW417">
        <f>IF(AND('Raw Data'!D412&lt;4, NOT(ISBLANK('Raw Data'!D412))), 1, 0)</f>
        <v>0</v>
      </c>
      <c r="AX417">
        <f>IF(AND('Raw Data'!D412&lt;4, 'Raw Data'!O412='Raw Data'!P412), 'Raw Data'!D412, 0)</f>
        <v>0</v>
      </c>
    </row>
    <row r="418" spans="1:50" x14ac:dyDescent="0.3">
      <c r="A418">
        <f>'Raw Data'!Q413</f>
        <v>0</v>
      </c>
      <c r="B418" s="7">
        <f t="shared" si="96"/>
        <v>0</v>
      </c>
      <c r="C418">
        <f>IF('Raw Data'!O413&gt;'Raw Data'!P413, 'Raw Data'!C413, 0)</f>
        <v>0</v>
      </c>
      <c r="D418" s="7">
        <f t="shared" si="97"/>
        <v>0</v>
      </c>
      <c r="E418">
        <f>IF(AND(ISNUMBER('Raw Data'!O413), 'Raw Data'!O413='Raw Data'!P413), 'Raw Data'!D413, 0)</f>
        <v>0</v>
      </c>
      <c r="F418" s="7">
        <f t="shared" si="98"/>
        <v>0</v>
      </c>
      <c r="G418">
        <f>IF('Raw Data'!O413&lt;'Raw Data'!P413, 'Raw Data'!E413, 0)</f>
        <v>0</v>
      </c>
      <c r="H418" s="7">
        <f t="shared" si="99"/>
        <v>0</v>
      </c>
      <c r="I418">
        <f>IF(SUM('Raw Data'!O413:P413)&gt;2, 'Raw Data'!F413, 0)</f>
        <v>0</v>
      </c>
      <c r="J418" s="7">
        <f t="shared" si="100"/>
        <v>0</v>
      </c>
      <c r="K418">
        <f>IF(AND(ISNUMBER('Raw Data'!O413),SUM('Raw Data'!O413:P413)&lt;3),'Raw Data'!F413,)</f>
        <v>0</v>
      </c>
      <c r="L418" s="7">
        <f t="shared" si="101"/>
        <v>0</v>
      </c>
      <c r="M418">
        <f>IF(AND('Raw Data'!O413&gt;0, 'Raw Data'!P413&gt;0), 'Raw Data'!H413, 0)</f>
        <v>0</v>
      </c>
      <c r="N418" s="7">
        <f t="shared" si="102"/>
        <v>0</v>
      </c>
      <c r="O418">
        <f>IF(AND(ISNUMBER('Raw Data'!O413), OR('Raw Data'!O413=0, 'Raw Data'!P413=0)), 'Raw Data'!I413, 0)</f>
        <v>0</v>
      </c>
      <c r="P418" s="7">
        <f>IF(OR(E418&gt;0, ISBLANK('Raw Data'!O413)=TRUE), 0, 1)</f>
        <v>0</v>
      </c>
      <c r="Q418">
        <f>IF('Raw Data'!O413='Raw Data'!P413, 0, IF('Raw Data'!O413&gt;'Raw Data'!P413, 'Raw Data'!J413, 0))</f>
        <v>0</v>
      </c>
      <c r="R418" s="7">
        <f>IF(OR(E418&gt;0, ISBLANK('Raw Data'!O413)=TRUE), 0, 1)</f>
        <v>0</v>
      </c>
      <c r="S418">
        <f>IF('Raw Data'!O413='Raw Data'!P413, 0, IF('Raw Data'!O413&lt;'Raw Data'!P413, 'Raw Data'!K413, 0))</f>
        <v>0</v>
      </c>
      <c r="T418" s="7">
        <f t="shared" si="103"/>
        <v>0</v>
      </c>
      <c r="U418">
        <f>IF(AND(ISNUMBER('Raw Data'!O413), OR('Raw Data'!O413&gt;'Raw Data'!P413, 'Raw Data'!O413='Raw Data'!P413)), 'Raw Data'!L413, 0)</f>
        <v>0</v>
      </c>
      <c r="V418" s="7">
        <f t="shared" si="104"/>
        <v>0</v>
      </c>
      <c r="W418">
        <f>IF(AND(ISNUMBER('Raw Data'!O413), OR('Raw Data'!O413&lt;'Raw Data'!P413, 'Raw Data'!O413='Raw Data'!P413)), 'Raw Data'!M413, 0)</f>
        <v>0</v>
      </c>
      <c r="X418" s="7">
        <f t="shared" si="105"/>
        <v>0</v>
      </c>
      <c r="Y418">
        <f>IF(AND(ISNUMBER('Raw Data'!O413), OR('Raw Data'!O413&gt;'Raw Data'!P413, 'Raw Data'!O413&lt;'Raw Data'!P413)), 'Raw Data'!N413, 0)</f>
        <v>0</v>
      </c>
      <c r="Z418">
        <f>IF('Raw Data'!C413&lt;'Raw Data'!E413, 1, 0)</f>
        <v>0</v>
      </c>
      <c r="AA418">
        <f>IF(AND('Raw Data'!C413&lt;'Raw Data'!E413, 'Raw Data'!O413&gt;'Raw Data'!P413), 'Raw Data'!C413, 0)</f>
        <v>0</v>
      </c>
      <c r="AB418" t="b">
        <f>'Raw Data'!C413&lt;'Raw Data'!E413</f>
        <v>0</v>
      </c>
      <c r="AC418">
        <f>IF('Raw Data'!C414&gt;'Raw Data'!E414, 1, 0)</f>
        <v>0</v>
      </c>
      <c r="AD418">
        <f>IF(AND('Raw Data'!C413&gt;'Raw Data'!E413, 'Raw Data'!O413&gt;'Raw Data'!P413), 'Raw Data'!C413, 0)</f>
        <v>0</v>
      </c>
      <c r="AE418">
        <f>IF('Raw Data'!E413&lt;'Raw Data'!C413, 1, 0)</f>
        <v>0</v>
      </c>
      <c r="AF418">
        <f>IF(AND('Raw Data'!C413&gt;'Raw Data'!E413, 'Raw Data'!O413&lt;'Raw Data'!P413), 'Raw Data'!E413, 0)</f>
        <v>0</v>
      </c>
      <c r="AG418">
        <f>IF('Raw Data'!E413&gt;'Raw Data'!C413, 1, 0)</f>
        <v>0</v>
      </c>
      <c r="AH418">
        <f>IF(AND('Raw Data'!C413&lt;'Raw Data'!E413, 'Raw Data'!O413&lt;'Raw Data'!P413), 'Raw Data'!E413, 0)</f>
        <v>0</v>
      </c>
      <c r="AI418" s="7">
        <f t="shared" si="106"/>
        <v>0</v>
      </c>
      <c r="AJ418">
        <f>IF(ISNUMBER('Raw Data'!C413), IF(_xlfn.XLOOKUP(SMALL('Raw Data'!C413:E413, 1), C418:G418, C418:G418, 0)&gt;0, SMALL('Raw Data'!C413:E413, 1), 0), 0)</f>
        <v>0</v>
      </c>
      <c r="AK418" s="7">
        <f t="shared" si="107"/>
        <v>0</v>
      </c>
      <c r="AL418">
        <f>IF(ISNUMBER('Raw Data'!C413), IF(_xlfn.XLOOKUP(SMALL('Raw Data'!C413:E413, 2), C418:G418, C418:G418, 0)&gt;0, SMALL('Raw Data'!C413:E413, 2), 0), 0)</f>
        <v>0</v>
      </c>
      <c r="AM418" s="7">
        <f t="shared" si="108"/>
        <v>0</v>
      </c>
      <c r="AN418">
        <f>IF(ISNUMBER('Raw Data'!C413), IF(_xlfn.XLOOKUP(SMALL('Raw Data'!C413:E413, 3), C418:G418, C418:G418, 0)&gt;0, SMALL('Raw Data'!C413:E413, 3), 0), 0)</f>
        <v>0</v>
      </c>
      <c r="AO418" s="7">
        <f t="shared" si="109"/>
        <v>0</v>
      </c>
      <c r="AP418">
        <f>IF(AND('Raw Data'!C413&lt;'Raw Data'!E413,'Raw Data'!O413&gt;'Raw Data'!P413),'Raw Data'!C413,IF(AND('Raw Data'!E413&lt;'Raw Data'!C413,'Raw Data'!P413&gt;'Raw Data'!O413),'Raw Data'!E413,0))</f>
        <v>0</v>
      </c>
      <c r="AQ418" s="7">
        <f t="shared" si="110"/>
        <v>0</v>
      </c>
      <c r="AR418">
        <f>IF(AND('Raw Data'!C413&gt;'Raw Data'!E413,'Raw Data'!O413&gt;'Raw Data'!P413),'Raw Data'!C413,IF(AND('Raw Data'!E413&gt;'Raw Data'!C413,'Raw Data'!P413&gt;'Raw Data'!O413),'Raw Data'!E413,0))</f>
        <v>0</v>
      </c>
      <c r="AS418">
        <f>IF('Raw Data'!D413&gt;0, IF('Raw Data'!D413&gt;4, Analysis!P418, 1), 0)</f>
        <v>0</v>
      </c>
      <c r="AT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AU418">
        <f t="shared" si="111"/>
        <v>0</v>
      </c>
      <c r="AV418">
        <f>IF(AND('Raw Data'!D413&gt;4,'Raw Data'!O413&lt;'Raw Data'!P413),'Raw Data'!K413,IF(AND('Raw Data'!D413&gt;4,'Raw Data'!O413='Raw Data'!P413),0,IF('Raw Data'!O413='Raw Data'!P413,'Raw Data'!D413,0)))</f>
        <v>0</v>
      </c>
      <c r="AW418">
        <f>IF(AND('Raw Data'!D413&lt;4, NOT(ISBLANK('Raw Data'!D413))), 1, 0)</f>
        <v>0</v>
      </c>
      <c r="AX418">
        <f>IF(AND('Raw Data'!D413&lt;4, 'Raw Data'!O413='Raw Data'!P413), 'Raw Data'!D413, 0)</f>
        <v>0</v>
      </c>
    </row>
    <row r="419" spans="1:50" x14ac:dyDescent="0.3">
      <c r="A419">
        <f>'Raw Data'!Q414</f>
        <v>0</v>
      </c>
      <c r="B419" s="7">
        <f t="shared" si="96"/>
        <v>0</v>
      </c>
      <c r="C419">
        <f>IF('Raw Data'!O414&gt;'Raw Data'!P414, 'Raw Data'!C414, 0)</f>
        <v>0</v>
      </c>
      <c r="D419" s="7">
        <f t="shared" si="97"/>
        <v>0</v>
      </c>
      <c r="E419">
        <f>IF(AND(ISNUMBER('Raw Data'!O414), 'Raw Data'!O414='Raw Data'!P414), 'Raw Data'!D414, 0)</f>
        <v>0</v>
      </c>
      <c r="F419" s="7">
        <f t="shared" si="98"/>
        <v>0</v>
      </c>
      <c r="G419">
        <f>IF('Raw Data'!O414&lt;'Raw Data'!P414, 'Raw Data'!E414, 0)</f>
        <v>0</v>
      </c>
      <c r="H419" s="7">
        <f t="shared" si="99"/>
        <v>0</v>
      </c>
      <c r="I419">
        <f>IF(SUM('Raw Data'!O414:P414)&gt;2, 'Raw Data'!F414, 0)</f>
        <v>0</v>
      </c>
      <c r="J419" s="7">
        <f t="shared" si="100"/>
        <v>0</v>
      </c>
      <c r="K419">
        <f>IF(AND(ISNUMBER('Raw Data'!O414),SUM('Raw Data'!O414:P414)&lt;3),'Raw Data'!F414,)</f>
        <v>0</v>
      </c>
      <c r="L419" s="7">
        <f t="shared" si="101"/>
        <v>0</v>
      </c>
      <c r="M419">
        <f>IF(AND('Raw Data'!O414&gt;0, 'Raw Data'!P414&gt;0), 'Raw Data'!H414, 0)</f>
        <v>0</v>
      </c>
      <c r="N419" s="7">
        <f t="shared" si="102"/>
        <v>0</v>
      </c>
      <c r="O419">
        <f>IF(AND(ISNUMBER('Raw Data'!O414), OR('Raw Data'!O414=0, 'Raw Data'!P414=0)), 'Raw Data'!I414, 0)</f>
        <v>0</v>
      </c>
      <c r="P419" s="7">
        <f>IF(OR(E419&gt;0, ISBLANK('Raw Data'!O414)=TRUE), 0, 1)</f>
        <v>0</v>
      </c>
      <c r="Q419">
        <f>IF('Raw Data'!O414='Raw Data'!P414, 0, IF('Raw Data'!O414&gt;'Raw Data'!P414, 'Raw Data'!J414, 0))</f>
        <v>0</v>
      </c>
      <c r="R419" s="7">
        <f>IF(OR(E419&gt;0, ISBLANK('Raw Data'!O414)=TRUE), 0, 1)</f>
        <v>0</v>
      </c>
      <c r="S419">
        <f>IF('Raw Data'!O414='Raw Data'!P414, 0, IF('Raw Data'!O414&lt;'Raw Data'!P414, 'Raw Data'!K414, 0))</f>
        <v>0</v>
      </c>
      <c r="T419" s="7">
        <f t="shared" si="103"/>
        <v>0</v>
      </c>
      <c r="U419">
        <f>IF(AND(ISNUMBER('Raw Data'!O414), OR('Raw Data'!O414&gt;'Raw Data'!P414, 'Raw Data'!O414='Raw Data'!P414)), 'Raw Data'!L414, 0)</f>
        <v>0</v>
      </c>
      <c r="V419" s="7">
        <f t="shared" si="104"/>
        <v>0</v>
      </c>
      <c r="W419">
        <f>IF(AND(ISNUMBER('Raw Data'!O414), OR('Raw Data'!O414&lt;'Raw Data'!P414, 'Raw Data'!O414='Raw Data'!P414)), 'Raw Data'!M414, 0)</f>
        <v>0</v>
      </c>
      <c r="X419" s="7">
        <f t="shared" si="105"/>
        <v>0</v>
      </c>
      <c r="Y419">
        <f>IF(AND(ISNUMBER('Raw Data'!O414), OR('Raw Data'!O414&gt;'Raw Data'!P414, 'Raw Data'!O414&lt;'Raw Data'!P414)), 'Raw Data'!N414, 0)</f>
        <v>0</v>
      </c>
      <c r="Z419">
        <f>IF('Raw Data'!C414&lt;'Raw Data'!E414, 1, 0)</f>
        <v>0</v>
      </c>
      <c r="AA419">
        <f>IF(AND('Raw Data'!C414&lt;'Raw Data'!E414, 'Raw Data'!O414&gt;'Raw Data'!P414), 'Raw Data'!C414, 0)</f>
        <v>0</v>
      </c>
      <c r="AB419" t="b">
        <f>'Raw Data'!C414&lt;'Raw Data'!E414</f>
        <v>0</v>
      </c>
      <c r="AC419">
        <f>IF('Raw Data'!C415&gt;'Raw Data'!E415, 1, 0)</f>
        <v>0</v>
      </c>
      <c r="AD419">
        <f>IF(AND('Raw Data'!C414&gt;'Raw Data'!E414, 'Raw Data'!O414&gt;'Raw Data'!P414), 'Raw Data'!C414, 0)</f>
        <v>0</v>
      </c>
      <c r="AE419">
        <f>IF('Raw Data'!E414&lt;'Raw Data'!C414, 1, 0)</f>
        <v>0</v>
      </c>
      <c r="AF419">
        <f>IF(AND('Raw Data'!C414&gt;'Raw Data'!E414, 'Raw Data'!O414&lt;'Raw Data'!P414), 'Raw Data'!E414, 0)</f>
        <v>0</v>
      </c>
      <c r="AG419">
        <f>IF('Raw Data'!E414&gt;'Raw Data'!C414, 1, 0)</f>
        <v>0</v>
      </c>
      <c r="AH419">
        <f>IF(AND('Raw Data'!C414&lt;'Raw Data'!E414, 'Raw Data'!O414&lt;'Raw Data'!P414), 'Raw Data'!E414, 0)</f>
        <v>0</v>
      </c>
      <c r="AI419" s="7">
        <f t="shared" si="106"/>
        <v>0</v>
      </c>
      <c r="AJ419">
        <f>IF(ISNUMBER('Raw Data'!C414), IF(_xlfn.XLOOKUP(SMALL('Raw Data'!C414:E414, 1), C419:G419, C419:G419, 0)&gt;0, SMALL('Raw Data'!C414:E414, 1), 0), 0)</f>
        <v>0</v>
      </c>
      <c r="AK419" s="7">
        <f t="shared" si="107"/>
        <v>0</v>
      </c>
      <c r="AL419">
        <f>IF(ISNUMBER('Raw Data'!C414), IF(_xlfn.XLOOKUP(SMALL('Raw Data'!C414:E414, 2), C419:G419, C419:G419, 0)&gt;0, SMALL('Raw Data'!C414:E414, 2), 0), 0)</f>
        <v>0</v>
      </c>
      <c r="AM419" s="7">
        <f t="shared" si="108"/>
        <v>0</v>
      </c>
      <c r="AN419">
        <f>IF(ISNUMBER('Raw Data'!C414), IF(_xlfn.XLOOKUP(SMALL('Raw Data'!C414:E414, 3), C419:G419, C419:G419, 0)&gt;0, SMALL('Raw Data'!C414:E414, 3), 0), 0)</f>
        <v>0</v>
      </c>
      <c r="AO419" s="7">
        <f t="shared" si="109"/>
        <v>0</v>
      </c>
      <c r="AP419">
        <f>IF(AND('Raw Data'!C414&lt;'Raw Data'!E414,'Raw Data'!O414&gt;'Raw Data'!P414),'Raw Data'!C414,IF(AND('Raw Data'!E414&lt;'Raw Data'!C414,'Raw Data'!P414&gt;'Raw Data'!O414),'Raw Data'!E414,0))</f>
        <v>0</v>
      </c>
      <c r="AQ419" s="7">
        <f t="shared" si="110"/>
        <v>0</v>
      </c>
      <c r="AR419">
        <f>IF(AND('Raw Data'!C414&gt;'Raw Data'!E414,'Raw Data'!O414&gt;'Raw Data'!P414),'Raw Data'!C414,IF(AND('Raw Data'!E414&gt;'Raw Data'!C414,'Raw Data'!P414&gt;'Raw Data'!O414),'Raw Data'!E414,0))</f>
        <v>0</v>
      </c>
      <c r="AS419">
        <f>IF('Raw Data'!D414&gt;0, IF('Raw Data'!D414&gt;4, Analysis!P419, 1), 0)</f>
        <v>0</v>
      </c>
      <c r="AT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AU419">
        <f t="shared" si="111"/>
        <v>0</v>
      </c>
      <c r="AV419">
        <f>IF(AND('Raw Data'!D414&gt;4,'Raw Data'!O414&lt;'Raw Data'!P414),'Raw Data'!K414,IF(AND('Raw Data'!D414&gt;4,'Raw Data'!O414='Raw Data'!P414),0,IF('Raw Data'!O414='Raw Data'!P414,'Raw Data'!D414,0)))</f>
        <v>0</v>
      </c>
      <c r="AW419">
        <f>IF(AND('Raw Data'!D414&lt;4, NOT(ISBLANK('Raw Data'!D414))), 1, 0)</f>
        <v>0</v>
      </c>
      <c r="AX419">
        <f>IF(AND('Raw Data'!D414&lt;4, 'Raw Data'!O414='Raw Data'!P414), 'Raw Data'!D414, 0)</f>
        <v>0</v>
      </c>
    </row>
    <row r="420" spans="1:50" x14ac:dyDescent="0.3">
      <c r="A420">
        <f>'Raw Data'!Q415</f>
        <v>0</v>
      </c>
      <c r="B420" s="7">
        <f t="shared" si="96"/>
        <v>0</v>
      </c>
      <c r="C420">
        <f>IF('Raw Data'!O415&gt;'Raw Data'!P415, 'Raw Data'!C415, 0)</f>
        <v>0</v>
      </c>
      <c r="D420" s="7">
        <f t="shared" si="97"/>
        <v>0</v>
      </c>
      <c r="E420">
        <f>IF(AND(ISNUMBER('Raw Data'!O415), 'Raw Data'!O415='Raw Data'!P415), 'Raw Data'!D415, 0)</f>
        <v>0</v>
      </c>
      <c r="F420" s="7">
        <f t="shared" si="98"/>
        <v>0</v>
      </c>
      <c r="G420">
        <f>IF('Raw Data'!O415&lt;'Raw Data'!P415, 'Raw Data'!E415, 0)</f>
        <v>0</v>
      </c>
      <c r="H420" s="7">
        <f t="shared" si="99"/>
        <v>0</v>
      </c>
      <c r="I420">
        <f>IF(SUM('Raw Data'!O415:P415)&gt;2, 'Raw Data'!F415, 0)</f>
        <v>0</v>
      </c>
      <c r="J420" s="7">
        <f t="shared" si="100"/>
        <v>0</v>
      </c>
      <c r="K420">
        <f>IF(AND(ISNUMBER('Raw Data'!O415),SUM('Raw Data'!O415:P415)&lt;3),'Raw Data'!F415,)</f>
        <v>0</v>
      </c>
      <c r="L420" s="7">
        <f t="shared" si="101"/>
        <v>0</v>
      </c>
      <c r="M420">
        <f>IF(AND('Raw Data'!O415&gt;0, 'Raw Data'!P415&gt;0), 'Raw Data'!H415, 0)</f>
        <v>0</v>
      </c>
      <c r="N420" s="7">
        <f t="shared" si="102"/>
        <v>0</v>
      </c>
      <c r="O420">
        <f>IF(AND(ISNUMBER('Raw Data'!O415), OR('Raw Data'!O415=0, 'Raw Data'!P415=0)), 'Raw Data'!I415, 0)</f>
        <v>0</v>
      </c>
      <c r="P420" s="7">
        <f>IF(OR(E420&gt;0, ISBLANK('Raw Data'!O415)=TRUE), 0, 1)</f>
        <v>0</v>
      </c>
      <c r="Q420">
        <f>IF('Raw Data'!O415='Raw Data'!P415, 0, IF('Raw Data'!O415&gt;'Raw Data'!P415, 'Raw Data'!J415, 0))</f>
        <v>0</v>
      </c>
      <c r="R420" s="7">
        <f>IF(OR(E420&gt;0, ISBLANK('Raw Data'!O415)=TRUE), 0, 1)</f>
        <v>0</v>
      </c>
      <c r="S420">
        <f>IF('Raw Data'!O415='Raw Data'!P415, 0, IF('Raw Data'!O415&lt;'Raw Data'!P415, 'Raw Data'!K415, 0))</f>
        <v>0</v>
      </c>
      <c r="T420" s="7">
        <f t="shared" si="103"/>
        <v>0</v>
      </c>
      <c r="U420">
        <f>IF(AND(ISNUMBER('Raw Data'!O415), OR('Raw Data'!O415&gt;'Raw Data'!P415, 'Raw Data'!O415='Raw Data'!P415)), 'Raw Data'!L415, 0)</f>
        <v>0</v>
      </c>
      <c r="V420" s="7">
        <f t="shared" si="104"/>
        <v>0</v>
      </c>
      <c r="W420">
        <f>IF(AND(ISNUMBER('Raw Data'!O415), OR('Raw Data'!O415&lt;'Raw Data'!P415, 'Raw Data'!O415='Raw Data'!P415)), 'Raw Data'!M415, 0)</f>
        <v>0</v>
      </c>
      <c r="X420" s="7">
        <f t="shared" si="105"/>
        <v>0</v>
      </c>
      <c r="Y420">
        <f>IF(AND(ISNUMBER('Raw Data'!O415), OR('Raw Data'!O415&gt;'Raw Data'!P415, 'Raw Data'!O415&lt;'Raw Data'!P415)), 'Raw Data'!N415, 0)</f>
        <v>0</v>
      </c>
      <c r="Z420">
        <f>IF('Raw Data'!C415&lt;'Raw Data'!E415, 1, 0)</f>
        <v>0</v>
      </c>
      <c r="AA420">
        <f>IF(AND('Raw Data'!C415&lt;'Raw Data'!E415, 'Raw Data'!O415&gt;'Raw Data'!P415), 'Raw Data'!C415, 0)</f>
        <v>0</v>
      </c>
      <c r="AB420" t="b">
        <f>'Raw Data'!C415&lt;'Raw Data'!E415</f>
        <v>0</v>
      </c>
      <c r="AC420">
        <f>IF('Raw Data'!C416&gt;'Raw Data'!E416, 1, 0)</f>
        <v>0</v>
      </c>
      <c r="AD420">
        <f>IF(AND('Raw Data'!C415&gt;'Raw Data'!E415, 'Raw Data'!O415&gt;'Raw Data'!P415), 'Raw Data'!C415, 0)</f>
        <v>0</v>
      </c>
      <c r="AE420">
        <f>IF('Raw Data'!E415&lt;'Raw Data'!C415, 1, 0)</f>
        <v>0</v>
      </c>
      <c r="AF420">
        <f>IF(AND('Raw Data'!C415&gt;'Raw Data'!E415, 'Raw Data'!O415&lt;'Raw Data'!P415), 'Raw Data'!E415, 0)</f>
        <v>0</v>
      </c>
      <c r="AG420">
        <f>IF('Raw Data'!E415&gt;'Raw Data'!C415, 1, 0)</f>
        <v>0</v>
      </c>
      <c r="AH420">
        <f>IF(AND('Raw Data'!C415&lt;'Raw Data'!E415, 'Raw Data'!O415&lt;'Raw Data'!P415), 'Raw Data'!E415, 0)</f>
        <v>0</v>
      </c>
      <c r="AI420" s="7">
        <f t="shared" si="106"/>
        <v>0</v>
      </c>
      <c r="AJ420">
        <f>IF(ISNUMBER('Raw Data'!C415), IF(_xlfn.XLOOKUP(SMALL('Raw Data'!C415:E415, 1), C420:G420, C420:G420, 0)&gt;0, SMALL('Raw Data'!C415:E415, 1), 0), 0)</f>
        <v>0</v>
      </c>
      <c r="AK420" s="7">
        <f t="shared" si="107"/>
        <v>0</v>
      </c>
      <c r="AL420">
        <f>IF(ISNUMBER('Raw Data'!C415), IF(_xlfn.XLOOKUP(SMALL('Raw Data'!C415:E415, 2), C420:G420, C420:G420, 0)&gt;0, SMALL('Raw Data'!C415:E415, 2), 0), 0)</f>
        <v>0</v>
      </c>
      <c r="AM420" s="7">
        <f t="shared" si="108"/>
        <v>0</v>
      </c>
      <c r="AN420">
        <f>IF(ISNUMBER('Raw Data'!C415), IF(_xlfn.XLOOKUP(SMALL('Raw Data'!C415:E415, 3), C420:G420, C420:G420, 0)&gt;0, SMALL('Raw Data'!C415:E415, 3), 0), 0)</f>
        <v>0</v>
      </c>
      <c r="AO420" s="7">
        <f t="shared" si="109"/>
        <v>0</v>
      </c>
      <c r="AP420">
        <f>IF(AND('Raw Data'!C415&lt;'Raw Data'!E415,'Raw Data'!O415&gt;'Raw Data'!P415),'Raw Data'!C415,IF(AND('Raw Data'!E415&lt;'Raw Data'!C415,'Raw Data'!P415&gt;'Raw Data'!O415),'Raw Data'!E415,0))</f>
        <v>0</v>
      </c>
      <c r="AQ420" s="7">
        <f t="shared" si="110"/>
        <v>0</v>
      </c>
      <c r="AR420">
        <f>IF(AND('Raw Data'!C415&gt;'Raw Data'!E415,'Raw Data'!O415&gt;'Raw Data'!P415),'Raw Data'!C415,IF(AND('Raw Data'!E415&gt;'Raw Data'!C415,'Raw Data'!P415&gt;'Raw Data'!O415),'Raw Data'!E415,0))</f>
        <v>0</v>
      </c>
      <c r="AS420">
        <f>IF('Raw Data'!D415&gt;0, IF('Raw Data'!D415&gt;4, Analysis!P420, 1), 0)</f>
        <v>0</v>
      </c>
      <c r="AT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AU420">
        <f t="shared" si="111"/>
        <v>0</v>
      </c>
      <c r="AV420">
        <f>IF(AND('Raw Data'!D415&gt;4,'Raw Data'!O415&lt;'Raw Data'!P415),'Raw Data'!K415,IF(AND('Raw Data'!D415&gt;4,'Raw Data'!O415='Raw Data'!P415),0,IF('Raw Data'!O415='Raw Data'!P415,'Raw Data'!D415,0)))</f>
        <v>0</v>
      </c>
      <c r="AW420">
        <f>IF(AND('Raw Data'!D415&lt;4, NOT(ISBLANK('Raw Data'!D415))), 1, 0)</f>
        <v>0</v>
      </c>
      <c r="AX420">
        <f>IF(AND('Raw Data'!D415&lt;4, 'Raw Data'!O415='Raw Data'!P415), 'Raw Data'!D415, 0)</f>
        <v>0</v>
      </c>
    </row>
    <row r="421" spans="1:50" x14ac:dyDescent="0.3">
      <c r="A421">
        <f>'Raw Data'!Q416</f>
        <v>0</v>
      </c>
      <c r="B421" s="7">
        <f t="shared" si="96"/>
        <v>0</v>
      </c>
      <c r="C421">
        <f>IF('Raw Data'!O416&gt;'Raw Data'!P416, 'Raw Data'!C416, 0)</f>
        <v>0</v>
      </c>
      <c r="D421" s="7">
        <f t="shared" si="97"/>
        <v>0</v>
      </c>
      <c r="E421">
        <f>IF(AND(ISNUMBER('Raw Data'!O416), 'Raw Data'!O416='Raw Data'!P416), 'Raw Data'!D416, 0)</f>
        <v>0</v>
      </c>
      <c r="F421" s="7">
        <f t="shared" si="98"/>
        <v>0</v>
      </c>
      <c r="G421">
        <f>IF('Raw Data'!O416&lt;'Raw Data'!P416, 'Raw Data'!E416, 0)</f>
        <v>0</v>
      </c>
      <c r="H421" s="7">
        <f t="shared" si="99"/>
        <v>0</v>
      </c>
      <c r="I421">
        <f>IF(SUM('Raw Data'!O416:P416)&gt;2, 'Raw Data'!F416, 0)</f>
        <v>0</v>
      </c>
      <c r="J421" s="7">
        <f t="shared" si="100"/>
        <v>0</v>
      </c>
      <c r="K421">
        <f>IF(AND(ISNUMBER('Raw Data'!O416),SUM('Raw Data'!O416:P416)&lt;3),'Raw Data'!F416,)</f>
        <v>0</v>
      </c>
      <c r="L421" s="7">
        <f t="shared" si="101"/>
        <v>0</v>
      </c>
      <c r="M421">
        <f>IF(AND('Raw Data'!O416&gt;0, 'Raw Data'!P416&gt;0), 'Raw Data'!H416, 0)</f>
        <v>0</v>
      </c>
      <c r="N421" s="7">
        <f t="shared" si="102"/>
        <v>0</v>
      </c>
      <c r="O421">
        <f>IF(AND(ISNUMBER('Raw Data'!O416), OR('Raw Data'!O416=0, 'Raw Data'!P416=0)), 'Raw Data'!I416, 0)</f>
        <v>0</v>
      </c>
      <c r="P421" s="7">
        <f>IF(OR(E421&gt;0, ISBLANK('Raw Data'!O416)=TRUE), 0, 1)</f>
        <v>0</v>
      </c>
      <c r="Q421">
        <f>IF('Raw Data'!O416='Raw Data'!P416, 0, IF('Raw Data'!O416&gt;'Raw Data'!P416, 'Raw Data'!J416, 0))</f>
        <v>0</v>
      </c>
      <c r="R421" s="7">
        <f>IF(OR(E421&gt;0, ISBLANK('Raw Data'!O416)=TRUE), 0, 1)</f>
        <v>0</v>
      </c>
      <c r="S421">
        <f>IF('Raw Data'!O416='Raw Data'!P416, 0, IF('Raw Data'!O416&lt;'Raw Data'!P416, 'Raw Data'!K416, 0))</f>
        <v>0</v>
      </c>
      <c r="T421" s="7">
        <f t="shared" si="103"/>
        <v>0</v>
      </c>
      <c r="U421">
        <f>IF(AND(ISNUMBER('Raw Data'!O416), OR('Raw Data'!O416&gt;'Raw Data'!P416, 'Raw Data'!O416='Raw Data'!P416)), 'Raw Data'!L416, 0)</f>
        <v>0</v>
      </c>
      <c r="V421" s="7">
        <f t="shared" si="104"/>
        <v>0</v>
      </c>
      <c r="W421">
        <f>IF(AND(ISNUMBER('Raw Data'!O416), OR('Raw Data'!O416&lt;'Raw Data'!P416, 'Raw Data'!O416='Raw Data'!P416)), 'Raw Data'!M416, 0)</f>
        <v>0</v>
      </c>
      <c r="X421" s="7">
        <f t="shared" si="105"/>
        <v>0</v>
      </c>
      <c r="Y421">
        <f>IF(AND(ISNUMBER('Raw Data'!O416), OR('Raw Data'!O416&gt;'Raw Data'!P416, 'Raw Data'!O416&lt;'Raw Data'!P416)), 'Raw Data'!N416, 0)</f>
        <v>0</v>
      </c>
      <c r="Z421">
        <f>IF('Raw Data'!C416&lt;'Raw Data'!E416, 1, 0)</f>
        <v>0</v>
      </c>
      <c r="AA421">
        <f>IF(AND('Raw Data'!C416&lt;'Raw Data'!E416, 'Raw Data'!O416&gt;'Raw Data'!P416), 'Raw Data'!C416, 0)</f>
        <v>0</v>
      </c>
      <c r="AB421" t="b">
        <f>'Raw Data'!C416&lt;'Raw Data'!E416</f>
        <v>0</v>
      </c>
      <c r="AC421">
        <f>IF('Raw Data'!C417&gt;'Raw Data'!E417, 1, 0)</f>
        <v>0</v>
      </c>
      <c r="AD421">
        <f>IF(AND('Raw Data'!C416&gt;'Raw Data'!E416, 'Raw Data'!O416&gt;'Raw Data'!P416), 'Raw Data'!C416, 0)</f>
        <v>0</v>
      </c>
      <c r="AE421">
        <f>IF('Raw Data'!E416&lt;'Raw Data'!C416, 1, 0)</f>
        <v>0</v>
      </c>
      <c r="AF421">
        <f>IF(AND('Raw Data'!C416&gt;'Raw Data'!E416, 'Raw Data'!O416&lt;'Raw Data'!P416), 'Raw Data'!E416, 0)</f>
        <v>0</v>
      </c>
      <c r="AG421">
        <f>IF('Raw Data'!E416&gt;'Raw Data'!C416, 1, 0)</f>
        <v>0</v>
      </c>
      <c r="AH421">
        <f>IF(AND('Raw Data'!C416&lt;'Raw Data'!E416, 'Raw Data'!O416&lt;'Raw Data'!P416), 'Raw Data'!E416, 0)</f>
        <v>0</v>
      </c>
      <c r="AI421" s="7">
        <f t="shared" si="106"/>
        <v>0</v>
      </c>
      <c r="AJ421">
        <f>IF(ISNUMBER('Raw Data'!C416), IF(_xlfn.XLOOKUP(SMALL('Raw Data'!C416:E416, 1), C421:G421, C421:G421, 0)&gt;0, SMALL('Raw Data'!C416:E416, 1), 0), 0)</f>
        <v>0</v>
      </c>
      <c r="AK421" s="7">
        <f t="shared" si="107"/>
        <v>0</v>
      </c>
      <c r="AL421">
        <f>IF(ISNUMBER('Raw Data'!C416), IF(_xlfn.XLOOKUP(SMALL('Raw Data'!C416:E416, 2), C421:G421, C421:G421, 0)&gt;0, SMALL('Raw Data'!C416:E416, 2), 0), 0)</f>
        <v>0</v>
      </c>
      <c r="AM421" s="7">
        <f t="shared" si="108"/>
        <v>0</v>
      </c>
      <c r="AN421">
        <f>IF(ISNUMBER('Raw Data'!C416), IF(_xlfn.XLOOKUP(SMALL('Raw Data'!C416:E416, 3), C421:G421, C421:G421, 0)&gt;0, SMALL('Raw Data'!C416:E416, 3), 0), 0)</f>
        <v>0</v>
      </c>
      <c r="AO421" s="7">
        <f t="shared" si="109"/>
        <v>0</v>
      </c>
      <c r="AP421">
        <f>IF(AND('Raw Data'!C416&lt;'Raw Data'!E416,'Raw Data'!O416&gt;'Raw Data'!P416),'Raw Data'!C416,IF(AND('Raw Data'!E416&lt;'Raw Data'!C416,'Raw Data'!P416&gt;'Raw Data'!O416),'Raw Data'!E416,0))</f>
        <v>0</v>
      </c>
      <c r="AQ421" s="7">
        <f t="shared" si="110"/>
        <v>0</v>
      </c>
      <c r="AR421">
        <f>IF(AND('Raw Data'!C416&gt;'Raw Data'!E416,'Raw Data'!O416&gt;'Raw Data'!P416),'Raw Data'!C416,IF(AND('Raw Data'!E416&gt;'Raw Data'!C416,'Raw Data'!P416&gt;'Raw Data'!O416),'Raw Data'!E416,0))</f>
        <v>0</v>
      </c>
      <c r="AS421">
        <f>IF('Raw Data'!D416&gt;0, IF('Raw Data'!D416&gt;4, Analysis!P421, 1), 0)</f>
        <v>0</v>
      </c>
      <c r="AT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AU421">
        <f t="shared" si="111"/>
        <v>0</v>
      </c>
      <c r="AV421">
        <f>IF(AND('Raw Data'!D416&gt;4,'Raw Data'!O416&lt;'Raw Data'!P416),'Raw Data'!K416,IF(AND('Raw Data'!D416&gt;4,'Raw Data'!O416='Raw Data'!P416),0,IF('Raw Data'!O416='Raw Data'!P416,'Raw Data'!D416,0)))</f>
        <v>0</v>
      </c>
      <c r="AW421">
        <f>IF(AND('Raw Data'!D416&lt;4, NOT(ISBLANK('Raw Data'!D416))), 1, 0)</f>
        <v>0</v>
      </c>
      <c r="AX421">
        <f>IF(AND('Raw Data'!D416&lt;4, 'Raw Data'!O416='Raw Data'!P416), 'Raw Data'!D416, 0)</f>
        <v>0</v>
      </c>
    </row>
    <row r="422" spans="1:50" x14ac:dyDescent="0.3">
      <c r="A422">
        <f>'Raw Data'!Q417</f>
        <v>0</v>
      </c>
      <c r="B422" s="7">
        <f t="shared" si="96"/>
        <v>0</v>
      </c>
      <c r="C422">
        <f>IF('Raw Data'!O417&gt;'Raw Data'!P417, 'Raw Data'!C417, 0)</f>
        <v>0</v>
      </c>
      <c r="D422" s="7">
        <f t="shared" si="97"/>
        <v>0</v>
      </c>
      <c r="E422">
        <f>IF(AND(ISNUMBER('Raw Data'!O417), 'Raw Data'!O417='Raw Data'!P417), 'Raw Data'!D417, 0)</f>
        <v>0</v>
      </c>
      <c r="F422" s="7">
        <f t="shared" si="98"/>
        <v>0</v>
      </c>
      <c r="G422">
        <f>IF('Raw Data'!O417&lt;'Raw Data'!P417, 'Raw Data'!E417, 0)</f>
        <v>0</v>
      </c>
      <c r="H422" s="7">
        <f t="shared" si="99"/>
        <v>0</v>
      </c>
      <c r="I422">
        <f>IF(SUM('Raw Data'!O417:P417)&gt;2, 'Raw Data'!F417, 0)</f>
        <v>0</v>
      </c>
      <c r="J422" s="7">
        <f t="shared" si="100"/>
        <v>0</v>
      </c>
      <c r="K422">
        <f>IF(AND(ISNUMBER('Raw Data'!O417),SUM('Raw Data'!O417:P417)&lt;3),'Raw Data'!F417,)</f>
        <v>0</v>
      </c>
      <c r="L422" s="7">
        <f t="shared" si="101"/>
        <v>0</v>
      </c>
      <c r="M422">
        <f>IF(AND('Raw Data'!O417&gt;0, 'Raw Data'!P417&gt;0), 'Raw Data'!H417, 0)</f>
        <v>0</v>
      </c>
      <c r="N422" s="7">
        <f t="shared" si="102"/>
        <v>0</v>
      </c>
      <c r="O422">
        <f>IF(AND(ISNUMBER('Raw Data'!O417), OR('Raw Data'!O417=0, 'Raw Data'!P417=0)), 'Raw Data'!I417, 0)</f>
        <v>0</v>
      </c>
      <c r="P422" s="7">
        <f>IF(OR(E422&gt;0, ISBLANK('Raw Data'!O417)=TRUE), 0, 1)</f>
        <v>0</v>
      </c>
      <c r="Q422">
        <f>IF('Raw Data'!O417='Raw Data'!P417, 0, IF('Raw Data'!O417&gt;'Raw Data'!P417, 'Raw Data'!J417, 0))</f>
        <v>0</v>
      </c>
      <c r="R422" s="7">
        <f>IF(OR(E422&gt;0, ISBLANK('Raw Data'!O417)=TRUE), 0, 1)</f>
        <v>0</v>
      </c>
      <c r="S422">
        <f>IF('Raw Data'!O417='Raw Data'!P417, 0, IF('Raw Data'!O417&lt;'Raw Data'!P417, 'Raw Data'!K417, 0))</f>
        <v>0</v>
      </c>
      <c r="T422" s="7">
        <f t="shared" si="103"/>
        <v>0</v>
      </c>
      <c r="U422">
        <f>IF(AND(ISNUMBER('Raw Data'!O417), OR('Raw Data'!O417&gt;'Raw Data'!P417, 'Raw Data'!O417='Raw Data'!P417)), 'Raw Data'!L417, 0)</f>
        <v>0</v>
      </c>
      <c r="V422" s="7">
        <f t="shared" si="104"/>
        <v>0</v>
      </c>
      <c r="W422">
        <f>IF(AND(ISNUMBER('Raw Data'!O417), OR('Raw Data'!O417&lt;'Raw Data'!P417, 'Raw Data'!O417='Raw Data'!P417)), 'Raw Data'!M417, 0)</f>
        <v>0</v>
      </c>
      <c r="X422" s="7">
        <f t="shared" si="105"/>
        <v>0</v>
      </c>
      <c r="Y422">
        <f>IF(AND(ISNUMBER('Raw Data'!O417), OR('Raw Data'!O417&gt;'Raw Data'!P417, 'Raw Data'!O417&lt;'Raw Data'!P417)), 'Raw Data'!N417, 0)</f>
        <v>0</v>
      </c>
      <c r="Z422">
        <f>IF('Raw Data'!C417&lt;'Raw Data'!E417, 1, 0)</f>
        <v>0</v>
      </c>
      <c r="AA422">
        <f>IF(AND('Raw Data'!C417&lt;'Raw Data'!E417, 'Raw Data'!O417&gt;'Raw Data'!P417), 'Raw Data'!C417, 0)</f>
        <v>0</v>
      </c>
      <c r="AB422" t="b">
        <f>'Raw Data'!C417&lt;'Raw Data'!E417</f>
        <v>0</v>
      </c>
      <c r="AC422">
        <f>IF('Raw Data'!C418&gt;'Raw Data'!E418, 1, 0)</f>
        <v>0</v>
      </c>
      <c r="AD422">
        <f>IF(AND('Raw Data'!C417&gt;'Raw Data'!E417, 'Raw Data'!O417&gt;'Raw Data'!P417), 'Raw Data'!C417, 0)</f>
        <v>0</v>
      </c>
      <c r="AE422">
        <f>IF('Raw Data'!E417&lt;'Raw Data'!C417, 1, 0)</f>
        <v>0</v>
      </c>
      <c r="AF422">
        <f>IF(AND('Raw Data'!C417&gt;'Raw Data'!E417, 'Raw Data'!O417&lt;'Raw Data'!P417), 'Raw Data'!E417, 0)</f>
        <v>0</v>
      </c>
      <c r="AG422">
        <f>IF('Raw Data'!E417&gt;'Raw Data'!C417, 1, 0)</f>
        <v>0</v>
      </c>
      <c r="AH422">
        <f>IF(AND('Raw Data'!C417&lt;'Raw Data'!E417, 'Raw Data'!O417&lt;'Raw Data'!P417), 'Raw Data'!E417, 0)</f>
        <v>0</v>
      </c>
      <c r="AI422" s="7">
        <f t="shared" si="106"/>
        <v>0</v>
      </c>
      <c r="AJ422">
        <f>IF(ISNUMBER('Raw Data'!C417), IF(_xlfn.XLOOKUP(SMALL('Raw Data'!C417:E417, 1), C422:G422, C422:G422, 0)&gt;0, SMALL('Raw Data'!C417:E417, 1), 0), 0)</f>
        <v>0</v>
      </c>
      <c r="AK422" s="7">
        <f t="shared" si="107"/>
        <v>0</v>
      </c>
      <c r="AL422">
        <f>IF(ISNUMBER('Raw Data'!C417), IF(_xlfn.XLOOKUP(SMALL('Raw Data'!C417:E417, 2), C422:G422, C422:G422, 0)&gt;0, SMALL('Raw Data'!C417:E417, 2), 0), 0)</f>
        <v>0</v>
      </c>
      <c r="AM422" s="7">
        <f t="shared" si="108"/>
        <v>0</v>
      </c>
      <c r="AN422">
        <f>IF(ISNUMBER('Raw Data'!C417), IF(_xlfn.XLOOKUP(SMALL('Raw Data'!C417:E417, 3), C422:G422, C422:G422, 0)&gt;0, SMALL('Raw Data'!C417:E417, 3), 0), 0)</f>
        <v>0</v>
      </c>
      <c r="AO422" s="7">
        <f t="shared" si="109"/>
        <v>0</v>
      </c>
      <c r="AP422">
        <f>IF(AND('Raw Data'!C417&lt;'Raw Data'!E417,'Raw Data'!O417&gt;'Raw Data'!P417),'Raw Data'!C417,IF(AND('Raw Data'!E417&lt;'Raw Data'!C417,'Raw Data'!P417&gt;'Raw Data'!O417),'Raw Data'!E417,0))</f>
        <v>0</v>
      </c>
      <c r="AQ422" s="7">
        <f t="shared" si="110"/>
        <v>0</v>
      </c>
      <c r="AR422">
        <f>IF(AND('Raw Data'!C417&gt;'Raw Data'!E417,'Raw Data'!O417&gt;'Raw Data'!P417),'Raw Data'!C417,IF(AND('Raw Data'!E417&gt;'Raw Data'!C417,'Raw Data'!P417&gt;'Raw Data'!O417),'Raw Data'!E417,0))</f>
        <v>0</v>
      </c>
      <c r="AS422">
        <f>IF('Raw Data'!D417&gt;0, IF('Raw Data'!D417&gt;4, Analysis!P422, 1), 0)</f>
        <v>0</v>
      </c>
      <c r="AT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AU422">
        <f t="shared" si="111"/>
        <v>0</v>
      </c>
      <c r="AV422">
        <f>IF(AND('Raw Data'!D417&gt;4,'Raw Data'!O417&lt;'Raw Data'!P417),'Raw Data'!K417,IF(AND('Raw Data'!D417&gt;4,'Raw Data'!O417='Raw Data'!P417),0,IF('Raw Data'!O417='Raw Data'!P417,'Raw Data'!D417,0)))</f>
        <v>0</v>
      </c>
      <c r="AW422">
        <f>IF(AND('Raw Data'!D417&lt;4, NOT(ISBLANK('Raw Data'!D417))), 1, 0)</f>
        <v>0</v>
      </c>
      <c r="AX422">
        <f>IF(AND('Raw Data'!D417&lt;4, 'Raw Data'!O417='Raw Data'!P417), 'Raw Data'!D417, 0)</f>
        <v>0</v>
      </c>
    </row>
    <row r="423" spans="1:50" x14ac:dyDescent="0.3">
      <c r="A423">
        <f>'Raw Data'!Q418</f>
        <v>0</v>
      </c>
      <c r="B423" s="7">
        <f t="shared" si="96"/>
        <v>0</v>
      </c>
      <c r="C423">
        <f>IF('Raw Data'!O418&gt;'Raw Data'!P418, 'Raw Data'!C418, 0)</f>
        <v>0</v>
      </c>
      <c r="D423" s="7">
        <f t="shared" si="97"/>
        <v>0</v>
      </c>
      <c r="E423">
        <f>IF(AND(ISNUMBER('Raw Data'!O418), 'Raw Data'!O418='Raw Data'!P418), 'Raw Data'!D418, 0)</f>
        <v>0</v>
      </c>
      <c r="F423" s="7">
        <f t="shared" si="98"/>
        <v>0</v>
      </c>
      <c r="G423">
        <f>IF('Raw Data'!O418&lt;'Raw Data'!P418, 'Raw Data'!E418, 0)</f>
        <v>0</v>
      </c>
      <c r="H423" s="7">
        <f t="shared" si="99"/>
        <v>0</v>
      </c>
      <c r="I423">
        <f>IF(SUM('Raw Data'!O418:P418)&gt;2, 'Raw Data'!F418, 0)</f>
        <v>0</v>
      </c>
      <c r="J423" s="7">
        <f t="shared" si="100"/>
        <v>0</v>
      </c>
      <c r="K423">
        <f>IF(AND(ISNUMBER('Raw Data'!O418),SUM('Raw Data'!O418:P418)&lt;3),'Raw Data'!F418,)</f>
        <v>0</v>
      </c>
      <c r="L423" s="7">
        <f t="shared" si="101"/>
        <v>0</v>
      </c>
      <c r="M423">
        <f>IF(AND('Raw Data'!O418&gt;0, 'Raw Data'!P418&gt;0), 'Raw Data'!H418, 0)</f>
        <v>0</v>
      </c>
      <c r="N423" s="7">
        <f t="shared" si="102"/>
        <v>0</v>
      </c>
      <c r="O423">
        <f>IF(AND(ISNUMBER('Raw Data'!O418), OR('Raw Data'!O418=0, 'Raw Data'!P418=0)), 'Raw Data'!I418, 0)</f>
        <v>0</v>
      </c>
      <c r="P423" s="7">
        <f>IF(OR(E423&gt;0, ISBLANK('Raw Data'!O418)=TRUE), 0, 1)</f>
        <v>0</v>
      </c>
      <c r="Q423">
        <f>IF('Raw Data'!O418='Raw Data'!P418, 0, IF('Raw Data'!O418&gt;'Raw Data'!P418, 'Raw Data'!J418, 0))</f>
        <v>0</v>
      </c>
      <c r="R423" s="7">
        <f>IF(OR(E423&gt;0, ISBLANK('Raw Data'!O418)=TRUE), 0, 1)</f>
        <v>0</v>
      </c>
      <c r="S423">
        <f>IF('Raw Data'!O418='Raw Data'!P418, 0, IF('Raw Data'!O418&lt;'Raw Data'!P418, 'Raw Data'!K418, 0))</f>
        <v>0</v>
      </c>
      <c r="T423" s="7">
        <f t="shared" si="103"/>
        <v>0</v>
      </c>
      <c r="U423">
        <f>IF(AND(ISNUMBER('Raw Data'!O418), OR('Raw Data'!O418&gt;'Raw Data'!P418, 'Raw Data'!O418='Raw Data'!P418)), 'Raw Data'!L418, 0)</f>
        <v>0</v>
      </c>
      <c r="V423" s="7">
        <f t="shared" si="104"/>
        <v>0</v>
      </c>
      <c r="W423">
        <f>IF(AND(ISNUMBER('Raw Data'!O418), OR('Raw Data'!O418&lt;'Raw Data'!P418, 'Raw Data'!O418='Raw Data'!P418)), 'Raw Data'!M418, 0)</f>
        <v>0</v>
      </c>
      <c r="X423" s="7">
        <f t="shared" si="105"/>
        <v>0</v>
      </c>
      <c r="Y423">
        <f>IF(AND(ISNUMBER('Raw Data'!O418), OR('Raw Data'!O418&gt;'Raw Data'!P418, 'Raw Data'!O418&lt;'Raw Data'!P418)), 'Raw Data'!N418, 0)</f>
        <v>0</v>
      </c>
      <c r="Z423">
        <f>IF('Raw Data'!C418&lt;'Raw Data'!E418, 1, 0)</f>
        <v>0</v>
      </c>
      <c r="AA423">
        <f>IF(AND('Raw Data'!C418&lt;'Raw Data'!E418, 'Raw Data'!O418&gt;'Raw Data'!P418), 'Raw Data'!C418, 0)</f>
        <v>0</v>
      </c>
      <c r="AB423" t="b">
        <f>'Raw Data'!C418&lt;'Raw Data'!E418</f>
        <v>0</v>
      </c>
      <c r="AC423">
        <f>IF('Raw Data'!C419&gt;'Raw Data'!E419, 1, 0)</f>
        <v>0</v>
      </c>
      <c r="AD423">
        <f>IF(AND('Raw Data'!C418&gt;'Raw Data'!E418, 'Raw Data'!O418&gt;'Raw Data'!P418), 'Raw Data'!C418, 0)</f>
        <v>0</v>
      </c>
      <c r="AE423">
        <f>IF('Raw Data'!E418&lt;'Raw Data'!C418, 1, 0)</f>
        <v>0</v>
      </c>
      <c r="AF423">
        <f>IF(AND('Raw Data'!C418&gt;'Raw Data'!E418, 'Raw Data'!O418&lt;'Raw Data'!P418), 'Raw Data'!E418, 0)</f>
        <v>0</v>
      </c>
      <c r="AG423">
        <f>IF('Raw Data'!E418&gt;'Raw Data'!C418, 1, 0)</f>
        <v>0</v>
      </c>
      <c r="AH423">
        <f>IF(AND('Raw Data'!C418&lt;'Raw Data'!E418, 'Raw Data'!O418&lt;'Raw Data'!P418), 'Raw Data'!E418, 0)</f>
        <v>0</v>
      </c>
      <c r="AI423" s="7">
        <f t="shared" si="106"/>
        <v>0</v>
      </c>
      <c r="AJ423">
        <f>IF(ISNUMBER('Raw Data'!C418), IF(_xlfn.XLOOKUP(SMALL('Raw Data'!C418:E418, 1), C423:G423, C423:G423, 0)&gt;0, SMALL('Raw Data'!C418:E418, 1), 0), 0)</f>
        <v>0</v>
      </c>
      <c r="AK423" s="7">
        <f t="shared" si="107"/>
        <v>0</v>
      </c>
      <c r="AL423">
        <f>IF(ISNUMBER('Raw Data'!C418), IF(_xlfn.XLOOKUP(SMALL('Raw Data'!C418:E418, 2), C423:G423, C423:G423, 0)&gt;0, SMALL('Raw Data'!C418:E418, 2), 0), 0)</f>
        <v>0</v>
      </c>
      <c r="AM423" s="7">
        <f t="shared" si="108"/>
        <v>0</v>
      </c>
      <c r="AN423">
        <f>IF(ISNUMBER('Raw Data'!C418), IF(_xlfn.XLOOKUP(SMALL('Raw Data'!C418:E418, 3), C423:G423, C423:G423, 0)&gt;0, SMALL('Raw Data'!C418:E418, 3), 0), 0)</f>
        <v>0</v>
      </c>
      <c r="AO423" s="7">
        <f t="shared" si="109"/>
        <v>0</v>
      </c>
      <c r="AP423">
        <f>IF(AND('Raw Data'!C418&lt;'Raw Data'!E418,'Raw Data'!O418&gt;'Raw Data'!P418),'Raw Data'!C418,IF(AND('Raw Data'!E418&lt;'Raw Data'!C418,'Raw Data'!P418&gt;'Raw Data'!O418),'Raw Data'!E418,0))</f>
        <v>0</v>
      </c>
      <c r="AQ423" s="7">
        <f t="shared" si="110"/>
        <v>0</v>
      </c>
      <c r="AR423">
        <f>IF(AND('Raw Data'!C418&gt;'Raw Data'!E418,'Raw Data'!O418&gt;'Raw Data'!P418),'Raw Data'!C418,IF(AND('Raw Data'!E418&gt;'Raw Data'!C418,'Raw Data'!P418&gt;'Raw Data'!O418),'Raw Data'!E418,0))</f>
        <v>0</v>
      </c>
      <c r="AS423">
        <f>IF('Raw Data'!D418&gt;0, IF('Raw Data'!D418&gt;4, Analysis!P423, 1), 0)</f>
        <v>0</v>
      </c>
      <c r="AT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AU423">
        <f t="shared" si="111"/>
        <v>0</v>
      </c>
      <c r="AV423">
        <f>IF(AND('Raw Data'!D418&gt;4,'Raw Data'!O418&lt;'Raw Data'!P418),'Raw Data'!K418,IF(AND('Raw Data'!D418&gt;4,'Raw Data'!O418='Raw Data'!P418),0,IF('Raw Data'!O418='Raw Data'!P418,'Raw Data'!D418,0)))</f>
        <v>0</v>
      </c>
      <c r="AW423">
        <f>IF(AND('Raw Data'!D418&lt;4, NOT(ISBLANK('Raw Data'!D418))), 1, 0)</f>
        <v>0</v>
      </c>
      <c r="AX423">
        <f>IF(AND('Raw Data'!D418&lt;4, 'Raw Data'!O418='Raw Data'!P418), 'Raw Data'!D418, 0)</f>
        <v>0</v>
      </c>
    </row>
    <row r="424" spans="1:50" x14ac:dyDescent="0.3">
      <c r="A424">
        <f>'Raw Data'!Q419</f>
        <v>0</v>
      </c>
      <c r="B424" s="7">
        <f t="shared" si="96"/>
        <v>0</v>
      </c>
      <c r="C424">
        <f>IF('Raw Data'!O419&gt;'Raw Data'!P419, 'Raw Data'!C419, 0)</f>
        <v>0</v>
      </c>
      <c r="D424" s="7">
        <f t="shared" si="97"/>
        <v>0</v>
      </c>
      <c r="E424">
        <f>IF(AND(ISNUMBER('Raw Data'!O419), 'Raw Data'!O419='Raw Data'!P419), 'Raw Data'!D419, 0)</f>
        <v>0</v>
      </c>
      <c r="F424" s="7">
        <f t="shared" si="98"/>
        <v>0</v>
      </c>
      <c r="G424">
        <f>IF('Raw Data'!O419&lt;'Raw Data'!P419, 'Raw Data'!E419, 0)</f>
        <v>0</v>
      </c>
      <c r="H424" s="7">
        <f t="shared" si="99"/>
        <v>0</v>
      </c>
      <c r="I424">
        <f>IF(SUM('Raw Data'!O419:P419)&gt;2, 'Raw Data'!F419, 0)</f>
        <v>0</v>
      </c>
      <c r="J424" s="7">
        <f t="shared" si="100"/>
        <v>0</v>
      </c>
      <c r="K424">
        <f>IF(AND(ISNUMBER('Raw Data'!O419),SUM('Raw Data'!O419:P419)&lt;3),'Raw Data'!F419,)</f>
        <v>0</v>
      </c>
      <c r="L424" s="7">
        <f t="shared" si="101"/>
        <v>0</v>
      </c>
      <c r="M424">
        <f>IF(AND('Raw Data'!O419&gt;0, 'Raw Data'!P419&gt;0), 'Raw Data'!H419, 0)</f>
        <v>0</v>
      </c>
      <c r="N424" s="7">
        <f t="shared" si="102"/>
        <v>0</v>
      </c>
      <c r="O424">
        <f>IF(AND(ISNUMBER('Raw Data'!O419), OR('Raw Data'!O419=0, 'Raw Data'!P419=0)), 'Raw Data'!I419, 0)</f>
        <v>0</v>
      </c>
      <c r="P424" s="7">
        <f>IF(OR(E424&gt;0, ISBLANK('Raw Data'!O419)=TRUE), 0, 1)</f>
        <v>0</v>
      </c>
      <c r="Q424">
        <f>IF('Raw Data'!O419='Raw Data'!P419, 0, IF('Raw Data'!O419&gt;'Raw Data'!P419, 'Raw Data'!J419, 0))</f>
        <v>0</v>
      </c>
      <c r="R424" s="7">
        <f>IF(OR(E424&gt;0, ISBLANK('Raw Data'!O419)=TRUE), 0, 1)</f>
        <v>0</v>
      </c>
      <c r="S424">
        <f>IF('Raw Data'!O419='Raw Data'!P419, 0, IF('Raw Data'!O419&lt;'Raw Data'!P419, 'Raw Data'!K419, 0))</f>
        <v>0</v>
      </c>
      <c r="T424" s="7">
        <f t="shared" si="103"/>
        <v>0</v>
      </c>
      <c r="U424">
        <f>IF(AND(ISNUMBER('Raw Data'!O419), OR('Raw Data'!O419&gt;'Raw Data'!P419, 'Raw Data'!O419='Raw Data'!P419)), 'Raw Data'!L419, 0)</f>
        <v>0</v>
      </c>
      <c r="V424" s="7">
        <f t="shared" si="104"/>
        <v>0</v>
      </c>
      <c r="W424">
        <f>IF(AND(ISNUMBER('Raw Data'!O419), OR('Raw Data'!O419&lt;'Raw Data'!P419, 'Raw Data'!O419='Raw Data'!P419)), 'Raw Data'!M419, 0)</f>
        <v>0</v>
      </c>
      <c r="X424" s="7">
        <f t="shared" si="105"/>
        <v>0</v>
      </c>
      <c r="Y424">
        <f>IF(AND(ISNUMBER('Raw Data'!O419), OR('Raw Data'!O419&gt;'Raw Data'!P419, 'Raw Data'!O419&lt;'Raw Data'!P419)), 'Raw Data'!N419, 0)</f>
        <v>0</v>
      </c>
      <c r="Z424">
        <f>IF('Raw Data'!C419&lt;'Raw Data'!E419, 1, 0)</f>
        <v>0</v>
      </c>
      <c r="AA424">
        <f>IF(AND('Raw Data'!C419&lt;'Raw Data'!E419, 'Raw Data'!O419&gt;'Raw Data'!P419), 'Raw Data'!C419, 0)</f>
        <v>0</v>
      </c>
      <c r="AB424" t="b">
        <f>'Raw Data'!C419&lt;'Raw Data'!E419</f>
        <v>0</v>
      </c>
      <c r="AC424">
        <f>IF('Raw Data'!C420&gt;'Raw Data'!E420, 1, 0)</f>
        <v>0</v>
      </c>
      <c r="AD424">
        <f>IF(AND('Raw Data'!C419&gt;'Raw Data'!E419, 'Raw Data'!O419&gt;'Raw Data'!P419), 'Raw Data'!C419, 0)</f>
        <v>0</v>
      </c>
      <c r="AE424">
        <f>IF('Raw Data'!E419&lt;'Raw Data'!C419, 1, 0)</f>
        <v>0</v>
      </c>
      <c r="AF424">
        <f>IF(AND('Raw Data'!C419&gt;'Raw Data'!E419, 'Raw Data'!O419&lt;'Raw Data'!P419), 'Raw Data'!E419, 0)</f>
        <v>0</v>
      </c>
      <c r="AG424">
        <f>IF('Raw Data'!E419&gt;'Raw Data'!C419, 1, 0)</f>
        <v>0</v>
      </c>
      <c r="AH424">
        <f>IF(AND('Raw Data'!C419&lt;'Raw Data'!E419, 'Raw Data'!O419&lt;'Raw Data'!P419), 'Raw Data'!E419, 0)</f>
        <v>0</v>
      </c>
      <c r="AI424" s="7">
        <f t="shared" si="106"/>
        <v>0</v>
      </c>
      <c r="AJ424">
        <f>IF(ISNUMBER('Raw Data'!C419), IF(_xlfn.XLOOKUP(SMALL('Raw Data'!C419:E419, 1), C424:G424, C424:G424, 0)&gt;0, SMALL('Raw Data'!C419:E419, 1), 0), 0)</f>
        <v>0</v>
      </c>
      <c r="AK424" s="7">
        <f t="shared" si="107"/>
        <v>0</v>
      </c>
      <c r="AL424">
        <f>IF(ISNUMBER('Raw Data'!C419), IF(_xlfn.XLOOKUP(SMALL('Raw Data'!C419:E419, 2), C424:G424, C424:G424, 0)&gt;0, SMALL('Raw Data'!C419:E419, 2), 0), 0)</f>
        <v>0</v>
      </c>
      <c r="AM424" s="7">
        <f t="shared" si="108"/>
        <v>0</v>
      </c>
      <c r="AN424">
        <f>IF(ISNUMBER('Raw Data'!C419), IF(_xlfn.XLOOKUP(SMALL('Raw Data'!C419:E419, 3), C424:G424, C424:G424, 0)&gt;0, SMALL('Raw Data'!C419:E419, 3), 0), 0)</f>
        <v>0</v>
      </c>
      <c r="AO424" s="7">
        <f t="shared" si="109"/>
        <v>0</v>
      </c>
      <c r="AP424">
        <f>IF(AND('Raw Data'!C419&lt;'Raw Data'!E419,'Raw Data'!O419&gt;'Raw Data'!P419),'Raw Data'!C419,IF(AND('Raw Data'!E419&lt;'Raw Data'!C419,'Raw Data'!P419&gt;'Raw Data'!O419),'Raw Data'!E419,0))</f>
        <v>0</v>
      </c>
      <c r="AQ424" s="7">
        <f t="shared" si="110"/>
        <v>0</v>
      </c>
      <c r="AR424">
        <f>IF(AND('Raw Data'!C419&gt;'Raw Data'!E419,'Raw Data'!O419&gt;'Raw Data'!P419),'Raw Data'!C419,IF(AND('Raw Data'!E419&gt;'Raw Data'!C419,'Raw Data'!P419&gt;'Raw Data'!O419),'Raw Data'!E419,0))</f>
        <v>0</v>
      </c>
      <c r="AS424">
        <f>IF('Raw Data'!D419&gt;0, IF('Raw Data'!D419&gt;4, Analysis!P424, 1), 0)</f>
        <v>0</v>
      </c>
      <c r="AT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AU424">
        <f t="shared" si="111"/>
        <v>0</v>
      </c>
      <c r="AV424">
        <f>IF(AND('Raw Data'!D419&gt;4,'Raw Data'!O419&lt;'Raw Data'!P419),'Raw Data'!K419,IF(AND('Raw Data'!D419&gt;4,'Raw Data'!O419='Raw Data'!P419),0,IF('Raw Data'!O419='Raw Data'!P419,'Raw Data'!D419,0)))</f>
        <v>0</v>
      </c>
      <c r="AW424">
        <f>IF(AND('Raw Data'!D419&lt;4, NOT(ISBLANK('Raw Data'!D419))), 1, 0)</f>
        <v>0</v>
      </c>
      <c r="AX424">
        <f>IF(AND('Raw Data'!D419&lt;4, 'Raw Data'!O419='Raw Data'!P419), 'Raw Data'!D419, 0)</f>
        <v>0</v>
      </c>
    </row>
    <row r="425" spans="1:50" x14ac:dyDescent="0.3">
      <c r="A425">
        <f>'Raw Data'!Q420</f>
        <v>0</v>
      </c>
      <c r="B425" s="7">
        <f t="shared" si="96"/>
        <v>0</v>
      </c>
      <c r="C425">
        <f>IF('Raw Data'!O420&gt;'Raw Data'!P420, 'Raw Data'!C420, 0)</f>
        <v>0</v>
      </c>
      <c r="D425" s="7">
        <f t="shared" si="97"/>
        <v>0</v>
      </c>
      <c r="E425">
        <f>IF(AND(ISNUMBER('Raw Data'!O420), 'Raw Data'!O420='Raw Data'!P420), 'Raw Data'!D420, 0)</f>
        <v>0</v>
      </c>
      <c r="F425" s="7">
        <f t="shared" si="98"/>
        <v>0</v>
      </c>
      <c r="G425">
        <f>IF('Raw Data'!O420&lt;'Raw Data'!P420, 'Raw Data'!E420, 0)</f>
        <v>0</v>
      </c>
      <c r="H425" s="7">
        <f t="shared" si="99"/>
        <v>0</v>
      </c>
      <c r="I425">
        <f>IF(SUM('Raw Data'!O420:P420)&gt;2, 'Raw Data'!F420, 0)</f>
        <v>0</v>
      </c>
      <c r="J425" s="7">
        <f t="shared" si="100"/>
        <v>0</v>
      </c>
      <c r="K425">
        <f>IF(AND(ISNUMBER('Raw Data'!O420),SUM('Raw Data'!O420:P420)&lt;3),'Raw Data'!F420,)</f>
        <v>0</v>
      </c>
      <c r="L425" s="7">
        <f t="shared" si="101"/>
        <v>0</v>
      </c>
      <c r="M425">
        <f>IF(AND('Raw Data'!O420&gt;0, 'Raw Data'!P420&gt;0), 'Raw Data'!H420, 0)</f>
        <v>0</v>
      </c>
      <c r="N425" s="7">
        <f t="shared" si="102"/>
        <v>0</v>
      </c>
      <c r="O425">
        <f>IF(AND(ISNUMBER('Raw Data'!O420), OR('Raw Data'!O420=0, 'Raw Data'!P420=0)), 'Raw Data'!I420, 0)</f>
        <v>0</v>
      </c>
      <c r="P425" s="7">
        <f>IF(OR(E425&gt;0, ISBLANK('Raw Data'!O420)=TRUE), 0, 1)</f>
        <v>0</v>
      </c>
      <c r="Q425">
        <f>IF('Raw Data'!O420='Raw Data'!P420, 0, IF('Raw Data'!O420&gt;'Raw Data'!P420, 'Raw Data'!J420, 0))</f>
        <v>0</v>
      </c>
      <c r="R425" s="7">
        <f>IF(OR(E425&gt;0, ISBLANK('Raw Data'!O420)=TRUE), 0, 1)</f>
        <v>0</v>
      </c>
      <c r="S425">
        <f>IF('Raw Data'!O420='Raw Data'!P420, 0, IF('Raw Data'!O420&lt;'Raw Data'!P420, 'Raw Data'!K420, 0))</f>
        <v>0</v>
      </c>
      <c r="T425" s="7">
        <f t="shared" si="103"/>
        <v>0</v>
      </c>
      <c r="U425">
        <f>IF(AND(ISNUMBER('Raw Data'!O420), OR('Raw Data'!O420&gt;'Raw Data'!P420, 'Raw Data'!O420='Raw Data'!P420)), 'Raw Data'!L420, 0)</f>
        <v>0</v>
      </c>
      <c r="V425" s="7">
        <f t="shared" si="104"/>
        <v>0</v>
      </c>
      <c r="W425">
        <f>IF(AND(ISNUMBER('Raw Data'!O420), OR('Raw Data'!O420&lt;'Raw Data'!P420, 'Raw Data'!O420='Raw Data'!P420)), 'Raw Data'!M420, 0)</f>
        <v>0</v>
      </c>
      <c r="X425" s="7">
        <f t="shared" si="105"/>
        <v>0</v>
      </c>
      <c r="Y425">
        <f>IF(AND(ISNUMBER('Raw Data'!O420), OR('Raw Data'!O420&gt;'Raw Data'!P420, 'Raw Data'!O420&lt;'Raw Data'!P420)), 'Raw Data'!N420, 0)</f>
        <v>0</v>
      </c>
      <c r="Z425">
        <f>IF('Raw Data'!C420&lt;'Raw Data'!E420, 1, 0)</f>
        <v>0</v>
      </c>
      <c r="AA425">
        <f>IF(AND('Raw Data'!C420&lt;'Raw Data'!E420, 'Raw Data'!O420&gt;'Raw Data'!P420), 'Raw Data'!C420, 0)</f>
        <v>0</v>
      </c>
      <c r="AB425" t="b">
        <f>'Raw Data'!C420&lt;'Raw Data'!E420</f>
        <v>0</v>
      </c>
      <c r="AC425">
        <f>IF('Raw Data'!C421&gt;'Raw Data'!E421, 1, 0)</f>
        <v>0</v>
      </c>
      <c r="AD425">
        <f>IF(AND('Raw Data'!C420&gt;'Raw Data'!E420, 'Raw Data'!O420&gt;'Raw Data'!P420), 'Raw Data'!C420, 0)</f>
        <v>0</v>
      </c>
      <c r="AE425">
        <f>IF('Raw Data'!E420&lt;'Raw Data'!C420, 1, 0)</f>
        <v>0</v>
      </c>
      <c r="AF425">
        <f>IF(AND('Raw Data'!C420&gt;'Raw Data'!E420, 'Raw Data'!O420&lt;'Raw Data'!P420), 'Raw Data'!E420, 0)</f>
        <v>0</v>
      </c>
      <c r="AG425">
        <f>IF('Raw Data'!E420&gt;'Raw Data'!C420, 1, 0)</f>
        <v>0</v>
      </c>
      <c r="AH425">
        <f>IF(AND('Raw Data'!C420&lt;'Raw Data'!E420, 'Raw Data'!O420&lt;'Raw Data'!P420), 'Raw Data'!E420, 0)</f>
        <v>0</v>
      </c>
      <c r="AI425" s="7">
        <f t="shared" si="106"/>
        <v>0</v>
      </c>
      <c r="AJ425">
        <f>IF(ISNUMBER('Raw Data'!C420), IF(_xlfn.XLOOKUP(SMALL('Raw Data'!C420:E420, 1), C425:G425, C425:G425, 0)&gt;0, SMALL('Raw Data'!C420:E420, 1), 0), 0)</f>
        <v>0</v>
      </c>
      <c r="AK425" s="7">
        <f t="shared" si="107"/>
        <v>0</v>
      </c>
      <c r="AL425">
        <f>IF(ISNUMBER('Raw Data'!C420), IF(_xlfn.XLOOKUP(SMALL('Raw Data'!C420:E420, 2), C425:G425, C425:G425, 0)&gt;0, SMALL('Raw Data'!C420:E420, 2), 0), 0)</f>
        <v>0</v>
      </c>
      <c r="AM425" s="7">
        <f t="shared" si="108"/>
        <v>0</v>
      </c>
      <c r="AN425">
        <f>IF(ISNUMBER('Raw Data'!C420), IF(_xlfn.XLOOKUP(SMALL('Raw Data'!C420:E420, 3), C425:G425, C425:G425, 0)&gt;0, SMALL('Raw Data'!C420:E420, 3), 0), 0)</f>
        <v>0</v>
      </c>
      <c r="AO425" s="7">
        <f t="shared" si="109"/>
        <v>0</v>
      </c>
      <c r="AP425">
        <f>IF(AND('Raw Data'!C420&lt;'Raw Data'!E420,'Raw Data'!O420&gt;'Raw Data'!P420),'Raw Data'!C420,IF(AND('Raw Data'!E420&lt;'Raw Data'!C420,'Raw Data'!P420&gt;'Raw Data'!O420),'Raw Data'!E420,0))</f>
        <v>0</v>
      </c>
      <c r="AQ425" s="7">
        <f t="shared" si="110"/>
        <v>0</v>
      </c>
      <c r="AR425">
        <f>IF(AND('Raw Data'!C420&gt;'Raw Data'!E420,'Raw Data'!O420&gt;'Raw Data'!P420),'Raw Data'!C420,IF(AND('Raw Data'!E420&gt;'Raw Data'!C420,'Raw Data'!P420&gt;'Raw Data'!O420),'Raw Data'!E420,0))</f>
        <v>0</v>
      </c>
      <c r="AS425">
        <f>IF('Raw Data'!D420&gt;0, IF('Raw Data'!D420&gt;4, Analysis!P425, 1), 0)</f>
        <v>0</v>
      </c>
      <c r="AT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AU425">
        <f t="shared" si="111"/>
        <v>0</v>
      </c>
      <c r="AV425">
        <f>IF(AND('Raw Data'!D420&gt;4,'Raw Data'!O420&lt;'Raw Data'!P420),'Raw Data'!K420,IF(AND('Raw Data'!D420&gt;4,'Raw Data'!O420='Raw Data'!P420),0,IF('Raw Data'!O420='Raw Data'!P420,'Raw Data'!D420,0)))</f>
        <v>0</v>
      </c>
      <c r="AW425">
        <f>IF(AND('Raw Data'!D420&lt;4, NOT(ISBLANK('Raw Data'!D420))), 1, 0)</f>
        <v>0</v>
      </c>
      <c r="AX425">
        <f>IF(AND('Raw Data'!D420&lt;4, 'Raw Data'!O420='Raw Data'!P420), 'Raw Data'!D420, 0)</f>
        <v>0</v>
      </c>
    </row>
    <row r="426" spans="1:50" x14ac:dyDescent="0.3">
      <c r="A426">
        <f>'Raw Data'!Q421</f>
        <v>0</v>
      </c>
      <c r="B426" s="7">
        <f t="shared" si="96"/>
        <v>0</v>
      </c>
      <c r="C426">
        <f>IF('Raw Data'!O421&gt;'Raw Data'!P421, 'Raw Data'!C421, 0)</f>
        <v>0</v>
      </c>
      <c r="D426" s="7">
        <f t="shared" si="97"/>
        <v>0</v>
      </c>
      <c r="E426">
        <f>IF(AND(ISNUMBER('Raw Data'!O421), 'Raw Data'!O421='Raw Data'!P421), 'Raw Data'!D421, 0)</f>
        <v>0</v>
      </c>
      <c r="F426" s="7">
        <f t="shared" si="98"/>
        <v>0</v>
      </c>
      <c r="G426">
        <f>IF('Raw Data'!O421&lt;'Raw Data'!P421, 'Raw Data'!E421, 0)</f>
        <v>0</v>
      </c>
      <c r="H426" s="7">
        <f t="shared" si="99"/>
        <v>0</v>
      </c>
      <c r="I426">
        <f>IF(SUM('Raw Data'!O421:P421)&gt;2, 'Raw Data'!F421, 0)</f>
        <v>0</v>
      </c>
      <c r="J426" s="7">
        <f t="shared" si="100"/>
        <v>0</v>
      </c>
      <c r="K426">
        <f>IF(AND(ISNUMBER('Raw Data'!O421),SUM('Raw Data'!O421:P421)&lt;3),'Raw Data'!F421,)</f>
        <v>0</v>
      </c>
      <c r="L426" s="7">
        <f t="shared" si="101"/>
        <v>0</v>
      </c>
      <c r="M426">
        <f>IF(AND('Raw Data'!O421&gt;0, 'Raw Data'!P421&gt;0), 'Raw Data'!H421, 0)</f>
        <v>0</v>
      </c>
      <c r="N426" s="7">
        <f t="shared" si="102"/>
        <v>0</v>
      </c>
      <c r="O426">
        <f>IF(AND(ISNUMBER('Raw Data'!O421), OR('Raw Data'!O421=0, 'Raw Data'!P421=0)), 'Raw Data'!I421, 0)</f>
        <v>0</v>
      </c>
      <c r="P426" s="7">
        <f>IF(OR(E426&gt;0, ISBLANK('Raw Data'!O421)=TRUE), 0, 1)</f>
        <v>0</v>
      </c>
      <c r="Q426">
        <f>IF('Raw Data'!O421='Raw Data'!P421, 0, IF('Raw Data'!O421&gt;'Raw Data'!P421, 'Raw Data'!J421, 0))</f>
        <v>0</v>
      </c>
      <c r="R426" s="7">
        <f>IF(OR(E426&gt;0, ISBLANK('Raw Data'!O421)=TRUE), 0, 1)</f>
        <v>0</v>
      </c>
      <c r="S426">
        <f>IF('Raw Data'!O421='Raw Data'!P421, 0, IF('Raw Data'!O421&lt;'Raw Data'!P421, 'Raw Data'!K421, 0))</f>
        <v>0</v>
      </c>
      <c r="T426" s="7">
        <f t="shared" si="103"/>
        <v>0</v>
      </c>
      <c r="U426">
        <f>IF(AND(ISNUMBER('Raw Data'!O421), OR('Raw Data'!O421&gt;'Raw Data'!P421, 'Raw Data'!O421='Raw Data'!P421)), 'Raw Data'!L421, 0)</f>
        <v>0</v>
      </c>
      <c r="V426" s="7">
        <f t="shared" si="104"/>
        <v>0</v>
      </c>
      <c r="W426">
        <f>IF(AND(ISNUMBER('Raw Data'!O421), OR('Raw Data'!O421&lt;'Raw Data'!P421, 'Raw Data'!O421='Raw Data'!P421)), 'Raw Data'!M421, 0)</f>
        <v>0</v>
      </c>
      <c r="X426" s="7">
        <f t="shared" si="105"/>
        <v>0</v>
      </c>
      <c r="Y426">
        <f>IF(AND(ISNUMBER('Raw Data'!O421), OR('Raw Data'!O421&gt;'Raw Data'!P421, 'Raw Data'!O421&lt;'Raw Data'!P421)), 'Raw Data'!N421, 0)</f>
        <v>0</v>
      </c>
      <c r="Z426">
        <f>IF('Raw Data'!C421&lt;'Raw Data'!E421, 1, 0)</f>
        <v>0</v>
      </c>
      <c r="AA426">
        <f>IF(AND('Raw Data'!C421&lt;'Raw Data'!E421, 'Raw Data'!O421&gt;'Raw Data'!P421), 'Raw Data'!C421, 0)</f>
        <v>0</v>
      </c>
      <c r="AB426" t="b">
        <f>'Raw Data'!C421&lt;'Raw Data'!E421</f>
        <v>0</v>
      </c>
      <c r="AC426">
        <f>IF('Raw Data'!C422&gt;'Raw Data'!E422, 1, 0)</f>
        <v>0</v>
      </c>
      <c r="AD426">
        <f>IF(AND('Raw Data'!C421&gt;'Raw Data'!E421, 'Raw Data'!O421&gt;'Raw Data'!P421), 'Raw Data'!C421, 0)</f>
        <v>0</v>
      </c>
      <c r="AE426">
        <f>IF('Raw Data'!E421&lt;'Raw Data'!C421, 1, 0)</f>
        <v>0</v>
      </c>
      <c r="AF426">
        <f>IF(AND('Raw Data'!C421&gt;'Raw Data'!E421, 'Raw Data'!O421&lt;'Raw Data'!P421), 'Raw Data'!E421, 0)</f>
        <v>0</v>
      </c>
      <c r="AG426">
        <f>IF('Raw Data'!E421&gt;'Raw Data'!C421, 1, 0)</f>
        <v>0</v>
      </c>
      <c r="AH426">
        <f>IF(AND('Raw Data'!C421&lt;'Raw Data'!E421, 'Raw Data'!O421&lt;'Raw Data'!P421), 'Raw Data'!E421, 0)</f>
        <v>0</v>
      </c>
      <c r="AI426" s="7">
        <f t="shared" si="106"/>
        <v>0</v>
      </c>
      <c r="AJ426">
        <f>IF(ISNUMBER('Raw Data'!C421), IF(_xlfn.XLOOKUP(SMALL('Raw Data'!C421:E421, 1), C426:G426, C426:G426, 0)&gt;0, SMALL('Raw Data'!C421:E421, 1), 0), 0)</f>
        <v>0</v>
      </c>
      <c r="AK426" s="7">
        <f t="shared" si="107"/>
        <v>0</v>
      </c>
      <c r="AL426">
        <f>IF(ISNUMBER('Raw Data'!C421), IF(_xlfn.XLOOKUP(SMALL('Raw Data'!C421:E421, 2), C426:G426, C426:G426, 0)&gt;0, SMALL('Raw Data'!C421:E421, 2), 0), 0)</f>
        <v>0</v>
      </c>
      <c r="AM426" s="7">
        <f t="shared" si="108"/>
        <v>0</v>
      </c>
      <c r="AN426">
        <f>IF(ISNUMBER('Raw Data'!C421), IF(_xlfn.XLOOKUP(SMALL('Raw Data'!C421:E421, 3), C426:G426, C426:G426, 0)&gt;0, SMALL('Raw Data'!C421:E421, 3), 0), 0)</f>
        <v>0</v>
      </c>
      <c r="AO426" s="7">
        <f t="shared" si="109"/>
        <v>0</v>
      </c>
      <c r="AP426">
        <f>IF(AND('Raw Data'!C421&lt;'Raw Data'!E421,'Raw Data'!O421&gt;'Raw Data'!P421),'Raw Data'!C421,IF(AND('Raw Data'!E421&lt;'Raw Data'!C421,'Raw Data'!P421&gt;'Raw Data'!O421),'Raw Data'!E421,0))</f>
        <v>0</v>
      </c>
      <c r="AQ426" s="7">
        <f t="shared" si="110"/>
        <v>0</v>
      </c>
      <c r="AR426">
        <f>IF(AND('Raw Data'!C421&gt;'Raw Data'!E421,'Raw Data'!O421&gt;'Raw Data'!P421),'Raw Data'!C421,IF(AND('Raw Data'!E421&gt;'Raw Data'!C421,'Raw Data'!P421&gt;'Raw Data'!O421),'Raw Data'!E421,0))</f>
        <v>0</v>
      </c>
      <c r="AS426">
        <f>IF('Raw Data'!D421&gt;0, IF('Raw Data'!D421&gt;4, Analysis!P426, 1), 0)</f>
        <v>0</v>
      </c>
      <c r="AT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AU426">
        <f t="shared" si="111"/>
        <v>0</v>
      </c>
      <c r="AV426">
        <f>IF(AND('Raw Data'!D421&gt;4,'Raw Data'!O421&lt;'Raw Data'!P421),'Raw Data'!K421,IF(AND('Raw Data'!D421&gt;4,'Raw Data'!O421='Raw Data'!P421),0,IF('Raw Data'!O421='Raw Data'!P421,'Raw Data'!D421,0)))</f>
        <v>0</v>
      </c>
      <c r="AW426">
        <f>IF(AND('Raw Data'!D421&lt;4, NOT(ISBLANK('Raw Data'!D421))), 1, 0)</f>
        <v>0</v>
      </c>
      <c r="AX426">
        <f>IF(AND('Raw Data'!D421&lt;4, 'Raw Data'!O421='Raw Data'!P421), 'Raw Data'!D421, 0)</f>
        <v>0</v>
      </c>
    </row>
    <row r="427" spans="1:50" x14ac:dyDescent="0.3">
      <c r="A427">
        <f>'Raw Data'!Q422</f>
        <v>0</v>
      </c>
      <c r="B427" s="7">
        <f t="shared" si="96"/>
        <v>0</v>
      </c>
      <c r="C427">
        <f>IF('Raw Data'!O422&gt;'Raw Data'!P422, 'Raw Data'!C422, 0)</f>
        <v>0</v>
      </c>
      <c r="D427" s="7">
        <f t="shared" si="97"/>
        <v>0</v>
      </c>
      <c r="E427">
        <f>IF(AND(ISNUMBER('Raw Data'!O422), 'Raw Data'!O422='Raw Data'!P422), 'Raw Data'!D422, 0)</f>
        <v>0</v>
      </c>
      <c r="F427" s="7">
        <f t="shared" si="98"/>
        <v>0</v>
      </c>
      <c r="G427">
        <f>IF('Raw Data'!O422&lt;'Raw Data'!P422, 'Raw Data'!E422, 0)</f>
        <v>0</v>
      </c>
      <c r="H427" s="7">
        <f t="shared" si="99"/>
        <v>0</v>
      </c>
      <c r="I427">
        <f>IF(SUM('Raw Data'!O422:P422)&gt;2, 'Raw Data'!F422, 0)</f>
        <v>0</v>
      </c>
      <c r="J427" s="7">
        <f t="shared" si="100"/>
        <v>0</v>
      </c>
      <c r="K427">
        <f>IF(AND(ISNUMBER('Raw Data'!O422),SUM('Raw Data'!O422:P422)&lt;3),'Raw Data'!F422,)</f>
        <v>0</v>
      </c>
      <c r="L427" s="7">
        <f t="shared" si="101"/>
        <v>0</v>
      </c>
      <c r="M427">
        <f>IF(AND('Raw Data'!O422&gt;0, 'Raw Data'!P422&gt;0), 'Raw Data'!H422, 0)</f>
        <v>0</v>
      </c>
      <c r="N427" s="7">
        <f t="shared" si="102"/>
        <v>0</v>
      </c>
      <c r="O427">
        <f>IF(AND(ISNUMBER('Raw Data'!O422), OR('Raw Data'!O422=0, 'Raw Data'!P422=0)), 'Raw Data'!I422, 0)</f>
        <v>0</v>
      </c>
      <c r="P427" s="7">
        <f>IF(OR(E427&gt;0, ISBLANK('Raw Data'!O422)=TRUE), 0, 1)</f>
        <v>0</v>
      </c>
      <c r="Q427">
        <f>IF('Raw Data'!O422='Raw Data'!P422, 0, IF('Raw Data'!O422&gt;'Raw Data'!P422, 'Raw Data'!J422, 0))</f>
        <v>0</v>
      </c>
      <c r="R427" s="7">
        <f>IF(OR(E427&gt;0, ISBLANK('Raw Data'!O422)=TRUE), 0, 1)</f>
        <v>0</v>
      </c>
      <c r="S427">
        <f>IF('Raw Data'!O422='Raw Data'!P422, 0, IF('Raw Data'!O422&lt;'Raw Data'!P422, 'Raw Data'!K422, 0))</f>
        <v>0</v>
      </c>
      <c r="T427" s="7">
        <f t="shared" si="103"/>
        <v>0</v>
      </c>
      <c r="U427">
        <f>IF(AND(ISNUMBER('Raw Data'!O422), OR('Raw Data'!O422&gt;'Raw Data'!P422, 'Raw Data'!O422='Raw Data'!P422)), 'Raw Data'!L422, 0)</f>
        <v>0</v>
      </c>
      <c r="V427" s="7">
        <f t="shared" si="104"/>
        <v>0</v>
      </c>
      <c r="W427">
        <f>IF(AND(ISNUMBER('Raw Data'!O422), OR('Raw Data'!O422&lt;'Raw Data'!P422, 'Raw Data'!O422='Raw Data'!P422)), 'Raw Data'!M422, 0)</f>
        <v>0</v>
      </c>
      <c r="X427" s="7">
        <f t="shared" si="105"/>
        <v>0</v>
      </c>
      <c r="Y427">
        <f>IF(AND(ISNUMBER('Raw Data'!O422), OR('Raw Data'!O422&gt;'Raw Data'!P422, 'Raw Data'!O422&lt;'Raw Data'!P422)), 'Raw Data'!N422, 0)</f>
        <v>0</v>
      </c>
      <c r="Z427">
        <f>IF('Raw Data'!C422&lt;'Raw Data'!E422, 1, 0)</f>
        <v>0</v>
      </c>
      <c r="AA427">
        <f>IF(AND('Raw Data'!C422&lt;'Raw Data'!E422, 'Raw Data'!O422&gt;'Raw Data'!P422), 'Raw Data'!C422, 0)</f>
        <v>0</v>
      </c>
      <c r="AB427" t="b">
        <f>'Raw Data'!C422&lt;'Raw Data'!E422</f>
        <v>0</v>
      </c>
      <c r="AC427">
        <f>IF('Raw Data'!C423&gt;'Raw Data'!E423, 1, 0)</f>
        <v>0</v>
      </c>
      <c r="AD427">
        <f>IF(AND('Raw Data'!C422&gt;'Raw Data'!E422, 'Raw Data'!O422&gt;'Raw Data'!P422), 'Raw Data'!C422, 0)</f>
        <v>0</v>
      </c>
      <c r="AE427">
        <f>IF('Raw Data'!E422&lt;'Raw Data'!C422, 1, 0)</f>
        <v>0</v>
      </c>
      <c r="AF427">
        <f>IF(AND('Raw Data'!C422&gt;'Raw Data'!E422, 'Raw Data'!O422&lt;'Raw Data'!P422), 'Raw Data'!E422, 0)</f>
        <v>0</v>
      </c>
      <c r="AG427">
        <f>IF('Raw Data'!E422&gt;'Raw Data'!C422, 1, 0)</f>
        <v>0</v>
      </c>
      <c r="AH427">
        <f>IF(AND('Raw Data'!C422&lt;'Raw Data'!E422, 'Raw Data'!O422&lt;'Raw Data'!P422), 'Raw Data'!E422, 0)</f>
        <v>0</v>
      </c>
      <c r="AI427" s="7">
        <f t="shared" si="106"/>
        <v>0</v>
      </c>
      <c r="AJ427">
        <f>IF(ISNUMBER('Raw Data'!C422), IF(_xlfn.XLOOKUP(SMALL('Raw Data'!C422:E422, 1), C427:G427, C427:G427, 0)&gt;0, SMALL('Raw Data'!C422:E422, 1), 0), 0)</f>
        <v>0</v>
      </c>
      <c r="AK427" s="7">
        <f t="shared" si="107"/>
        <v>0</v>
      </c>
      <c r="AL427">
        <f>IF(ISNUMBER('Raw Data'!C422), IF(_xlfn.XLOOKUP(SMALL('Raw Data'!C422:E422, 2), C427:G427, C427:G427, 0)&gt;0, SMALL('Raw Data'!C422:E422, 2), 0), 0)</f>
        <v>0</v>
      </c>
      <c r="AM427" s="7">
        <f t="shared" si="108"/>
        <v>0</v>
      </c>
      <c r="AN427">
        <f>IF(ISNUMBER('Raw Data'!C422), IF(_xlfn.XLOOKUP(SMALL('Raw Data'!C422:E422, 3), C427:G427, C427:G427, 0)&gt;0, SMALL('Raw Data'!C422:E422, 3), 0), 0)</f>
        <v>0</v>
      </c>
      <c r="AO427" s="7">
        <f t="shared" si="109"/>
        <v>0</v>
      </c>
      <c r="AP427">
        <f>IF(AND('Raw Data'!C422&lt;'Raw Data'!E422,'Raw Data'!O422&gt;'Raw Data'!P422),'Raw Data'!C422,IF(AND('Raw Data'!E422&lt;'Raw Data'!C422,'Raw Data'!P422&gt;'Raw Data'!O422),'Raw Data'!E422,0))</f>
        <v>0</v>
      </c>
      <c r="AQ427" s="7">
        <f t="shared" si="110"/>
        <v>0</v>
      </c>
      <c r="AR427">
        <f>IF(AND('Raw Data'!C422&gt;'Raw Data'!E422,'Raw Data'!O422&gt;'Raw Data'!P422),'Raw Data'!C422,IF(AND('Raw Data'!E422&gt;'Raw Data'!C422,'Raw Data'!P422&gt;'Raw Data'!O422),'Raw Data'!E422,0))</f>
        <v>0</v>
      </c>
      <c r="AS427">
        <f>IF('Raw Data'!D422&gt;0, IF('Raw Data'!D422&gt;4, Analysis!P427, 1), 0)</f>
        <v>0</v>
      </c>
      <c r="AT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AU427">
        <f t="shared" si="111"/>
        <v>0</v>
      </c>
      <c r="AV427">
        <f>IF(AND('Raw Data'!D422&gt;4,'Raw Data'!O422&lt;'Raw Data'!P422),'Raw Data'!K422,IF(AND('Raw Data'!D422&gt;4,'Raw Data'!O422='Raw Data'!P422),0,IF('Raw Data'!O422='Raw Data'!P422,'Raw Data'!D422,0)))</f>
        <v>0</v>
      </c>
      <c r="AW427">
        <f>IF(AND('Raw Data'!D422&lt;4, NOT(ISBLANK('Raw Data'!D422))), 1, 0)</f>
        <v>0</v>
      </c>
      <c r="AX427">
        <f>IF(AND('Raw Data'!D422&lt;4, 'Raw Data'!O422='Raw Data'!P422), 'Raw Data'!D422, 0)</f>
        <v>0</v>
      </c>
    </row>
    <row r="428" spans="1:50" x14ac:dyDescent="0.3">
      <c r="A428">
        <f>'Raw Data'!Q423</f>
        <v>0</v>
      </c>
      <c r="B428" s="7">
        <f t="shared" si="96"/>
        <v>0</v>
      </c>
      <c r="C428">
        <f>IF('Raw Data'!O423&gt;'Raw Data'!P423, 'Raw Data'!C423, 0)</f>
        <v>0</v>
      </c>
      <c r="D428" s="7">
        <f t="shared" si="97"/>
        <v>0</v>
      </c>
      <c r="E428">
        <f>IF(AND(ISNUMBER('Raw Data'!O423), 'Raw Data'!O423='Raw Data'!P423), 'Raw Data'!D423, 0)</f>
        <v>0</v>
      </c>
      <c r="F428" s="7">
        <f t="shared" si="98"/>
        <v>0</v>
      </c>
      <c r="G428">
        <f>IF('Raw Data'!O423&lt;'Raw Data'!P423, 'Raw Data'!E423, 0)</f>
        <v>0</v>
      </c>
      <c r="H428" s="7">
        <f t="shared" si="99"/>
        <v>0</v>
      </c>
      <c r="I428">
        <f>IF(SUM('Raw Data'!O423:P423)&gt;2, 'Raw Data'!F423, 0)</f>
        <v>0</v>
      </c>
      <c r="J428" s="7">
        <f t="shared" si="100"/>
        <v>0</v>
      </c>
      <c r="K428">
        <f>IF(AND(ISNUMBER('Raw Data'!O423),SUM('Raw Data'!O423:P423)&lt;3),'Raw Data'!F423,)</f>
        <v>0</v>
      </c>
      <c r="L428" s="7">
        <f t="shared" si="101"/>
        <v>0</v>
      </c>
      <c r="M428">
        <f>IF(AND('Raw Data'!O423&gt;0, 'Raw Data'!P423&gt;0), 'Raw Data'!H423, 0)</f>
        <v>0</v>
      </c>
      <c r="N428" s="7">
        <f t="shared" si="102"/>
        <v>0</v>
      </c>
      <c r="O428">
        <f>IF(AND(ISNUMBER('Raw Data'!O423), OR('Raw Data'!O423=0, 'Raw Data'!P423=0)), 'Raw Data'!I423, 0)</f>
        <v>0</v>
      </c>
      <c r="P428" s="7">
        <f>IF(OR(E428&gt;0, ISBLANK('Raw Data'!O423)=TRUE), 0, 1)</f>
        <v>0</v>
      </c>
      <c r="Q428">
        <f>IF('Raw Data'!O423='Raw Data'!P423, 0, IF('Raw Data'!O423&gt;'Raw Data'!P423, 'Raw Data'!J423, 0))</f>
        <v>0</v>
      </c>
      <c r="R428" s="7">
        <f>IF(OR(E428&gt;0, ISBLANK('Raw Data'!O423)=TRUE), 0, 1)</f>
        <v>0</v>
      </c>
      <c r="S428">
        <f>IF('Raw Data'!O423='Raw Data'!P423, 0, IF('Raw Data'!O423&lt;'Raw Data'!P423, 'Raw Data'!K423, 0))</f>
        <v>0</v>
      </c>
      <c r="T428" s="7">
        <f t="shared" si="103"/>
        <v>0</v>
      </c>
      <c r="U428">
        <f>IF(AND(ISNUMBER('Raw Data'!O423), OR('Raw Data'!O423&gt;'Raw Data'!P423, 'Raw Data'!O423='Raw Data'!P423)), 'Raw Data'!L423, 0)</f>
        <v>0</v>
      </c>
      <c r="V428" s="7">
        <f t="shared" si="104"/>
        <v>0</v>
      </c>
      <c r="W428">
        <f>IF(AND(ISNUMBER('Raw Data'!O423), OR('Raw Data'!O423&lt;'Raw Data'!P423, 'Raw Data'!O423='Raw Data'!P423)), 'Raw Data'!M423, 0)</f>
        <v>0</v>
      </c>
      <c r="X428" s="7">
        <f t="shared" si="105"/>
        <v>0</v>
      </c>
      <c r="Y428">
        <f>IF(AND(ISNUMBER('Raw Data'!O423), OR('Raw Data'!O423&gt;'Raw Data'!P423, 'Raw Data'!O423&lt;'Raw Data'!P423)), 'Raw Data'!N423, 0)</f>
        <v>0</v>
      </c>
      <c r="Z428">
        <f>IF('Raw Data'!C423&lt;'Raw Data'!E423, 1, 0)</f>
        <v>0</v>
      </c>
      <c r="AA428">
        <f>IF(AND('Raw Data'!C423&lt;'Raw Data'!E423, 'Raw Data'!O423&gt;'Raw Data'!P423), 'Raw Data'!C423, 0)</f>
        <v>0</v>
      </c>
      <c r="AB428" t="b">
        <f>'Raw Data'!C423&lt;'Raw Data'!E423</f>
        <v>0</v>
      </c>
      <c r="AC428">
        <f>IF('Raw Data'!C424&gt;'Raw Data'!E424, 1, 0)</f>
        <v>0</v>
      </c>
      <c r="AD428">
        <f>IF(AND('Raw Data'!C423&gt;'Raw Data'!E423, 'Raw Data'!O423&gt;'Raw Data'!P423), 'Raw Data'!C423, 0)</f>
        <v>0</v>
      </c>
      <c r="AE428">
        <f>IF('Raw Data'!E423&lt;'Raw Data'!C423, 1, 0)</f>
        <v>0</v>
      </c>
      <c r="AF428">
        <f>IF(AND('Raw Data'!C423&gt;'Raw Data'!E423, 'Raw Data'!O423&lt;'Raw Data'!P423), 'Raw Data'!E423, 0)</f>
        <v>0</v>
      </c>
      <c r="AG428">
        <f>IF('Raw Data'!E423&gt;'Raw Data'!C423, 1, 0)</f>
        <v>0</v>
      </c>
      <c r="AH428">
        <f>IF(AND('Raw Data'!C423&lt;'Raw Data'!E423, 'Raw Data'!O423&lt;'Raw Data'!P423), 'Raw Data'!E423, 0)</f>
        <v>0</v>
      </c>
      <c r="AI428" s="7">
        <f t="shared" si="106"/>
        <v>0</v>
      </c>
      <c r="AJ428">
        <f>IF(ISNUMBER('Raw Data'!C423), IF(_xlfn.XLOOKUP(SMALL('Raw Data'!C423:E423, 1), C428:G428, C428:G428, 0)&gt;0, SMALL('Raw Data'!C423:E423, 1), 0), 0)</f>
        <v>0</v>
      </c>
      <c r="AK428" s="7">
        <f t="shared" si="107"/>
        <v>0</v>
      </c>
      <c r="AL428">
        <f>IF(ISNUMBER('Raw Data'!C423), IF(_xlfn.XLOOKUP(SMALL('Raw Data'!C423:E423, 2), C428:G428, C428:G428, 0)&gt;0, SMALL('Raw Data'!C423:E423, 2), 0), 0)</f>
        <v>0</v>
      </c>
      <c r="AM428" s="7">
        <f t="shared" si="108"/>
        <v>0</v>
      </c>
      <c r="AN428">
        <f>IF(ISNUMBER('Raw Data'!C423), IF(_xlfn.XLOOKUP(SMALL('Raw Data'!C423:E423, 3), C428:G428, C428:G428, 0)&gt;0, SMALL('Raw Data'!C423:E423, 3), 0), 0)</f>
        <v>0</v>
      </c>
      <c r="AO428" s="7">
        <f t="shared" si="109"/>
        <v>0</v>
      </c>
      <c r="AP428">
        <f>IF(AND('Raw Data'!C423&lt;'Raw Data'!E423,'Raw Data'!O423&gt;'Raw Data'!P423),'Raw Data'!C423,IF(AND('Raw Data'!E423&lt;'Raw Data'!C423,'Raw Data'!P423&gt;'Raw Data'!O423),'Raw Data'!E423,0))</f>
        <v>0</v>
      </c>
      <c r="AQ428" s="7">
        <f t="shared" si="110"/>
        <v>0</v>
      </c>
      <c r="AR428">
        <f>IF(AND('Raw Data'!C423&gt;'Raw Data'!E423,'Raw Data'!O423&gt;'Raw Data'!P423),'Raw Data'!C423,IF(AND('Raw Data'!E423&gt;'Raw Data'!C423,'Raw Data'!P423&gt;'Raw Data'!O423),'Raw Data'!E423,0))</f>
        <v>0</v>
      </c>
      <c r="AS428">
        <f>IF('Raw Data'!D423&gt;0, IF('Raw Data'!D423&gt;4, Analysis!P428, 1), 0)</f>
        <v>0</v>
      </c>
      <c r="AT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AU428">
        <f t="shared" si="111"/>
        <v>0</v>
      </c>
      <c r="AV428">
        <f>IF(AND('Raw Data'!D423&gt;4,'Raw Data'!O423&lt;'Raw Data'!P423),'Raw Data'!K423,IF(AND('Raw Data'!D423&gt;4,'Raw Data'!O423='Raw Data'!P423),0,IF('Raw Data'!O423='Raw Data'!P423,'Raw Data'!D423,0)))</f>
        <v>0</v>
      </c>
      <c r="AW428">
        <f>IF(AND('Raw Data'!D423&lt;4, NOT(ISBLANK('Raw Data'!D423))), 1, 0)</f>
        <v>0</v>
      </c>
      <c r="AX428">
        <f>IF(AND('Raw Data'!D423&lt;4, 'Raw Data'!O423='Raw Data'!P423), 'Raw Data'!D423, 0)</f>
        <v>0</v>
      </c>
    </row>
    <row r="429" spans="1:50" x14ac:dyDescent="0.3">
      <c r="A429">
        <f>'Raw Data'!Q424</f>
        <v>0</v>
      </c>
      <c r="B429" s="7">
        <f t="shared" si="96"/>
        <v>0</v>
      </c>
      <c r="C429">
        <f>IF('Raw Data'!O424&gt;'Raw Data'!P424, 'Raw Data'!C424, 0)</f>
        <v>0</v>
      </c>
      <c r="D429" s="7">
        <f t="shared" si="97"/>
        <v>0</v>
      </c>
      <c r="E429">
        <f>IF(AND(ISNUMBER('Raw Data'!O424), 'Raw Data'!O424='Raw Data'!P424), 'Raw Data'!D424, 0)</f>
        <v>0</v>
      </c>
      <c r="F429" s="7">
        <f t="shared" si="98"/>
        <v>0</v>
      </c>
      <c r="G429">
        <f>IF('Raw Data'!O424&lt;'Raw Data'!P424, 'Raw Data'!E424, 0)</f>
        <v>0</v>
      </c>
      <c r="H429" s="7">
        <f t="shared" si="99"/>
        <v>0</v>
      </c>
      <c r="I429">
        <f>IF(SUM('Raw Data'!O424:P424)&gt;2, 'Raw Data'!F424, 0)</f>
        <v>0</v>
      </c>
      <c r="J429" s="7">
        <f t="shared" si="100"/>
        <v>0</v>
      </c>
      <c r="K429">
        <f>IF(AND(ISNUMBER('Raw Data'!O424),SUM('Raw Data'!O424:P424)&lt;3),'Raw Data'!F424,)</f>
        <v>0</v>
      </c>
      <c r="L429" s="7">
        <f t="shared" si="101"/>
        <v>0</v>
      </c>
      <c r="M429">
        <f>IF(AND('Raw Data'!O424&gt;0, 'Raw Data'!P424&gt;0), 'Raw Data'!H424, 0)</f>
        <v>0</v>
      </c>
      <c r="N429" s="7">
        <f t="shared" si="102"/>
        <v>0</v>
      </c>
      <c r="O429">
        <f>IF(AND(ISNUMBER('Raw Data'!O424), OR('Raw Data'!O424=0, 'Raw Data'!P424=0)), 'Raw Data'!I424, 0)</f>
        <v>0</v>
      </c>
      <c r="P429" s="7">
        <f>IF(OR(E429&gt;0, ISBLANK('Raw Data'!O424)=TRUE), 0, 1)</f>
        <v>0</v>
      </c>
      <c r="Q429">
        <f>IF('Raw Data'!O424='Raw Data'!P424, 0, IF('Raw Data'!O424&gt;'Raw Data'!P424, 'Raw Data'!J424, 0))</f>
        <v>0</v>
      </c>
      <c r="R429" s="7">
        <f>IF(OR(E429&gt;0, ISBLANK('Raw Data'!O424)=TRUE), 0, 1)</f>
        <v>0</v>
      </c>
      <c r="S429">
        <f>IF('Raw Data'!O424='Raw Data'!P424, 0, IF('Raw Data'!O424&lt;'Raw Data'!P424, 'Raw Data'!K424, 0))</f>
        <v>0</v>
      </c>
      <c r="T429" s="7">
        <f t="shared" si="103"/>
        <v>0</v>
      </c>
      <c r="U429">
        <f>IF(AND(ISNUMBER('Raw Data'!O424), OR('Raw Data'!O424&gt;'Raw Data'!P424, 'Raw Data'!O424='Raw Data'!P424)), 'Raw Data'!L424, 0)</f>
        <v>0</v>
      </c>
      <c r="V429" s="7">
        <f t="shared" si="104"/>
        <v>0</v>
      </c>
      <c r="W429">
        <f>IF(AND(ISNUMBER('Raw Data'!O424), OR('Raw Data'!O424&lt;'Raw Data'!P424, 'Raw Data'!O424='Raw Data'!P424)), 'Raw Data'!M424, 0)</f>
        <v>0</v>
      </c>
      <c r="X429" s="7">
        <f t="shared" si="105"/>
        <v>0</v>
      </c>
      <c r="Y429">
        <f>IF(AND(ISNUMBER('Raw Data'!O424), OR('Raw Data'!O424&gt;'Raw Data'!P424, 'Raw Data'!O424&lt;'Raw Data'!P424)), 'Raw Data'!N424, 0)</f>
        <v>0</v>
      </c>
      <c r="Z429">
        <f>IF('Raw Data'!C424&lt;'Raw Data'!E424, 1, 0)</f>
        <v>0</v>
      </c>
      <c r="AA429">
        <f>IF(AND('Raw Data'!C424&lt;'Raw Data'!E424, 'Raw Data'!O424&gt;'Raw Data'!P424), 'Raw Data'!C424, 0)</f>
        <v>0</v>
      </c>
      <c r="AB429" t="b">
        <f>'Raw Data'!C424&lt;'Raw Data'!E424</f>
        <v>0</v>
      </c>
      <c r="AC429">
        <f>IF('Raw Data'!C425&gt;'Raw Data'!E425, 1, 0)</f>
        <v>0</v>
      </c>
      <c r="AD429">
        <f>IF(AND('Raw Data'!C424&gt;'Raw Data'!E424, 'Raw Data'!O424&gt;'Raw Data'!P424), 'Raw Data'!C424, 0)</f>
        <v>0</v>
      </c>
      <c r="AE429">
        <f>IF('Raw Data'!E424&lt;'Raw Data'!C424, 1, 0)</f>
        <v>0</v>
      </c>
      <c r="AF429">
        <f>IF(AND('Raw Data'!C424&gt;'Raw Data'!E424, 'Raw Data'!O424&lt;'Raw Data'!P424), 'Raw Data'!E424, 0)</f>
        <v>0</v>
      </c>
      <c r="AG429">
        <f>IF('Raw Data'!E424&gt;'Raw Data'!C424, 1, 0)</f>
        <v>0</v>
      </c>
      <c r="AH429">
        <f>IF(AND('Raw Data'!C424&lt;'Raw Data'!E424, 'Raw Data'!O424&lt;'Raw Data'!P424), 'Raw Data'!E424, 0)</f>
        <v>0</v>
      </c>
      <c r="AI429" s="7">
        <f t="shared" si="106"/>
        <v>0</v>
      </c>
      <c r="AJ429">
        <f>IF(ISNUMBER('Raw Data'!C424), IF(_xlfn.XLOOKUP(SMALL('Raw Data'!C424:E424, 1), C429:G429, C429:G429, 0)&gt;0, SMALL('Raw Data'!C424:E424, 1), 0), 0)</f>
        <v>0</v>
      </c>
      <c r="AK429" s="7">
        <f t="shared" si="107"/>
        <v>0</v>
      </c>
      <c r="AL429">
        <f>IF(ISNUMBER('Raw Data'!C424), IF(_xlfn.XLOOKUP(SMALL('Raw Data'!C424:E424, 2), C429:G429, C429:G429, 0)&gt;0, SMALL('Raw Data'!C424:E424, 2), 0), 0)</f>
        <v>0</v>
      </c>
      <c r="AM429" s="7">
        <f t="shared" si="108"/>
        <v>0</v>
      </c>
      <c r="AN429">
        <f>IF(ISNUMBER('Raw Data'!C424), IF(_xlfn.XLOOKUP(SMALL('Raw Data'!C424:E424, 3), C429:G429, C429:G429, 0)&gt;0, SMALL('Raw Data'!C424:E424, 3), 0), 0)</f>
        <v>0</v>
      </c>
      <c r="AO429" s="7">
        <f t="shared" si="109"/>
        <v>0</v>
      </c>
      <c r="AP429">
        <f>IF(AND('Raw Data'!C424&lt;'Raw Data'!E424,'Raw Data'!O424&gt;'Raw Data'!P424),'Raw Data'!C424,IF(AND('Raw Data'!E424&lt;'Raw Data'!C424,'Raw Data'!P424&gt;'Raw Data'!O424),'Raw Data'!E424,0))</f>
        <v>0</v>
      </c>
      <c r="AQ429" s="7">
        <f t="shared" si="110"/>
        <v>0</v>
      </c>
      <c r="AR429">
        <f>IF(AND('Raw Data'!C424&gt;'Raw Data'!E424,'Raw Data'!O424&gt;'Raw Data'!P424),'Raw Data'!C424,IF(AND('Raw Data'!E424&gt;'Raw Data'!C424,'Raw Data'!P424&gt;'Raw Data'!O424),'Raw Data'!E424,0))</f>
        <v>0</v>
      </c>
      <c r="AS429">
        <f>IF('Raw Data'!D424&gt;0, IF('Raw Data'!D424&gt;4, Analysis!P429, 1), 0)</f>
        <v>0</v>
      </c>
      <c r="AT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AU429">
        <f t="shared" si="111"/>
        <v>0</v>
      </c>
      <c r="AV429">
        <f>IF(AND('Raw Data'!D424&gt;4,'Raw Data'!O424&lt;'Raw Data'!P424),'Raw Data'!K424,IF(AND('Raw Data'!D424&gt;4,'Raw Data'!O424='Raw Data'!P424),0,IF('Raw Data'!O424='Raw Data'!P424,'Raw Data'!D424,0)))</f>
        <v>0</v>
      </c>
      <c r="AW429">
        <f>IF(AND('Raw Data'!D424&lt;4, NOT(ISBLANK('Raw Data'!D424))), 1, 0)</f>
        <v>0</v>
      </c>
      <c r="AX429">
        <f>IF(AND('Raw Data'!D424&lt;4, 'Raw Data'!O424='Raw Data'!P424), 'Raw Data'!D424, 0)</f>
        <v>0</v>
      </c>
    </row>
    <row r="430" spans="1:50" x14ac:dyDescent="0.3">
      <c r="A430">
        <f>'Raw Data'!Q425</f>
        <v>0</v>
      </c>
      <c r="B430" s="7">
        <f t="shared" si="96"/>
        <v>0</v>
      </c>
      <c r="C430">
        <f>IF('Raw Data'!O425&gt;'Raw Data'!P425, 'Raw Data'!C425, 0)</f>
        <v>0</v>
      </c>
      <c r="D430" s="7">
        <f t="shared" si="97"/>
        <v>0</v>
      </c>
      <c r="E430">
        <f>IF(AND(ISNUMBER('Raw Data'!O425), 'Raw Data'!O425='Raw Data'!P425), 'Raw Data'!D425, 0)</f>
        <v>0</v>
      </c>
      <c r="F430" s="7">
        <f t="shared" si="98"/>
        <v>0</v>
      </c>
      <c r="G430">
        <f>IF('Raw Data'!O425&lt;'Raw Data'!P425, 'Raw Data'!E425, 0)</f>
        <v>0</v>
      </c>
      <c r="H430" s="7">
        <f t="shared" si="99"/>
        <v>0</v>
      </c>
      <c r="I430">
        <f>IF(SUM('Raw Data'!O425:P425)&gt;2, 'Raw Data'!F425, 0)</f>
        <v>0</v>
      </c>
      <c r="J430" s="7">
        <f t="shared" si="100"/>
        <v>0</v>
      </c>
      <c r="K430">
        <f>IF(AND(ISNUMBER('Raw Data'!O425),SUM('Raw Data'!O425:P425)&lt;3),'Raw Data'!F425,)</f>
        <v>0</v>
      </c>
      <c r="L430" s="7">
        <f t="shared" si="101"/>
        <v>0</v>
      </c>
      <c r="M430">
        <f>IF(AND('Raw Data'!O425&gt;0, 'Raw Data'!P425&gt;0), 'Raw Data'!H425, 0)</f>
        <v>0</v>
      </c>
      <c r="N430" s="7">
        <f t="shared" si="102"/>
        <v>0</v>
      </c>
      <c r="O430">
        <f>IF(AND(ISNUMBER('Raw Data'!O425), OR('Raw Data'!O425=0, 'Raw Data'!P425=0)), 'Raw Data'!I425, 0)</f>
        <v>0</v>
      </c>
      <c r="P430" s="7">
        <f>IF(OR(E430&gt;0, ISBLANK('Raw Data'!O425)=TRUE), 0, 1)</f>
        <v>0</v>
      </c>
      <c r="Q430">
        <f>IF('Raw Data'!O425='Raw Data'!P425, 0, IF('Raw Data'!O425&gt;'Raw Data'!P425, 'Raw Data'!J425, 0))</f>
        <v>0</v>
      </c>
      <c r="R430" s="7">
        <f>IF(OR(E430&gt;0, ISBLANK('Raw Data'!O425)=TRUE), 0, 1)</f>
        <v>0</v>
      </c>
      <c r="S430">
        <f>IF('Raw Data'!O425='Raw Data'!P425, 0, IF('Raw Data'!O425&lt;'Raw Data'!P425, 'Raw Data'!K425, 0))</f>
        <v>0</v>
      </c>
      <c r="T430" s="7">
        <f t="shared" si="103"/>
        <v>0</v>
      </c>
      <c r="U430">
        <f>IF(AND(ISNUMBER('Raw Data'!O425), OR('Raw Data'!O425&gt;'Raw Data'!P425, 'Raw Data'!O425='Raw Data'!P425)), 'Raw Data'!L425, 0)</f>
        <v>0</v>
      </c>
      <c r="V430" s="7">
        <f t="shared" si="104"/>
        <v>0</v>
      </c>
      <c r="W430">
        <f>IF(AND(ISNUMBER('Raw Data'!O425), OR('Raw Data'!O425&lt;'Raw Data'!P425, 'Raw Data'!O425='Raw Data'!P425)), 'Raw Data'!M425, 0)</f>
        <v>0</v>
      </c>
      <c r="X430" s="7">
        <f t="shared" si="105"/>
        <v>0</v>
      </c>
      <c r="Y430">
        <f>IF(AND(ISNUMBER('Raw Data'!O425), OR('Raw Data'!O425&gt;'Raw Data'!P425, 'Raw Data'!O425&lt;'Raw Data'!P425)), 'Raw Data'!N425, 0)</f>
        <v>0</v>
      </c>
      <c r="Z430">
        <f>IF('Raw Data'!C425&lt;'Raw Data'!E425, 1, 0)</f>
        <v>0</v>
      </c>
      <c r="AA430">
        <f>IF(AND('Raw Data'!C425&lt;'Raw Data'!E425, 'Raw Data'!O425&gt;'Raw Data'!P425), 'Raw Data'!C425, 0)</f>
        <v>0</v>
      </c>
      <c r="AB430" t="b">
        <f>'Raw Data'!C425&lt;'Raw Data'!E425</f>
        <v>0</v>
      </c>
      <c r="AC430">
        <f>IF('Raw Data'!C426&gt;'Raw Data'!E426, 1, 0)</f>
        <v>0</v>
      </c>
      <c r="AD430">
        <f>IF(AND('Raw Data'!C425&gt;'Raw Data'!E425, 'Raw Data'!O425&gt;'Raw Data'!P425), 'Raw Data'!C425, 0)</f>
        <v>0</v>
      </c>
      <c r="AE430">
        <f>IF('Raw Data'!E425&lt;'Raw Data'!C425, 1, 0)</f>
        <v>0</v>
      </c>
      <c r="AF430">
        <f>IF(AND('Raw Data'!C425&gt;'Raw Data'!E425, 'Raw Data'!O425&lt;'Raw Data'!P425), 'Raw Data'!E425, 0)</f>
        <v>0</v>
      </c>
      <c r="AG430">
        <f>IF('Raw Data'!E425&gt;'Raw Data'!C425, 1, 0)</f>
        <v>0</v>
      </c>
      <c r="AH430">
        <f>IF(AND('Raw Data'!C425&lt;'Raw Data'!E425, 'Raw Data'!O425&lt;'Raw Data'!P425), 'Raw Data'!E425, 0)</f>
        <v>0</v>
      </c>
      <c r="AI430" s="7">
        <f t="shared" si="106"/>
        <v>0</v>
      </c>
      <c r="AJ430">
        <f>IF(ISNUMBER('Raw Data'!C425), IF(_xlfn.XLOOKUP(SMALL('Raw Data'!C425:E425, 1), C430:G430, C430:G430, 0)&gt;0, SMALL('Raw Data'!C425:E425, 1), 0), 0)</f>
        <v>0</v>
      </c>
      <c r="AK430" s="7">
        <f t="shared" si="107"/>
        <v>0</v>
      </c>
      <c r="AL430">
        <f>IF(ISNUMBER('Raw Data'!C425), IF(_xlfn.XLOOKUP(SMALL('Raw Data'!C425:E425, 2), C430:G430, C430:G430, 0)&gt;0, SMALL('Raw Data'!C425:E425, 2), 0), 0)</f>
        <v>0</v>
      </c>
      <c r="AM430" s="7">
        <f t="shared" si="108"/>
        <v>0</v>
      </c>
      <c r="AN430">
        <f>IF(ISNUMBER('Raw Data'!C425), IF(_xlfn.XLOOKUP(SMALL('Raw Data'!C425:E425, 3), C430:G430, C430:G430, 0)&gt;0, SMALL('Raw Data'!C425:E425, 3), 0), 0)</f>
        <v>0</v>
      </c>
      <c r="AO430" s="7">
        <f t="shared" si="109"/>
        <v>0</v>
      </c>
      <c r="AP430">
        <f>IF(AND('Raw Data'!C425&lt;'Raw Data'!E425,'Raw Data'!O425&gt;'Raw Data'!P425),'Raw Data'!C425,IF(AND('Raw Data'!E425&lt;'Raw Data'!C425,'Raw Data'!P425&gt;'Raw Data'!O425),'Raw Data'!E425,0))</f>
        <v>0</v>
      </c>
      <c r="AQ430" s="7">
        <f t="shared" si="110"/>
        <v>0</v>
      </c>
      <c r="AR430">
        <f>IF(AND('Raw Data'!C425&gt;'Raw Data'!E425,'Raw Data'!O425&gt;'Raw Data'!P425),'Raw Data'!C425,IF(AND('Raw Data'!E425&gt;'Raw Data'!C425,'Raw Data'!P425&gt;'Raw Data'!O425),'Raw Data'!E425,0))</f>
        <v>0</v>
      </c>
      <c r="AS430">
        <f>IF('Raw Data'!D425&gt;0, IF('Raw Data'!D425&gt;4, Analysis!P430, 1), 0)</f>
        <v>0</v>
      </c>
      <c r="AT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AU430">
        <f t="shared" si="111"/>
        <v>0</v>
      </c>
      <c r="AV430">
        <f>IF(AND('Raw Data'!D425&gt;4,'Raw Data'!O425&lt;'Raw Data'!P425),'Raw Data'!K425,IF(AND('Raw Data'!D425&gt;4,'Raw Data'!O425='Raw Data'!P425),0,IF('Raw Data'!O425='Raw Data'!P425,'Raw Data'!D425,0)))</f>
        <v>0</v>
      </c>
      <c r="AW430">
        <f>IF(AND('Raw Data'!D425&lt;4, NOT(ISBLANK('Raw Data'!D425))), 1, 0)</f>
        <v>0</v>
      </c>
      <c r="AX430">
        <f>IF(AND('Raw Data'!D425&lt;4, 'Raw Data'!O425='Raw Data'!P425), 'Raw Data'!D425, 0)</f>
        <v>0</v>
      </c>
    </row>
    <row r="431" spans="1:50" x14ac:dyDescent="0.3">
      <c r="A431">
        <f>'Raw Data'!Q426</f>
        <v>0</v>
      </c>
      <c r="B431" s="7">
        <f t="shared" si="96"/>
        <v>0</v>
      </c>
      <c r="C431">
        <f>IF('Raw Data'!O426&gt;'Raw Data'!P426, 'Raw Data'!C426, 0)</f>
        <v>0</v>
      </c>
      <c r="D431" s="7">
        <f t="shared" si="97"/>
        <v>0</v>
      </c>
      <c r="E431">
        <f>IF(AND(ISNUMBER('Raw Data'!O426), 'Raw Data'!O426='Raw Data'!P426), 'Raw Data'!D426, 0)</f>
        <v>0</v>
      </c>
      <c r="F431" s="7">
        <f t="shared" si="98"/>
        <v>0</v>
      </c>
      <c r="G431">
        <f>IF('Raw Data'!O426&lt;'Raw Data'!P426, 'Raw Data'!E426, 0)</f>
        <v>0</v>
      </c>
      <c r="H431" s="7">
        <f t="shared" si="99"/>
        <v>0</v>
      </c>
      <c r="I431">
        <f>IF(SUM('Raw Data'!O426:P426)&gt;2, 'Raw Data'!F426, 0)</f>
        <v>0</v>
      </c>
      <c r="J431" s="7">
        <f t="shared" si="100"/>
        <v>0</v>
      </c>
      <c r="K431">
        <f>IF(AND(ISNUMBER('Raw Data'!O426),SUM('Raw Data'!O426:P426)&lt;3),'Raw Data'!F426,)</f>
        <v>0</v>
      </c>
      <c r="L431" s="7">
        <f t="shared" si="101"/>
        <v>0</v>
      </c>
      <c r="M431">
        <f>IF(AND('Raw Data'!O426&gt;0, 'Raw Data'!P426&gt;0), 'Raw Data'!H426, 0)</f>
        <v>0</v>
      </c>
      <c r="N431" s="7">
        <f t="shared" si="102"/>
        <v>0</v>
      </c>
      <c r="O431">
        <f>IF(AND(ISNUMBER('Raw Data'!O426), OR('Raw Data'!O426=0, 'Raw Data'!P426=0)), 'Raw Data'!I426, 0)</f>
        <v>0</v>
      </c>
      <c r="P431" s="7">
        <f>IF(OR(E431&gt;0, ISBLANK('Raw Data'!O426)=TRUE), 0, 1)</f>
        <v>0</v>
      </c>
      <c r="Q431">
        <f>IF('Raw Data'!O426='Raw Data'!P426, 0, IF('Raw Data'!O426&gt;'Raw Data'!P426, 'Raw Data'!J426, 0))</f>
        <v>0</v>
      </c>
      <c r="R431" s="7">
        <f>IF(OR(E431&gt;0, ISBLANK('Raw Data'!O426)=TRUE), 0, 1)</f>
        <v>0</v>
      </c>
      <c r="S431">
        <f>IF('Raw Data'!O426='Raw Data'!P426, 0, IF('Raw Data'!O426&lt;'Raw Data'!P426, 'Raw Data'!K426, 0))</f>
        <v>0</v>
      </c>
      <c r="T431" s="7">
        <f t="shared" si="103"/>
        <v>0</v>
      </c>
      <c r="U431">
        <f>IF(AND(ISNUMBER('Raw Data'!O426), OR('Raw Data'!O426&gt;'Raw Data'!P426, 'Raw Data'!O426='Raw Data'!P426)), 'Raw Data'!L426, 0)</f>
        <v>0</v>
      </c>
      <c r="V431" s="7">
        <f t="shared" si="104"/>
        <v>0</v>
      </c>
      <c r="W431">
        <f>IF(AND(ISNUMBER('Raw Data'!O426), OR('Raw Data'!O426&lt;'Raw Data'!P426, 'Raw Data'!O426='Raw Data'!P426)), 'Raw Data'!M426, 0)</f>
        <v>0</v>
      </c>
      <c r="X431" s="7">
        <f t="shared" si="105"/>
        <v>0</v>
      </c>
      <c r="Y431">
        <f>IF(AND(ISNUMBER('Raw Data'!O426), OR('Raw Data'!O426&gt;'Raw Data'!P426, 'Raw Data'!O426&lt;'Raw Data'!P426)), 'Raw Data'!N426, 0)</f>
        <v>0</v>
      </c>
      <c r="Z431">
        <f>IF('Raw Data'!C426&lt;'Raw Data'!E426, 1, 0)</f>
        <v>0</v>
      </c>
      <c r="AA431">
        <f>IF(AND('Raw Data'!C426&lt;'Raw Data'!E426, 'Raw Data'!O426&gt;'Raw Data'!P426), 'Raw Data'!C426, 0)</f>
        <v>0</v>
      </c>
      <c r="AB431" t="b">
        <f>'Raw Data'!C426&lt;'Raw Data'!E426</f>
        <v>0</v>
      </c>
      <c r="AC431">
        <f>IF('Raw Data'!C427&gt;'Raw Data'!E427, 1, 0)</f>
        <v>0</v>
      </c>
      <c r="AD431">
        <f>IF(AND('Raw Data'!C426&gt;'Raw Data'!E426, 'Raw Data'!O426&gt;'Raw Data'!P426), 'Raw Data'!C426, 0)</f>
        <v>0</v>
      </c>
      <c r="AE431">
        <f>IF('Raw Data'!E426&lt;'Raw Data'!C426, 1, 0)</f>
        <v>0</v>
      </c>
      <c r="AF431">
        <f>IF(AND('Raw Data'!C426&gt;'Raw Data'!E426, 'Raw Data'!O426&lt;'Raw Data'!P426), 'Raw Data'!E426, 0)</f>
        <v>0</v>
      </c>
      <c r="AG431">
        <f>IF('Raw Data'!E426&gt;'Raw Data'!C426, 1, 0)</f>
        <v>0</v>
      </c>
      <c r="AH431">
        <f>IF(AND('Raw Data'!C426&lt;'Raw Data'!E426, 'Raw Data'!O426&lt;'Raw Data'!P426), 'Raw Data'!E426, 0)</f>
        <v>0</v>
      </c>
      <c r="AI431" s="7">
        <f t="shared" si="106"/>
        <v>0</v>
      </c>
      <c r="AJ431">
        <f>IF(ISNUMBER('Raw Data'!C426), IF(_xlfn.XLOOKUP(SMALL('Raw Data'!C426:E426, 1), C431:G431, C431:G431, 0)&gt;0, SMALL('Raw Data'!C426:E426, 1), 0), 0)</f>
        <v>0</v>
      </c>
      <c r="AK431" s="7">
        <f t="shared" si="107"/>
        <v>0</v>
      </c>
      <c r="AL431">
        <f>IF(ISNUMBER('Raw Data'!C426), IF(_xlfn.XLOOKUP(SMALL('Raw Data'!C426:E426, 2), C431:G431, C431:G431, 0)&gt;0, SMALL('Raw Data'!C426:E426, 2), 0), 0)</f>
        <v>0</v>
      </c>
      <c r="AM431" s="7">
        <f t="shared" si="108"/>
        <v>0</v>
      </c>
      <c r="AN431">
        <f>IF(ISNUMBER('Raw Data'!C426), IF(_xlfn.XLOOKUP(SMALL('Raw Data'!C426:E426, 3), C431:G431, C431:G431, 0)&gt;0, SMALL('Raw Data'!C426:E426, 3), 0), 0)</f>
        <v>0</v>
      </c>
      <c r="AO431" s="7">
        <f t="shared" si="109"/>
        <v>0</v>
      </c>
      <c r="AP431">
        <f>IF(AND('Raw Data'!C426&lt;'Raw Data'!E426,'Raw Data'!O426&gt;'Raw Data'!P426),'Raw Data'!C426,IF(AND('Raw Data'!E426&lt;'Raw Data'!C426,'Raw Data'!P426&gt;'Raw Data'!O426),'Raw Data'!E426,0))</f>
        <v>0</v>
      </c>
      <c r="AQ431" s="7">
        <f t="shared" si="110"/>
        <v>0</v>
      </c>
      <c r="AR431">
        <f>IF(AND('Raw Data'!C426&gt;'Raw Data'!E426,'Raw Data'!O426&gt;'Raw Data'!P426),'Raw Data'!C426,IF(AND('Raw Data'!E426&gt;'Raw Data'!C426,'Raw Data'!P426&gt;'Raw Data'!O426),'Raw Data'!E426,0))</f>
        <v>0</v>
      </c>
      <c r="AS431">
        <f>IF('Raw Data'!D426&gt;0, IF('Raw Data'!D426&gt;4, Analysis!P431, 1), 0)</f>
        <v>0</v>
      </c>
      <c r="AT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AU431">
        <f t="shared" si="111"/>
        <v>0</v>
      </c>
      <c r="AV431">
        <f>IF(AND('Raw Data'!D426&gt;4,'Raw Data'!O426&lt;'Raw Data'!P426),'Raw Data'!K426,IF(AND('Raw Data'!D426&gt;4,'Raw Data'!O426='Raw Data'!P426),0,IF('Raw Data'!O426='Raw Data'!P426,'Raw Data'!D426,0)))</f>
        <v>0</v>
      </c>
      <c r="AW431">
        <f>IF(AND('Raw Data'!D426&lt;4, NOT(ISBLANK('Raw Data'!D426))), 1, 0)</f>
        <v>0</v>
      </c>
      <c r="AX431">
        <f>IF(AND('Raw Data'!D426&lt;4, 'Raw Data'!O426='Raw Data'!P426), 'Raw Data'!D426, 0)</f>
        <v>0</v>
      </c>
    </row>
    <row r="432" spans="1:50" x14ac:dyDescent="0.3">
      <c r="A432">
        <f>'Raw Data'!Q427</f>
        <v>0</v>
      </c>
      <c r="B432" s="7">
        <f t="shared" si="96"/>
        <v>0</v>
      </c>
      <c r="C432">
        <f>IF('Raw Data'!O427&gt;'Raw Data'!P427, 'Raw Data'!C427, 0)</f>
        <v>0</v>
      </c>
      <c r="D432" s="7">
        <f t="shared" si="97"/>
        <v>0</v>
      </c>
      <c r="E432">
        <f>IF(AND(ISNUMBER('Raw Data'!O427), 'Raw Data'!O427='Raw Data'!P427), 'Raw Data'!D427, 0)</f>
        <v>0</v>
      </c>
      <c r="F432" s="7">
        <f t="shared" si="98"/>
        <v>0</v>
      </c>
      <c r="G432">
        <f>IF('Raw Data'!O427&lt;'Raw Data'!P427, 'Raw Data'!E427, 0)</f>
        <v>0</v>
      </c>
      <c r="H432" s="7">
        <f t="shared" si="99"/>
        <v>0</v>
      </c>
      <c r="I432">
        <f>IF(SUM('Raw Data'!O427:P427)&gt;2, 'Raw Data'!F427, 0)</f>
        <v>0</v>
      </c>
      <c r="J432" s="7">
        <f t="shared" si="100"/>
        <v>0</v>
      </c>
      <c r="K432">
        <f>IF(AND(ISNUMBER('Raw Data'!O427),SUM('Raw Data'!O427:P427)&lt;3),'Raw Data'!F427,)</f>
        <v>0</v>
      </c>
      <c r="L432" s="7">
        <f t="shared" si="101"/>
        <v>0</v>
      </c>
      <c r="M432">
        <f>IF(AND('Raw Data'!O427&gt;0, 'Raw Data'!P427&gt;0), 'Raw Data'!H427, 0)</f>
        <v>0</v>
      </c>
      <c r="N432" s="7">
        <f t="shared" si="102"/>
        <v>0</v>
      </c>
      <c r="O432">
        <f>IF(AND(ISNUMBER('Raw Data'!O427), OR('Raw Data'!O427=0, 'Raw Data'!P427=0)), 'Raw Data'!I427, 0)</f>
        <v>0</v>
      </c>
      <c r="P432" s="7">
        <f>IF(OR(E432&gt;0, ISBLANK('Raw Data'!O427)=TRUE), 0, 1)</f>
        <v>0</v>
      </c>
      <c r="Q432">
        <f>IF('Raw Data'!O427='Raw Data'!P427, 0, IF('Raw Data'!O427&gt;'Raw Data'!P427, 'Raw Data'!J427, 0))</f>
        <v>0</v>
      </c>
      <c r="R432" s="7">
        <f>IF(OR(E432&gt;0, ISBLANK('Raw Data'!O427)=TRUE), 0, 1)</f>
        <v>0</v>
      </c>
      <c r="S432">
        <f>IF('Raw Data'!O427='Raw Data'!P427, 0, IF('Raw Data'!O427&lt;'Raw Data'!P427, 'Raw Data'!K427, 0))</f>
        <v>0</v>
      </c>
      <c r="T432" s="7">
        <f t="shared" si="103"/>
        <v>0</v>
      </c>
      <c r="U432">
        <f>IF(AND(ISNUMBER('Raw Data'!O427), OR('Raw Data'!O427&gt;'Raw Data'!P427, 'Raw Data'!O427='Raw Data'!P427)), 'Raw Data'!L427, 0)</f>
        <v>0</v>
      </c>
      <c r="V432" s="7">
        <f t="shared" si="104"/>
        <v>0</v>
      </c>
      <c r="W432">
        <f>IF(AND(ISNUMBER('Raw Data'!O427), OR('Raw Data'!O427&lt;'Raw Data'!P427, 'Raw Data'!O427='Raw Data'!P427)), 'Raw Data'!M427, 0)</f>
        <v>0</v>
      </c>
      <c r="X432" s="7">
        <f t="shared" si="105"/>
        <v>0</v>
      </c>
      <c r="Y432">
        <f>IF(AND(ISNUMBER('Raw Data'!O427), OR('Raw Data'!O427&gt;'Raw Data'!P427, 'Raw Data'!O427&lt;'Raw Data'!P427)), 'Raw Data'!N427, 0)</f>
        <v>0</v>
      </c>
      <c r="Z432">
        <f>IF('Raw Data'!C427&lt;'Raw Data'!E427, 1, 0)</f>
        <v>0</v>
      </c>
      <c r="AA432">
        <f>IF(AND('Raw Data'!C427&lt;'Raw Data'!E427, 'Raw Data'!O427&gt;'Raw Data'!P427), 'Raw Data'!C427, 0)</f>
        <v>0</v>
      </c>
      <c r="AB432" t="b">
        <f>'Raw Data'!C427&lt;'Raw Data'!E427</f>
        <v>0</v>
      </c>
      <c r="AC432">
        <f>IF('Raw Data'!C428&gt;'Raw Data'!E428, 1, 0)</f>
        <v>0</v>
      </c>
      <c r="AD432">
        <f>IF(AND('Raw Data'!C427&gt;'Raw Data'!E427, 'Raw Data'!O427&gt;'Raw Data'!P427), 'Raw Data'!C427, 0)</f>
        <v>0</v>
      </c>
      <c r="AE432">
        <f>IF('Raw Data'!E427&lt;'Raw Data'!C427, 1, 0)</f>
        <v>0</v>
      </c>
      <c r="AF432">
        <f>IF(AND('Raw Data'!C427&gt;'Raw Data'!E427, 'Raw Data'!O427&lt;'Raw Data'!P427), 'Raw Data'!E427, 0)</f>
        <v>0</v>
      </c>
      <c r="AG432">
        <f>IF('Raw Data'!E427&gt;'Raw Data'!C427, 1, 0)</f>
        <v>0</v>
      </c>
      <c r="AH432">
        <f>IF(AND('Raw Data'!C427&lt;'Raw Data'!E427, 'Raw Data'!O427&lt;'Raw Data'!P427), 'Raw Data'!E427, 0)</f>
        <v>0</v>
      </c>
      <c r="AI432" s="7">
        <f t="shared" si="106"/>
        <v>0</v>
      </c>
      <c r="AJ432">
        <f>IF(ISNUMBER('Raw Data'!C427), IF(_xlfn.XLOOKUP(SMALL('Raw Data'!C427:E427, 1), C432:G432, C432:G432, 0)&gt;0, SMALL('Raw Data'!C427:E427, 1), 0), 0)</f>
        <v>0</v>
      </c>
      <c r="AK432" s="7">
        <f t="shared" si="107"/>
        <v>0</v>
      </c>
      <c r="AL432">
        <f>IF(ISNUMBER('Raw Data'!C427), IF(_xlfn.XLOOKUP(SMALL('Raw Data'!C427:E427, 2), C432:G432, C432:G432, 0)&gt;0, SMALL('Raw Data'!C427:E427, 2), 0), 0)</f>
        <v>0</v>
      </c>
      <c r="AM432" s="7">
        <f t="shared" si="108"/>
        <v>0</v>
      </c>
      <c r="AN432">
        <f>IF(ISNUMBER('Raw Data'!C427), IF(_xlfn.XLOOKUP(SMALL('Raw Data'!C427:E427, 3), C432:G432, C432:G432, 0)&gt;0, SMALL('Raw Data'!C427:E427, 3), 0), 0)</f>
        <v>0</v>
      </c>
      <c r="AO432" s="7">
        <f t="shared" si="109"/>
        <v>0</v>
      </c>
      <c r="AP432">
        <f>IF(AND('Raw Data'!C427&lt;'Raw Data'!E427,'Raw Data'!O427&gt;'Raw Data'!P427),'Raw Data'!C427,IF(AND('Raw Data'!E427&lt;'Raw Data'!C427,'Raw Data'!P427&gt;'Raw Data'!O427),'Raw Data'!E427,0))</f>
        <v>0</v>
      </c>
      <c r="AQ432" s="7">
        <f t="shared" si="110"/>
        <v>0</v>
      </c>
      <c r="AR432">
        <f>IF(AND('Raw Data'!C427&gt;'Raw Data'!E427,'Raw Data'!O427&gt;'Raw Data'!P427),'Raw Data'!C427,IF(AND('Raw Data'!E427&gt;'Raw Data'!C427,'Raw Data'!P427&gt;'Raw Data'!O427),'Raw Data'!E427,0))</f>
        <v>0</v>
      </c>
      <c r="AS432">
        <f>IF('Raw Data'!D427&gt;0, IF('Raw Data'!D427&gt;4, Analysis!P432, 1), 0)</f>
        <v>0</v>
      </c>
      <c r="AT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AU432">
        <f t="shared" si="111"/>
        <v>0</v>
      </c>
      <c r="AV432">
        <f>IF(AND('Raw Data'!D427&gt;4,'Raw Data'!O427&lt;'Raw Data'!P427),'Raw Data'!K427,IF(AND('Raw Data'!D427&gt;4,'Raw Data'!O427='Raw Data'!P427),0,IF('Raw Data'!O427='Raw Data'!P427,'Raw Data'!D427,0)))</f>
        <v>0</v>
      </c>
      <c r="AW432">
        <f>IF(AND('Raw Data'!D427&lt;4, NOT(ISBLANK('Raw Data'!D427))), 1, 0)</f>
        <v>0</v>
      </c>
      <c r="AX432">
        <f>IF(AND('Raw Data'!D427&lt;4, 'Raw Data'!O427='Raw Data'!P427), 'Raw Data'!D427, 0)</f>
        <v>0</v>
      </c>
    </row>
    <row r="433" spans="1:50" x14ac:dyDescent="0.3">
      <c r="A433">
        <f>'Raw Data'!Q428</f>
        <v>0</v>
      </c>
      <c r="B433" s="7">
        <f t="shared" si="96"/>
        <v>0</v>
      </c>
      <c r="C433">
        <f>IF('Raw Data'!O428&gt;'Raw Data'!P428, 'Raw Data'!C428, 0)</f>
        <v>0</v>
      </c>
      <c r="D433" s="7">
        <f t="shared" si="97"/>
        <v>0</v>
      </c>
      <c r="E433">
        <f>IF(AND(ISNUMBER('Raw Data'!O428), 'Raw Data'!O428='Raw Data'!P428), 'Raw Data'!D428, 0)</f>
        <v>0</v>
      </c>
      <c r="F433" s="7">
        <f t="shared" si="98"/>
        <v>0</v>
      </c>
      <c r="G433">
        <f>IF('Raw Data'!O428&lt;'Raw Data'!P428, 'Raw Data'!E428, 0)</f>
        <v>0</v>
      </c>
      <c r="H433" s="7">
        <f t="shared" si="99"/>
        <v>0</v>
      </c>
      <c r="I433">
        <f>IF(SUM('Raw Data'!O428:P428)&gt;2, 'Raw Data'!F428, 0)</f>
        <v>0</v>
      </c>
      <c r="J433" s="7">
        <f t="shared" si="100"/>
        <v>0</v>
      </c>
      <c r="K433">
        <f>IF(AND(ISNUMBER('Raw Data'!O428),SUM('Raw Data'!O428:P428)&lt;3),'Raw Data'!F428,)</f>
        <v>0</v>
      </c>
      <c r="L433" s="7">
        <f t="shared" si="101"/>
        <v>0</v>
      </c>
      <c r="M433">
        <f>IF(AND('Raw Data'!O428&gt;0, 'Raw Data'!P428&gt;0), 'Raw Data'!H428, 0)</f>
        <v>0</v>
      </c>
      <c r="N433" s="7">
        <f t="shared" si="102"/>
        <v>0</v>
      </c>
      <c r="O433">
        <f>IF(AND(ISNUMBER('Raw Data'!O428), OR('Raw Data'!O428=0, 'Raw Data'!P428=0)), 'Raw Data'!I428, 0)</f>
        <v>0</v>
      </c>
      <c r="P433" s="7">
        <f>IF(OR(E433&gt;0, ISBLANK('Raw Data'!O428)=TRUE), 0, 1)</f>
        <v>0</v>
      </c>
      <c r="Q433">
        <f>IF('Raw Data'!O428='Raw Data'!P428, 0, IF('Raw Data'!O428&gt;'Raw Data'!P428, 'Raw Data'!J428, 0))</f>
        <v>0</v>
      </c>
      <c r="R433" s="7">
        <f>IF(OR(E433&gt;0, ISBLANK('Raw Data'!O428)=TRUE), 0, 1)</f>
        <v>0</v>
      </c>
      <c r="S433">
        <f>IF('Raw Data'!O428='Raw Data'!P428, 0, IF('Raw Data'!O428&lt;'Raw Data'!P428, 'Raw Data'!K428, 0))</f>
        <v>0</v>
      </c>
      <c r="T433" s="7">
        <f t="shared" si="103"/>
        <v>0</v>
      </c>
      <c r="U433">
        <f>IF(AND(ISNUMBER('Raw Data'!O428), OR('Raw Data'!O428&gt;'Raw Data'!P428, 'Raw Data'!O428='Raw Data'!P428)), 'Raw Data'!L428, 0)</f>
        <v>0</v>
      </c>
      <c r="V433" s="7">
        <f t="shared" si="104"/>
        <v>0</v>
      </c>
      <c r="W433">
        <f>IF(AND(ISNUMBER('Raw Data'!O428), OR('Raw Data'!O428&lt;'Raw Data'!P428, 'Raw Data'!O428='Raw Data'!P428)), 'Raw Data'!M428, 0)</f>
        <v>0</v>
      </c>
      <c r="X433" s="7">
        <f t="shared" si="105"/>
        <v>0</v>
      </c>
      <c r="Y433">
        <f>IF(AND(ISNUMBER('Raw Data'!O428), OR('Raw Data'!O428&gt;'Raw Data'!P428, 'Raw Data'!O428&lt;'Raw Data'!P428)), 'Raw Data'!N428, 0)</f>
        <v>0</v>
      </c>
      <c r="Z433">
        <f>IF('Raw Data'!C428&lt;'Raw Data'!E428, 1, 0)</f>
        <v>0</v>
      </c>
      <c r="AA433">
        <f>IF(AND('Raw Data'!C428&lt;'Raw Data'!E428, 'Raw Data'!O428&gt;'Raw Data'!P428), 'Raw Data'!C428, 0)</f>
        <v>0</v>
      </c>
      <c r="AB433" t="b">
        <f>'Raw Data'!C428&lt;'Raw Data'!E428</f>
        <v>0</v>
      </c>
      <c r="AC433">
        <f>IF('Raw Data'!C429&gt;'Raw Data'!E429, 1, 0)</f>
        <v>0</v>
      </c>
      <c r="AD433">
        <f>IF(AND('Raw Data'!C428&gt;'Raw Data'!E428, 'Raw Data'!O428&gt;'Raw Data'!P428), 'Raw Data'!C428, 0)</f>
        <v>0</v>
      </c>
      <c r="AE433">
        <f>IF('Raw Data'!E428&lt;'Raw Data'!C428, 1, 0)</f>
        <v>0</v>
      </c>
      <c r="AF433">
        <f>IF(AND('Raw Data'!C428&gt;'Raw Data'!E428, 'Raw Data'!O428&lt;'Raw Data'!P428), 'Raw Data'!E428, 0)</f>
        <v>0</v>
      </c>
      <c r="AG433">
        <f>IF('Raw Data'!E428&gt;'Raw Data'!C428, 1, 0)</f>
        <v>0</v>
      </c>
      <c r="AH433">
        <f>IF(AND('Raw Data'!C428&lt;'Raw Data'!E428, 'Raw Data'!O428&lt;'Raw Data'!P428), 'Raw Data'!E428, 0)</f>
        <v>0</v>
      </c>
      <c r="AI433" s="7">
        <f t="shared" si="106"/>
        <v>0</v>
      </c>
      <c r="AJ433">
        <f>IF(ISNUMBER('Raw Data'!C428), IF(_xlfn.XLOOKUP(SMALL('Raw Data'!C428:E428, 1), C433:G433, C433:G433, 0)&gt;0, SMALL('Raw Data'!C428:E428, 1), 0), 0)</f>
        <v>0</v>
      </c>
      <c r="AK433" s="7">
        <f t="shared" si="107"/>
        <v>0</v>
      </c>
      <c r="AL433">
        <f>IF(ISNUMBER('Raw Data'!C428), IF(_xlfn.XLOOKUP(SMALL('Raw Data'!C428:E428, 2), C433:G433, C433:G433, 0)&gt;0, SMALL('Raw Data'!C428:E428, 2), 0), 0)</f>
        <v>0</v>
      </c>
      <c r="AM433" s="7">
        <f t="shared" si="108"/>
        <v>0</v>
      </c>
      <c r="AN433">
        <f>IF(ISNUMBER('Raw Data'!C428), IF(_xlfn.XLOOKUP(SMALL('Raw Data'!C428:E428, 3), C433:G433, C433:G433, 0)&gt;0, SMALL('Raw Data'!C428:E428, 3), 0), 0)</f>
        <v>0</v>
      </c>
      <c r="AO433" s="7">
        <f t="shared" si="109"/>
        <v>0</v>
      </c>
      <c r="AP433">
        <f>IF(AND('Raw Data'!C428&lt;'Raw Data'!E428,'Raw Data'!O428&gt;'Raw Data'!P428),'Raw Data'!C428,IF(AND('Raw Data'!E428&lt;'Raw Data'!C428,'Raw Data'!P428&gt;'Raw Data'!O428),'Raw Data'!E428,0))</f>
        <v>0</v>
      </c>
      <c r="AQ433" s="7">
        <f t="shared" si="110"/>
        <v>0</v>
      </c>
      <c r="AR433">
        <f>IF(AND('Raw Data'!C428&gt;'Raw Data'!E428,'Raw Data'!O428&gt;'Raw Data'!P428),'Raw Data'!C428,IF(AND('Raw Data'!E428&gt;'Raw Data'!C428,'Raw Data'!P428&gt;'Raw Data'!O428),'Raw Data'!E428,0))</f>
        <v>0</v>
      </c>
      <c r="AS433">
        <f>IF('Raw Data'!D428&gt;0, IF('Raw Data'!D428&gt;4, Analysis!P433, 1), 0)</f>
        <v>0</v>
      </c>
      <c r="AT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AU433">
        <f t="shared" si="111"/>
        <v>0</v>
      </c>
      <c r="AV433">
        <f>IF(AND('Raw Data'!D428&gt;4,'Raw Data'!O428&lt;'Raw Data'!P428),'Raw Data'!K428,IF(AND('Raw Data'!D428&gt;4,'Raw Data'!O428='Raw Data'!P428),0,IF('Raw Data'!O428='Raw Data'!P428,'Raw Data'!D428,0)))</f>
        <v>0</v>
      </c>
      <c r="AW433">
        <f>IF(AND('Raw Data'!D428&lt;4, NOT(ISBLANK('Raw Data'!D428))), 1, 0)</f>
        <v>0</v>
      </c>
      <c r="AX433">
        <f>IF(AND('Raw Data'!D428&lt;4, 'Raw Data'!O428='Raw Data'!P428), 'Raw Data'!D428, 0)</f>
        <v>0</v>
      </c>
    </row>
    <row r="434" spans="1:50" x14ac:dyDescent="0.3">
      <c r="A434">
        <f>'Raw Data'!Q429</f>
        <v>0</v>
      </c>
      <c r="B434" s="7">
        <f t="shared" si="96"/>
        <v>0</v>
      </c>
      <c r="C434">
        <f>IF('Raw Data'!O429&gt;'Raw Data'!P429, 'Raw Data'!C429, 0)</f>
        <v>0</v>
      </c>
      <c r="D434" s="7">
        <f t="shared" si="97"/>
        <v>0</v>
      </c>
      <c r="E434">
        <f>IF(AND(ISNUMBER('Raw Data'!O429), 'Raw Data'!O429='Raw Data'!P429), 'Raw Data'!D429, 0)</f>
        <v>0</v>
      </c>
      <c r="F434" s="7">
        <f t="shared" si="98"/>
        <v>0</v>
      </c>
      <c r="G434">
        <f>IF('Raw Data'!O429&lt;'Raw Data'!P429, 'Raw Data'!E429, 0)</f>
        <v>0</v>
      </c>
      <c r="H434" s="7">
        <f t="shared" si="99"/>
        <v>0</v>
      </c>
      <c r="I434">
        <f>IF(SUM('Raw Data'!O429:P429)&gt;2, 'Raw Data'!F429, 0)</f>
        <v>0</v>
      </c>
      <c r="J434" s="7">
        <f t="shared" si="100"/>
        <v>0</v>
      </c>
      <c r="K434">
        <f>IF(AND(ISNUMBER('Raw Data'!O429),SUM('Raw Data'!O429:P429)&lt;3),'Raw Data'!F429,)</f>
        <v>0</v>
      </c>
      <c r="L434" s="7">
        <f t="shared" si="101"/>
        <v>0</v>
      </c>
      <c r="M434">
        <f>IF(AND('Raw Data'!O429&gt;0, 'Raw Data'!P429&gt;0), 'Raw Data'!H429, 0)</f>
        <v>0</v>
      </c>
      <c r="N434" s="7">
        <f t="shared" si="102"/>
        <v>0</v>
      </c>
      <c r="O434">
        <f>IF(AND(ISNUMBER('Raw Data'!O429), OR('Raw Data'!O429=0, 'Raw Data'!P429=0)), 'Raw Data'!I429, 0)</f>
        <v>0</v>
      </c>
      <c r="P434" s="7">
        <f>IF(OR(E434&gt;0, ISBLANK('Raw Data'!O429)=TRUE), 0, 1)</f>
        <v>0</v>
      </c>
      <c r="Q434">
        <f>IF('Raw Data'!O429='Raw Data'!P429, 0, IF('Raw Data'!O429&gt;'Raw Data'!P429, 'Raw Data'!J429, 0))</f>
        <v>0</v>
      </c>
      <c r="R434" s="7">
        <f>IF(OR(E434&gt;0, ISBLANK('Raw Data'!O429)=TRUE), 0, 1)</f>
        <v>0</v>
      </c>
      <c r="S434">
        <f>IF('Raw Data'!O429='Raw Data'!P429, 0, IF('Raw Data'!O429&lt;'Raw Data'!P429, 'Raw Data'!K429, 0))</f>
        <v>0</v>
      </c>
      <c r="T434" s="7">
        <f t="shared" si="103"/>
        <v>0</v>
      </c>
      <c r="U434">
        <f>IF(AND(ISNUMBER('Raw Data'!O429), OR('Raw Data'!O429&gt;'Raw Data'!P429, 'Raw Data'!O429='Raw Data'!P429)), 'Raw Data'!L429, 0)</f>
        <v>0</v>
      </c>
      <c r="V434" s="7">
        <f t="shared" si="104"/>
        <v>0</v>
      </c>
      <c r="W434">
        <f>IF(AND(ISNUMBER('Raw Data'!O429), OR('Raw Data'!O429&lt;'Raw Data'!P429, 'Raw Data'!O429='Raw Data'!P429)), 'Raw Data'!M429, 0)</f>
        <v>0</v>
      </c>
      <c r="X434" s="7">
        <f t="shared" si="105"/>
        <v>0</v>
      </c>
      <c r="Y434">
        <f>IF(AND(ISNUMBER('Raw Data'!O429), OR('Raw Data'!O429&gt;'Raw Data'!P429, 'Raw Data'!O429&lt;'Raw Data'!P429)), 'Raw Data'!N429, 0)</f>
        <v>0</v>
      </c>
      <c r="Z434">
        <f>IF('Raw Data'!C429&lt;'Raw Data'!E429, 1, 0)</f>
        <v>0</v>
      </c>
      <c r="AA434">
        <f>IF(AND('Raw Data'!C429&lt;'Raw Data'!E429, 'Raw Data'!O429&gt;'Raw Data'!P429), 'Raw Data'!C429, 0)</f>
        <v>0</v>
      </c>
      <c r="AB434" t="b">
        <f>'Raw Data'!C429&lt;'Raw Data'!E429</f>
        <v>0</v>
      </c>
      <c r="AC434">
        <f>IF('Raw Data'!C430&gt;'Raw Data'!E430, 1, 0)</f>
        <v>0</v>
      </c>
      <c r="AD434">
        <f>IF(AND('Raw Data'!C429&gt;'Raw Data'!E429, 'Raw Data'!O429&gt;'Raw Data'!P429), 'Raw Data'!C429, 0)</f>
        <v>0</v>
      </c>
      <c r="AE434">
        <f>IF('Raw Data'!E429&lt;'Raw Data'!C429, 1, 0)</f>
        <v>0</v>
      </c>
      <c r="AF434">
        <f>IF(AND('Raw Data'!C429&gt;'Raw Data'!E429, 'Raw Data'!O429&lt;'Raw Data'!P429), 'Raw Data'!E429, 0)</f>
        <v>0</v>
      </c>
      <c r="AG434">
        <f>IF('Raw Data'!E429&gt;'Raw Data'!C429, 1, 0)</f>
        <v>0</v>
      </c>
      <c r="AH434">
        <f>IF(AND('Raw Data'!C429&lt;'Raw Data'!E429, 'Raw Data'!O429&lt;'Raw Data'!P429), 'Raw Data'!E429, 0)</f>
        <v>0</v>
      </c>
      <c r="AI434" s="7">
        <f t="shared" si="106"/>
        <v>0</v>
      </c>
      <c r="AJ434">
        <f>IF(ISNUMBER('Raw Data'!C429), IF(_xlfn.XLOOKUP(SMALL('Raw Data'!C429:E429, 1), C434:G434, C434:G434, 0)&gt;0, SMALL('Raw Data'!C429:E429, 1), 0), 0)</f>
        <v>0</v>
      </c>
      <c r="AK434" s="7">
        <f t="shared" si="107"/>
        <v>0</v>
      </c>
      <c r="AL434">
        <f>IF(ISNUMBER('Raw Data'!C429), IF(_xlfn.XLOOKUP(SMALL('Raw Data'!C429:E429, 2), C434:G434, C434:G434, 0)&gt;0, SMALL('Raw Data'!C429:E429, 2), 0), 0)</f>
        <v>0</v>
      </c>
      <c r="AM434" s="7">
        <f t="shared" si="108"/>
        <v>0</v>
      </c>
      <c r="AN434">
        <f>IF(ISNUMBER('Raw Data'!C429), IF(_xlfn.XLOOKUP(SMALL('Raw Data'!C429:E429, 3), C434:G434, C434:G434, 0)&gt;0, SMALL('Raw Data'!C429:E429, 3), 0), 0)</f>
        <v>0</v>
      </c>
      <c r="AO434" s="7">
        <f t="shared" si="109"/>
        <v>0</v>
      </c>
      <c r="AP434">
        <f>IF(AND('Raw Data'!C429&lt;'Raw Data'!E429,'Raw Data'!O429&gt;'Raw Data'!P429),'Raw Data'!C429,IF(AND('Raw Data'!E429&lt;'Raw Data'!C429,'Raw Data'!P429&gt;'Raw Data'!O429),'Raw Data'!E429,0))</f>
        <v>0</v>
      </c>
      <c r="AQ434" s="7">
        <f t="shared" si="110"/>
        <v>0</v>
      </c>
      <c r="AR434">
        <f>IF(AND('Raw Data'!C429&gt;'Raw Data'!E429,'Raw Data'!O429&gt;'Raw Data'!P429),'Raw Data'!C429,IF(AND('Raw Data'!E429&gt;'Raw Data'!C429,'Raw Data'!P429&gt;'Raw Data'!O429),'Raw Data'!E429,0))</f>
        <v>0</v>
      </c>
      <c r="AS434">
        <f>IF('Raw Data'!D429&gt;0, IF('Raw Data'!D429&gt;4, Analysis!P434, 1), 0)</f>
        <v>0</v>
      </c>
      <c r="AT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AU434">
        <f t="shared" si="111"/>
        <v>0</v>
      </c>
      <c r="AV434">
        <f>IF(AND('Raw Data'!D429&gt;4,'Raw Data'!O429&lt;'Raw Data'!P429),'Raw Data'!K429,IF(AND('Raw Data'!D429&gt;4,'Raw Data'!O429='Raw Data'!P429),0,IF('Raw Data'!O429='Raw Data'!P429,'Raw Data'!D429,0)))</f>
        <v>0</v>
      </c>
      <c r="AW434">
        <f>IF(AND('Raw Data'!D429&lt;4, NOT(ISBLANK('Raw Data'!D429))), 1, 0)</f>
        <v>0</v>
      </c>
      <c r="AX434">
        <f>IF(AND('Raw Data'!D429&lt;4, 'Raw Data'!O429='Raw Data'!P429), 'Raw Data'!D429, 0)</f>
        <v>0</v>
      </c>
    </row>
    <row r="435" spans="1:50" x14ac:dyDescent="0.3">
      <c r="A435">
        <f>'Raw Data'!Q430</f>
        <v>0</v>
      </c>
      <c r="B435" s="7">
        <f t="shared" si="96"/>
        <v>0</v>
      </c>
      <c r="C435">
        <f>IF('Raw Data'!O430&gt;'Raw Data'!P430, 'Raw Data'!C430, 0)</f>
        <v>0</v>
      </c>
      <c r="D435" s="7">
        <f t="shared" si="97"/>
        <v>0</v>
      </c>
      <c r="E435">
        <f>IF(AND(ISNUMBER('Raw Data'!O430), 'Raw Data'!O430='Raw Data'!P430), 'Raw Data'!D430, 0)</f>
        <v>0</v>
      </c>
      <c r="F435" s="7">
        <f t="shared" si="98"/>
        <v>0</v>
      </c>
      <c r="G435">
        <f>IF('Raw Data'!O430&lt;'Raw Data'!P430, 'Raw Data'!E430, 0)</f>
        <v>0</v>
      </c>
      <c r="H435" s="7">
        <f t="shared" si="99"/>
        <v>0</v>
      </c>
      <c r="I435">
        <f>IF(SUM('Raw Data'!O430:P430)&gt;2, 'Raw Data'!F430, 0)</f>
        <v>0</v>
      </c>
      <c r="J435" s="7">
        <f t="shared" si="100"/>
        <v>0</v>
      </c>
      <c r="K435">
        <f>IF(AND(ISNUMBER('Raw Data'!O430),SUM('Raw Data'!O430:P430)&lt;3),'Raw Data'!F430,)</f>
        <v>0</v>
      </c>
      <c r="L435" s="7">
        <f t="shared" si="101"/>
        <v>0</v>
      </c>
      <c r="M435">
        <f>IF(AND('Raw Data'!O430&gt;0, 'Raw Data'!P430&gt;0), 'Raw Data'!H430, 0)</f>
        <v>0</v>
      </c>
      <c r="N435" s="7">
        <f t="shared" si="102"/>
        <v>0</v>
      </c>
      <c r="O435">
        <f>IF(AND(ISNUMBER('Raw Data'!O430), OR('Raw Data'!O430=0, 'Raw Data'!P430=0)), 'Raw Data'!I430, 0)</f>
        <v>0</v>
      </c>
      <c r="P435" s="7">
        <f>IF(OR(E435&gt;0, ISBLANK('Raw Data'!O430)=TRUE), 0, 1)</f>
        <v>0</v>
      </c>
      <c r="Q435">
        <f>IF('Raw Data'!O430='Raw Data'!P430, 0, IF('Raw Data'!O430&gt;'Raw Data'!P430, 'Raw Data'!J430, 0))</f>
        <v>0</v>
      </c>
      <c r="R435" s="7">
        <f>IF(OR(E435&gt;0, ISBLANK('Raw Data'!O430)=TRUE), 0, 1)</f>
        <v>0</v>
      </c>
      <c r="S435">
        <f>IF('Raw Data'!O430='Raw Data'!P430, 0, IF('Raw Data'!O430&lt;'Raw Data'!P430, 'Raw Data'!K430, 0))</f>
        <v>0</v>
      </c>
      <c r="T435" s="7">
        <f t="shared" si="103"/>
        <v>0</v>
      </c>
      <c r="U435">
        <f>IF(AND(ISNUMBER('Raw Data'!O430), OR('Raw Data'!O430&gt;'Raw Data'!P430, 'Raw Data'!O430='Raw Data'!P430)), 'Raw Data'!L430, 0)</f>
        <v>0</v>
      </c>
      <c r="V435" s="7">
        <f t="shared" si="104"/>
        <v>0</v>
      </c>
      <c r="W435">
        <f>IF(AND(ISNUMBER('Raw Data'!O430), OR('Raw Data'!O430&lt;'Raw Data'!P430, 'Raw Data'!O430='Raw Data'!P430)), 'Raw Data'!M430, 0)</f>
        <v>0</v>
      </c>
      <c r="X435" s="7">
        <f t="shared" si="105"/>
        <v>0</v>
      </c>
      <c r="Y435">
        <f>IF(AND(ISNUMBER('Raw Data'!O430), OR('Raw Data'!O430&gt;'Raw Data'!P430, 'Raw Data'!O430&lt;'Raw Data'!P430)), 'Raw Data'!N430, 0)</f>
        <v>0</v>
      </c>
      <c r="Z435">
        <f>IF('Raw Data'!C430&lt;'Raw Data'!E430, 1, 0)</f>
        <v>0</v>
      </c>
      <c r="AA435">
        <f>IF(AND('Raw Data'!C430&lt;'Raw Data'!E430, 'Raw Data'!O430&gt;'Raw Data'!P430), 'Raw Data'!C430, 0)</f>
        <v>0</v>
      </c>
      <c r="AB435" t="b">
        <f>'Raw Data'!C430&lt;'Raw Data'!E430</f>
        <v>0</v>
      </c>
      <c r="AC435">
        <f>IF('Raw Data'!C431&gt;'Raw Data'!E431, 1, 0)</f>
        <v>0</v>
      </c>
      <c r="AD435">
        <f>IF(AND('Raw Data'!C430&gt;'Raw Data'!E430, 'Raw Data'!O430&gt;'Raw Data'!P430), 'Raw Data'!C430, 0)</f>
        <v>0</v>
      </c>
      <c r="AE435">
        <f>IF('Raw Data'!E430&lt;'Raw Data'!C430, 1, 0)</f>
        <v>0</v>
      </c>
      <c r="AF435">
        <f>IF(AND('Raw Data'!C430&gt;'Raw Data'!E430, 'Raw Data'!O430&lt;'Raw Data'!P430), 'Raw Data'!E430, 0)</f>
        <v>0</v>
      </c>
      <c r="AG435">
        <f>IF('Raw Data'!E430&gt;'Raw Data'!C430, 1, 0)</f>
        <v>0</v>
      </c>
      <c r="AH435">
        <f>IF(AND('Raw Data'!C430&lt;'Raw Data'!E430, 'Raw Data'!O430&lt;'Raw Data'!P430), 'Raw Data'!E430, 0)</f>
        <v>0</v>
      </c>
      <c r="AI435" s="7">
        <f t="shared" si="106"/>
        <v>0</v>
      </c>
      <c r="AJ435">
        <f>IF(ISNUMBER('Raw Data'!C430), IF(_xlfn.XLOOKUP(SMALL('Raw Data'!C430:E430, 1), C435:G435, C435:G435, 0)&gt;0, SMALL('Raw Data'!C430:E430, 1), 0), 0)</f>
        <v>0</v>
      </c>
      <c r="AK435" s="7">
        <f t="shared" si="107"/>
        <v>0</v>
      </c>
      <c r="AL435">
        <f>IF(ISNUMBER('Raw Data'!C430), IF(_xlfn.XLOOKUP(SMALL('Raw Data'!C430:E430, 2), C435:G435, C435:G435, 0)&gt;0, SMALL('Raw Data'!C430:E430, 2), 0), 0)</f>
        <v>0</v>
      </c>
      <c r="AM435" s="7">
        <f t="shared" si="108"/>
        <v>0</v>
      </c>
      <c r="AN435">
        <f>IF(ISNUMBER('Raw Data'!C430), IF(_xlfn.XLOOKUP(SMALL('Raw Data'!C430:E430, 3), C435:G435, C435:G435, 0)&gt;0, SMALL('Raw Data'!C430:E430, 3), 0), 0)</f>
        <v>0</v>
      </c>
      <c r="AO435" s="7">
        <f t="shared" si="109"/>
        <v>0</v>
      </c>
      <c r="AP435">
        <f>IF(AND('Raw Data'!C430&lt;'Raw Data'!E430,'Raw Data'!O430&gt;'Raw Data'!P430),'Raw Data'!C430,IF(AND('Raw Data'!E430&lt;'Raw Data'!C430,'Raw Data'!P430&gt;'Raw Data'!O430),'Raw Data'!E430,0))</f>
        <v>0</v>
      </c>
      <c r="AQ435" s="7">
        <f t="shared" si="110"/>
        <v>0</v>
      </c>
      <c r="AR435">
        <f>IF(AND('Raw Data'!C430&gt;'Raw Data'!E430,'Raw Data'!O430&gt;'Raw Data'!P430),'Raw Data'!C430,IF(AND('Raw Data'!E430&gt;'Raw Data'!C430,'Raw Data'!P430&gt;'Raw Data'!O430),'Raw Data'!E430,0))</f>
        <v>0</v>
      </c>
      <c r="AS435">
        <f>IF('Raw Data'!D430&gt;0, IF('Raw Data'!D430&gt;4, Analysis!P435, 1), 0)</f>
        <v>0</v>
      </c>
      <c r="AT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AU435">
        <f t="shared" si="111"/>
        <v>0</v>
      </c>
      <c r="AV435">
        <f>IF(AND('Raw Data'!D430&gt;4,'Raw Data'!O430&lt;'Raw Data'!P430),'Raw Data'!K430,IF(AND('Raw Data'!D430&gt;4,'Raw Data'!O430='Raw Data'!P430),0,IF('Raw Data'!O430='Raw Data'!P430,'Raw Data'!D430,0)))</f>
        <v>0</v>
      </c>
      <c r="AW435">
        <f>IF(AND('Raw Data'!D430&lt;4, NOT(ISBLANK('Raw Data'!D430))), 1, 0)</f>
        <v>0</v>
      </c>
      <c r="AX435">
        <f>IF(AND('Raw Data'!D430&lt;4, 'Raw Data'!O430='Raw Data'!P430), 'Raw Data'!D430, 0)</f>
        <v>0</v>
      </c>
    </row>
    <row r="436" spans="1:50" x14ac:dyDescent="0.3">
      <c r="A436">
        <f>'Raw Data'!Q431</f>
        <v>0</v>
      </c>
      <c r="B436" s="7">
        <f t="shared" si="96"/>
        <v>0</v>
      </c>
      <c r="C436">
        <f>IF('Raw Data'!O431&gt;'Raw Data'!P431, 'Raw Data'!C431, 0)</f>
        <v>0</v>
      </c>
      <c r="D436" s="7">
        <f t="shared" si="97"/>
        <v>0</v>
      </c>
      <c r="E436">
        <f>IF(AND(ISNUMBER('Raw Data'!O431), 'Raw Data'!O431='Raw Data'!P431), 'Raw Data'!D431, 0)</f>
        <v>0</v>
      </c>
      <c r="F436" s="7">
        <f t="shared" si="98"/>
        <v>0</v>
      </c>
      <c r="G436">
        <f>IF('Raw Data'!O431&lt;'Raw Data'!P431, 'Raw Data'!E431, 0)</f>
        <v>0</v>
      </c>
      <c r="H436" s="7">
        <f t="shared" si="99"/>
        <v>0</v>
      </c>
      <c r="I436">
        <f>IF(SUM('Raw Data'!O431:P431)&gt;2, 'Raw Data'!F431, 0)</f>
        <v>0</v>
      </c>
      <c r="J436" s="7">
        <f t="shared" si="100"/>
        <v>0</v>
      </c>
      <c r="K436">
        <f>IF(AND(ISNUMBER('Raw Data'!O431),SUM('Raw Data'!O431:P431)&lt;3),'Raw Data'!F431,)</f>
        <v>0</v>
      </c>
      <c r="L436" s="7">
        <f t="shared" si="101"/>
        <v>0</v>
      </c>
      <c r="M436">
        <f>IF(AND('Raw Data'!O431&gt;0, 'Raw Data'!P431&gt;0), 'Raw Data'!H431, 0)</f>
        <v>0</v>
      </c>
      <c r="N436" s="7">
        <f t="shared" si="102"/>
        <v>0</v>
      </c>
      <c r="O436">
        <f>IF(AND(ISNUMBER('Raw Data'!O431), OR('Raw Data'!O431=0, 'Raw Data'!P431=0)), 'Raw Data'!I431, 0)</f>
        <v>0</v>
      </c>
      <c r="P436" s="7">
        <f>IF(OR(E436&gt;0, ISBLANK('Raw Data'!O431)=TRUE), 0, 1)</f>
        <v>0</v>
      </c>
      <c r="Q436">
        <f>IF('Raw Data'!O431='Raw Data'!P431, 0, IF('Raw Data'!O431&gt;'Raw Data'!P431, 'Raw Data'!J431, 0))</f>
        <v>0</v>
      </c>
      <c r="R436" s="7">
        <f>IF(OR(E436&gt;0, ISBLANK('Raw Data'!O431)=TRUE), 0, 1)</f>
        <v>0</v>
      </c>
      <c r="S436">
        <f>IF('Raw Data'!O431='Raw Data'!P431, 0, IF('Raw Data'!O431&lt;'Raw Data'!P431, 'Raw Data'!K431, 0))</f>
        <v>0</v>
      </c>
      <c r="T436" s="7">
        <f t="shared" si="103"/>
        <v>0</v>
      </c>
      <c r="U436">
        <f>IF(AND(ISNUMBER('Raw Data'!O431), OR('Raw Data'!O431&gt;'Raw Data'!P431, 'Raw Data'!O431='Raw Data'!P431)), 'Raw Data'!L431, 0)</f>
        <v>0</v>
      </c>
      <c r="V436" s="7">
        <f t="shared" si="104"/>
        <v>0</v>
      </c>
      <c r="W436">
        <f>IF(AND(ISNUMBER('Raw Data'!O431), OR('Raw Data'!O431&lt;'Raw Data'!P431, 'Raw Data'!O431='Raw Data'!P431)), 'Raw Data'!M431, 0)</f>
        <v>0</v>
      </c>
      <c r="X436" s="7">
        <f t="shared" si="105"/>
        <v>0</v>
      </c>
      <c r="Y436">
        <f>IF(AND(ISNUMBER('Raw Data'!O431), OR('Raw Data'!O431&gt;'Raw Data'!P431, 'Raw Data'!O431&lt;'Raw Data'!P431)), 'Raw Data'!N431, 0)</f>
        <v>0</v>
      </c>
      <c r="Z436">
        <f>IF('Raw Data'!C431&lt;'Raw Data'!E431, 1, 0)</f>
        <v>0</v>
      </c>
      <c r="AA436">
        <f>IF(AND('Raw Data'!C431&lt;'Raw Data'!E431, 'Raw Data'!O431&gt;'Raw Data'!P431), 'Raw Data'!C431, 0)</f>
        <v>0</v>
      </c>
      <c r="AB436" t="b">
        <f>'Raw Data'!C431&lt;'Raw Data'!E431</f>
        <v>0</v>
      </c>
      <c r="AC436">
        <f>IF('Raw Data'!C432&gt;'Raw Data'!E432, 1, 0)</f>
        <v>0</v>
      </c>
      <c r="AD436">
        <f>IF(AND('Raw Data'!C431&gt;'Raw Data'!E431, 'Raw Data'!O431&gt;'Raw Data'!P431), 'Raw Data'!C431, 0)</f>
        <v>0</v>
      </c>
      <c r="AE436">
        <f>IF('Raw Data'!E431&lt;'Raw Data'!C431, 1, 0)</f>
        <v>0</v>
      </c>
      <c r="AF436">
        <f>IF(AND('Raw Data'!C431&gt;'Raw Data'!E431, 'Raw Data'!O431&lt;'Raw Data'!P431), 'Raw Data'!E431, 0)</f>
        <v>0</v>
      </c>
      <c r="AG436">
        <f>IF('Raw Data'!E431&gt;'Raw Data'!C431, 1, 0)</f>
        <v>0</v>
      </c>
      <c r="AH436">
        <f>IF(AND('Raw Data'!C431&lt;'Raw Data'!E431, 'Raw Data'!O431&lt;'Raw Data'!P431), 'Raw Data'!E431, 0)</f>
        <v>0</v>
      </c>
      <c r="AI436" s="7">
        <f t="shared" si="106"/>
        <v>0</v>
      </c>
      <c r="AJ436">
        <f>IF(ISNUMBER('Raw Data'!C431), IF(_xlfn.XLOOKUP(SMALL('Raw Data'!C431:E431, 1), C436:G436, C436:G436, 0)&gt;0, SMALL('Raw Data'!C431:E431, 1), 0), 0)</f>
        <v>0</v>
      </c>
      <c r="AK436" s="7">
        <f t="shared" si="107"/>
        <v>0</v>
      </c>
      <c r="AL436">
        <f>IF(ISNUMBER('Raw Data'!C431), IF(_xlfn.XLOOKUP(SMALL('Raw Data'!C431:E431, 2), C436:G436, C436:G436, 0)&gt;0, SMALL('Raw Data'!C431:E431, 2), 0), 0)</f>
        <v>0</v>
      </c>
      <c r="AM436" s="7">
        <f t="shared" si="108"/>
        <v>0</v>
      </c>
      <c r="AN436">
        <f>IF(ISNUMBER('Raw Data'!C431), IF(_xlfn.XLOOKUP(SMALL('Raw Data'!C431:E431, 3), C436:G436, C436:G436, 0)&gt;0, SMALL('Raw Data'!C431:E431, 3), 0), 0)</f>
        <v>0</v>
      </c>
      <c r="AO436" s="7">
        <f t="shared" si="109"/>
        <v>0</v>
      </c>
      <c r="AP436">
        <f>IF(AND('Raw Data'!C431&lt;'Raw Data'!E431,'Raw Data'!O431&gt;'Raw Data'!P431),'Raw Data'!C431,IF(AND('Raw Data'!E431&lt;'Raw Data'!C431,'Raw Data'!P431&gt;'Raw Data'!O431),'Raw Data'!E431,0))</f>
        <v>0</v>
      </c>
      <c r="AQ436" s="7">
        <f t="shared" si="110"/>
        <v>0</v>
      </c>
      <c r="AR436">
        <f>IF(AND('Raw Data'!C431&gt;'Raw Data'!E431,'Raw Data'!O431&gt;'Raw Data'!P431),'Raw Data'!C431,IF(AND('Raw Data'!E431&gt;'Raw Data'!C431,'Raw Data'!P431&gt;'Raw Data'!O431),'Raw Data'!E431,0))</f>
        <v>0</v>
      </c>
      <c r="AS436">
        <f>IF('Raw Data'!D431&gt;0, IF('Raw Data'!D431&gt;4, Analysis!P436, 1), 0)</f>
        <v>0</v>
      </c>
      <c r="AT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AU436">
        <f t="shared" si="111"/>
        <v>0</v>
      </c>
      <c r="AV436">
        <f>IF(AND('Raw Data'!D431&gt;4,'Raw Data'!O431&lt;'Raw Data'!P431),'Raw Data'!K431,IF(AND('Raw Data'!D431&gt;4,'Raw Data'!O431='Raw Data'!P431),0,IF('Raw Data'!O431='Raw Data'!P431,'Raw Data'!D431,0)))</f>
        <v>0</v>
      </c>
      <c r="AW436">
        <f>IF(AND('Raw Data'!D431&lt;4, NOT(ISBLANK('Raw Data'!D431))), 1, 0)</f>
        <v>0</v>
      </c>
      <c r="AX436">
        <f>IF(AND('Raw Data'!D431&lt;4, 'Raw Data'!O431='Raw Data'!P431), 'Raw Data'!D431, 0)</f>
        <v>0</v>
      </c>
    </row>
    <row r="437" spans="1:50" x14ac:dyDescent="0.3">
      <c r="A437">
        <f>'Raw Data'!Q432</f>
        <v>0</v>
      </c>
      <c r="B437" s="7">
        <f t="shared" si="96"/>
        <v>0</v>
      </c>
      <c r="C437">
        <f>IF('Raw Data'!O432&gt;'Raw Data'!P432, 'Raw Data'!C432, 0)</f>
        <v>0</v>
      </c>
      <c r="D437" s="7">
        <f t="shared" si="97"/>
        <v>0</v>
      </c>
      <c r="E437">
        <f>IF(AND(ISNUMBER('Raw Data'!O432), 'Raw Data'!O432='Raw Data'!P432), 'Raw Data'!D432, 0)</f>
        <v>0</v>
      </c>
      <c r="F437" s="7">
        <f t="shared" si="98"/>
        <v>0</v>
      </c>
      <c r="G437">
        <f>IF('Raw Data'!O432&lt;'Raw Data'!P432, 'Raw Data'!E432, 0)</f>
        <v>0</v>
      </c>
      <c r="H437" s="7">
        <f t="shared" si="99"/>
        <v>0</v>
      </c>
      <c r="I437">
        <f>IF(SUM('Raw Data'!O432:P432)&gt;2, 'Raw Data'!F432, 0)</f>
        <v>0</v>
      </c>
      <c r="J437" s="7">
        <f t="shared" si="100"/>
        <v>0</v>
      </c>
      <c r="K437">
        <f>IF(AND(ISNUMBER('Raw Data'!O432),SUM('Raw Data'!O432:P432)&lt;3),'Raw Data'!F432,)</f>
        <v>0</v>
      </c>
      <c r="L437" s="7">
        <f t="shared" si="101"/>
        <v>0</v>
      </c>
      <c r="M437">
        <f>IF(AND('Raw Data'!O432&gt;0, 'Raw Data'!P432&gt;0), 'Raw Data'!H432, 0)</f>
        <v>0</v>
      </c>
      <c r="N437" s="7">
        <f t="shared" si="102"/>
        <v>0</v>
      </c>
      <c r="O437">
        <f>IF(AND(ISNUMBER('Raw Data'!O432), OR('Raw Data'!O432=0, 'Raw Data'!P432=0)), 'Raw Data'!I432, 0)</f>
        <v>0</v>
      </c>
      <c r="P437" s="7">
        <f>IF(OR(E437&gt;0, ISBLANK('Raw Data'!O432)=TRUE), 0, 1)</f>
        <v>0</v>
      </c>
      <c r="Q437">
        <f>IF('Raw Data'!O432='Raw Data'!P432, 0, IF('Raw Data'!O432&gt;'Raw Data'!P432, 'Raw Data'!J432, 0))</f>
        <v>0</v>
      </c>
      <c r="R437" s="7">
        <f>IF(OR(E437&gt;0, ISBLANK('Raw Data'!O432)=TRUE), 0, 1)</f>
        <v>0</v>
      </c>
      <c r="S437">
        <f>IF('Raw Data'!O432='Raw Data'!P432, 0, IF('Raw Data'!O432&lt;'Raw Data'!P432, 'Raw Data'!K432, 0))</f>
        <v>0</v>
      </c>
      <c r="T437" s="7">
        <f t="shared" si="103"/>
        <v>0</v>
      </c>
      <c r="U437">
        <f>IF(AND(ISNUMBER('Raw Data'!O432), OR('Raw Data'!O432&gt;'Raw Data'!P432, 'Raw Data'!O432='Raw Data'!P432)), 'Raw Data'!L432, 0)</f>
        <v>0</v>
      </c>
      <c r="V437" s="7">
        <f t="shared" si="104"/>
        <v>0</v>
      </c>
      <c r="W437">
        <f>IF(AND(ISNUMBER('Raw Data'!O432), OR('Raw Data'!O432&lt;'Raw Data'!P432, 'Raw Data'!O432='Raw Data'!P432)), 'Raw Data'!M432, 0)</f>
        <v>0</v>
      </c>
      <c r="X437" s="7">
        <f t="shared" si="105"/>
        <v>0</v>
      </c>
      <c r="Y437">
        <f>IF(AND(ISNUMBER('Raw Data'!O432), OR('Raw Data'!O432&gt;'Raw Data'!P432, 'Raw Data'!O432&lt;'Raw Data'!P432)), 'Raw Data'!N432, 0)</f>
        <v>0</v>
      </c>
      <c r="Z437">
        <f>IF('Raw Data'!C432&lt;'Raw Data'!E432, 1, 0)</f>
        <v>0</v>
      </c>
      <c r="AA437">
        <f>IF(AND('Raw Data'!C432&lt;'Raw Data'!E432, 'Raw Data'!O432&gt;'Raw Data'!P432), 'Raw Data'!C432, 0)</f>
        <v>0</v>
      </c>
      <c r="AB437" t="b">
        <f>'Raw Data'!C432&lt;'Raw Data'!E432</f>
        <v>0</v>
      </c>
      <c r="AC437">
        <f>IF('Raw Data'!C433&gt;'Raw Data'!E433, 1, 0)</f>
        <v>0</v>
      </c>
      <c r="AD437">
        <f>IF(AND('Raw Data'!C432&gt;'Raw Data'!E432, 'Raw Data'!O432&gt;'Raw Data'!P432), 'Raw Data'!C432, 0)</f>
        <v>0</v>
      </c>
      <c r="AE437">
        <f>IF('Raw Data'!E432&lt;'Raw Data'!C432, 1, 0)</f>
        <v>0</v>
      </c>
      <c r="AF437">
        <f>IF(AND('Raw Data'!C432&gt;'Raw Data'!E432, 'Raw Data'!O432&lt;'Raw Data'!P432), 'Raw Data'!E432, 0)</f>
        <v>0</v>
      </c>
      <c r="AG437">
        <f>IF('Raw Data'!E432&gt;'Raw Data'!C432, 1, 0)</f>
        <v>0</v>
      </c>
      <c r="AH437">
        <f>IF(AND('Raw Data'!C432&lt;'Raw Data'!E432, 'Raw Data'!O432&lt;'Raw Data'!P432), 'Raw Data'!E432, 0)</f>
        <v>0</v>
      </c>
      <c r="AI437" s="7">
        <f t="shared" si="106"/>
        <v>0</v>
      </c>
      <c r="AJ437">
        <f>IF(ISNUMBER('Raw Data'!C432), IF(_xlfn.XLOOKUP(SMALL('Raw Data'!C432:E432, 1), C437:G437, C437:G437, 0)&gt;0, SMALL('Raw Data'!C432:E432, 1), 0), 0)</f>
        <v>0</v>
      </c>
      <c r="AK437" s="7">
        <f t="shared" si="107"/>
        <v>0</v>
      </c>
      <c r="AL437">
        <f>IF(ISNUMBER('Raw Data'!C432), IF(_xlfn.XLOOKUP(SMALL('Raw Data'!C432:E432, 2), C437:G437, C437:G437, 0)&gt;0, SMALL('Raw Data'!C432:E432, 2), 0), 0)</f>
        <v>0</v>
      </c>
      <c r="AM437" s="7">
        <f t="shared" si="108"/>
        <v>0</v>
      </c>
      <c r="AN437">
        <f>IF(ISNUMBER('Raw Data'!C432), IF(_xlfn.XLOOKUP(SMALL('Raw Data'!C432:E432, 3), C437:G437, C437:G437, 0)&gt;0, SMALL('Raw Data'!C432:E432, 3), 0), 0)</f>
        <v>0</v>
      </c>
      <c r="AO437" s="7">
        <f t="shared" si="109"/>
        <v>0</v>
      </c>
      <c r="AP437">
        <f>IF(AND('Raw Data'!C432&lt;'Raw Data'!E432,'Raw Data'!O432&gt;'Raw Data'!P432),'Raw Data'!C432,IF(AND('Raw Data'!E432&lt;'Raw Data'!C432,'Raw Data'!P432&gt;'Raw Data'!O432),'Raw Data'!E432,0))</f>
        <v>0</v>
      </c>
      <c r="AQ437" s="7">
        <f t="shared" si="110"/>
        <v>0</v>
      </c>
      <c r="AR437">
        <f>IF(AND('Raw Data'!C432&gt;'Raw Data'!E432,'Raw Data'!O432&gt;'Raw Data'!P432),'Raw Data'!C432,IF(AND('Raw Data'!E432&gt;'Raw Data'!C432,'Raw Data'!P432&gt;'Raw Data'!O432),'Raw Data'!E432,0))</f>
        <v>0</v>
      </c>
      <c r="AS437">
        <f>IF('Raw Data'!D432&gt;0, IF('Raw Data'!D432&gt;4, Analysis!P437, 1), 0)</f>
        <v>0</v>
      </c>
      <c r="AT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AU437">
        <f t="shared" si="111"/>
        <v>0</v>
      </c>
      <c r="AV437">
        <f>IF(AND('Raw Data'!D432&gt;4,'Raw Data'!O432&lt;'Raw Data'!P432),'Raw Data'!K432,IF(AND('Raw Data'!D432&gt;4,'Raw Data'!O432='Raw Data'!P432),0,IF('Raw Data'!O432='Raw Data'!P432,'Raw Data'!D432,0)))</f>
        <v>0</v>
      </c>
      <c r="AW437">
        <f>IF(AND('Raw Data'!D432&lt;4, NOT(ISBLANK('Raw Data'!D432))), 1, 0)</f>
        <v>0</v>
      </c>
      <c r="AX437">
        <f>IF(AND('Raw Data'!D432&lt;4, 'Raw Data'!O432='Raw Data'!P432), 'Raw Data'!D432, 0)</f>
        <v>0</v>
      </c>
    </row>
    <row r="438" spans="1:50" x14ac:dyDescent="0.3">
      <c r="A438">
        <f>'Raw Data'!Q433</f>
        <v>0</v>
      </c>
      <c r="B438" s="7">
        <f t="shared" si="96"/>
        <v>0</v>
      </c>
      <c r="C438">
        <f>IF('Raw Data'!O433&gt;'Raw Data'!P433, 'Raw Data'!C433, 0)</f>
        <v>0</v>
      </c>
      <c r="D438" s="7">
        <f t="shared" si="97"/>
        <v>0</v>
      </c>
      <c r="E438">
        <f>IF(AND(ISNUMBER('Raw Data'!O433), 'Raw Data'!O433='Raw Data'!P433), 'Raw Data'!D433, 0)</f>
        <v>0</v>
      </c>
      <c r="F438" s="7">
        <f t="shared" si="98"/>
        <v>0</v>
      </c>
      <c r="G438">
        <f>IF('Raw Data'!O433&lt;'Raw Data'!P433, 'Raw Data'!E433, 0)</f>
        <v>0</v>
      </c>
      <c r="H438" s="7">
        <f t="shared" si="99"/>
        <v>0</v>
      </c>
      <c r="I438">
        <f>IF(SUM('Raw Data'!O433:P433)&gt;2, 'Raw Data'!F433, 0)</f>
        <v>0</v>
      </c>
      <c r="J438" s="7">
        <f t="shared" si="100"/>
        <v>0</v>
      </c>
      <c r="K438">
        <f>IF(AND(ISNUMBER('Raw Data'!O433),SUM('Raw Data'!O433:P433)&lt;3),'Raw Data'!F433,)</f>
        <v>0</v>
      </c>
      <c r="L438" s="7">
        <f t="shared" si="101"/>
        <v>0</v>
      </c>
      <c r="M438">
        <f>IF(AND('Raw Data'!O433&gt;0, 'Raw Data'!P433&gt;0), 'Raw Data'!H433, 0)</f>
        <v>0</v>
      </c>
      <c r="N438" s="7">
        <f t="shared" si="102"/>
        <v>0</v>
      </c>
      <c r="O438">
        <f>IF(AND(ISNUMBER('Raw Data'!O433), OR('Raw Data'!O433=0, 'Raw Data'!P433=0)), 'Raw Data'!I433, 0)</f>
        <v>0</v>
      </c>
      <c r="P438" s="7">
        <f>IF(OR(E438&gt;0, ISBLANK('Raw Data'!O433)=TRUE), 0, 1)</f>
        <v>0</v>
      </c>
      <c r="Q438">
        <f>IF('Raw Data'!O433='Raw Data'!P433, 0, IF('Raw Data'!O433&gt;'Raw Data'!P433, 'Raw Data'!J433, 0))</f>
        <v>0</v>
      </c>
      <c r="R438" s="7">
        <f>IF(OR(E438&gt;0, ISBLANK('Raw Data'!O433)=TRUE), 0, 1)</f>
        <v>0</v>
      </c>
      <c r="S438">
        <f>IF('Raw Data'!O433='Raw Data'!P433, 0, IF('Raw Data'!O433&lt;'Raw Data'!P433, 'Raw Data'!K433, 0))</f>
        <v>0</v>
      </c>
      <c r="T438" s="7">
        <f t="shared" si="103"/>
        <v>0</v>
      </c>
      <c r="U438">
        <f>IF(AND(ISNUMBER('Raw Data'!O433), OR('Raw Data'!O433&gt;'Raw Data'!P433, 'Raw Data'!O433='Raw Data'!P433)), 'Raw Data'!L433, 0)</f>
        <v>0</v>
      </c>
      <c r="V438" s="7">
        <f t="shared" si="104"/>
        <v>0</v>
      </c>
      <c r="W438">
        <f>IF(AND(ISNUMBER('Raw Data'!O433), OR('Raw Data'!O433&lt;'Raw Data'!P433, 'Raw Data'!O433='Raw Data'!P433)), 'Raw Data'!M433, 0)</f>
        <v>0</v>
      </c>
      <c r="X438" s="7">
        <f t="shared" si="105"/>
        <v>0</v>
      </c>
      <c r="Y438">
        <f>IF(AND(ISNUMBER('Raw Data'!O433), OR('Raw Data'!O433&gt;'Raw Data'!P433, 'Raw Data'!O433&lt;'Raw Data'!P433)), 'Raw Data'!N433, 0)</f>
        <v>0</v>
      </c>
      <c r="Z438">
        <f>IF('Raw Data'!C433&lt;'Raw Data'!E433, 1, 0)</f>
        <v>0</v>
      </c>
      <c r="AA438">
        <f>IF(AND('Raw Data'!C433&lt;'Raw Data'!E433, 'Raw Data'!O433&gt;'Raw Data'!P433), 'Raw Data'!C433, 0)</f>
        <v>0</v>
      </c>
      <c r="AB438" t="b">
        <f>'Raw Data'!C433&lt;'Raw Data'!E433</f>
        <v>0</v>
      </c>
      <c r="AC438">
        <f>IF('Raw Data'!C434&gt;'Raw Data'!E434, 1, 0)</f>
        <v>0</v>
      </c>
      <c r="AD438">
        <f>IF(AND('Raw Data'!C433&gt;'Raw Data'!E433, 'Raw Data'!O433&gt;'Raw Data'!P433), 'Raw Data'!C433, 0)</f>
        <v>0</v>
      </c>
      <c r="AE438">
        <f>IF('Raw Data'!E433&lt;'Raw Data'!C433, 1, 0)</f>
        <v>0</v>
      </c>
      <c r="AF438">
        <f>IF(AND('Raw Data'!C433&gt;'Raw Data'!E433, 'Raw Data'!O433&lt;'Raw Data'!P433), 'Raw Data'!E433, 0)</f>
        <v>0</v>
      </c>
      <c r="AG438">
        <f>IF('Raw Data'!E433&gt;'Raw Data'!C433, 1, 0)</f>
        <v>0</v>
      </c>
      <c r="AH438">
        <f>IF(AND('Raw Data'!C433&lt;'Raw Data'!E433, 'Raw Data'!O433&lt;'Raw Data'!P433), 'Raw Data'!E433, 0)</f>
        <v>0</v>
      </c>
      <c r="AI438" s="7">
        <f t="shared" si="106"/>
        <v>0</v>
      </c>
      <c r="AJ438">
        <f>IF(ISNUMBER('Raw Data'!C433), IF(_xlfn.XLOOKUP(SMALL('Raw Data'!C433:E433, 1), C438:G438, C438:G438, 0)&gt;0, SMALL('Raw Data'!C433:E433, 1), 0), 0)</f>
        <v>0</v>
      </c>
      <c r="AK438" s="7">
        <f t="shared" si="107"/>
        <v>0</v>
      </c>
      <c r="AL438">
        <f>IF(ISNUMBER('Raw Data'!C433), IF(_xlfn.XLOOKUP(SMALL('Raw Data'!C433:E433, 2), C438:G438, C438:G438, 0)&gt;0, SMALL('Raw Data'!C433:E433, 2), 0), 0)</f>
        <v>0</v>
      </c>
      <c r="AM438" s="7">
        <f t="shared" si="108"/>
        <v>0</v>
      </c>
      <c r="AN438">
        <f>IF(ISNUMBER('Raw Data'!C433), IF(_xlfn.XLOOKUP(SMALL('Raw Data'!C433:E433, 3), C438:G438, C438:G438, 0)&gt;0, SMALL('Raw Data'!C433:E433, 3), 0), 0)</f>
        <v>0</v>
      </c>
      <c r="AO438" s="7">
        <f t="shared" si="109"/>
        <v>0</v>
      </c>
      <c r="AP438">
        <f>IF(AND('Raw Data'!C433&lt;'Raw Data'!E433,'Raw Data'!O433&gt;'Raw Data'!P433),'Raw Data'!C433,IF(AND('Raw Data'!E433&lt;'Raw Data'!C433,'Raw Data'!P433&gt;'Raw Data'!O433),'Raw Data'!E433,0))</f>
        <v>0</v>
      </c>
      <c r="AQ438" s="7">
        <f t="shared" si="110"/>
        <v>0</v>
      </c>
      <c r="AR438">
        <f>IF(AND('Raw Data'!C433&gt;'Raw Data'!E433,'Raw Data'!O433&gt;'Raw Data'!P433),'Raw Data'!C433,IF(AND('Raw Data'!E433&gt;'Raw Data'!C433,'Raw Data'!P433&gt;'Raw Data'!O433),'Raw Data'!E433,0))</f>
        <v>0</v>
      </c>
      <c r="AS438">
        <f>IF('Raw Data'!D433&gt;0, IF('Raw Data'!D433&gt;4, Analysis!P438, 1), 0)</f>
        <v>0</v>
      </c>
      <c r="AT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AU438">
        <f t="shared" si="111"/>
        <v>0</v>
      </c>
      <c r="AV438">
        <f>IF(AND('Raw Data'!D433&gt;4,'Raw Data'!O433&lt;'Raw Data'!P433),'Raw Data'!K433,IF(AND('Raw Data'!D433&gt;4,'Raw Data'!O433='Raw Data'!P433),0,IF('Raw Data'!O433='Raw Data'!P433,'Raw Data'!D433,0)))</f>
        <v>0</v>
      </c>
      <c r="AW438">
        <f>IF(AND('Raw Data'!D433&lt;4, NOT(ISBLANK('Raw Data'!D433))), 1, 0)</f>
        <v>0</v>
      </c>
      <c r="AX438">
        <f>IF(AND('Raw Data'!D433&lt;4, 'Raw Data'!O433='Raw Data'!P433), 'Raw Data'!D433, 0)</f>
        <v>0</v>
      </c>
    </row>
    <row r="439" spans="1:50" x14ac:dyDescent="0.3">
      <c r="A439">
        <f>'Raw Data'!Q434</f>
        <v>0</v>
      </c>
      <c r="B439" s="7">
        <f t="shared" si="96"/>
        <v>0</v>
      </c>
      <c r="C439">
        <f>IF('Raw Data'!O434&gt;'Raw Data'!P434, 'Raw Data'!C434, 0)</f>
        <v>0</v>
      </c>
      <c r="D439" s="7">
        <f t="shared" si="97"/>
        <v>0</v>
      </c>
      <c r="E439">
        <f>IF(AND(ISNUMBER('Raw Data'!O434), 'Raw Data'!O434='Raw Data'!P434), 'Raw Data'!D434, 0)</f>
        <v>0</v>
      </c>
      <c r="F439" s="7">
        <f t="shared" si="98"/>
        <v>0</v>
      </c>
      <c r="G439">
        <f>IF('Raw Data'!O434&lt;'Raw Data'!P434, 'Raw Data'!E434, 0)</f>
        <v>0</v>
      </c>
      <c r="H439" s="7">
        <f t="shared" si="99"/>
        <v>0</v>
      </c>
      <c r="I439">
        <f>IF(SUM('Raw Data'!O434:P434)&gt;2, 'Raw Data'!F434, 0)</f>
        <v>0</v>
      </c>
      <c r="J439" s="7">
        <f t="shared" si="100"/>
        <v>0</v>
      </c>
      <c r="K439">
        <f>IF(AND(ISNUMBER('Raw Data'!O434),SUM('Raw Data'!O434:P434)&lt;3),'Raw Data'!F434,)</f>
        <v>0</v>
      </c>
      <c r="L439" s="7">
        <f t="shared" si="101"/>
        <v>0</v>
      </c>
      <c r="M439">
        <f>IF(AND('Raw Data'!O434&gt;0, 'Raw Data'!P434&gt;0), 'Raw Data'!H434, 0)</f>
        <v>0</v>
      </c>
      <c r="N439" s="7">
        <f t="shared" si="102"/>
        <v>0</v>
      </c>
      <c r="O439">
        <f>IF(AND(ISNUMBER('Raw Data'!O434), OR('Raw Data'!O434=0, 'Raw Data'!P434=0)), 'Raw Data'!I434, 0)</f>
        <v>0</v>
      </c>
      <c r="P439" s="7">
        <f>IF(OR(E439&gt;0, ISBLANK('Raw Data'!O434)=TRUE), 0, 1)</f>
        <v>0</v>
      </c>
      <c r="Q439">
        <f>IF('Raw Data'!O434='Raw Data'!P434, 0, IF('Raw Data'!O434&gt;'Raw Data'!P434, 'Raw Data'!J434, 0))</f>
        <v>0</v>
      </c>
      <c r="R439" s="7">
        <f>IF(OR(E439&gt;0, ISBLANK('Raw Data'!O434)=TRUE), 0, 1)</f>
        <v>0</v>
      </c>
      <c r="S439">
        <f>IF('Raw Data'!O434='Raw Data'!P434, 0, IF('Raw Data'!O434&lt;'Raw Data'!P434, 'Raw Data'!K434, 0))</f>
        <v>0</v>
      </c>
      <c r="T439" s="7">
        <f t="shared" si="103"/>
        <v>0</v>
      </c>
      <c r="U439">
        <f>IF(AND(ISNUMBER('Raw Data'!O434), OR('Raw Data'!O434&gt;'Raw Data'!P434, 'Raw Data'!O434='Raw Data'!P434)), 'Raw Data'!L434, 0)</f>
        <v>0</v>
      </c>
      <c r="V439" s="7">
        <f t="shared" si="104"/>
        <v>0</v>
      </c>
      <c r="W439">
        <f>IF(AND(ISNUMBER('Raw Data'!O434), OR('Raw Data'!O434&lt;'Raw Data'!P434, 'Raw Data'!O434='Raw Data'!P434)), 'Raw Data'!M434, 0)</f>
        <v>0</v>
      </c>
      <c r="X439" s="7">
        <f t="shared" si="105"/>
        <v>0</v>
      </c>
      <c r="Y439">
        <f>IF(AND(ISNUMBER('Raw Data'!O434), OR('Raw Data'!O434&gt;'Raw Data'!P434, 'Raw Data'!O434&lt;'Raw Data'!P434)), 'Raw Data'!N434, 0)</f>
        <v>0</v>
      </c>
      <c r="Z439">
        <f>IF('Raw Data'!C434&lt;'Raw Data'!E434, 1, 0)</f>
        <v>0</v>
      </c>
      <c r="AA439">
        <f>IF(AND('Raw Data'!C434&lt;'Raw Data'!E434, 'Raw Data'!O434&gt;'Raw Data'!P434), 'Raw Data'!C434, 0)</f>
        <v>0</v>
      </c>
      <c r="AB439" t="b">
        <f>'Raw Data'!C434&lt;'Raw Data'!E434</f>
        <v>0</v>
      </c>
      <c r="AC439">
        <f>IF('Raw Data'!C435&gt;'Raw Data'!E435, 1, 0)</f>
        <v>0</v>
      </c>
      <c r="AD439">
        <f>IF(AND('Raw Data'!C434&gt;'Raw Data'!E434, 'Raw Data'!O434&gt;'Raw Data'!P434), 'Raw Data'!C434, 0)</f>
        <v>0</v>
      </c>
      <c r="AE439">
        <f>IF('Raw Data'!E434&lt;'Raw Data'!C434, 1, 0)</f>
        <v>0</v>
      </c>
      <c r="AF439">
        <f>IF(AND('Raw Data'!C434&gt;'Raw Data'!E434, 'Raw Data'!O434&lt;'Raw Data'!P434), 'Raw Data'!E434, 0)</f>
        <v>0</v>
      </c>
      <c r="AG439">
        <f>IF('Raw Data'!E434&gt;'Raw Data'!C434, 1, 0)</f>
        <v>0</v>
      </c>
      <c r="AH439">
        <f>IF(AND('Raw Data'!C434&lt;'Raw Data'!E434, 'Raw Data'!O434&lt;'Raw Data'!P434), 'Raw Data'!E434, 0)</f>
        <v>0</v>
      </c>
      <c r="AI439" s="7">
        <f t="shared" si="106"/>
        <v>0</v>
      </c>
      <c r="AJ439">
        <f>IF(ISNUMBER('Raw Data'!C434), IF(_xlfn.XLOOKUP(SMALL('Raw Data'!C434:E434, 1), C439:G439, C439:G439, 0)&gt;0, SMALL('Raw Data'!C434:E434, 1), 0), 0)</f>
        <v>0</v>
      </c>
      <c r="AK439" s="7">
        <f t="shared" si="107"/>
        <v>0</v>
      </c>
      <c r="AL439">
        <f>IF(ISNUMBER('Raw Data'!C434), IF(_xlfn.XLOOKUP(SMALL('Raw Data'!C434:E434, 2), C439:G439, C439:G439, 0)&gt;0, SMALL('Raw Data'!C434:E434, 2), 0), 0)</f>
        <v>0</v>
      </c>
      <c r="AM439" s="7">
        <f t="shared" si="108"/>
        <v>0</v>
      </c>
      <c r="AN439">
        <f>IF(ISNUMBER('Raw Data'!C434), IF(_xlfn.XLOOKUP(SMALL('Raw Data'!C434:E434, 3), C439:G439, C439:G439, 0)&gt;0, SMALL('Raw Data'!C434:E434, 3), 0), 0)</f>
        <v>0</v>
      </c>
      <c r="AO439" s="7">
        <f t="shared" si="109"/>
        <v>0</v>
      </c>
      <c r="AP439">
        <f>IF(AND('Raw Data'!C434&lt;'Raw Data'!E434,'Raw Data'!O434&gt;'Raw Data'!P434),'Raw Data'!C434,IF(AND('Raw Data'!E434&lt;'Raw Data'!C434,'Raw Data'!P434&gt;'Raw Data'!O434),'Raw Data'!E434,0))</f>
        <v>0</v>
      </c>
      <c r="AQ439" s="7">
        <f t="shared" si="110"/>
        <v>0</v>
      </c>
      <c r="AR439">
        <f>IF(AND('Raw Data'!C434&gt;'Raw Data'!E434,'Raw Data'!O434&gt;'Raw Data'!P434),'Raw Data'!C434,IF(AND('Raw Data'!E434&gt;'Raw Data'!C434,'Raw Data'!P434&gt;'Raw Data'!O434),'Raw Data'!E434,0))</f>
        <v>0</v>
      </c>
      <c r="AS439">
        <f>IF('Raw Data'!D434&gt;0, IF('Raw Data'!D434&gt;4, Analysis!P439, 1), 0)</f>
        <v>0</v>
      </c>
      <c r="AT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AU439">
        <f t="shared" si="111"/>
        <v>0</v>
      </c>
      <c r="AV439">
        <f>IF(AND('Raw Data'!D434&gt;4,'Raw Data'!O434&lt;'Raw Data'!P434),'Raw Data'!K434,IF(AND('Raw Data'!D434&gt;4,'Raw Data'!O434='Raw Data'!P434),0,IF('Raw Data'!O434='Raw Data'!P434,'Raw Data'!D434,0)))</f>
        <v>0</v>
      </c>
      <c r="AW439">
        <f>IF(AND('Raw Data'!D434&lt;4, NOT(ISBLANK('Raw Data'!D434))), 1, 0)</f>
        <v>0</v>
      </c>
      <c r="AX439">
        <f>IF(AND('Raw Data'!D434&lt;4, 'Raw Data'!O434='Raw Data'!P434), 'Raw Data'!D434, 0)</f>
        <v>0</v>
      </c>
    </row>
    <row r="440" spans="1:50" x14ac:dyDescent="0.3">
      <c r="A440">
        <f>'Raw Data'!Q435</f>
        <v>0</v>
      </c>
      <c r="B440" s="7">
        <f t="shared" si="96"/>
        <v>0</v>
      </c>
      <c r="C440">
        <f>IF('Raw Data'!O435&gt;'Raw Data'!P435, 'Raw Data'!C435, 0)</f>
        <v>0</v>
      </c>
      <c r="D440" s="7">
        <f t="shared" si="97"/>
        <v>0</v>
      </c>
      <c r="E440">
        <f>IF(AND(ISNUMBER('Raw Data'!O435), 'Raw Data'!O435='Raw Data'!P435), 'Raw Data'!D435, 0)</f>
        <v>0</v>
      </c>
      <c r="F440" s="7">
        <f t="shared" si="98"/>
        <v>0</v>
      </c>
      <c r="G440">
        <f>IF('Raw Data'!O435&lt;'Raw Data'!P435, 'Raw Data'!E435, 0)</f>
        <v>0</v>
      </c>
      <c r="H440" s="7">
        <f t="shared" si="99"/>
        <v>0</v>
      </c>
      <c r="I440">
        <f>IF(SUM('Raw Data'!O435:P435)&gt;2, 'Raw Data'!F435, 0)</f>
        <v>0</v>
      </c>
      <c r="J440" s="7">
        <f t="shared" si="100"/>
        <v>0</v>
      </c>
      <c r="K440">
        <f>IF(AND(ISNUMBER('Raw Data'!O435),SUM('Raw Data'!O435:P435)&lt;3),'Raw Data'!F435,)</f>
        <v>0</v>
      </c>
      <c r="L440" s="7">
        <f t="shared" si="101"/>
        <v>0</v>
      </c>
      <c r="M440">
        <f>IF(AND('Raw Data'!O435&gt;0, 'Raw Data'!P435&gt;0), 'Raw Data'!H435, 0)</f>
        <v>0</v>
      </c>
      <c r="N440" s="7">
        <f t="shared" si="102"/>
        <v>0</v>
      </c>
      <c r="O440">
        <f>IF(AND(ISNUMBER('Raw Data'!O435), OR('Raw Data'!O435=0, 'Raw Data'!P435=0)), 'Raw Data'!I435, 0)</f>
        <v>0</v>
      </c>
      <c r="P440" s="7">
        <f>IF(OR(E440&gt;0, ISBLANK('Raw Data'!O435)=TRUE), 0, 1)</f>
        <v>0</v>
      </c>
      <c r="Q440">
        <f>IF('Raw Data'!O435='Raw Data'!P435, 0, IF('Raw Data'!O435&gt;'Raw Data'!P435, 'Raw Data'!J435, 0))</f>
        <v>0</v>
      </c>
      <c r="R440" s="7">
        <f>IF(OR(E440&gt;0, ISBLANK('Raw Data'!O435)=TRUE), 0, 1)</f>
        <v>0</v>
      </c>
      <c r="S440">
        <f>IF('Raw Data'!O435='Raw Data'!P435, 0, IF('Raw Data'!O435&lt;'Raw Data'!P435, 'Raw Data'!K435, 0))</f>
        <v>0</v>
      </c>
      <c r="T440" s="7">
        <f t="shared" si="103"/>
        <v>0</v>
      </c>
      <c r="U440">
        <f>IF(AND(ISNUMBER('Raw Data'!O435), OR('Raw Data'!O435&gt;'Raw Data'!P435, 'Raw Data'!O435='Raw Data'!P435)), 'Raw Data'!L435, 0)</f>
        <v>0</v>
      </c>
      <c r="V440" s="7">
        <f t="shared" si="104"/>
        <v>0</v>
      </c>
      <c r="W440">
        <f>IF(AND(ISNUMBER('Raw Data'!O435), OR('Raw Data'!O435&lt;'Raw Data'!P435, 'Raw Data'!O435='Raw Data'!P435)), 'Raw Data'!M435, 0)</f>
        <v>0</v>
      </c>
      <c r="X440" s="7">
        <f t="shared" si="105"/>
        <v>0</v>
      </c>
      <c r="Y440">
        <f>IF(AND(ISNUMBER('Raw Data'!O435), OR('Raw Data'!O435&gt;'Raw Data'!P435, 'Raw Data'!O435&lt;'Raw Data'!P435)), 'Raw Data'!N435, 0)</f>
        <v>0</v>
      </c>
      <c r="Z440">
        <f>IF('Raw Data'!C435&lt;'Raw Data'!E435, 1, 0)</f>
        <v>0</v>
      </c>
      <c r="AA440">
        <f>IF(AND('Raw Data'!C435&lt;'Raw Data'!E435, 'Raw Data'!O435&gt;'Raw Data'!P435), 'Raw Data'!C435, 0)</f>
        <v>0</v>
      </c>
      <c r="AB440" t="b">
        <f>'Raw Data'!C435&lt;'Raw Data'!E435</f>
        <v>0</v>
      </c>
      <c r="AC440">
        <f>IF('Raw Data'!C436&gt;'Raw Data'!E436, 1, 0)</f>
        <v>0</v>
      </c>
      <c r="AD440">
        <f>IF(AND('Raw Data'!C435&gt;'Raw Data'!E435, 'Raw Data'!O435&gt;'Raw Data'!P435), 'Raw Data'!C435, 0)</f>
        <v>0</v>
      </c>
      <c r="AE440">
        <f>IF('Raw Data'!E435&lt;'Raw Data'!C435, 1, 0)</f>
        <v>0</v>
      </c>
      <c r="AF440">
        <f>IF(AND('Raw Data'!C435&gt;'Raw Data'!E435, 'Raw Data'!O435&lt;'Raw Data'!P435), 'Raw Data'!E435, 0)</f>
        <v>0</v>
      </c>
      <c r="AG440">
        <f>IF('Raw Data'!E435&gt;'Raw Data'!C435, 1, 0)</f>
        <v>0</v>
      </c>
      <c r="AH440">
        <f>IF(AND('Raw Data'!C435&lt;'Raw Data'!E435, 'Raw Data'!O435&lt;'Raw Data'!P435), 'Raw Data'!E435, 0)</f>
        <v>0</v>
      </c>
      <c r="AI440" s="7">
        <f t="shared" si="106"/>
        <v>0</v>
      </c>
      <c r="AJ440">
        <f>IF(ISNUMBER('Raw Data'!C435), IF(_xlfn.XLOOKUP(SMALL('Raw Data'!C435:E435, 1), C440:G440, C440:G440, 0)&gt;0, SMALL('Raw Data'!C435:E435, 1), 0), 0)</f>
        <v>0</v>
      </c>
      <c r="AK440" s="7">
        <f t="shared" si="107"/>
        <v>0</v>
      </c>
      <c r="AL440">
        <f>IF(ISNUMBER('Raw Data'!C435), IF(_xlfn.XLOOKUP(SMALL('Raw Data'!C435:E435, 2), C440:G440, C440:G440, 0)&gt;0, SMALL('Raw Data'!C435:E435, 2), 0), 0)</f>
        <v>0</v>
      </c>
      <c r="AM440" s="7">
        <f t="shared" si="108"/>
        <v>0</v>
      </c>
      <c r="AN440">
        <f>IF(ISNUMBER('Raw Data'!C435), IF(_xlfn.XLOOKUP(SMALL('Raw Data'!C435:E435, 3), C440:G440, C440:G440, 0)&gt;0, SMALL('Raw Data'!C435:E435, 3), 0), 0)</f>
        <v>0</v>
      </c>
      <c r="AO440" s="7">
        <f t="shared" si="109"/>
        <v>0</v>
      </c>
      <c r="AP440">
        <f>IF(AND('Raw Data'!C435&lt;'Raw Data'!E435,'Raw Data'!O435&gt;'Raw Data'!P435),'Raw Data'!C435,IF(AND('Raw Data'!E435&lt;'Raw Data'!C435,'Raw Data'!P435&gt;'Raw Data'!O435),'Raw Data'!E435,0))</f>
        <v>0</v>
      </c>
      <c r="AQ440" s="7">
        <f t="shared" si="110"/>
        <v>0</v>
      </c>
      <c r="AR440">
        <f>IF(AND('Raw Data'!C435&gt;'Raw Data'!E435,'Raw Data'!O435&gt;'Raw Data'!P435),'Raw Data'!C435,IF(AND('Raw Data'!E435&gt;'Raw Data'!C435,'Raw Data'!P435&gt;'Raw Data'!O435),'Raw Data'!E435,0))</f>
        <v>0</v>
      </c>
      <c r="AS440">
        <f>IF('Raw Data'!D435&gt;0, IF('Raw Data'!D435&gt;4, Analysis!P440, 1), 0)</f>
        <v>0</v>
      </c>
      <c r="AT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AU440">
        <f t="shared" si="111"/>
        <v>0</v>
      </c>
      <c r="AV440">
        <f>IF(AND('Raw Data'!D435&gt;4,'Raw Data'!O435&lt;'Raw Data'!P435),'Raw Data'!K435,IF(AND('Raw Data'!D435&gt;4,'Raw Data'!O435='Raw Data'!P435),0,IF('Raw Data'!O435='Raw Data'!P435,'Raw Data'!D435,0)))</f>
        <v>0</v>
      </c>
      <c r="AW440">
        <f>IF(AND('Raw Data'!D435&lt;4, NOT(ISBLANK('Raw Data'!D435))), 1, 0)</f>
        <v>0</v>
      </c>
      <c r="AX440">
        <f>IF(AND('Raw Data'!D435&lt;4, 'Raw Data'!O435='Raw Data'!P435), 'Raw Data'!D435, 0)</f>
        <v>0</v>
      </c>
    </row>
    <row r="441" spans="1:50" x14ac:dyDescent="0.3">
      <c r="A441">
        <f>'Raw Data'!Q436</f>
        <v>0</v>
      </c>
      <c r="B441" s="7">
        <f t="shared" si="96"/>
        <v>0</v>
      </c>
      <c r="C441">
        <f>IF('Raw Data'!O436&gt;'Raw Data'!P436, 'Raw Data'!C436, 0)</f>
        <v>0</v>
      </c>
      <c r="D441" s="7">
        <f t="shared" si="97"/>
        <v>0</v>
      </c>
      <c r="E441">
        <f>IF(AND(ISNUMBER('Raw Data'!O436), 'Raw Data'!O436='Raw Data'!P436), 'Raw Data'!D436, 0)</f>
        <v>0</v>
      </c>
      <c r="F441" s="7">
        <f t="shared" si="98"/>
        <v>0</v>
      </c>
      <c r="G441">
        <f>IF('Raw Data'!O436&lt;'Raw Data'!P436, 'Raw Data'!E436, 0)</f>
        <v>0</v>
      </c>
      <c r="H441" s="7">
        <f t="shared" si="99"/>
        <v>0</v>
      </c>
      <c r="I441">
        <f>IF(SUM('Raw Data'!O436:P436)&gt;2, 'Raw Data'!F436, 0)</f>
        <v>0</v>
      </c>
      <c r="J441" s="7">
        <f t="shared" si="100"/>
        <v>0</v>
      </c>
      <c r="K441">
        <f>IF(AND(ISNUMBER('Raw Data'!O436),SUM('Raw Data'!O436:P436)&lt;3),'Raw Data'!F436,)</f>
        <v>0</v>
      </c>
      <c r="L441" s="7">
        <f t="shared" si="101"/>
        <v>0</v>
      </c>
      <c r="M441">
        <f>IF(AND('Raw Data'!O436&gt;0, 'Raw Data'!P436&gt;0), 'Raw Data'!H436, 0)</f>
        <v>0</v>
      </c>
      <c r="N441" s="7">
        <f t="shared" si="102"/>
        <v>0</v>
      </c>
      <c r="O441">
        <f>IF(AND(ISNUMBER('Raw Data'!O436), OR('Raw Data'!O436=0, 'Raw Data'!P436=0)), 'Raw Data'!I436, 0)</f>
        <v>0</v>
      </c>
      <c r="P441" s="7">
        <f>IF(OR(E441&gt;0, ISBLANK('Raw Data'!O436)=TRUE), 0, 1)</f>
        <v>0</v>
      </c>
      <c r="Q441">
        <f>IF('Raw Data'!O436='Raw Data'!P436, 0, IF('Raw Data'!O436&gt;'Raw Data'!P436, 'Raw Data'!J436, 0))</f>
        <v>0</v>
      </c>
      <c r="R441" s="7">
        <f>IF(OR(E441&gt;0, ISBLANK('Raw Data'!O436)=TRUE), 0, 1)</f>
        <v>0</v>
      </c>
      <c r="S441">
        <f>IF('Raw Data'!O436='Raw Data'!P436, 0, IF('Raw Data'!O436&lt;'Raw Data'!P436, 'Raw Data'!K436, 0))</f>
        <v>0</v>
      </c>
      <c r="T441" s="7">
        <f t="shared" si="103"/>
        <v>0</v>
      </c>
      <c r="U441">
        <f>IF(AND(ISNUMBER('Raw Data'!O436), OR('Raw Data'!O436&gt;'Raw Data'!P436, 'Raw Data'!O436='Raw Data'!P436)), 'Raw Data'!L436, 0)</f>
        <v>0</v>
      </c>
      <c r="V441" s="7">
        <f t="shared" si="104"/>
        <v>0</v>
      </c>
      <c r="W441">
        <f>IF(AND(ISNUMBER('Raw Data'!O436), OR('Raw Data'!O436&lt;'Raw Data'!P436, 'Raw Data'!O436='Raw Data'!P436)), 'Raw Data'!M436, 0)</f>
        <v>0</v>
      </c>
      <c r="X441" s="7">
        <f t="shared" si="105"/>
        <v>0</v>
      </c>
      <c r="Y441">
        <f>IF(AND(ISNUMBER('Raw Data'!O436), OR('Raw Data'!O436&gt;'Raw Data'!P436, 'Raw Data'!O436&lt;'Raw Data'!P436)), 'Raw Data'!N436, 0)</f>
        <v>0</v>
      </c>
      <c r="Z441">
        <f>IF('Raw Data'!C436&lt;'Raw Data'!E436, 1, 0)</f>
        <v>0</v>
      </c>
      <c r="AA441">
        <f>IF(AND('Raw Data'!C436&lt;'Raw Data'!E436, 'Raw Data'!O436&gt;'Raw Data'!P436), 'Raw Data'!C436, 0)</f>
        <v>0</v>
      </c>
      <c r="AB441" t="b">
        <f>'Raw Data'!C436&lt;'Raw Data'!E436</f>
        <v>0</v>
      </c>
      <c r="AC441">
        <f>IF('Raw Data'!C437&gt;'Raw Data'!E437, 1, 0)</f>
        <v>0</v>
      </c>
      <c r="AD441">
        <f>IF(AND('Raw Data'!C436&gt;'Raw Data'!E436, 'Raw Data'!O436&gt;'Raw Data'!P436), 'Raw Data'!C436, 0)</f>
        <v>0</v>
      </c>
      <c r="AE441">
        <f>IF('Raw Data'!E436&lt;'Raw Data'!C436, 1, 0)</f>
        <v>0</v>
      </c>
      <c r="AF441">
        <f>IF(AND('Raw Data'!C436&gt;'Raw Data'!E436, 'Raw Data'!O436&lt;'Raw Data'!P436), 'Raw Data'!E436, 0)</f>
        <v>0</v>
      </c>
      <c r="AG441">
        <f>IF('Raw Data'!E436&gt;'Raw Data'!C436, 1, 0)</f>
        <v>0</v>
      </c>
      <c r="AH441">
        <f>IF(AND('Raw Data'!C436&lt;'Raw Data'!E436, 'Raw Data'!O436&lt;'Raw Data'!P436), 'Raw Data'!E436, 0)</f>
        <v>0</v>
      </c>
      <c r="AI441" s="7">
        <f t="shared" si="106"/>
        <v>0</v>
      </c>
      <c r="AJ441">
        <f>IF(ISNUMBER('Raw Data'!C436), IF(_xlfn.XLOOKUP(SMALL('Raw Data'!C436:E436, 1), C441:G441, C441:G441, 0)&gt;0, SMALL('Raw Data'!C436:E436, 1), 0), 0)</f>
        <v>0</v>
      </c>
      <c r="AK441" s="7">
        <f t="shared" si="107"/>
        <v>0</v>
      </c>
      <c r="AL441">
        <f>IF(ISNUMBER('Raw Data'!C436), IF(_xlfn.XLOOKUP(SMALL('Raw Data'!C436:E436, 2), C441:G441, C441:G441, 0)&gt;0, SMALL('Raw Data'!C436:E436, 2), 0), 0)</f>
        <v>0</v>
      </c>
      <c r="AM441" s="7">
        <f t="shared" si="108"/>
        <v>0</v>
      </c>
      <c r="AN441">
        <f>IF(ISNUMBER('Raw Data'!C436), IF(_xlfn.XLOOKUP(SMALL('Raw Data'!C436:E436, 3), C441:G441, C441:G441, 0)&gt;0, SMALL('Raw Data'!C436:E436, 3), 0), 0)</f>
        <v>0</v>
      </c>
      <c r="AO441" s="7">
        <f t="shared" si="109"/>
        <v>0</v>
      </c>
      <c r="AP441">
        <f>IF(AND('Raw Data'!C436&lt;'Raw Data'!E436,'Raw Data'!O436&gt;'Raw Data'!P436),'Raw Data'!C436,IF(AND('Raw Data'!E436&lt;'Raw Data'!C436,'Raw Data'!P436&gt;'Raw Data'!O436),'Raw Data'!E436,0))</f>
        <v>0</v>
      </c>
      <c r="AQ441" s="7">
        <f t="shared" si="110"/>
        <v>0</v>
      </c>
      <c r="AR441">
        <f>IF(AND('Raw Data'!C436&gt;'Raw Data'!E436,'Raw Data'!O436&gt;'Raw Data'!P436),'Raw Data'!C436,IF(AND('Raw Data'!E436&gt;'Raw Data'!C436,'Raw Data'!P436&gt;'Raw Data'!O436),'Raw Data'!E436,0))</f>
        <v>0</v>
      </c>
      <c r="AS441">
        <f>IF('Raw Data'!D436&gt;0, IF('Raw Data'!D436&gt;4, Analysis!P441, 1), 0)</f>
        <v>0</v>
      </c>
      <c r="AT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AU441">
        <f t="shared" si="111"/>
        <v>0</v>
      </c>
      <c r="AV441">
        <f>IF(AND('Raw Data'!D436&gt;4,'Raw Data'!O436&lt;'Raw Data'!P436),'Raw Data'!K436,IF(AND('Raw Data'!D436&gt;4,'Raw Data'!O436='Raw Data'!P436),0,IF('Raw Data'!O436='Raw Data'!P436,'Raw Data'!D436,0)))</f>
        <v>0</v>
      </c>
      <c r="AW441">
        <f>IF(AND('Raw Data'!D436&lt;4, NOT(ISBLANK('Raw Data'!D436))), 1, 0)</f>
        <v>0</v>
      </c>
      <c r="AX441">
        <f>IF(AND('Raw Data'!D436&lt;4, 'Raw Data'!O436='Raw Data'!P436), 'Raw Data'!D436, 0)</f>
        <v>0</v>
      </c>
    </row>
    <row r="442" spans="1:50" x14ac:dyDescent="0.3">
      <c r="A442">
        <f>'Raw Data'!Q437</f>
        <v>0</v>
      </c>
      <c r="B442" s="7">
        <f t="shared" si="96"/>
        <v>0</v>
      </c>
      <c r="C442">
        <f>IF('Raw Data'!O437&gt;'Raw Data'!P437, 'Raw Data'!C437, 0)</f>
        <v>0</v>
      </c>
      <c r="D442" s="7">
        <f t="shared" si="97"/>
        <v>0</v>
      </c>
      <c r="E442">
        <f>IF(AND(ISNUMBER('Raw Data'!O437), 'Raw Data'!O437='Raw Data'!P437), 'Raw Data'!D437, 0)</f>
        <v>0</v>
      </c>
      <c r="F442" s="7">
        <f t="shared" si="98"/>
        <v>0</v>
      </c>
      <c r="G442">
        <f>IF('Raw Data'!O437&lt;'Raw Data'!P437, 'Raw Data'!E437, 0)</f>
        <v>0</v>
      </c>
      <c r="H442" s="7">
        <f t="shared" si="99"/>
        <v>0</v>
      </c>
      <c r="I442">
        <f>IF(SUM('Raw Data'!O437:P437)&gt;2, 'Raw Data'!F437, 0)</f>
        <v>0</v>
      </c>
      <c r="J442" s="7">
        <f t="shared" si="100"/>
        <v>0</v>
      </c>
      <c r="K442">
        <f>IF(AND(ISNUMBER('Raw Data'!O437),SUM('Raw Data'!O437:P437)&lt;3),'Raw Data'!F437,)</f>
        <v>0</v>
      </c>
      <c r="L442" s="7">
        <f t="shared" si="101"/>
        <v>0</v>
      </c>
      <c r="M442">
        <f>IF(AND('Raw Data'!O437&gt;0, 'Raw Data'!P437&gt;0), 'Raw Data'!H437, 0)</f>
        <v>0</v>
      </c>
      <c r="N442" s="7">
        <f t="shared" si="102"/>
        <v>0</v>
      </c>
      <c r="O442">
        <f>IF(AND(ISNUMBER('Raw Data'!O437), OR('Raw Data'!O437=0, 'Raw Data'!P437=0)), 'Raw Data'!I437, 0)</f>
        <v>0</v>
      </c>
      <c r="P442" s="7">
        <f>IF(OR(E442&gt;0, ISBLANK('Raw Data'!O437)=TRUE), 0, 1)</f>
        <v>0</v>
      </c>
      <c r="Q442">
        <f>IF('Raw Data'!O437='Raw Data'!P437, 0, IF('Raw Data'!O437&gt;'Raw Data'!P437, 'Raw Data'!J437, 0))</f>
        <v>0</v>
      </c>
      <c r="R442" s="7">
        <f>IF(OR(E442&gt;0, ISBLANK('Raw Data'!O437)=TRUE), 0, 1)</f>
        <v>0</v>
      </c>
      <c r="S442">
        <f>IF('Raw Data'!O437='Raw Data'!P437, 0, IF('Raw Data'!O437&lt;'Raw Data'!P437, 'Raw Data'!K437, 0))</f>
        <v>0</v>
      </c>
      <c r="T442" s="7">
        <f t="shared" si="103"/>
        <v>0</v>
      </c>
      <c r="U442">
        <f>IF(AND(ISNUMBER('Raw Data'!O437), OR('Raw Data'!O437&gt;'Raw Data'!P437, 'Raw Data'!O437='Raw Data'!P437)), 'Raw Data'!L437, 0)</f>
        <v>0</v>
      </c>
      <c r="V442" s="7">
        <f t="shared" si="104"/>
        <v>0</v>
      </c>
      <c r="W442">
        <f>IF(AND(ISNUMBER('Raw Data'!O437), OR('Raw Data'!O437&lt;'Raw Data'!P437, 'Raw Data'!O437='Raw Data'!P437)), 'Raw Data'!M437, 0)</f>
        <v>0</v>
      </c>
      <c r="X442" s="7">
        <f t="shared" si="105"/>
        <v>0</v>
      </c>
      <c r="Y442">
        <f>IF(AND(ISNUMBER('Raw Data'!O437), OR('Raw Data'!O437&gt;'Raw Data'!P437, 'Raw Data'!O437&lt;'Raw Data'!P437)), 'Raw Data'!N437, 0)</f>
        <v>0</v>
      </c>
      <c r="Z442">
        <f>IF('Raw Data'!C437&lt;'Raw Data'!E437, 1, 0)</f>
        <v>0</v>
      </c>
      <c r="AA442">
        <f>IF(AND('Raw Data'!C437&lt;'Raw Data'!E437, 'Raw Data'!O437&gt;'Raw Data'!P437), 'Raw Data'!C437, 0)</f>
        <v>0</v>
      </c>
      <c r="AB442" t="b">
        <f>'Raw Data'!C437&lt;'Raw Data'!E437</f>
        <v>0</v>
      </c>
      <c r="AC442">
        <f>IF('Raw Data'!C438&gt;'Raw Data'!E438, 1, 0)</f>
        <v>0</v>
      </c>
      <c r="AD442">
        <f>IF(AND('Raw Data'!C437&gt;'Raw Data'!E437, 'Raw Data'!O437&gt;'Raw Data'!P437), 'Raw Data'!C437, 0)</f>
        <v>0</v>
      </c>
      <c r="AE442">
        <f>IF('Raw Data'!E437&lt;'Raw Data'!C437, 1, 0)</f>
        <v>0</v>
      </c>
      <c r="AF442">
        <f>IF(AND('Raw Data'!C437&gt;'Raw Data'!E437, 'Raw Data'!O437&lt;'Raw Data'!P437), 'Raw Data'!E437, 0)</f>
        <v>0</v>
      </c>
      <c r="AG442">
        <f>IF('Raw Data'!E437&gt;'Raw Data'!C437, 1, 0)</f>
        <v>0</v>
      </c>
      <c r="AH442">
        <f>IF(AND('Raw Data'!C437&lt;'Raw Data'!E437, 'Raw Data'!O437&lt;'Raw Data'!P437), 'Raw Data'!E437, 0)</f>
        <v>0</v>
      </c>
      <c r="AI442" s="7">
        <f t="shared" si="106"/>
        <v>0</v>
      </c>
      <c r="AJ442">
        <f>IF(ISNUMBER('Raw Data'!C437), IF(_xlfn.XLOOKUP(SMALL('Raw Data'!C437:E437, 1), C442:G442, C442:G442, 0)&gt;0, SMALL('Raw Data'!C437:E437, 1), 0), 0)</f>
        <v>0</v>
      </c>
      <c r="AK442" s="7">
        <f t="shared" si="107"/>
        <v>0</v>
      </c>
      <c r="AL442">
        <f>IF(ISNUMBER('Raw Data'!C437), IF(_xlfn.XLOOKUP(SMALL('Raw Data'!C437:E437, 2), C442:G442, C442:G442, 0)&gt;0, SMALL('Raw Data'!C437:E437, 2), 0), 0)</f>
        <v>0</v>
      </c>
      <c r="AM442" s="7">
        <f t="shared" si="108"/>
        <v>0</v>
      </c>
      <c r="AN442">
        <f>IF(ISNUMBER('Raw Data'!C437), IF(_xlfn.XLOOKUP(SMALL('Raw Data'!C437:E437, 3), C442:G442, C442:G442, 0)&gt;0, SMALL('Raw Data'!C437:E437, 3), 0), 0)</f>
        <v>0</v>
      </c>
      <c r="AO442" s="7">
        <f t="shared" si="109"/>
        <v>0</v>
      </c>
      <c r="AP442">
        <f>IF(AND('Raw Data'!C437&lt;'Raw Data'!E437,'Raw Data'!O437&gt;'Raw Data'!P437),'Raw Data'!C437,IF(AND('Raw Data'!E437&lt;'Raw Data'!C437,'Raw Data'!P437&gt;'Raw Data'!O437),'Raw Data'!E437,0))</f>
        <v>0</v>
      </c>
      <c r="AQ442" s="7">
        <f t="shared" si="110"/>
        <v>0</v>
      </c>
      <c r="AR442">
        <f>IF(AND('Raw Data'!C437&gt;'Raw Data'!E437,'Raw Data'!O437&gt;'Raw Data'!P437),'Raw Data'!C437,IF(AND('Raw Data'!E437&gt;'Raw Data'!C437,'Raw Data'!P437&gt;'Raw Data'!O437),'Raw Data'!E437,0))</f>
        <v>0</v>
      </c>
      <c r="AS442">
        <f>IF('Raw Data'!D437&gt;0, IF('Raw Data'!D437&gt;4, Analysis!P442, 1), 0)</f>
        <v>0</v>
      </c>
      <c r="AT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AU442">
        <f t="shared" si="111"/>
        <v>0</v>
      </c>
      <c r="AV442">
        <f>IF(AND('Raw Data'!D437&gt;4,'Raw Data'!O437&lt;'Raw Data'!P437),'Raw Data'!K437,IF(AND('Raw Data'!D437&gt;4,'Raw Data'!O437='Raw Data'!P437),0,IF('Raw Data'!O437='Raw Data'!P437,'Raw Data'!D437,0)))</f>
        <v>0</v>
      </c>
      <c r="AW442">
        <f>IF(AND('Raw Data'!D437&lt;4, NOT(ISBLANK('Raw Data'!D437))), 1, 0)</f>
        <v>0</v>
      </c>
      <c r="AX442">
        <f>IF(AND('Raw Data'!D437&lt;4, 'Raw Data'!O437='Raw Data'!P437), 'Raw Data'!D437, 0)</f>
        <v>0</v>
      </c>
    </row>
    <row r="443" spans="1:50" x14ac:dyDescent="0.3">
      <c r="A443">
        <f>'Raw Data'!Q438</f>
        <v>0</v>
      </c>
      <c r="B443" s="7">
        <f t="shared" si="96"/>
        <v>0</v>
      </c>
      <c r="C443">
        <f>IF('Raw Data'!O438&gt;'Raw Data'!P438, 'Raw Data'!C438, 0)</f>
        <v>0</v>
      </c>
      <c r="D443" s="7">
        <f t="shared" si="97"/>
        <v>0</v>
      </c>
      <c r="E443">
        <f>IF(AND(ISNUMBER('Raw Data'!O438), 'Raw Data'!O438='Raw Data'!P438), 'Raw Data'!D438, 0)</f>
        <v>0</v>
      </c>
      <c r="F443" s="7">
        <f t="shared" si="98"/>
        <v>0</v>
      </c>
      <c r="G443">
        <f>IF('Raw Data'!O438&lt;'Raw Data'!P438, 'Raw Data'!E438, 0)</f>
        <v>0</v>
      </c>
      <c r="H443" s="7">
        <f t="shared" si="99"/>
        <v>0</v>
      </c>
      <c r="I443">
        <f>IF(SUM('Raw Data'!O438:P438)&gt;2, 'Raw Data'!F438, 0)</f>
        <v>0</v>
      </c>
      <c r="J443" s="7">
        <f t="shared" si="100"/>
        <v>0</v>
      </c>
      <c r="K443">
        <f>IF(AND(ISNUMBER('Raw Data'!O438),SUM('Raw Data'!O438:P438)&lt;3),'Raw Data'!F438,)</f>
        <v>0</v>
      </c>
      <c r="L443" s="7">
        <f t="shared" si="101"/>
        <v>0</v>
      </c>
      <c r="M443">
        <f>IF(AND('Raw Data'!O438&gt;0, 'Raw Data'!P438&gt;0), 'Raw Data'!H438, 0)</f>
        <v>0</v>
      </c>
      <c r="N443" s="7">
        <f t="shared" si="102"/>
        <v>0</v>
      </c>
      <c r="O443">
        <f>IF(AND(ISNUMBER('Raw Data'!O438), OR('Raw Data'!O438=0, 'Raw Data'!P438=0)), 'Raw Data'!I438, 0)</f>
        <v>0</v>
      </c>
      <c r="P443" s="7">
        <f>IF(OR(E443&gt;0, ISBLANK('Raw Data'!O438)=TRUE), 0, 1)</f>
        <v>0</v>
      </c>
      <c r="Q443">
        <f>IF('Raw Data'!O438='Raw Data'!P438, 0, IF('Raw Data'!O438&gt;'Raw Data'!P438, 'Raw Data'!J438, 0))</f>
        <v>0</v>
      </c>
      <c r="R443" s="7">
        <f>IF(OR(E443&gt;0, ISBLANK('Raw Data'!O438)=TRUE), 0, 1)</f>
        <v>0</v>
      </c>
      <c r="S443">
        <f>IF('Raw Data'!O438='Raw Data'!P438, 0, IF('Raw Data'!O438&lt;'Raw Data'!P438, 'Raw Data'!K438, 0))</f>
        <v>0</v>
      </c>
      <c r="T443" s="7">
        <f t="shared" si="103"/>
        <v>0</v>
      </c>
      <c r="U443">
        <f>IF(AND(ISNUMBER('Raw Data'!O438), OR('Raw Data'!O438&gt;'Raw Data'!P438, 'Raw Data'!O438='Raw Data'!P438)), 'Raw Data'!L438, 0)</f>
        <v>0</v>
      </c>
      <c r="V443" s="7">
        <f t="shared" si="104"/>
        <v>0</v>
      </c>
      <c r="W443">
        <f>IF(AND(ISNUMBER('Raw Data'!O438), OR('Raw Data'!O438&lt;'Raw Data'!P438, 'Raw Data'!O438='Raw Data'!P438)), 'Raw Data'!M438, 0)</f>
        <v>0</v>
      </c>
      <c r="X443" s="7">
        <f t="shared" si="105"/>
        <v>0</v>
      </c>
      <c r="Y443">
        <f>IF(AND(ISNUMBER('Raw Data'!O438), OR('Raw Data'!O438&gt;'Raw Data'!P438, 'Raw Data'!O438&lt;'Raw Data'!P438)), 'Raw Data'!N438, 0)</f>
        <v>0</v>
      </c>
      <c r="Z443">
        <f>IF('Raw Data'!C438&lt;'Raw Data'!E438, 1, 0)</f>
        <v>0</v>
      </c>
      <c r="AA443">
        <f>IF(AND('Raw Data'!C438&lt;'Raw Data'!E438, 'Raw Data'!O438&gt;'Raw Data'!P438), 'Raw Data'!C438, 0)</f>
        <v>0</v>
      </c>
      <c r="AB443" t="b">
        <f>'Raw Data'!C438&lt;'Raw Data'!E438</f>
        <v>0</v>
      </c>
      <c r="AC443">
        <f>IF('Raw Data'!C439&gt;'Raw Data'!E439, 1, 0)</f>
        <v>0</v>
      </c>
      <c r="AD443">
        <f>IF(AND('Raw Data'!C438&gt;'Raw Data'!E438, 'Raw Data'!O438&gt;'Raw Data'!P438), 'Raw Data'!C438, 0)</f>
        <v>0</v>
      </c>
      <c r="AE443">
        <f>IF('Raw Data'!E438&lt;'Raw Data'!C438, 1, 0)</f>
        <v>0</v>
      </c>
      <c r="AF443">
        <f>IF(AND('Raw Data'!C438&gt;'Raw Data'!E438, 'Raw Data'!O438&lt;'Raw Data'!P438), 'Raw Data'!E438, 0)</f>
        <v>0</v>
      </c>
      <c r="AG443">
        <f>IF('Raw Data'!E438&gt;'Raw Data'!C438, 1, 0)</f>
        <v>0</v>
      </c>
      <c r="AH443">
        <f>IF(AND('Raw Data'!C438&lt;'Raw Data'!E438, 'Raw Data'!O438&lt;'Raw Data'!P438), 'Raw Data'!E438, 0)</f>
        <v>0</v>
      </c>
      <c r="AI443" s="7">
        <f t="shared" si="106"/>
        <v>0</v>
      </c>
      <c r="AJ443">
        <f>IF(ISNUMBER('Raw Data'!C438), IF(_xlfn.XLOOKUP(SMALL('Raw Data'!C438:E438, 1), C443:G443, C443:G443, 0)&gt;0, SMALL('Raw Data'!C438:E438, 1), 0), 0)</f>
        <v>0</v>
      </c>
      <c r="AK443" s="7">
        <f t="shared" si="107"/>
        <v>0</v>
      </c>
      <c r="AL443">
        <f>IF(ISNUMBER('Raw Data'!C438), IF(_xlfn.XLOOKUP(SMALL('Raw Data'!C438:E438, 2), C443:G443, C443:G443, 0)&gt;0, SMALL('Raw Data'!C438:E438, 2), 0), 0)</f>
        <v>0</v>
      </c>
      <c r="AM443" s="7">
        <f t="shared" si="108"/>
        <v>0</v>
      </c>
      <c r="AN443">
        <f>IF(ISNUMBER('Raw Data'!C438), IF(_xlfn.XLOOKUP(SMALL('Raw Data'!C438:E438, 3), C443:G443, C443:G443, 0)&gt;0, SMALL('Raw Data'!C438:E438, 3), 0), 0)</f>
        <v>0</v>
      </c>
      <c r="AO443" s="7">
        <f t="shared" si="109"/>
        <v>0</v>
      </c>
      <c r="AP443">
        <f>IF(AND('Raw Data'!C438&lt;'Raw Data'!E438,'Raw Data'!O438&gt;'Raw Data'!P438),'Raw Data'!C438,IF(AND('Raw Data'!E438&lt;'Raw Data'!C438,'Raw Data'!P438&gt;'Raw Data'!O438),'Raw Data'!E438,0))</f>
        <v>0</v>
      </c>
      <c r="AQ443" s="7">
        <f t="shared" si="110"/>
        <v>0</v>
      </c>
      <c r="AR443">
        <f>IF(AND('Raw Data'!C438&gt;'Raw Data'!E438,'Raw Data'!O438&gt;'Raw Data'!P438),'Raw Data'!C438,IF(AND('Raw Data'!E438&gt;'Raw Data'!C438,'Raw Data'!P438&gt;'Raw Data'!O438),'Raw Data'!E438,0))</f>
        <v>0</v>
      </c>
      <c r="AS443">
        <f>IF('Raw Data'!D438&gt;0, IF('Raw Data'!D438&gt;4, Analysis!P443, 1), 0)</f>
        <v>0</v>
      </c>
      <c r="AT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AU443">
        <f t="shared" si="111"/>
        <v>0</v>
      </c>
      <c r="AV443">
        <f>IF(AND('Raw Data'!D438&gt;4,'Raw Data'!O438&lt;'Raw Data'!P438),'Raw Data'!K438,IF(AND('Raw Data'!D438&gt;4,'Raw Data'!O438='Raw Data'!P438),0,IF('Raw Data'!O438='Raw Data'!P438,'Raw Data'!D438,0)))</f>
        <v>0</v>
      </c>
      <c r="AW443">
        <f>IF(AND('Raw Data'!D438&lt;4, NOT(ISBLANK('Raw Data'!D438))), 1, 0)</f>
        <v>0</v>
      </c>
      <c r="AX443">
        <f>IF(AND('Raw Data'!D438&lt;4, 'Raw Data'!O438='Raw Data'!P438), 'Raw Data'!D438, 0)</f>
        <v>0</v>
      </c>
    </row>
    <row r="444" spans="1:50" x14ac:dyDescent="0.3">
      <c r="A444">
        <f>'Raw Data'!Q439</f>
        <v>0</v>
      </c>
      <c r="B444" s="7">
        <f t="shared" si="96"/>
        <v>0</v>
      </c>
      <c r="C444">
        <f>IF('Raw Data'!O439&gt;'Raw Data'!P439, 'Raw Data'!C439, 0)</f>
        <v>0</v>
      </c>
      <c r="D444" s="7">
        <f t="shared" si="97"/>
        <v>0</v>
      </c>
      <c r="E444">
        <f>IF(AND(ISNUMBER('Raw Data'!O439), 'Raw Data'!O439='Raw Data'!P439), 'Raw Data'!D439, 0)</f>
        <v>0</v>
      </c>
      <c r="F444" s="7">
        <f t="shared" si="98"/>
        <v>0</v>
      </c>
      <c r="G444">
        <f>IF('Raw Data'!O439&lt;'Raw Data'!P439, 'Raw Data'!E439, 0)</f>
        <v>0</v>
      </c>
      <c r="H444" s="7">
        <f t="shared" si="99"/>
        <v>0</v>
      </c>
      <c r="I444">
        <f>IF(SUM('Raw Data'!O439:P439)&gt;2, 'Raw Data'!F439, 0)</f>
        <v>0</v>
      </c>
      <c r="J444" s="7">
        <f t="shared" si="100"/>
        <v>0</v>
      </c>
      <c r="K444">
        <f>IF(AND(ISNUMBER('Raw Data'!O439),SUM('Raw Data'!O439:P439)&lt;3),'Raw Data'!F439,)</f>
        <v>0</v>
      </c>
      <c r="L444" s="7">
        <f t="shared" si="101"/>
        <v>0</v>
      </c>
      <c r="M444">
        <f>IF(AND('Raw Data'!O439&gt;0, 'Raw Data'!P439&gt;0), 'Raw Data'!H439, 0)</f>
        <v>0</v>
      </c>
      <c r="N444" s="7">
        <f t="shared" si="102"/>
        <v>0</v>
      </c>
      <c r="O444">
        <f>IF(AND(ISNUMBER('Raw Data'!O439), OR('Raw Data'!O439=0, 'Raw Data'!P439=0)), 'Raw Data'!I439, 0)</f>
        <v>0</v>
      </c>
      <c r="P444" s="7">
        <f>IF(OR(E444&gt;0, ISBLANK('Raw Data'!O439)=TRUE), 0, 1)</f>
        <v>0</v>
      </c>
      <c r="Q444">
        <f>IF('Raw Data'!O439='Raw Data'!P439, 0, IF('Raw Data'!O439&gt;'Raw Data'!P439, 'Raw Data'!J439, 0))</f>
        <v>0</v>
      </c>
      <c r="R444" s="7">
        <f>IF(OR(E444&gt;0, ISBLANK('Raw Data'!O439)=TRUE), 0, 1)</f>
        <v>0</v>
      </c>
      <c r="S444">
        <f>IF('Raw Data'!O439='Raw Data'!P439, 0, IF('Raw Data'!O439&lt;'Raw Data'!P439, 'Raw Data'!K439, 0))</f>
        <v>0</v>
      </c>
      <c r="T444" s="7">
        <f t="shared" si="103"/>
        <v>0</v>
      </c>
      <c r="U444">
        <f>IF(AND(ISNUMBER('Raw Data'!O439), OR('Raw Data'!O439&gt;'Raw Data'!P439, 'Raw Data'!O439='Raw Data'!P439)), 'Raw Data'!L439, 0)</f>
        <v>0</v>
      </c>
      <c r="V444" s="7">
        <f t="shared" si="104"/>
        <v>0</v>
      </c>
      <c r="W444">
        <f>IF(AND(ISNUMBER('Raw Data'!O439), OR('Raw Data'!O439&lt;'Raw Data'!P439, 'Raw Data'!O439='Raw Data'!P439)), 'Raw Data'!M439, 0)</f>
        <v>0</v>
      </c>
      <c r="X444" s="7">
        <f t="shared" si="105"/>
        <v>0</v>
      </c>
      <c r="Y444">
        <f>IF(AND(ISNUMBER('Raw Data'!O439), OR('Raw Data'!O439&gt;'Raw Data'!P439, 'Raw Data'!O439&lt;'Raw Data'!P439)), 'Raw Data'!N439, 0)</f>
        <v>0</v>
      </c>
      <c r="Z444">
        <f>IF('Raw Data'!C439&lt;'Raw Data'!E439, 1, 0)</f>
        <v>0</v>
      </c>
      <c r="AA444">
        <f>IF(AND('Raw Data'!C439&lt;'Raw Data'!E439, 'Raw Data'!O439&gt;'Raw Data'!P439), 'Raw Data'!C439, 0)</f>
        <v>0</v>
      </c>
      <c r="AB444" t="b">
        <f>'Raw Data'!C439&lt;'Raw Data'!E439</f>
        <v>0</v>
      </c>
      <c r="AC444">
        <f>IF('Raw Data'!C440&gt;'Raw Data'!E440, 1, 0)</f>
        <v>0</v>
      </c>
      <c r="AD444">
        <f>IF(AND('Raw Data'!C439&gt;'Raw Data'!E439, 'Raw Data'!O439&gt;'Raw Data'!P439), 'Raw Data'!C439, 0)</f>
        <v>0</v>
      </c>
      <c r="AE444">
        <f>IF('Raw Data'!E439&lt;'Raw Data'!C439, 1, 0)</f>
        <v>0</v>
      </c>
      <c r="AF444">
        <f>IF(AND('Raw Data'!C439&gt;'Raw Data'!E439, 'Raw Data'!O439&lt;'Raw Data'!P439), 'Raw Data'!E439, 0)</f>
        <v>0</v>
      </c>
      <c r="AG444">
        <f>IF('Raw Data'!E439&gt;'Raw Data'!C439, 1, 0)</f>
        <v>0</v>
      </c>
      <c r="AH444">
        <f>IF(AND('Raw Data'!C439&lt;'Raw Data'!E439, 'Raw Data'!O439&lt;'Raw Data'!P439), 'Raw Data'!E439, 0)</f>
        <v>0</v>
      </c>
      <c r="AI444" s="7">
        <f t="shared" si="106"/>
        <v>0</v>
      </c>
      <c r="AJ444">
        <f>IF(ISNUMBER('Raw Data'!C439), IF(_xlfn.XLOOKUP(SMALL('Raw Data'!C439:E439, 1), C444:G444, C444:G444, 0)&gt;0, SMALL('Raw Data'!C439:E439, 1), 0), 0)</f>
        <v>0</v>
      </c>
      <c r="AK444" s="7">
        <f t="shared" si="107"/>
        <v>0</v>
      </c>
      <c r="AL444">
        <f>IF(ISNUMBER('Raw Data'!C439), IF(_xlfn.XLOOKUP(SMALL('Raw Data'!C439:E439, 2), C444:G444, C444:G444, 0)&gt;0, SMALL('Raw Data'!C439:E439, 2), 0), 0)</f>
        <v>0</v>
      </c>
      <c r="AM444" s="7">
        <f t="shared" si="108"/>
        <v>0</v>
      </c>
      <c r="AN444">
        <f>IF(ISNUMBER('Raw Data'!C439), IF(_xlfn.XLOOKUP(SMALL('Raw Data'!C439:E439, 3), C444:G444, C444:G444, 0)&gt;0, SMALL('Raw Data'!C439:E439, 3), 0), 0)</f>
        <v>0</v>
      </c>
      <c r="AO444" s="7">
        <f t="shared" si="109"/>
        <v>0</v>
      </c>
      <c r="AP444">
        <f>IF(AND('Raw Data'!C439&lt;'Raw Data'!E439,'Raw Data'!O439&gt;'Raw Data'!P439),'Raw Data'!C439,IF(AND('Raw Data'!E439&lt;'Raw Data'!C439,'Raw Data'!P439&gt;'Raw Data'!O439),'Raw Data'!E439,0))</f>
        <v>0</v>
      </c>
      <c r="AQ444" s="7">
        <f t="shared" si="110"/>
        <v>0</v>
      </c>
      <c r="AR444">
        <f>IF(AND('Raw Data'!C439&gt;'Raw Data'!E439,'Raw Data'!O439&gt;'Raw Data'!P439),'Raw Data'!C439,IF(AND('Raw Data'!E439&gt;'Raw Data'!C439,'Raw Data'!P439&gt;'Raw Data'!O439),'Raw Data'!E439,0))</f>
        <v>0</v>
      </c>
      <c r="AS444">
        <f>IF('Raw Data'!D439&gt;0, IF('Raw Data'!D439&gt;4, Analysis!P444, 1), 0)</f>
        <v>0</v>
      </c>
      <c r="AT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AU444">
        <f t="shared" si="111"/>
        <v>0</v>
      </c>
      <c r="AV444">
        <f>IF(AND('Raw Data'!D439&gt;4,'Raw Data'!O439&lt;'Raw Data'!P439),'Raw Data'!K439,IF(AND('Raw Data'!D439&gt;4,'Raw Data'!O439='Raw Data'!P439),0,IF('Raw Data'!O439='Raw Data'!P439,'Raw Data'!D439,0)))</f>
        <v>0</v>
      </c>
      <c r="AW444">
        <f>IF(AND('Raw Data'!D439&lt;4, NOT(ISBLANK('Raw Data'!D439))), 1, 0)</f>
        <v>0</v>
      </c>
      <c r="AX444">
        <f>IF(AND('Raw Data'!D439&lt;4, 'Raw Data'!O439='Raw Data'!P439), 'Raw Data'!D439, 0)</f>
        <v>0</v>
      </c>
    </row>
    <row r="445" spans="1:50" x14ac:dyDescent="0.3">
      <c r="A445">
        <f>'Raw Data'!Q440</f>
        <v>0</v>
      </c>
      <c r="B445" s="7">
        <f t="shared" si="96"/>
        <v>0</v>
      </c>
      <c r="C445">
        <f>IF('Raw Data'!O440&gt;'Raw Data'!P440, 'Raw Data'!C440, 0)</f>
        <v>0</v>
      </c>
      <c r="D445" s="7">
        <f t="shared" si="97"/>
        <v>0</v>
      </c>
      <c r="E445">
        <f>IF(AND(ISNUMBER('Raw Data'!O440), 'Raw Data'!O440='Raw Data'!P440), 'Raw Data'!D440, 0)</f>
        <v>0</v>
      </c>
      <c r="F445" s="7">
        <f t="shared" si="98"/>
        <v>0</v>
      </c>
      <c r="G445">
        <f>IF('Raw Data'!O440&lt;'Raw Data'!P440, 'Raw Data'!E440, 0)</f>
        <v>0</v>
      </c>
      <c r="H445" s="7">
        <f t="shared" si="99"/>
        <v>0</v>
      </c>
      <c r="I445">
        <f>IF(SUM('Raw Data'!O440:P440)&gt;2, 'Raw Data'!F440, 0)</f>
        <v>0</v>
      </c>
      <c r="J445" s="7">
        <f t="shared" si="100"/>
        <v>0</v>
      </c>
      <c r="K445">
        <f>IF(AND(ISNUMBER('Raw Data'!O440),SUM('Raw Data'!O440:P440)&lt;3),'Raw Data'!F440,)</f>
        <v>0</v>
      </c>
      <c r="L445" s="7">
        <f t="shared" si="101"/>
        <v>0</v>
      </c>
      <c r="M445">
        <f>IF(AND('Raw Data'!O440&gt;0, 'Raw Data'!P440&gt;0), 'Raw Data'!H440, 0)</f>
        <v>0</v>
      </c>
      <c r="N445" s="7">
        <f t="shared" si="102"/>
        <v>0</v>
      </c>
      <c r="O445">
        <f>IF(AND(ISNUMBER('Raw Data'!O440), OR('Raw Data'!O440=0, 'Raw Data'!P440=0)), 'Raw Data'!I440, 0)</f>
        <v>0</v>
      </c>
      <c r="P445" s="7">
        <f>IF(OR(E445&gt;0, ISBLANK('Raw Data'!O440)=TRUE), 0, 1)</f>
        <v>0</v>
      </c>
      <c r="Q445">
        <f>IF('Raw Data'!O440='Raw Data'!P440, 0, IF('Raw Data'!O440&gt;'Raw Data'!P440, 'Raw Data'!J440, 0))</f>
        <v>0</v>
      </c>
      <c r="R445" s="7">
        <f>IF(OR(E445&gt;0, ISBLANK('Raw Data'!O440)=TRUE), 0, 1)</f>
        <v>0</v>
      </c>
      <c r="S445">
        <f>IF('Raw Data'!O440='Raw Data'!P440, 0, IF('Raw Data'!O440&lt;'Raw Data'!P440, 'Raw Data'!K440, 0))</f>
        <v>0</v>
      </c>
      <c r="T445" s="7">
        <f t="shared" si="103"/>
        <v>0</v>
      </c>
      <c r="U445">
        <f>IF(AND(ISNUMBER('Raw Data'!O440), OR('Raw Data'!O440&gt;'Raw Data'!P440, 'Raw Data'!O440='Raw Data'!P440)), 'Raw Data'!L440, 0)</f>
        <v>0</v>
      </c>
      <c r="V445" s="7">
        <f t="shared" si="104"/>
        <v>0</v>
      </c>
      <c r="W445">
        <f>IF(AND(ISNUMBER('Raw Data'!O440), OR('Raw Data'!O440&lt;'Raw Data'!P440, 'Raw Data'!O440='Raw Data'!P440)), 'Raw Data'!M440, 0)</f>
        <v>0</v>
      </c>
      <c r="X445" s="7">
        <f t="shared" si="105"/>
        <v>0</v>
      </c>
      <c r="Y445">
        <f>IF(AND(ISNUMBER('Raw Data'!O440), OR('Raw Data'!O440&gt;'Raw Data'!P440, 'Raw Data'!O440&lt;'Raw Data'!P440)), 'Raw Data'!N440, 0)</f>
        <v>0</v>
      </c>
      <c r="Z445">
        <f>IF('Raw Data'!C440&lt;'Raw Data'!E440, 1, 0)</f>
        <v>0</v>
      </c>
      <c r="AA445">
        <f>IF(AND('Raw Data'!C440&lt;'Raw Data'!E440, 'Raw Data'!O440&gt;'Raw Data'!P440), 'Raw Data'!C440, 0)</f>
        <v>0</v>
      </c>
      <c r="AB445" t="b">
        <f>'Raw Data'!C440&lt;'Raw Data'!E440</f>
        <v>0</v>
      </c>
      <c r="AC445">
        <f>IF('Raw Data'!C441&gt;'Raw Data'!E441, 1, 0)</f>
        <v>0</v>
      </c>
      <c r="AD445">
        <f>IF(AND('Raw Data'!C440&gt;'Raw Data'!E440, 'Raw Data'!O440&gt;'Raw Data'!P440), 'Raw Data'!C440, 0)</f>
        <v>0</v>
      </c>
      <c r="AE445">
        <f>IF('Raw Data'!E440&lt;'Raw Data'!C440, 1, 0)</f>
        <v>0</v>
      </c>
      <c r="AF445">
        <f>IF(AND('Raw Data'!C440&gt;'Raw Data'!E440, 'Raw Data'!O440&lt;'Raw Data'!P440), 'Raw Data'!E440, 0)</f>
        <v>0</v>
      </c>
      <c r="AG445">
        <f>IF('Raw Data'!E440&gt;'Raw Data'!C440, 1, 0)</f>
        <v>0</v>
      </c>
      <c r="AH445">
        <f>IF(AND('Raw Data'!C440&lt;'Raw Data'!E440, 'Raw Data'!O440&lt;'Raw Data'!P440), 'Raw Data'!E440, 0)</f>
        <v>0</v>
      </c>
      <c r="AI445" s="7">
        <f t="shared" si="106"/>
        <v>0</v>
      </c>
      <c r="AJ445">
        <f>IF(ISNUMBER('Raw Data'!C440), IF(_xlfn.XLOOKUP(SMALL('Raw Data'!C440:E440, 1), C445:G445, C445:G445, 0)&gt;0, SMALL('Raw Data'!C440:E440, 1), 0), 0)</f>
        <v>0</v>
      </c>
      <c r="AK445" s="7">
        <f t="shared" si="107"/>
        <v>0</v>
      </c>
      <c r="AL445">
        <f>IF(ISNUMBER('Raw Data'!C440), IF(_xlfn.XLOOKUP(SMALL('Raw Data'!C440:E440, 2), C445:G445, C445:G445, 0)&gt;0, SMALL('Raw Data'!C440:E440, 2), 0), 0)</f>
        <v>0</v>
      </c>
      <c r="AM445" s="7">
        <f t="shared" si="108"/>
        <v>0</v>
      </c>
      <c r="AN445">
        <f>IF(ISNUMBER('Raw Data'!C440), IF(_xlfn.XLOOKUP(SMALL('Raw Data'!C440:E440, 3), C445:G445, C445:G445, 0)&gt;0, SMALL('Raw Data'!C440:E440, 3), 0), 0)</f>
        <v>0</v>
      </c>
      <c r="AO445" s="7">
        <f t="shared" si="109"/>
        <v>0</v>
      </c>
      <c r="AP445">
        <f>IF(AND('Raw Data'!C440&lt;'Raw Data'!E440,'Raw Data'!O440&gt;'Raw Data'!P440),'Raw Data'!C440,IF(AND('Raw Data'!E440&lt;'Raw Data'!C440,'Raw Data'!P440&gt;'Raw Data'!O440),'Raw Data'!E440,0))</f>
        <v>0</v>
      </c>
      <c r="AQ445" s="7">
        <f t="shared" si="110"/>
        <v>0</v>
      </c>
      <c r="AR445">
        <f>IF(AND('Raw Data'!C440&gt;'Raw Data'!E440,'Raw Data'!O440&gt;'Raw Data'!P440),'Raw Data'!C440,IF(AND('Raw Data'!E440&gt;'Raw Data'!C440,'Raw Data'!P440&gt;'Raw Data'!O440),'Raw Data'!E440,0))</f>
        <v>0</v>
      </c>
      <c r="AS445">
        <f>IF('Raw Data'!D440&gt;0, IF('Raw Data'!D440&gt;4, Analysis!P445, 1), 0)</f>
        <v>0</v>
      </c>
      <c r="AT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AU445">
        <f t="shared" si="111"/>
        <v>0</v>
      </c>
      <c r="AV445">
        <f>IF(AND('Raw Data'!D440&gt;4,'Raw Data'!O440&lt;'Raw Data'!P440),'Raw Data'!K440,IF(AND('Raw Data'!D440&gt;4,'Raw Data'!O440='Raw Data'!P440),0,IF('Raw Data'!O440='Raw Data'!P440,'Raw Data'!D440,0)))</f>
        <v>0</v>
      </c>
      <c r="AW445">
        <f>IF(AND('Raw Data'!D440&lt;4, NOT(ISBLANK('Raw Data'!D440))), 1, 0)</f>
        <v>0</v>
      </c>
      <c r="AX445">
        <f>IF(AND('Raw Data'!D440&lt;4, 'Raw Data'!O440='Raw Data'!P440), 'Raw Data'!D440, 0)</f>
        <v>0</v>
      </c>
    </row>
    <row r="446" spans="1:50" x14ac:dyDescent="0.3">
      <c r="A446">
        <f>'Raw Data'!Q441</f>
        <v>0</v>
      </c>
      <c r="B446" s="7">
        <f t="shared" si="96"/>
        <v>0</v>
      </c>
      <c r="C446">
        <f>IF('Raw Data'!O441&gt;'Raw Data'!P441, 'Raw Data'!C441, 0)</f>
        <v>0</v>
      </c>
      <c r="D446" s="7">
        <f t="shared" si="97"/>
        <v>0</v>
      </c>
      <c r="E446">
        <f>IF(AND(ISNUMBER('Raw Data'!O441), 'Raw Data'!O441='Raw Data'!P441), 'Raw Data'!D441, 0)</f>
        <v>0</v>
      </c>
      <c r="F446" s="7">
        <f t="shared" si="98"/>
        <v>0</v>
      </c>
      <c r="G446">
        <f>IF('Raw Data'!O441&lt;'Raw Data'!P441, 'Raw Data'!E441, 0)</f>
        <v>0</v>
      </c>
      <c r="H446" s="7">
        <f t="shared" si="99"/>
        <v>0</v>
      </c>
      <c r="I446">
        <f>IF(SUM('Raw Data'!O441:P441)&gt;2, 'Raw Data'!F441, 0)</f>
        <v>0</v>
      </c>
      <c r="J446" s="7">
        <f t="shared" si="100"/>
        <v>0</v>
      </c>
      <c r="K446">
        <f>IF(AND(ISNUMBER('Raw Data'!O441),SUM('Raw Data'!O441:P441)&lt;3),'Raw Data'!F441,)</f>
        <v>0</v>
      </c>
      <c r="L446" s="7">
        <f t="shared" si="101"/>
        <v>0</v>
      </c>
      <c r="M446">
        <f>IF(AND('Raw Data'!O441&gt;0, 'Raw Data'!P441&gt;0), 'Raw Data'!H441, 0)</f>
        <v>0</v>
      </c>
      <c r="N446" s="7">
        <f t="shared" si="102"/>
        <v>0</v>
      </c>
      <c r="O446">
        <f>IF(AND(ISNUMBER('Raw Data'!O441), OR('Raw Data'!O441=0, 'Raw Data'!P441=0)), 'Raw Data'!I441, 0)</f>
        <v>0</v>
      </c>
      <c r="P446" s="7">
        <f>IF(OR(E446&gt;0, ISBLANK('Raw Data'!O441)=TRUE), 0, 1)</f>
        <v>0</v>
      </c>
      <c r="Q446">
        <f>IF('Raw Data'!O441='Raw Data'!P441, 0, IF('Raw Data'!O441&gt;'Raw Data'!P441, 'Raw Data'!J441, 0))</f>
        <v>0</v>
      </c>
      <c r="R446" s="7">
        <f>IF(OR(E446&gt;0, ISBLANK('Raw Data'!O441)=TRUE), 0, 1)</f>
        <v>0</v>
      </c>
      <c r="S446">
        <f>IF('Raw Data'!O441='Raw Data'!P441, 0, IF('Raw Data'!O441&lt;'Raw Data'!P441, 'Raw Data'!K441, 0))</f>
        <v>0</v>
      </c>
      <c r="T446" s="7">
        <f t="shared" si="103"/>
        <v>0</v>
      </c>
      <c r="U446">
        <f>IF(AND(ISNUMBER('Raw Data'!O441), OR('Raw Data'!O441&gt;'Raw Data'!P441, 'Raw Data'!O441='Raw Data'!P441)), 'Raw Data'!L441, 0)</f>
        <v>0</v>
      </c>
      <c r="V446" s="7">
        <f t="shared" si="104"/>
        <v>0</v>
      </c>
      <c r="W446">
        <f>IF(AND(ISNUMBER('Raw Data'!O441), OR('Raw Data'!O441&lt;'Raw Data'!P441, 'Raw Data'!O441='Raw Data'!P441)), 'Raw Data'!M441, 0)</f>
        <v>0</v>
      </c>
      <c r="X446" s="7">
        <f t="shared" si="105"/>
        <v>0</v>
      </c>
      <c r="Y446">
        <f>IF(AND(ISNUMBER('Raw Data'!O441), OR('Raw Data'!O441&gt;'Raw Data'!P441, 'Raw Data'!O441&lt;'Raw Data'!P441)), 'Raw Data'!N441, 0)</f>
        <v>0</v>
      </c>
      <c r="Z446">
        <f>IF('Raw Data'!C441&lt;'Raw Data'!E441, 1, 0)</f>
        <v>0</v>
      </c>
      <c r="AA446">
        <f>IF(AND('Raw Data'!C441&lt;'Raw Data'!E441, 'Raw Data'!O441&gt;'Raw Data'!P441), 'Raw Data'!C441, 0)</f>
        <v>0</v>
      </c>
      <c r="AB446" t="b">
        <f>'Raw Data'!C441&lt;'Raw Data'!E441</f>
        <v>0</v>
      </c>
      <c r="AC446">
        <f>IF('Raw Data'!C442&gt;'Raw Data'!E442, 1, 0)</f>
        <v>0</v>
      </c>
      <c r="AD446">
        <f>IF(AND('Raw Data'!C441&gt;'Raw Data'!E441, 'Raw Data'!O441&gt;'Raw Data'!P441), 'Raw Data'!C441, 0)</f>
        <v>0</v>
      </c>
      <c r="AE446">
        <f>IF('Raw Data'!E441&lt;'Raw Data'!C441, 1, 0)</f>
        <v>0</v>
      </c>
      <c r="AF446">
        <f>IF(AND('Raw Data'!C441&gt;'Raw Data'!E441, 'Raw Data'!O441&lt;'Raw Data'!P441), 'Raw Data'!E441, 0)</f>
        <v>0</v>
      </c>
      <c r="AG446">
        <f>IF('Raw Data'!E441&gt;'Raw Data'!C441, 1, 0)</f>
        <v>0</v>
      </c>
      <c r="AH446">
        <f>IF(AND('Raw Data'!C441&lt;'Raw Data'!E441, 'Raw Data'!O441&lt;'Raw Data'!P441), 'Raw Data'!E441, 0)</f>
        <v>0</v>
      </c>
      <c r="AI446" s="7">
        <f t="shared" si="106"/>
        <v>0</v>
      </c>
      <c r="AJ446">
        <f>IF(ISNUMBER('Raw Data'!C441), IF(_xlfn.XLOOKUP(SMALL('Raw Data'!C441:E441, 1), C446:G446, C446:G446, 0)&gt;0, SMALL('Raw Data'!C441:E441, 1), 0), 0)</f>
        <v>0</v>
      </c>
      <c r="AK446" s="7">
        <f t="shared" si="107"/>
        <v>0</v>
      </c>
      <c r="AL446">
        <f>IF(ISNUMBER('Raw Data'!C441), IF(_xlfn.XLOOKUP(SMALL('Raw Data'!C441:E441, 2), C446:G446, C446:G446, 0)&gt;0, SMALL('Raw Data'!C441:E441, 2), 0), 0)</f>
        <v>0</v>
      </c>
      <c r="AM446" s="7">
        <f t="shared" si="108"/>
        <v>0</v>
      </c>
      <c r="AN446">
        <f>IF(ISNUMBER('Raw Data'!C441), IF(_xlfn.XLOOKUP(SMALL('Raw Data'!C441:E441, 3), C446:G446, C446:G446, 0)&gt;0, SMALL('Raw Data'!C441:E441, 3), 0), 0)</f>
        <v>0</v>
      </c>
      <c r="AO446" s="7">
        <f t="shared" si="109"/>
        <v>0</v>
      </c>
      <c r="AP446">
        <f>IF(AND('Raw Data'!C441&lt;'Raw Data'!E441,'Raw Data'!O441&gt;'Raw Data'!P441),'Raw Data'!C441,IF(AND('Raw Data'!E441&lt;'Raw Data'!C441,'Raw Data'!P441&gt;'Raw Data'!O441),'Raw Data'!E441,0))</f>
        <v>0</v>
      </c>
      <c r="AQ446" s="7">
        <f t="shared" si="110"/>
        <v>0</v>
      </c>
      <c r="AR446">
        <f>IF(AND('Raw Data'!C441&gt;'Raw Data'!E441,'Raw Data'!O441&gt;'Raw Data'!P441),'Raw Data'!C441,IF(AND('Raw Data'!E441&gt;'Raw Data'!C441,'Raw Data'!P441&gt;'Raw Data'!O441),'Raw Data'!E441,0))</f>
        <v>0</v>
      </c>
      <c r="AS446">
        <f>IF('Raw Data'!D441&gt;0, IF('Raw Data'!D441&gt;4, Analysis!P446, 1), 0)</f>
        <v>0</v>
      </c>
      <c r="AT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AU446">
        <f t="shared" si="111"/>
        <v>0</v>
      </c>
      <c r="AV446">
        <f>IF(AND('Raw Data'!D441&gt;4,'Raw Data'!O441&lt;'Raw Data'!P441),'Raw Data'!K441,IF(AND('Raw Data'!D441&gt;4,'Raw Data'!O441='Raw Data'!P441),0,IF('Raw Data'!O441='Raw Data'!P441,'Raw Data'!D441,0)))</f>
        <v>0</v>
      </c>
      <c r="AW446">
        <f>IF(AND('Raw Data'!D441&lt;4, NOT(ISBLANK('Raw Data'!D441))), 1, 0)</f>
        <v>0</v>
      </c>
      <c r="AX446">
        <f>IF(AND('Raw Data'!D441&lt;4, 'Raw Data'!O441='Raw Data'!P441), 'Raw Data'!D441, 0)</f>
        <v>0</v>
      </c>
    </row>
    <row r="447" spans="1:50" x14ac:dyDescent="0.3">
      <c r="A447">
        <f>'Raw Data'!Q442</f>
        <v>0</v>
      </c>
      <c r="B447" s="7">
        <f t="shared" si="96"/>
        <v>0</v>
      </c>
      <c r="C447">
        <f>IF('Raw Data'!O442&gt;'Raw Data'!P442, 'Raw Data'!C442, 0)</f>
        <v>0</v>
      </c>
      <c r="D447" s="7">
        <f t="shared" si="97"/>
        <v>0</v>
      </c>
      <c r="E447">
        <f>IF(AND(ISNUMBER('Raw Data'!O442), 'Raw Data'!O442='Raw Data'!P442), 'Raw Data'!D442, 0)</f>
        <v>0</v>
      </c>
      <c r="F447" s="7">
        <f t="shared" si="98"/>
        <v>0</v>
      </c>
      <c r="G447">
        <f>IF('Raw Data'!O442&lt;'Raw Data'!P442, 'Raw Data'!E442, 0)</f>
        <v>0</v>
      </c>
      <c r="H447" s="7">
        <f t="shared" si="99"/>
        <v>0</v>
      </c>
      <c r="I447">
        <f>IF(SUM('Raw Data'!O442:P442)&gt;2, 'Raw Data'!F442, 0)</f>
        <v>0</v>
      </c>
      <c r="J447" s="7">
        <f t="shared" si="100"/>
        <v>0</v>
      </c>
      <c r="K447">
        <f>IF(AND(ISNUMBER('Raw Data'!O442),SUM('Raw Data'!O442:P442)&lt;3),'Raw Data'!F442,)</f>
        <v>0</v>
      </c>
      <c r="L447" s="7">
        <f t="shared" si="101"/>
        <v>0</v>
      </c>
      <c r="M447">
        <f>IF(AND('Raw Data'!O442&gt;0, 'Raw Data'!P442&gt;0), 'Raw Data'!H442, 0)</f>
        <v>0</v>
      </c>
      <c r="N447" s="7">
        <f t="shared" si="102"/>
        <v>0</v>
      </c>
      <c r="O447">
        <f>IF(AND(ISNUMBER('Raw Data'!O442), OR('Raw Data'!O442=0, 'Raw Data'!P442=0)), 'Raw Data'!I442, 0)</f>
        <v>0</v>
      </c>
      <c r="P447" s="7">
        <f>IF(OR(E447&gt;0, ISBLANK('Raw Data'!O442)=TRUE), 0, 1)</f>
        <v>0</v>
      </c>
      <c r="Q447">
        <f>IF('Raw Data'!O442='Raw Data'!P442, 0, IF('Raw Data'!O442&gt;'Raw Data'!P442, 'Raw Data'!J442, 0))</f>
        <v>0</v>
      </c>
      <c r="R447" s="7">
        <f>IF(OR(E447&gt;0, ISBLANK('Raw Data'!O442)=TRUE), 0, 1)</f>
        <v>0</v>
      </c>
      <c r="S447">
        <f>IF('Raw Data'!O442='Raw Data'!P442, 0, IF('Raw Data'!O442&lt;'Raw Data'!P442, 'Raw Data'!K442, 0))</f>
        <v>0</v>
      </c>
      <c r="T447" s="7">
        <f t="shared" si="103"/>
        <v>0</v>
      </c>
      <c r="U447">
        <f>IF(AND(ISNUMBER('Raw Data'!O442), OR('Raw Data'!O442&gt;'Raw Data'!P442, 'Raw Data'!O442='Raw Data'!P442)), 'Raw Data'!L442, 0)</f>
        <v>0</v>
      </c>
      <c r="V447" s="7">
        <f t="shared" si="104"/>
        <v>0</v>
      </c>
      <c r="W447">
        <f>IF(AND(ISNUMBER('Raw Data'!O442), OR('Raw Data'!O442&lt;'Raw Data'!P442, 'Raw Data'!O442='Raw Data'!P442)), 'Raw Data'!M442, 0)</f>
        <v>0</v>
      </c>
      <c r="X447" s="7">
        <f t="shared" si="105"/>
        <v>0</v>
      </c>
      <c r="Y447">
        <f>IF(AND(ISNUMBER('Raw Data'!O442), OR('Raw Data'!O442&gt;'Raw Data'!P442, 'Raw Data'!O442&lt;'Raw Data'!P442)), 'Raw Data'!N442, 0)</f>
        <v>0</v>
      </c>
      <c r="Z447">
        <f>IF('Raw Data'!C442&lt;'Raw Data'!E442, 1, 0)</f>
        <v>0</v>
      </c>
      <c r="AA447">
        <f>IF(AND('Raw Data'!C442&lt;'Raw Data'!E442, 'Raw Data'!O442&gt;'Raw Data'!P442), 'Raw Data'!C442, 0)</f>
        <v>0</v>
      </c>
      <c r="AB447" t="b">
        <f>'Raw Data'!C442&lt;'Raw Data'!E442</f>
        <v>0</v>
      </c>
      <c r="AC447">
        <f>IF('Raw Data'!C443&gt;'Raw Data'!E443, 1, 0)</f>
        <v>0</v>
      </c>
      <c r="AD447">
        <f>IF(AND('Raw Data'!C442&gt;'Raw Data'!E442, 'Raw Data'!O442&gt;'Raw Data'!P442), 'Raw Data'!C442, 0)</f>
        <v>0</v>
      </c>
      <c r="AE447">
        <f>IF('Raw Data'!E442&lt;'Raw Data'!C442, 1, 0)</f>
        <v>0</v>
      </c>
      <c r="AF447">
        <f>IF(AND('Raw Data'!C442&gt;'Raw Data'!E442, 'Raw Data'!O442&lt;'Raw Data'!P442), 'Raw Data'!E442, 0)</f>
        <v>0</v>
      </c>
      <c r="AG447">
        <f>IF('Raw Data'!E442&gt;'Raw Data'!C442, 1, 0)</f>
        <v>0</v>
      </c>
      <c r="AH447">
        <f>IF(AND('Raw Data'!C442&lt;'Raw Data'!E442, 'Raw Data'!O442&lt;'Raw Data'!P442), 'Raw Data'!E442, 0)</f>
        <v>0</v>
      </c>
      <c r="AI447" s="7">
        <f t="shared" si="106"/>
        <v>0</v>
      </c>
      <c r="AJ447">
        <f>IF(ISNUMBER('Raw Data'!C442), IF(_xlfn.XLOOKUP(SMALL('Raw Data'!C442:E442, 1), C447:G447, C447:G447, 0)&gt;0, SMALL('Raw Data'!C442:E442, 1), 0), 0)</f>
        <v>0</v>
      </c>
      <c r="AK447" s="7">
        <f t="shared" si="107"/>
        <v>0</v>
      </c>
      <c r="AL447">
        <f>IF(ISNUMBER('Raw Data'!C442), IF(_xlfn.XLOOKUP(SMALL('Raw Data'!C442:E442, 2), C447:G447, C447:G447, 0)&gt;0, SMALL('Raw Data'!C442:E442, 2), 0), 0)</f>
        <v>0</v>
      </c>
      <c r="AM447" s="7">
        <f t="shared" si="108"/>
        <v>0</v>
      </c>
      <c r="AN447">
        <f>IF(ISNUMBER('Raw Data'!C442), IF(_xlfn.XLOOKUP(SMALL('Raw Data'!C442:E442, 3), C447:G447, C447:G447, 0)&gt;0, SMALL('Raw Data'!C442:E442, 3), 0), 0)</f>
        <v>0</v>
      </c>
      <c r="AO447" s="7">
        <f t="shared" si="109"/>
        <v>0</v>
      </c>
      <c r="AP447">
        <f>IF(AND('Raw Data'!C442&lt;'Raw Data'!E442,'Raw Data'!O442&gt;'Raw Data'!P442),'Raw Data'!C442,IF(AND('Raw Data'!E442&lt;'Raw Data'!C442,'Raw Data'!P442&gt;'Raw Data'!O442),'Raw Data'!E442,0))</f>
        <v>0</v>
      </c>
      <c r="AQ447" s="7">
        <f t="shared" si="110"/>
        <v>0</v>
      </c>
      <c r="AR447">
        <f>IF(AND('Raw Data'!C442&gt;'Raw Data'!E442,'Raw Data'!O442&gt;'Raw Data'!P442),'Raw Data'!C442,IF(AND('Raw Data'!E442&gt;'Raw Data'!C442,'Raw Data'!P442&gt;'Raw Data'!O442),'Raw Data'!E442,0))</f>
        <v>0</v>
      </c>
      <c r="AS447">
        <f>IF('Raw Data'!D442&gt;0, IF('Raw Data'!D442&gt;4, Analysis!P447, 1), 0)</f>
        <v>0</v>
      </c>
      <c r="AT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AU447">
        <f t="shared" si="111"/>
        <v>0</v>
      </c>
      <c r="AV447">
        <f>IF(AND('Raw Data'!D442&gt;4,'Raw Data'!O442&lt;'Raw Data'!P442),'Raw Data'!K442,IF(AND('Raw Data'!D442&gt;4,'Raw Data'!O442='Raw Data'!P442),0,IF('Raw Data'!O442='Raw Data'!P442,'Raw Data'!D442,0)))</f>
        <v>0</v>
      </c>
      <c r="AW447">
        <f>IF(AND('Raw Data'!D442&lt;4, NOT(ISBLANK('Raw Data'!D442))), 1, 0)</f>
        <v>0</v>
      </c>
      <c r="AX447">
        <f>IF(AND('Raw Data'!D442&lt;4, 'Raw Data'!O442='Raw Data'!P442), 'Raw Data'!D442, 0)</f>
        <v>0</v>
      </c>
    </row>
    <row r="448" spans="1:50" x14ac:dyDescent="0.3">
      <c r="A448">
        <f>'Raw Data'!Q443</f>
        <v>0</v>
      </c>
      <c r="B448" s="7">
        <f t="shared" si="96"/>
        <v>0</v>
      </c>
      <c r="C448">
        <f>IF('Raw Data'!O443&gt;'Raw Data'!P443, 'Raw Data'!C443, 0)</f>
        <v>0</v>
      </c>
      <c r="D448" s="7">
        <f t="shared" si="97"/>
        <v>0</v>
      </c>
      <c r="E448">
        <f>IF(AND(ISNUMBER('Raw Data'!O443), 'Raw Data'!O443='Raw Data'!P443), 'Raw Data'!D443, 0)</f>
        <v>0</v>
      </c>
      <c r="F448" s="7">
        <f t="shared" si="98"/>
        <v>0</v>
      </c>
      <c r="G448">
        <f>IF('Raw Data'!O443&lt;'Raw Data'!P443, 'Raw Data'!E443, 0)</f>
        <v>0</v>
      </c>
      <c r="H448" s="7">
        <f t="shared" si="99"/>
        <v>0</v>
      </c>
      <c r="I448">
        <f>IF(SUM('Raw Data'!O443:P443)&gt;2, 'Raw Data'!F443, 0)</f>
        <v>0</v>
      </c>
      <c r="J448" s="7">
        <f t="shared" si="100"/>
        <v>0</v>
      </c>
      <c r="K448">
        <f>IF(AND(ISNUMBER('Raw Data'!O443),SUM('Raw Data'!O443:P443)&lt;3),'Raw Data'!F443,)</f>
        <v>0</v>
      </c>
      <c r="L448" s="7">
        <f t="shared" si="101"/>
        <v>0</v>
      </c>
      <c r="M448">
        <f>IF(AND('Raw Data'!O443&gt;0, 'Raw Data'!P443&gt;0), 'Raw Data'!H443, 0)</f>
        <v>0</v>
      </c>
      <c r="N448" s="7">
        <f t="shared" si="102"/>
        <v>0</v>
      </c>
      <c r="O448">
        <f>IF(AND(ISNUMBER('Raw Data'!O443), OR('Raw Data'!O443=0, 'Raw Data'!P443=0)), 'Raw Data'!I443, 0)</f>
        <v>0</v>
      </c>
      <c r="P448" s="7">
        <f>IF(OR(E448&gt;0, ISBLANK('Raw Data'!O443)=TRUE), 0, 1)</f>
        <v>0</v>
      </c>
      <c r="Q448">
        <f>IF('Raw Data'!O443='Raw Data'!P443, 0, IF('Raw Data'!O443&gt;'Raw Data'!P443, 'Raw Data'!J443, 0))</f>
        <v>0</v>
      </c>
      <c r="R448" s="7">
        <f>IF(OR(E448&gt;0, ISBLANK('Raw Data'!O443)=TRUE), 0, 1)</f>
        <v>0</v>
      </c>
      <c r="S448">
        <f>IF('Raw Data'!O443='Raw Data'!P443, 0, IF('Raw Data'!O443&lt;'Raw Data'!P443, 'Raw Data'!K443, 0))</f>
        <v>0</v>
      </c>
      <c r="T448" s="7">
        <f t="shared" si="103"/>
        <v>0</v>
      </c>
      <c r="U448">
        <f>IF(AND(ISNUMBER('Raw Data'!O443), OR('Raw Data'!O443&gt;'Raw Data'!P443, 'Raw Data'!O443='Raw Data'!P443)), 'Raw Data'!L443, 0)</f>
        <v>0</v>
      </c>
      <c r="V448" s="7">
        <f t="shared" si="104"/>
        <v>0</v>
      </c>
      <c r="W448">
        <f>IF(AND(ISNUMBER('Raw Data'!O443), OR('Raw Data'!O443&lt;'Raw Data'!P443, 'Raw Data'!O443='Raw Data'!P443)), 'Raw Data'!M443, 0)</f>
        <v>0</v>
      </c>
      <c r="X448" s="7">
        <f t="shared" si="105"/>
        <v>0</v>
      </c>
      <c r="Y448">
        <f>IF(AND(ISNUMBER('Raw Data'!O443), OR('Raw Data'!O443&gt;'Raw Data'!P443, 'Raw Data'!O443&lt;'Raw Data'!P443)), 'Raw Data'!N443, 0)</f>
        <v>0</v>
      </c>
      <c r="Z448">
        <f>IF('Raw Data'!C443&lt;'Raw Data'!E443, 1, 0)</f>
        <v>0</v>
      </c>
      <c r="AA448">
        <f>IF(AND('Raw Data'!C443&lt;'Raw Data'!E443, 'Raw Data'!O443&gt;'Raw Data'!P443), 'Raw Data'!C443, 0)</f>
        <v>0</v>
      </c>
      <c r="AB448" t="b">
        <f>'Raw Data'!C443&lt;'Raw Data'!E443</f>
        <v>0</v>
      </c>
      <c r="AC448">
        <f>IF('Raw Data'!C444&gt;'Raw Data'!E444, 1, 0)</f>
        <v>0</v>
      </c>
      <c r="AD448">
        <f>IF(AND('Raw Data'!C443&gt;'Raw Data'!E443, 'Raw Data'!O443&gt;'Raw Data'!P443), 'Raw Data'!C443, 0)</f>
        <v>0</v>
      </c>
      <c r="AE448">
        <f>IF('Raw Data'!E443&lt;'Raw Data'!C443, 1, 0)</f>
        <v>0</v>
      </c>
      <c r="AF448">
        <f>IF(AND('Raw Data'!C443&gt;'Raw Data'!E443, 'Raw Data'!O443&lt;'Raw Data'!P443), 'Raw Data'!E443, 0)</f>
        <v>0</v>
      </c>
      <c r="AG448">
        <f>IF('Raw Data'!E443&gt;'Raw Data'!C443, 1, 0)</f>
        <v>0</v>
      </c>
      <c r="AH448">
        <f>IF(AND('Raw Data'!C443&lt;'Raw Data'!E443, 'Raw Data'!O443&lt;'Raw Data'!P443), 'Raw Data'!E443, 0)</f>
        <v>0</v>
      </c>
      <c r="AI448" s="7">
        <f t="shared" si="106"/>
        <v>0</v>
      </c>
      <c r="AJ448">
        <f>IF(ISNUMBER('Raw Data'!C443), IF(_xlfn.XLOOKUP(SMALL('Raw Data'!C443:E443, 1), C448:G448, C448:G448, 0)&gt;0, SMALL('Raw Data'!C443:E443, 1), 0), 0)</f>
        <v>0</v>
      </c>
      <c r="AK448" s="7">
        <f t="shared" si="107"/>
        <v>0</v>
      </c>
      <c r="AL448">
        <f>IF(ISNUMBER('Raw Data'!C443), IF(_xlfn.XLOOKUP(SMALL('Raw Data'!C443:E443, 2), C448:G448, C448:G448, 0)&gt;0, SMALL('Raw Data'!C443:E443, 2), 0), 0)</f>
        <v>0</v>
      </c>
      <c r="AM448" s="7">
        <f t="shared" si="108"/>
        <v>0</v>
      </c>
      <c r="AN448">
        <f>IF(ISNUMBER('Raw Data'!C443), IF(_xlfn.XLOOKUP(SMALL('Raw Data'!C443:E443, 3), C448:G448, C448:G448, 0)&gt;0, SMALL('Raw Data'!C443:E443, 3), 0), 0)</f>
        <v>0</v>
      </c>
      <c r="AO448" s="7">
        <f t="shared" si="109"/>
        <v>0</v>
      </c>
      <c r="AP448">
        <f>IF(AND('Raw Data'!C443&lt;'Raw Data'!E443,'Raw Data'!O443&gt;'Raw Data'!P443),'Raw Data'!C443,IF(AND('Raw Data'!E443&lt;'Raw Data'!C443,'Raw Data'!P443&gt;'Raw Data'!O443),'Raw Data'!E443,0))</f>
        <v>0</v>
      </c>
      <c r="AQ448" s="7">
        <f t="shared" si="110"/>
        <v>0</v>
      </c>
      <c r="AR448">
        <f>IF(AND('Raw Data'!C443&gt;'Raw Data'!E443,'Raw Data'!O443&gt;'Raw Data'!P443),'Raw Data'!C443,IF(AND('Raw Data'!E443&gt;'Raw Data'!C443,'Raw Data'!P443&gt;'Raw Data'!O443),'Raw Data'!E443,0))</f>
        <v>0</v>
      </c>
      <c r="AS448">
        <f>IF('Raw Data'!D443&gt;0, IF('Raw Data'!D443&gt;4, Analysis!P448, 1), 0)</f>
        <v>0</v>
      </c>
      <c r="AT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AU448">
        <f t="shared" si="111"/>
        <v>0</v>
      </c>
      <c r="AV448">
        <f>IF(AND('Raw Data'!D443&gt;4,'Raw Data'!O443&lt;'Raw Data'!P443),'Raw Data'!K443,IF(AND('Raw Data'!D443&gt;4,'Raw Data'!O443='Raw Data'!P443),0,IF('Raw Data'!O443='Raw Data'!P443,'Raw Data'!D443,0)))</f>
        <v>0</v>
      </c>
      <c r="AW448">
        <f>IF(AND('Raw Data'!D443&lt;4, NOT(ISBLANK('Raw Data'!D443))), 1, 0)</f>
        <v>0</v>
      </c>
      <c r="AX448">
        <f>IF(AND('Raw Data'!D443&lt;4, 'Raw Data'!O443='Raw Data'!P443), 'Raw Data'!D443, 0)</f>
        <v>0</v>
      </c>
    </row>
    <row r="449" spans="1:50" x14ac:dyDescent="0.3">
      <c r="A449">
        <f>'Raw Data'!Q444</f>
        <v>0</v>
      </c>
      <c r="B449" s="7">
        <f t="shared" si="96"/>
        <v>0</v>
      </c>
      <c r="C449">
        <f>IF('Raw Data'!O444&gt;'Raw Data'!P444, 'Raw Data'!C444, 0)</f>
        <v>0</v>
      </c>
      <c r="D449" s="7">
        <f t="shared" si="97"/>
        <v>0</v>
      </c>
      <c r="E449">
        <f>IF(AND(ISNUMBER('Raw Data'!O444), 'Raw Data'!O444='Raw Data'!P444), 'Raw Data'!D444, 0)</f>
        <v>0</v>
      </c>
      <c r="F449" s="7">
        <f t="shared" si="98"/>
        <v>0</v>
      </c>
      <c r="G449">
        <f>IF('Raw Data'!O444&lt;'Raw Data'!P444, 'Raw Data'!E444, 0)</f>
        <v>0</v>
      </c>
      <c r="H449" s="7">
        <f t="shared" si="99"/>
        <v>0</v>
      </c>
      <c r="I449">
        <f>IF(SUM('Raw Data'!O444:P444)&gt;2, 'Raw Data'!F444, 0)</f>
        <v>0</v>
      </c>
      <c r="J449" s="7">
        <f t="shared" si="100"/>
        <v>0</v>
      </c>
      <c r="K449">
        <f>IF(AND(ISNUMBER('Raw Data'!O444),SUM('Raw Data'!O444:P444)&lt;3),'Raw Data'!F444,)</f>
        <v>0</v>
      </c>
      <c r="L449" s="7">
        <f t="shared" si="101"/>
        <v>0</v>
      </c>
      <c r="M449">
        <f>IF(AND('Raw Data'!O444&gt;0, 'Raw Data'!P444&gt;0), 'Raw Data'!H444, 0)</f>
        <v>0</v>
      </c>
      <c r="N449" s="7">
        <f t="shared" si="102"/>
        <v>0</v>
      </c>
      <c r="O449">
        <f>IF(AND(ISNUMBER('Raw Data'!O444), OR('Raw Data'!O444=0, 'Raw Data'!P444=0)), 'Raw Data'!I444, 0)</f>
        <v>0</v>
      </c>
      <c r="P449" s="7">
        <f>IF(OR(E449&gt;0, ISBLANK('Raw Data'!O444)=TRUE), 0, 1)</f>
        <v>0</v>
      </c>
      <c r="Q449">
        <f>IF('Raw Data'!O444='Raw Data'!P444, 0, IF('Raw Data'!O444&gt;'Raw Data'!P444, 'Raw Data'!J444, 0))</f>
        <v>0</v>
      </c>
      <c r="R449" s="7">
        <f>IF(OR(E449&gt;0, ISBLANK('Raw Data'!O444)=TRUE), 0, 1)</f>
        <v>0</v>
      </c>
      <c r="S449">
        <f>IF('Raw Data'!O444='Raw Data'!P444, 0, IF('Raw Data'!O444&lt;'Raw Data'!P444, 'Raw Data'!K444, 0))</f>
        <v>0</v>
      </c>
      <c r="T449" s="7">
        <f t="shared" si="103"/>
        <v>0</v>
      </c>
      <c r="U449">
        <f>IF(AND(ISNUMBER('Raw Data'!O444), OR('Raw Data'!O444&gt;'Raw Data'!P444, 'Raw Data'!O444='Raw Data'!P444)), 'Raw Data'!L444, 0)</f>
        <v>0</v>
      </c>
      <c r="V449" s="7">
        <f t="shared" si="104"/>
        <v>0</v>
      </c>
      <c r="W449">
        <f>IF(AND(ISNUMBER('Raw Data'!O444), OR('Raw Data'!O444&lt;'Raw Data'!P444, 'Raw Data'!O444='Raw Data'!P444)), 'Raw Data'!M444, 0)</f>
        <v>0</v>
      </c>
      <c r="X449" s="7">
        <f t="shared" si="105"/>
        <v>0</v>
      </c>
      <c r="Y449">
        <f>IF(AND(ISNUMBER('Raw Data'!O444), OR('Raw Data'!O444&gt;'Raw Data'!P444, 'Raw Data'!O444&lt;'Raw Data'!P444)), 'Raw Data'!N444, 0)</f>
        <v>0</v>
      </c>
      <c r="Z449">
        <f>IF('Raw Data'!C444&lt;'Raw Data'!E444, 1, 0)</f>
        <v>0</v>
      </c>
      <c r="AA449">
        <f>IF(AND('Raw Data'!C444&lt;'Raw Data'!E444, 'Raw Data'!O444&gt;'Raw Data'!P444), 'Raw Data'!C444, 0)</f>
        <v>0</v>
      </c>
      <c r="AB449" t="b">
        <f>'Raw Data'!C444&lt;'Raw Data'!E444</f>
        <v>0</v>
      </c>
      <c r="AC449">
        <f>IF('Raw Data'!C445&gt;'Raw Data'!E445, 1, 0)</f>
        <v>0</v>
      </c>
      <c r="AD449">
        <f>IF(AND('Raw Data'!C444&gt;'Raw Data'!E444, 'Raw Data'!O444&gt;'Raw Data'!P444), 'Raw Data'!C444, 0)</f>
        <v>0</v>
      </c>
      <c r="AE449">
        <f>IF('Raw Data'!E444&lt;'Raw Data'!C444, 1, 0)</f>
        <v>0</v>
      </c>
      <c r="AF449">
        <f>IF(AND('Raw Data'!C444&gt;'Raw Data'!E444, 'Raw Data'!O444&lt;'Raw Data'!P444), 'Raw Data'!E444, 0)</f>
        <v>0</v>
      </c>
      <c r="AG449">
        <f>IF('Raw Data'!E444&gt;'Raw Data'!C444, 1, 0)</f>
        <v>0</v>
      </c>
      <c r="AH449">
        <f>IF(AND('Raw Data'!C444&lt;'Raw Data'!E444, 'Raw Data'!O444&lt;'Raw Data'!P444), 'Raw Data'!E444, 0)</f>
        <v>0</v>
      </c>
      <c r="AI449" s="7">
        <f t="shared" si="106"/>
        <v>0</v>
      </c>
      <c r="AJ449">
        <f>IF(ISNUMBER('Raw Data'!C444), IF(_xlfn.XLOOKUP(SMALL('Raw Data'!C444:E444, 1), C449:G449, C449:G449, 0)&gt;0, SMALL('Raw Data'!C444:E444, 1), 0), 0)</f>
        <v>0</v>
      </c>
      <c r="AK449" s="7">
        <f t="shared" si="107"/>
        <v>0</v>
      </c>
      <c r="AL449">
        <f>IF(ISNUMBER('Raw Data'!C444), IF(_xlfn.XLOOKUP(SMALL('Raw Data'!C444:E444, 2), C449:G449, C449:G449, 0)&gt;0, SMALL('Raw Data'!C444:E444, 2), 0), 0)</f>
        <v>0</v>
      </c>
      <c r="AM449" s="7">
        <f t="shared" si="108"/>
        <v>0</v>
      </c>
      <c r="AN449">
        <f>IF(ISNUMBER('Raw Data'!C444), IF(_xlfn.XLOOKUP(SMALL('Raw Data'!C444:E444, 3), C449:G449, C449:G449, 0)&gt;0, SMALL('Raw Data'!C444:E444, 3), 0), 0)</f>
        <v>0</v>
      </c>
      <c r="AO449" s="7">
        <f t="shared" si="109"/>
        <v>0</v>
      </c>
      <c r="AP449">
        <f>IF(AND('Raw Data'!C444&lt;'Raw Data'!E444,'Raw Data'!O444&gt;'Raw Data'!P444),'Raw Data'!C444,IF(AND('Raw Data'!E444&lt;'Raw Data'!C444,'Raw Data'!P444&gt;'Raw Data'!O444),'Raw Data'!E444,0))</f>
        <v>0</v>
      </c>
      <c r="AQ449" s="7">
        <f t="shared" si="110"/>
        <v>0</v>
      </c>
      <c r="AR449">
        <f>IF(AND('Raw Data'!C444&gt;'Raw Data'!E444,'Raw Data'!O444&gt;'Raw Data'!P444),'Raw Data'!C444,IF(AND('Raw Data'!E444&gt;'Raw Data'!C444,'Raw Data'!P444&gt;'Raw Data'!O444),'Raw Data'!E444,0))</f>
        <v>0</v>
      </c>
      <c r="AS449">
        <f>IF('Raw Data'!D444&gt;0, IF('Raw Data'!D444&gt;4, Analysis!P449, 1), 0)</f>
        <v>0</v>
      </c>
      <c r="AT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AU449">
        <f t="shared" si="111"/>
        <v>0</v>
      </c>
      <c r="AV449">
        <f>IF(AND('Raw Data'!D444&gt;4,'Raw Data'!O444&lt;'Raw Data'!P444),'Raw Data'!K444,IF(AND('Raw Data'!D444&gt;4,'Raw Data'!O444='Raw Data'!P444),0,IF('Raw Data'!O444='Raw Data'!P444,'Raw Data'!D444,0)))</f>
        <v>0</v>
      </c>
      <c r="AW449">
        <f>IF(AND('Raw Data'!D444&lt;4, NOT(ISBLANK('Raw Data'!D444))), 1, 0)</f>
        <v>0</v>
      </c>
      <c r="AX449">
        <f>IF(AND('Raw Data'!D444&lt;4, 'Raw Data'!O444='Raw Data'!P444), 'Raw Data'!D444, 0)</f>
        <v>0</v>
      </c>
    </row>
    <row r="450" spans="1:50" x14ac:dyDescent="0.3">
      <c r="A450">
        <f>'Raw Data'!Q445</f>
        <v>0</v>
      </c>
      <c r="B450" s="7">
        <f t="shared" si="96"/>
        <v>0</v>
      </c>
      <c r="C450">
        <f>IF('Raw Data'!O445&gt;'Raw Data'!P445, 'Raw Data'!C445, 0)</f>
        <v>0</v>
      </c>
      <c r="D450" s="7">
        <f t="shared" si="97"/>
        <v>0</v>
      </c>
      <c r="E450">
        <f>IF(AND(ISNUMBER('Raw Data'!O445), 'Raw Data'!O445='Raw Data'!P445), 'Raw Data'!D445, 0)</f>
        <v>0</v>
      </c>
      <c r="F450" s="7">
        <f t="shared" si="98"/>
        <v>0</v>
      </c>
      <c r="G450">
        <f>IF('Raw Data'!O445&lt;'Raw Data'!P445, 'Raw Data'!E445, 0)</f>
        <v>0</v>
      </c>
      <c r="H450" s="7">
        <f t="shared" si="99"/>
        <v>0</v>
      </c>
      <c r="I450">
        <f>IF(SUM('Raw Data'!O445:P445)&gt;2, 'Raw Data'!F445, 0)</f>
        <v>0</v>
      </c>
      <c r="J450" s="7">
        <f t="shared" si="100"/>
        <v>0</v>
      </c>
      <c r="K450">
        <f>IF(AND(ISNUMBER('Raw Data'!O445),SUM('Raw Data'!O445:P445)&lt;3),'Raw Data'!F445,)</f>
        <v>0</v>
      </c>
      <c r="L450" s="7">
        <f t="shared" si="101"/>
        <v>0</v>
      </c>
      <c r="M450">
        <f>IF(AND('Raw Data'!O445&gt;0, 'Raw Data'!P445&gt;0), 'Raw Data'!H445, 0)</f>
        <v>0</v>
      </c>
      <c r="N450" s="7">
        <f t="shared" si="102"/>
        <v>0</v>
      </c>
      <c r="O450">
        <f>IF(AND(ISNUMBER('Raw Data'!O445), OR('Raw Data'!O445=0, 'Raw Data'!P445=0)), 'Raw Data'!I445, 0)</f>
        <v>0</v>
      </c>
      <c r="P450" s="7">
        <f>IF(OR(E450&gt;0, ISBLANK('Raw Data'!O445)=TRUE), 0, 1)</f>
        <v>0</v>
      </c>
      <c r="Q450">
        <f>IF('Raw Data'!O445='Raw Data'!P445, 0, IF('Raw Data'!O445&gt;'Raw Data'!P445, 'Raw Data'!J445, 0))</f>
        <v>0</v>
      </c>
      <c r="R450" s="7">
        <f>IF(OR(E450&gt;0, ISBLANK('Raw Data'!O445)=TRUE), 0, 1)</f>
        <v>0</v>
      </c>
      <c r="S450">
        <f>IF('Raw Data'!O445='Raw Data'!P445, 0, IF('Raw Data'!O445&lt;'Raw Data'!P445, 'Raw Data'!K445, 0))</f>
        <v>0</v>
      </c>
      <c r="T450" s="7">
        <f t="shared" si="103"/>
        <v>0</v>
      </c>
      <c r="U450">
        <f>IF(AND(ISNUMBER('Raw Data'!O445), OR('Raw Data'!O445&gt;'Raw Data'!P445, 'Raw Data'!O445='Raw Data'!P445)), 'Raw Data'!L445, 0)</f>
        <v>0</v>
      </c>
      <c r="V450" s="7">
        <f t="shared" si="104"/>
        <v>0</v>
      </c>
      <c r="W450">
        <f>IF(AND(ISNUMBER('Raw Data'!O445), OR('Raw Data'!O445&lt;'Raw Data'!P445, 'Raw Data'!O445='Raw Data'!P445)), 'Raw Data'!M445, 0)</f>
        <v>0</v>
      </c>
      <c r="X450" s="7">
        <f t="shared" si="105"/>
        <v>0</v>
      </c>
      <c r="Y450">
        <f>IF(AND(ISNUMBER('Raw Data'!O445), OR('Raw Data'!O445&gt;'Raw Data'!P445, 'Raw Data'!O445&lt;'Raw Data'!P445)), 'Raw Data'!N445, 0)</f>
        <v>0</v>
      </c>
      <c r="Z450">
        <f>IF('Raw Data'!C445&lt;'Raw Data'!E445, 1, 0)</f>
        <v>0</v>
      </c>
      <c r="AA450">
        <f>IF(AND('Raw Data'!C445&lt;'Raw Data'!E445, 'Raw Data'!O445&gt;'Raw Data'!P445), 'Raw Data'!C445, 0)</f>
        <v>0</v>
      </c>
      <c r="AB450" t="b">
        <f>'Raw Data'!C445&lt;'Raw Data'!E445</f>
        <v>0</v>
      </c>
      <c r="AC450">
        <f>IF('Raw Data'!C446&gt;'Raw Data'!E446, 1, 0)</f>
        <v>0</v>
      </c>
      <c r="AD450">
        <f>IF(AND('Raw Data'!C445&gt;'Raw Data'!E445, 'Raw Data'!O445&gt;'Raw Data'!P445), 'Raw Data'!C445, 0)</f>
        <v>0</v>
      </c>
      <c r="AE450">
        <f>IF('Raw Data'!E445&lt;'Raw Data'!C445, 1, 0)</f>
        <v>0</v>
      </c>
      <c r="AF450">
        <f>IF(AND('Raw Data'!C445&gt;'Raw Data'!E445, 'Raw Data'!O445&lt;'Raw Data'!P445), 'Raw Data'!E445, 0)</f>
        <v>0</v>
      </c>
      <c r="AG450">
        <f>IF('Raw Data'!E445&gt;'Raw Data'!C445, 1, 0)</f>
        <v>0</v>
      </c>
      <c r="AH450">
        <f>IF(AND('Raw Data'!C445&lt;'Raw Data'!E445, 'Raw Data'!O445&lt;'Raw Data'!P445), 'Raw Data'!E445, 0)</f>
        <v>0</v>
      </c>
      <c r="AI450" s="7">
        <f t="shared" si="106"/>
        <v>0</v>
      </c>
      <c r="AJ450">
        <f>IF(ISNUMBER('Raw Data'!C445), IF(_xlfn.XLOOKUP(SMALL('Raw Data'!C445:E445, 1), C450:G450, C450:G450, 0)&gt;0, SMALL('Raw Data'!C445:E445, 1), 0), 0)</f>
        <v>0</v>
      </c>
      <c r="AK450" s="7">
        <f t="shared" si="107"/>
        <v>0</v>
      </c>
      <c r="AL450">
        <f>IF(ISNUMBER('Raw Data'!C445), IF(_xlfn.XLOOKUP(SMALL('Raw Data'!C445:E445, 2), C450:G450, C450:G450, 0)&gt;0, SMALL('Raw Data'!C445:E445, 2), 0), 0)</f>
        <v>0</v>
      </c>
      <c r="AM450" s="7">
        <f t="shared" si="108"/>
        <v>0</v>
      </c>
      <c r="AN450">
        <f>IF(ISNUMBER('Raw Data'!C445), IF(_xlfn.XLOOKUP(SMALL('Raw Data'!C445:E445, 3), C450:G450, C450:G450, 0)&gt;0, SMALL('Raw Data'!C445:E445, 3), 0), 0)</f>
        <v>0</v>
      </c>
      <c r="AO450" s="7">
        <f t="shared" si="109"/>
        <v>0</v>
      </c>
      <c r="AP450">
        <f>IF(AND('Raw Data'!C445&lt;'Raw Data'!E445,'Raw Data'!O445&gt;'Raw Data'!P445),'Raw Data'!C445,IF(AND('Raw Data'!E445&lt;'Raw Data'!C445,'Raw Data'!P445&gt;'Raw Data'!O445),'Raw Data'!E445,0))</f>
        <v>0</v>
      </c>
      <c r="AQ450" s="7">
        <f t="shared" si="110"/>
        <v>0</v>
      </c>
      <c r="AR450">
        <f>IF(AND('Raw Data'!C445&gt;'Raw Data'!E445,'Raw Data'!O445&gt;'Raw Data'!P445),'Raw Data'!C445,IF(AND('Raw Data'!E445&gt;'Raw Data'!C445,'Raw Data'!P445&gt;'Raw Data'!O445),'Raw Data'!E445,0))</f>
        <v>0</v>
      </c>
      <c r="AS450">
        <f>IF('Raw Data'!D445&gt;0, IF('Raw Data'!D445&gt;4, Analysis!P450, 1), 0)</f>
        <v>0</v>
      </c>
      <c r="AT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AU450">
        <f t="shared" si="111"/>
        <v>0</v>
      </c>
      <c r="AV450">
        <f>IF(AND('Raw Data'!D445&gt;4,'Raw Data'!O445&lt;'Raw Data'!P445),'Raw Data'!K445,IF(AND('Raw Data'!D445&gt;4,'Raw Data'!O445='Raw Data'!P445),0,IF('Raw Data'!O445='Raw Data'!P445,'Raw Data'!D445,0)))</f>
        <v>0</v>
      </c>
      <c r="AW450">
        <f>IF(AND('Raw Data'!D445&lt;4, NOT(ISBLANK('Raw Data'!D445))), 1, 0)</f>
        <v>0</v>
      </c>
      <c r="AX450">
        <f>IF(AND('Raw Data'!D445&lt;4, 'Raw Data'!O445='Raw Data'!P445), 'Raw Data'!D445, 0)</f>
        <v>0</v>
      </c>
    </row>
    <row r="451" spans="1:50" x14ac:dyDescent="0.3">
      <c r="A451">
        <f>'Raw Data'!Q446</f>
        <v>0</v>
      </c>
      <c r="B451" s="7">
        <f t="shared" si="96"/>
        <v>0</v>
      </c>
      <c r="C451">
        <f>IF('Raw Data'!O446&gt;'Raw Data'!P446, 'Raw Data'!C446, 0)</f>
        <v>0</v>
      </c>
      <c r="D451" s="7">
        <f t="shared" si="97"/>
        <v>0</v>
      </c>
      <c r="E451">
        <f>IF(AND(ISNUMBER('Raw Data'!O446), 'Raw Data'!O446='Raw Data'!P446), 'Raw Data'!D446, 0)</f>
        <v>0</v>
      </c>
      <c r="F451" s="7">
        <f t="shared" si="98"/>
        <v>0</v>
      </c>
      <c r="G451">
        <f>IF('Raw Data'!O446&lt;'Raw Data'!P446, 'Raw Data'!E446, 0)</f>
        <v>0</v>
      </c>
      <c r="H451" s="7">
        <f t="shared" si="99"/>
        <v>0</v>
      </c>
      <c r="I451">
        <f>IF(SUM('Raw Data'!O446:P446)&gt;2, 'Raw Data'!F446, 0)</f>
        <v>0</v>
      </c>
      <c r="J451" s="7">
        <f t="shared" si="100"/>
        <v>0</v>
      </c>
      <c r="K451">
        <f>IF(AND(ISNUMBER('Raw Data'!O446),SUM('Raw Data'!O446:P446)&lt;3),'Raw Data'!F446,)</f>
        <v>0</v>
      </c>
      <c r="L451" s="7">
        <f t="shared" si="101"/>
        <v>0</v>
      </c>
      <c r="M451">
        <f>IF(AND('Raw Data'!O446&gt;0, 'Raw Data'!P446&gt;0), 'Raw Data'!H446, 0)</f>
        <v>0</v>
      </c>
      <c r="N451" s="7">
        <f t="shared" si="102"/>
        <v>0</v>
      </c>
      <c r="O451">
        <f>IF(AND(ISNUMBER('Raw Data'!O446), OR('Raw Data'!O446=0, 'Raw Data'!P446=0)), 'Raw Data'!I446, 0)</f>
        <v>0</v>
      </c>
      <c r="P451" s="7">
        <f>IF(OR(E451&gt;0, ISBLANK('Raw Data'!O446)=TRUE), 0, 1)</f>
        <v>0</v>
      </c>
      <c r="Q451">
        <f>IF('Raw Data'!O446='Raw Data'!P446, 0, IF('Raw Data'!O446&gt;'Raw Data'!P446, 'Raw Data'!J446, 0))</f>
        <v>0</v>
      </c>
      <c r="R451" s="7">
        <f>IF(OR(E451&gt;0, ISBLANK('Raw Data'!O446)=TRUE), 0, 1)</f>
        <v>0</v>
      </c>
      <c r="S451">
        <f>IF('Raw Data'!O446='Raw Data'!P446, 0, IF('Raw Data'!O446&lt;'Raw Data'!P446, 'Raw Data'!K446, 0))</f>
        <v>0</v>
      </c>
      <c r="T451" s="7">
        <f t="shared" si="103"/>
        <v>0</v>
      </c>
      <c r="U451">
        <f>IF(AND(ISNUMBER('Raw Data'!O446), OR('Raw Data'!O446&gt;'Raw Data'!P446, 'Raw Data'!O446='Raw Data'!P446)), 'Raw Data'!L446, 0)</f>
        <v>0</v>
      </c>
      <c r="V451" s="7">
        <f t="shared" si="104"/>
        <v>0</v>
      </c>
      <c r="W451">
        <f>IF(AND(ISNUMBER('Raw Data'!O446), OR('Raw Data'!O446&lt;'Raw Data'!P446, 'Raw Data'!O446='Raw Data'!P446)), 'Raw Data'!M446, 0)</f>
        <v>0</v>
      </c>
      <c r="X451" s="7">
        <f t="shared" si="105"/>
        <v>0</v>
      </c>
      <c r="Y451">
        <f>IF(AND(ISNUMBER('Raw Data'!O446), OR('Raw Data'!O446&gt;'Raw Data'!P446, 'Raw Data'!O446&lt;'Raw Data'!P446)), 'Raw Data'!N446, 0)</f>
        <v>0</v>
      </c>
      <c r="Z451">
        <f>IF('Raw Data'!C446&lt;'Raw Data'!E446, 1, 0)</f>
        <v>0</v>
      </c>
      <c r="AA451">
        <f>IF(AND('Raw Data'!C446&lt;'Raw Data'!E446, 'Raw Data'!O446&gt;'Raw Data'!P446), 'Raw Data'!C446, 0)</f>
        <v>0</v>
      </c>
      <c r="AB451" t="b">
        <f>'Raw Data'!C446&lt;'Raw Data'!E446</f>
        <v>0</v>
      </c>
      <c r="AC451">
        <f>IF('Raw Data'!C447&gt;'Raw Data'!E447, 1, 0)</f>
        <v>0</v>
      </c>
      <c r="AD451">
        <f>IF(AND('Raw Data'!C446&gt;'Raw Data'!E446, 'Raw Data'!O446&gt;'Raw Data'!P446), 'Raw Data'!C446, 0)</f>
        <v>0</v>
      </c>
      <c r="AE451">
        <f>IF('Raw Data'!E446&lt;'Raw Data'!C446, 1, 0)</f>
        <v>0</v>
      </c>
      <c r="AF451">
        <f>IF(AND('Raw Data'!C446&gt;'Raw Data'!E446, 'Raw Data'!O446&lt;'Raw Data'!P446), 'Raw Data'!E446, 0)</f>
        <v>0</v>
      </c>
      <c r="AG451">
        <f>IF('Raw Data'!E446&gt;'Raw Data'!C446, 1, 0)</f>
        <v>0</v>
      </c>
      <c r="AH451">
        <f>IF(AND('Raw Data'!C446&lt;'Raw Data'!E446, 'Raw Data'!O446&lt;'Raw Data'!P446), 'Raw Data'!E446, 0)</f>
        <v>0</v>
      </c>
      <c r="AI451" s="7">
        <f t="shared" si="106"/>
        <v>0</v>
      </c>
      <c r="AJ451">
        <f>IF(ISNUMBER('Raw Data'!C446), IF(_xlfn.XLOOKUP(SMALL('Raw Data'!C446:E446, 1), C451:G451, C451:G451, 0)&gt;0, SMALL('Raw Data'!C446:E446, 1), 0), 0)</f>
        <v>0</v>
      </c>
      <c r="AK451" s="7">
        <f t="shared" si="107"/>
        <v>0</v>
      </c>
      <c r="AL451">
        <f>IF(ISNUMBER('Raw Data'!C446), IF(_xlfn.XLOOKUP(SMALL('Raw Data'!C446:E446, 2), C451:G451, C451:G451, 0)&gt;0, SMALL('Raw Data'!C446:E446, 2), 0), 0)</f>
        <v>0</v>
      </c>
      <c r="AM451" s="7">
        <f t="shared" si="108"/>
        <v>0</v>
      </c>
      <c r="AN451">
        <f>IF(ISNUMBER('Raw Data'!C446), IF(_xlfn.XLOOKUP(SMALL('Raw Data'!C446:E446, 3), C451:G451, C451:G451, 0)&gt;0, SMALL('Raw Data'!C446:E446, 3), 0), 0)</f>
        <v>0</v>
      </c>
      <c r="AO451" s="7">
        <f t="shared" si="109"/>
        <v>0</v>
      </c>
      <c r="AP451">
        <f>IF(AND('Raw Data'!C446&lt;'Raw Data'!E446,'Raw Data'!O446&gt;'Raw Data'!P446),'Raw Data'!C446,IF(AND('Raw Data'!E446&lt;'Raw Data'!C446,'Raw Data'!P446&gt;'Raw Data'!O446),'Raw Data'!E446,0))</f>
        <v>0</v>
      </c>
      <c r="AQ451" s="7">
        <f t="shared" si="110"/>
        <v>0</v>
      </c>
      <c r="AR451">
        <f>IF(AND('Raw Data'!C446&gt;'Raw Data'!E446,'Raw Data'!O446&gt;'Raw Data'!P446),'Raw Data'!C446,IF(AND('Raw Data'!E446&gt;'Raw Data'!C446,'Raw Data'!P446&gt;'Raw Data'!O446),'Raw Data'!E446,0))</f>
        <v>0</v>
      </c>
      <c r="AS451">
        <f>IF('Raw Data'!D446&gt;0, IF('Raw Data'!D446&gt;4, Analysis!P451, 1), 0)</f>
        <v>0</v>
      </c>
      <c r="AT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AU451">
        <f t="shared" si="111"/>
        <v>0</v>
      </c>
      <c r="AV451">
        <f>IF(AND('Raw Data'!D446&gt;4,'Raw Data'!O446&lt;'Raw Data'!P446),'Raw Data'!K446,IF(AND('Raw Data'!D446&gt;4,'Raw Data'!O446='Raw Data'!P446),0,IF('Raw Data'!O446='Raw Data'!P446,'Raw Data'!D446,0)))</f>
        <v>0</v>
      </c>
      <c r="AW451">
        <f>IF(AND('Raw Data'!D446&lt;4, NOT(ISBLANK('Raw Data'!D446))), 1, 0)</f>
        <v>0</v>
      </c>
      <c r="AX451">
        <f>IF(AND('Raw Data'!D446&lt;4, 'Raw Data'!O446='Raw Data'!P446), 'Raw Data'!D446, 0)</f>
        <v>0</v>
      </c>
    </row>
    <row r="452" spans="1:50" x14ac:dyDescent="0.3">
      <c r="A452">
        <f>'Raw Data'!Q447</f>
        <v>0</v>
      </c>
      <c r="B452" s="7">
        <f t="shared" si="96"/>
        <v>0</v>
      </c>
      <c r="C452">
        <f>IF('Raw Data'!O447&gt;'Raw Data'!P447, 'Raw Data'!C447, 0)</f>
        <v>0</v>
      </c>
      <c r="D452" s="7">
        <f t="shared" si="97"/>
        <v>0</v>
      </c>
      <c r="E452">
        <f>IF(AND(ISNUMBER('Raw Data'!O447), 'Raw Data'!O447='Raw Data'!P447), 'Raw Data'!D447, 0)</f>
        <v>0</v>
      </c>
      <c r="F452" s="7">
        <f t="shared" si="98"/>
        <v>0</v>
      </c>
      <c r="G452">
        <f>IF('Raw Data'!O447&lt;'Raw Data'!P447, 'Raw Data'!E447, 0)</f>
        <v>0</v>
      </c>
      <c r="H452" s="7">
        <f t="shared" si="99"/>
        <v>0</v>
      </c>
      <c r="I452">
        <f>IF(SUM('Raw Data'!O447:P447)&gt;2, 'Raw Data'!F447, 0)</f>
        <v>0</v>
      </c>
      <c r="J452" s="7">
        <f t="shared" si="100"/>
        <v>0</v>
      </c>
      <c r="K452">
        <f>IF(AND(ISNUMBER('Raw Data'!O447),SUM('Raw Data'!O447:P447)&lt;3),'Raw Data'!F447,)</f>
        <v>0</v>
      </c>
      <c r="L452" s="7">
        <f t="shared" si="101"/>
        <v>0</v>
      </c>
      <c r="M452">
        <f>IF(AND('Raw Data'!O447&gt;0, 'Raw Data'!P447&gt;0), 'Raw Data'!H447, 0)</f>
        <v>0</v>
      </c>
      <c r="N452" s="7">
        <f t="shared" si="102"/>
        <v>0</v>
      </c>
      <c r="O452">
        <f>IF(AND(ISNUMBER('Raw Data'!O447), OR('Raw Data'!O447=0, 'Raw Data'!P447=0)), 'Raw Data'!I447, 0)</f>
        <v>0</v>
      </c>
      <c r="P452" s="7">
        <f>IF(OR(E452&gt;0, ISBLANK('Raw Data'!O447)=TRUE), 0, 1)</f>
        <v>0</v>
      </c>
      <c r="Q452">
        <f>IF('Raw Data'!O447='Raw Data'!P447, 0, IF('Raw Data'!O447&gt;'Raw Data'!P447, 'Raw Data'!J447, 0))</f>
        <v>0</v>
      </c>
      <c r="R452" s="7">
        <f>IF(OR(E452&gt;0, ISBLANK('Raw Data'!O447)=TRUE), 0, 1)</f>
        <v>0</v>
      </c>
      <c r="S452">
        <f>IF('Raw Data'!O447='Raw Data'!P447, 0, IF('Raw Data'!O447&lt;'Raw Data'!P447, 'Raw Data'!K447, 0))</f>
        <v>0</v>
      </c>
      <c r="T452" s="7">
        <f t="shared" si="103"/>
        <v>0</v>
      </c>
      <c r="U452">
        <f>IF(AND(ISNUMBER('Raw Data'!O447), OR('Raw Data'!O447&gt;'Raw Data'!P447, 'Raw Data'!O447='Raw Data'!P447)), 'Raw Data'!L447, 0)</f>
        <v>0</v>
      </c>
      <c r="V452" s="7">
        <f t="shared" si="104"/>
        <v>0</v>
      </c>
      <c r="W452">
        <f>IF(AND(ISNUMBER('Raw Data'!O447), OR('Raw Data'!O447&lt;'Raw Data'!P447, 'Raw Data'!O447='Raw Data'!P447)), 'Raw Data'!M447, 0)</f>
        <v>0</v>
      </c>
      <c r="X452" s="7">
        <f t="shared" si="105"/>
        <v>0</v>
      </c>
      <c r="Y452">
        <f>IF(AND(ISNUMBER('Raw Data'!O447), OR('Raw Data'!O447&gt;'Raw Data'!P447, 'Raw Data'!O447&lt;'Raw Data'!P447)), 'Raw Data'!N447, 0)</f>
        <v>0</v>
      </c>
      <c r="Z452">
        <f>IF('Raw Data'!C447&lt;'Raw Data'!E447, 1, 0)</f>
        <v>0</v>
      </c>
      <c r="AA452">
        <f>IF(AND('Raw Data'!C447&lt;'Raw Data'!E447, 'Raw Data'!O447&gt;'Raw Data'!P447), 'Raw Data'!C447, 0)</f>
        <v>0</v>
      </c>
      <c r="AB452" t="b">
        <f>'Raw Data'!C447&lt;'Raw Data'!E447</f>
        <v>0</v>
      </c>
      <c r="AC452">
        <f>IF('Raw Data'!C448&gt;'Raw Data'!E448, 1, 0)</f>
        <v>0</v>
      </c>
      <c r="AD452">
        <f>IF(AND('Raw Data'!C447&gt;'Raw Data'!E447, 'Raw Data'!O447&gt;'Raw Data'!P447), 'Raw Data'!C447, 0)</f>
        <v>0</v>
      </c>
      <c r="AE452">
        <f>IF('Raw Data'!E447&lt;'Raw Data'!C447, 1, 0)</f>
        <v>0</v>
      </c>
      <c r="AF452">
        <f>IF(AND('Raw Data'!C447&gt;'Raw Data'!E447, 'Raw Data'!O447&lt;'Raw Data'!P447), 'Raw Data'!E447, 0)</f>
        <v>0</v>
      </c>
      <c r="AG452">
        <f>IF('Raw Data'!E447&gt;'Raw Data'!C447, 1, 0)</f>
        <v>0</v>
      </c>
      <c r="AH452">
        <f>IF(AND('Raw Data'!C447&lt;'Raw Data'!E447, 'Raw Data'!O447&lt;'Raw Data'!P447), 'Raw Data'!E447, 0)</f>
        <v>0</v>
      </c>
      <c r="AI452" s="7">
        <f t="shared" si="106"/>
        <v>0</v>
      </c>
      <c r="AJ452">
        <f>IF(ISNUMBER('Raw Data'!C447), IF(_xlfn.XLOOKUP(SMALL('Raw Data'!C447:E447, 1), C452:G452, C452:G452, 0)&gt;0, SMALL('Raw Data'!C447:E447, 1), 0), 0)</f>
        <v>0</v>
      </c>
      <c r="AK452" s="7">
        <f t="shared" si="107"/>
        <v>0</v>
      </c>
      <c r="AL452">
        <f>IF(ISNUMBER('Raw Data'!C447), IF(_xlfn.XLOOKUP(SMALL('Raw Data'!C447:E447, 2), C452:G452, C452:G452, 0)&gt;0, SMALL('Raw Data'!C447:E447, 2), 0), 0)</f>
        <v>0</v>
      </c>
      <c r="AM452" s="7">
        <f t="shared" si="108"/>
        <v>0</v>
      </c>
      <c r="AN452">
        <f>IF(ISNUMBER('Raw Data'!C447), IF(_xlfn.XLOOKUP(SMALL('Raw Data'!C447:E447, 3), C452:G452, C452:G452, 0)&gt;0, SMALL('Raw Data'!C447:E447, 3), 0), 0)</f>
        <v>0</v>
      </c>
      <c r="AO452" s="7">
        <f t="shared" si="109"/>
        <v>0</v>
      </c>
      <c r="AP452">
        <f>IF(AND('Raw Data'!C447&lt;'Raw Data'!E447,'Raw Data'!O447&gt;'Raw Data'!P447),'Raw Data'!C447,IF(AND('Raw Data'!E447&lt;'Raw Data'!C447,'Raw Data'!P447&gt;'Raw Data'!O447),'Raw Data'!E447,0))</f>
        <v>0</v>
      </c>
      <c r="AQ452" s="7">
        <f t="shared" si="110"/>
        <v>0</v>
      </c>
      <c r="AR452">
        <f>IF(AND('Raw Data'!C447&gt;'Raw Data'!E447,'Raw Data'!O447&gt;'Raw Data'!P447),'Raw Data'!C447,IF(AND('Raw Data'!E447&gt;'Raw Data'!C447,'Raw Data'!P447&gt;'Raw Data'!O447),'Raw Data'!E447,0))</f>
        <v>0</v>
      </c>
      <c r="AS452">
        <f>IF('Raw Data'!D447&gt;0, IF('Raw Data'!D447&gt;4, Analysis!P452, 1), 0)</f>
        <v>0</v>
      </c>
      <c r="AT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AU452">
        <f t="shared" si="111"/>
        <v>0</v>
      </c>
      <c r="AV452">
        <f>IF(AND('Raw Data'!D447&gt;4,'Raw Data'!O447&lt;'Raw Data'!P447),'Raw Data'!K447,IF(AND('Raw Data'!D447&gt;4,'Raw Data'!O447='Raw Data'!P447),0,IF('Raw Data'!O447='Raw Data'!P447,'Raw Data'!D447,0)))</f>
        <v>0</v>
      </c>
      <c r="AW452">
        <f>IF(AND('Raw Data'!D447&lt;4, NOT(ISBLANK('Raw Data'!D447))), 1, 0)</f>
        <v>0</v>
      </c>
      <c r="AX452">
        <f>IF(AND('Raw Data'!D447&lt;4, 'Raw Data'!O447='Raw Data'!P447), 'Raw Data'!D447, 0)</f>
        <v>0</v>
      </c>
    </row>
    <row r="453" spans="1:50" x14ac:dyDescent="0.3">
      <c r="A453">
        <f>'Raw Data'!Q448</f>
        <v>0</v>
      </c>
      <c r="B453" s="7">
        <f t="shared" si="96"/>
        <v>0</v>
      </c>
      <c r="C453">
        <f>IF('Raw Data'!O448&gt;'Raw Data'!P448, 'Raw Data'!C448, 0)</f>
        <v>0</v>
      </c>
      <c r="D453" s="7">
        <f t="shared" si="97"/>
        <v>0</v>
      </c>
      <c r="E453">
        <f>IF(AND(ISNUMBER('Raw Data'!O448), 'Raw Data'!O448='Raw Data'!P448), 'Raw Data'!D448, 0)</f>
        <v>0</v>
      </c>
      <c r="F453" s="7">
        <f t="shared" si="98"/>
        <v>0</v>
      </c>
      <c r="G453">
        <f>IF('Raw Data'!O448&lt;'Raw Data'!P448, 'Raw Data'!E448, 0)</f>
        <v>0</v>
      </c>
      <c r="H453" s="7">
        <f t="shared" si="99"/>
        <v>0</v>
      </c>
      <c r="I453">
        <f>IF(SUM('Raw Data'!O448:P448)&gt;2, 'Raw Data'!F448, 0)</f>
        <v>0</v>
      </c>
      <c r="J453" s="7">
        <f t="shared" si="100"/>
        <v>0</v>
      </c>
      <c r="K453">
        <f>IF(AND(ISNUMBER('Raw Data'!O448),SUM('Raw Data'!O448:P448)&lt;3),'Raw Data'!F448,)</f>
        <v>0</v>
      </c>
      <c r="L453" s="7">
        <f t="shared" si="101"/>
        <v>0</v>
      </c>
      <c r="M453">
        <f>IF(AND('Raw Data'!O448&gt;0, 'Raw Data'!P448&gt;0), 'Raw Data'!H448, 0)</f>
        <v>0</v>
      </c>
      <c r="N453" s="7">
        <f t="shared" si="102"/>
        <v>0</v>
      </c>
      <c r="O453">
        <f>IF(AND(ISNUMBER('Raw Data'!O448), OR('Raw Data'!O448=0, 'Raw Data'!P448=0)), 'Raw Data'!I448, 0)</f>
        <v>0</v>
      </c>
      <c r="P453" s="7">
        <f>IF(OR(E453&gt;0, ISBLANK('Raw Data'!O448)=TRUE), 0, 1)</f>
        <v>0</v>
      </c>
      <c r="Q453">
        <f>IF('Raw Data'!O448='Raw Data'!P448, 0, IF('Raw Data'!O448&gt;'Raw Data'!P448, 'Raw Data'!J448, 0))</f>
        <v>0</v>
      </c>
      <c r="R453" s="7">
        <f>IF(OR(E453&gt;0, ISBLANK('Raw Data'!O448)=TRUE), 0, 1)</f>
        <v>0</v>
      </c>
      <c r="S453">
        <f>IF('Raw Data'!O448='Raw Data'!P448, 0, IF('Raw Data'!O448&lt;'Raw Data'!P448, 'Raw Data'!K448, 0))</f>
        <v>0</v>
      </c>
      <c r="T453" s="7">
        <f t="shared" si="103"/>
        <v>0</v>
      </c>
      <c r="U453">
        <f>IF(AND(ISNUMBER('Raw Data'!O448), OR('Raw Data'!O448&gt;'Raw Data'!P448, 'Raw Data'!O448='Raw Data'!P448)), 'Raw Data'!L448, 0)</f>
        <v>0</v>
      </c>
      <c r="V453" s="7">
        <f t="shared" si="104"/>
        <v>0</v>
      </c>
      <c r="W453">
        <f>IF(AND(ISNUMBER('Raw Data'!O448), OR('Raw Data'!O448&lt;'Raw Data'!P448, 'Raw Data'!O448='Raw Data'!P448)), 'Raw Data'!M448, 0)</f>
        <v>0</v>
      </c>
      <c r="X453" s="7">
        <f t="shared" si="105"/>
        <v>0</v>
      </c>
      <c r="Y453">
        <f>IF(AND(ISNUMBER('Raw Data'!O448), OR('Raw Data'!O448&gt;'Raw Data'!P448, 'Raw Data'!O448&lt;'Raw Data'!P448)), 'Raw Data'!N448, 0)</f>
        <v>0</v>
      </c>
      <c r="Z453">
        <f>IF('Raw Data'!C448&lt;'Raw Data'!E448, 1, 0)</f>
        <v>0</v>
      </c>
      <c r="AA453">
        <f>IF(AND('Raw Data'!C448&lt;'Raw Data'!E448, 'Raw Data'!O448&gt;'Raw Data'!P448), 'Raw Data'!C448, 0)</f>
        <v>0</v>
      </c>
      <c r="AB453" t="b">
        <f>'Raw Data'!C448&lt;'Raw Data'!E448</f>
        <v>0</v>
      </c>
      <c r="AC453">
        <f>IF('Raw Data'!C449&gt;'Raw Data'!E449, 1, 0)</f>
        <v>0</v>
      </c>
      <c r="AD453">
        <f>IF(AND('Raw Data'!C448&gt;'Raw Data'!E448, 'Raw Data'!O448&gt;'Raw Data'!P448), 'Raw Data'!C448, 0)</f>
        <v>0</v>
      </c>
      <c r="AE453">
        <f>IF('Raw Data'!E448&lt;'Raw Data'!C448, 1, 0)</f>
        <v>0</v>
      </c>
      <c r="AF453">
        <f>IF(AND('Raw Data'!C448&gt;'Raw Data'!E448, 'Raw Data'!O448&lt;'Raw Data'!P448), 'Raw Data'!E448, 0)</f>
        <v>0</v>
      </c>
      <c r="AG453">
        <f>IF('Raw Data'!E448&gt;'Raw Data'!C448, 1, 0)</f>
        <v>0</v>
      </c>
      <c r="AH453">
        <f>IF(AND('Raw Data'!C448&lt;'Raw Data'!E448, 'Raw Data'!O448&lt;'Raw Data'!P448), 'Raw Data'!E448, 0)</f>
        <v>0</v>
      </c>
      <c r="AI453" s="7">
        <f t="shared" si="106"/>
        <v>0</v>
      </c>
      <c r="AJ453">
        <f>IF(ISNUMBER('Raw Data'!C448), IF(_xlfn.XLOOKUP(SMALL('Raw Data'!C448:E448, 1), C453:G453, C453:G453, 0)&gt;0, SMALL('Raw Data'!C448:E448, 1), 0), 0)</f>
        <v>0</v>
      </c>
      <c r="AK453" s="7">
        <f t="shared" si="107"/>
        <v>0</v>
      </c>
      <c r="AL453">
        <f>IF(ISNUMBER('Raw Data'!C448), IF(_xlfn.XLOOKUP(SMALL('Raw Data'!C448:E448, 2), C453:G453, C453:G453, 0)&gt;0, SMALL('Raw Data'!C448:E448, 2), 0), 0)</f>
        <v>0</v>
      </c>
      <c r="AM453" s="7">
        <f t="shared" si="108"/>
        <v>0</v>
      </c>
      <c r="AN453">
        <f>IF(ISNUMBER('Raw Data'!C448), IF(_xlfn.XLOOKUP(SMALL('Raw Data'!C448:E448, 3), C453:G453, C453:G453, 0)&gt;0, SMALL('Raw Data'!C448:E448, 3), 0), 0)</f>
        <v>0</v>
      </c>
      <c r="AO453" s="7">
        <f t="shared" si="109"/>
        <v>0</v>
      </c>
      <c r="AP453">
        <f>IF(AND('Raw Data'!C448&lt;'Raw Data'!E448,'Raw Data'!O448&gt;'Raw Data'!P448),'Raw Data'!C448,IF(AND('Raw Data'!E448&lt;'Raw Data'!C448,'Raw Data'!P448&gt;'Raw Data'!O448),'Raw Data'!E448,0))</f>
        <v>0</v>
      </c>
      <c r="AQ453" s="7">
        <f t="shared" si="110"/>
        <v>0</v>
      </c>
      <c r="AR453">
        <f>IF(AND('Raw Data'!C448&gt;'Raw Data'!E448,'Raw Data'!O448&gt;'Raw Data'!P448),'Raw Data'!C448,IF(AND('Raw Data'!E448&gt;'Raw Data'!C448,'Raw Data'!P448&gt;'Raw Data'!O448),'Raw Data'!E448,0))</f>
        <v>0</v>
      </c>
      <c r="AS453">
        <f>IF('Raw Data'!D448&gt;0, IF('Raw Data'!D448&gt;4, Analysis!P453, 1), 0)</f>
        <v>0</v>
      </c>
      <c r="AT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AU453">
        <f t="shared" si="111"/>
        <v>0</v>
      </c>
      <c r="AV453">
        <f>IF(AND('Raw Data'!D448&gt;4,'Raw Data'!O448&lt;'Raw Data'!P448),'Raw Data'!K448,IF(AND('Raw Data'!D448&gt;4,'Raw Data'!O448='Raw Data'!P448),0,IF('Raw Data'!O448='Raw Data'!P448,'Raw Data'!D448,0)))</f>
        <v>0</v>
      </c>
      <c r="AW453">
        <f>IF(AND('Raw Data'!D448&lt;4, NOT(ISBLANK('Raw Data'!D448))), 1, 0)</f>
        <v>0</v>
      </c>
      <c r="AX453">
        <f>IF(AND('Raw Data'!D448&lt;4, 'Raw Data'!O448='Raw Data'!P448), 'Raw Data'!D448, 0)</f>
        <v>0</v>
      </c>
    </row>
    <row r="454" spans="1:50" x14ac:dyDescent="0.3">
      <c r="A454">
        <f>'Raw Data'!Q449</f>
        <v>0</v>
      </c>
      <c r="B454" s="7">
        <f t="shared" si="96"/>
        <v>0</v>
      </c>
      <c r="C454">
        <f>IF('Raw Data'!O449&gt;'Raw Data'!P449, 'Raw Data'!C449, 0)</f>
        <v>0</v>
      </c>
      <c r="D454" s="7">
        <f t="shared" si="97"/>
        <v>0</v>
      </c>
      <c r="E454">
        <f>IF(AND(ISNUMBER('Raw Data'!O449), 'Raw Data'!O449='Raw Data'!P449), 'Raw Data'!D449, 0)</f>
        <v>0</v>
      </c>
      <c r="F454" s="7">
        <f t="shared" si="98"/>
        <v>0</v>
      </c>
      <c r="G454">
        <f>IF('Raw Data'!O449&lt;'Raw Data'!P449, 'Raw Data'!E449, 0)</f>
        <v>0</v>
      </c>
      <c r="H454" s="7">
        <f t="shared" si="99"/>
        <v>0</v>
      </c>
      <c r="I454">
        <f>IF(SUM('Raw Data'!O449:P449)&gt;2, 'Raw Data'!F449, 0)</f>
        <v>0</v>
      </c>
      <c r="J454" s="7">
        <f t="shared" si="100"/>
        <v>0</v>
      </c>
      <c r="K454">
        <f>IF(AND(ISNUMBER('Raw Data'!O449),SUM('Raw Data'!O449:P449)&lt;3),'Raw Data'!F449,)</f>
        <v>0</v>
      </c>
      <c r="L454" s="7">
        <f t="shared" si="101"/>
        <v>0</v>
      </c>
      <c r="M454">
        <f>IF(AND('Raw Data'!O449&gt;0, 'Raw Data'!P449&gt;0), 'Raw Data'!H449, 0)</f>
        <v>0</v>
      </c>
      <c r="N454" s="7">
        <f t="shared" si="102"/>
        <v>0</v>
      </c>
      <c r="O454">
        <f>IF(AND(ISNUMBER('Raw Data'!O449), OR('Raw Data'!O449=0, 'Raw Data'!P449=0)), 'Raw Data'!I449, 0)</f>
        <v>0</v>
      </c>
      <c r="P454" s="7">
        <f>IF(OR(E454&gt;0, ISBLANK('Raw Data'!O449)=TRUE), 0, 1)</f>
        <v>0</v>
      </c>
      <c r="Q454">
        <f>IF('Raw Data'!O449='Raw Data'!P449, 0, IF('Raw Data'!O449&gt;'Raw Data'!P449, 'Raw Data'!J449, 0))</f>
        <v>0</v>
      </c>
      <c r="R454" s="7">
        <f>IF(OR(E454&gt;0, ISBLANK('Raw Data'!O449)=TRUE), 0, 1)</f>
        <v>0</v>
      </c>
      <c r="S454">
        <f>IF('Raw Data'!O449='Raw Data'!P449, 0, IF('Raw Data'!O449&lt;'Raw Data'!P449, 'Raw Data'!K449, 0))</f>
        <v>0</v>
      </c>
      <c r="T454" s="7">
        <f t="shared" si="103"/>
        <v>0</v>
      </c>
      <c r="U454">
        <f>IF(AND(ISNUMBER('Raw Data'!O449), OR('Raw Data'!O449&gt;'Raw Data'!P449, 'Raw Data'!O449='Raw Data'!P449)), 'Raw Data'!L449, 0)</f>
        <v>0</v>
      </c>
      <c r="V454" s="7">
        <f t="shared" si="104"/>
        <v>0</v>
      </c>
      <c r="W454">
        <f>IF(AND(ISNUMBER('Raw Data'!O449), OR('Raw Data'!O449&lt;'Raw Data'!P449, 'Raw Data'!O449='Raw Data'!P449)), 'Raw Data'!M449, 0)</f>
        <v>0</v>
      </c>
      <c r="X454" s="7">
        <f t="shared" si="105"/>
        <v>0</v>
      </c>
      <c r="Y454">
        <f>IF(AND(ISNUMBER('Raw Data'!O449), OR('Raw Data'!O449&gt;'Raw Data'!P449, 'Raw Data'!O449&lt;'Raw Data'!P449)), 'Raw Data'!N449, 0)</f>
        <v>0</v>
      </c>
      <c r="Z454">
        <f>IF('Raw Data'!C449&lt;'Raw Data'!E449, 1, 0)</f>
        <v>0</v>
      </c>
      <c r="AA454">
        <f>IF(AND('Raw Data'!C449&lt;'Raw Data'!E449, 'Raw Data'!O449&gt;'Raw Data'!P449), 'Raw Data'!C449, 0)</f>
        <v>0</v>
      </c>
      <c r="AB454" t="b">
        <f>'Raw Data'!C449&lt;'Raw Data'!E449</f>
        <v>0</v>
      </c>
      <c r="AC454">
        <f>IF('Raw Data'!C450&gt;'Raw Data'!E450, 1, 0)</f>
        <v>0</v>
      </c>
      <c r="AD454">
        <f>IF(AND('Raw Data'!C449&gt;'Raw Data'!E449, 'Raw Data'!O449&gt;'Raw Data'!P449), 'Raw Data'!C449, 0)</f>
        <v>0</v>
      </c>
      <c r="AE454">
        <f>IF('Raw Data'!E449&lt;'Raw Data'!C449, 1, 0)</f>
        <v>0</v>
      </c>
      <c r="AF454">
        <f>IF(AND('Raw Data'!C449&gt;'Raw Data'!E449, 'Raw Data'!O449&lt;'Raw Data'!P449), 'Raw Data'!E449, 0)</f>
        <v>0</v>
      </c>
      <c r="AG454">
        <f>IF('Raw Data'!E449&gt;'Raw Data'!C449, 1, 0)</f>
        <v>0</v>
      </c>
      <c r="AH454">
        <f>IF(AND('Raw Data'!C449&lt;'Raw Data'!E449, 'Raw Data'!O449&lt;'Raw Data'!P449), 'Raw Data'!E449, 0)</f>
        <v>0</v>
      </c>
      <c r="AI454" s="7">
        <f t="shared" si="106"/>
        <v>0</v>
      </c>
      <c r="AJ454">
        <f>IF(ISNUMBER('Raw Data'!C449), IF(_xlfn.XLOOKUP(SMALL('Raw Data'!C449:E449, 1), C454:G454, C454:G454, 0)&gt;0, SMALL('Raw Data'!C449:E449, 1), 0), 0)</f>
        <v>0</v>
      </c>
      <c r="AK454" s="7">
        <f t="shared" si="107"/>
        <v>0</v>
      </c>
      <c r="AL454">
        <f>IF(ISNUMBER('Raw Data'!C449), IF(_xlfn.XLOOKUP(SMALL('Raw Data'!C449:E449, 2), C454:G454, C454:G454, 0)&gt;0, SMALL('Raw Data'!C449:E449, 2), 0), 0)</f>
        <v>0</v>
      </c>
      <c r="AM454" s="7">
        <f t="shared" si="108"/>
        <v>0</v>
      </c>
      <c r="AN454">
        <f>IF(ISNUMBER('Raw Data'!C449), IF(_xlfn.XLOOKUP(SMALL('Raw Data'!C449:E449, 3), C454:G454, C454:G454, 0)&gt;0, SMALL('Raw Data'!C449:E449, 3), 0), 0)</f>
        <v>0</v>
      </c>
      <c r="AO454" s="7">
        <f t="shared" si="109"/>
        <v>0</v>
      </c>
      <c r="AP454">
        <f>IF(AND('Raw Data'!C449&lt;'Raw Data'!E449,'Raw Data'!O449&gt;'Raw Data'!P449),'Raw Data'!C449,IF(AND('Raw Data'!E449&lt;'Raw Data'!C449,'Raw Data'!P449&gt;'Raw Data'!O449),'Raw Data'!E449,0))</f>
        <v>0</v>
      </c>
      <c r="AQ454" s="7">
        <f t="shared" si="110"/>
        <v>0</v>
      </c>
      <c r="AR454">
        <f>IF(AND('Raw Data'!C449&gt;'Raw Data'!E449,'Raw Data'!O449&gt;'Raw Data'!P449),'Raw Data'!C449,IF(AND('Raw Data'!E449&gt;'Raw Data'!C449,'Raw Data'!P449&gt;'Raw Data'!O449),'Raw Data'!E449,0))</f>
        <v>0</v>
      </c>
      <c r="AS454">
        <f>IF('Raw Data'!D449&gt;0, IF('Raw Data'!D449&gt;4, Analysis!P454, 1), 0)</f>
        <v>0</v>
      </c>
      <c r="AT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AU454">
        <f t="shared" si="111"/>
        <v>0</v>
      </c>
      <c r="AV454">
        <f>IF(AND('Raw Data'!D449&gt;4,'Raw Data'!O449&lt;'Raw Data'!P449),'Raw Data'!K449,IF(AND('Raw Data'!D449&gt;4,'Raw Data'!O449='Raw Data'!P449),0,IF('Raw Data'!O449='Raw Data'!P449,'Raw Data'!D449,0)))</f>
        <v>0</v>
      </c>
      <c r="AW454">
        <f>IF(AND('Raw Data'!D449&lt;4, NOT(ISBLANK('Raw Data'!D449))), 1, 0)</f>
        <v>0</v>
      </c>
      <c r="AX454">
        <f>IF(AND('Raw Data'!D449&lt;4, 'Raw Data'!O449='Raw Data'!P449), 'Raw Data'!D449, 0)</f>
        <v>0</v>
      </c>
    </row>
    <row r="455" spans="1:50" x14ac:dyDescent="0.3">
      <c r="A455">
        <f>'Raw Data'!Q450</f>
        <v>0</v>
      </c>
      <c r="B455" s="7">
        <f t="shared" ref="B455:B518" si="112">IF(A455, 1, 0)</f>
        <v>0</v>
      </c>
      <c r="C455">
        <f>IF('Raw Data'!O450&gt;'Raw Data'!P450, 'Raw Data'!C450, 0)</f>
        <v>0</v>
      </c>
      <c r="D455" s="7">
        <f t="shared" ref="D455:D518" si="113">B455</f>
        <v>0</v>
      </c>
      <c r="E455">
        <f>IF(AND(ISNUMBER('Raw Data'!O450), 'Raw Data'!O450='Raw Data'!P450), 'Raw Data'!D450, 0)</f>
        <v>0</v>
      </c>
      <c r="F455" s="7">
        <f t="shared" ref="F455:F518" si="114">B455</f>
        <v>0</v>
      </c>
      <c r="G455">
        <f>IF('Raw Data'!O450&lt;'Raw Data'!P450, 'Raw Data'!E450, 0)</f>
        <v>0</v>
      </c>
      <c r="H455" s="7">
        <f t="shared" ref="H455:H518" si="115">D455</f>
        <v>0</v>
      </c>
      <c r="I455">
        <f>IF(SUM('Raw Data'!O450:P450)&gt;2, 'Raw Data'!F450, 0)</f>
        <v>0</v>
      </c>
      <c r="J455" s="7">
        <f t="shared" ref="J455:J518" si="116">H455</f>
        <v>0</v>
      </c>
      <c r="K455">
        <f>IF(AND(ISNUMBER('Raw Data'!O450),SUM('Raw Data'!O450:P450)&lt;3),'Raw Data'!F450,)</f>
        <v>0</v>
      </c>
      <c r="L455" s="7">
        <f t="shared" ref="L455:L518" si="117">J455</f>
        <v>0</v>
      </c>
      <c r="M455">
        <f>IF(AND('Raw Data'!O450&gt;0, 'Raw Data'!P450&gt;0), 'Raw Data'!H450, 0)</f>
        <v>0</v>
      </c>
      <c r="N455" s="7">
        <f t="shared" ref="N455:N518" si="118">J455</f>
        <v>0</v>
      </c>
      <c r="O455">
        <f>IF(AND(ISNUMBER('Raw Data'!O450), OR('Raw Data'!O450=0, 'Raw Data'!P450=0)), 'Raw Data'!I450, 0)</f>
        <v>0</v>
      </c>
      <c r="P455" s="7">
        <f>IF(OR(E455&gt;0, ISBLANK('Raw Data'!O450)=TRUE), 0, 1)</f>
        <v>0</v>
      </c>
      <c r="Q455">
        <f>IF('Raw Data'!O450='Raw Data'!P450, 0, IF('Raw Data'!O450&gt;'Raw Data'!P450, 'Raw Data'!J450, 0))</f>
        <v>0</v>
      </c>
      <c r="R455" s="7">
        <f>IF(OR(E455&gt;0, ISBLANK('Raw Data'!O450)=TRUE), 0, 1)</f>
        <v>0</v>
      </c>
      <c r="S455">
        <f>IF('Raw Data'!O450='Raw Data'!P450, 0, IF('Raw Data'!O450&lt;'Raw Data'!P450, 'Raw Data'!K450, 0))</f>
        <v>0</v>
      </c>
      <c r="T455" s="7">
        <f t="shared" ref="T455:T518" si="119">B455</f>
        <v>0</v>
      </c>
      <c r="U455">
        <f>IF(AND(ISNUMBER('Raw Data'!O450), OR('Raw Data'!O450&gt;'Raw Data'!P450, 'Raw Data'!O450='Raw Data'!P450)), 'Raw Data'!L450, 0)</f>
        <v>0</v>
      </c>
      <c r="V455" s="7">
        <f t="shared" ref="V455:V518" si="120">D455</f>
        <v>0</v>
      </c>
      <c r="W455">
        <f>IF(AND(ISNUMBER('Raw Data'!O450), OR('Raw Data'!O450&lt;'Raw Data'!P450, 'Raw Data'!O450='Raw Data'!P450)), 'Raw Data'!M450, 0)</f>
        <v>0</v>
      </c>
      <c r="X455" s="7">
        <f t="shared" ref="X455:X518" si="121">V455</f>
        <v>0</v>
      </c>
      <c r="Y455">
        <f>IF(AND(ISNUMBER('Raw Data'!O450), OR('Raw Data'!O450&gt;'Raw Data'!P450, 'Raw Data'!O450&lt;'Raw Data'!P450)), 'Raw Data'!N450, 0)</f>
        <v>0</v>
      </c>
      <c r="Z455">
        <f>IF('Raw Data'!C450&lt;'Raw Data'!E450, 1, 0)</f>
        <v>0</v>
      </c>
      <c r="AA455">
        <f>IF(AND('Raw Data'!C450&lt;'Raw Data'!E450, 'Raw Data'!O450&gt;'Raw Data'!P450), 'Raw Data'!C450, 0)</f>
        <v>0</v>
      </c>
      <c r="AB455" t="b">
        <f>'Raw Data'!C450&lt;'Raw Data'!E450</f>
        <v>0</v>
      </c>
      <c r="AC455">
        <f>IF('Raw Data'!C451&gt;'Raw Data'!E451, 1, 0)</f>
        <v>0</v>
      </c>
      <c r="AD455">
        <f>IF(AND('Raw Data'!C450&gt;'Raw Data'!E450, 'Raw Data'!O450&gt;'Raw Data'!P450), 'Raw Data'!C450, 0)</f>
        <v>0</v>
      </c>
      <c r="AE455">
        <f>IF('Raw Data'!E450&lt;'Raw Data'!C450, 1, 0)</f>
        <v>0</v>
      </c>
      <c r="AF455">
        <f>IF(AND('Raw Data'!C450&gt;'Raw Data'!E450, 'Raw Data'!O450&lt;'Raw Data'!P450), 'Raw Data'!E450, 0)</f>
        <v>0</v>
      </c>
      <c r="AG455">
        <f>IF('Raw Data'!E450&gt;'Raw Data'!C450, 1, 0)</f>
        <v>0</v>
      </c>
      <c r="AH455">
        <f>IF(AND('Raw Data'!C450&lt;'Raw Data'!E450, 'Raw Data'!O450&lt;'Raw Data'!P450), 'Raw Data'!E450, 0)</f>
        <v>0</v>
      </c>
      <c r="AI455" s="7">
        <f t="shared" ref="AI455:AI518" si="122">B455</f>
        <v>0</v>
      </c>
      <c r="AJ455">
        <f>IF(ISNUMBER('Raw Data'!C450), IF(_xlfn.XLOOKUP(SMALL('Raw Data'!C450:E450, 1), C455:G455, C455:G455, 0)&gt;0, SMALL('Raw Data'!C450:E450, 1), 0), 0)</f>
        <v>0</v>
      </c>
      <c r="AK455" s="7">
        <f t="shared" ref="AK455:AK518" si="123">AI455</f>
        <v>0</v>
      </c>
      <c r="AL455">
        <f>IF(ISNUMBER('Raw Data'!C450), IF(_xlfn.XLOOKUP(SMALL('Raw Data'!C450:E450, 2), C455:G455, C455:G455, 0)&gt;0, SMALL('Raw Data'!C450:E450, 2), 0), 0)</f>
        <v>0</v>
      </c>
      <c r="AM455" s="7">
        <f t="shared" ref="AM455:AM518" si="124">AK455</f>
        <v>0</v>
      </c>
      <c r="AN455">
        <f>IF(ISNUMBER('Raw Data'!C450), IF(_xlfn.XLOOKUP(SMALL('Raw Data'!C450:E450, 3), C455:G455, C455:G455, 0)&gt;0, SMALL('Raw Data'!C450:E450, 3), 0), 0)</f>
        <v>0</v>
      </c>
      <c r="AO455" s="7">
        <f t="shared" ref="AO455:AO518" si="125">AM455</f>
        <v>0</v>
      </c>
      <c r="AP455">
        <f>IF(AND('Raw Data'!C450&lt;'Raw Data'!E450,'Raw Data'!O450&gt;'Raw Data'!P450),'Raw Data'!C450,IF(AND('Raw Data'!E450&lt;'Raw Data'!C450,'Raw Data'!P450&gt;'Raw Data'!O450),'Raw Data'!E450,0))</f>
        <v>0</v>
      </c>
      <c r="AQ455" s="7">
        <f t="shared" ref="AQ455:AQ518" si="126">AO455</f>
        <v>0</v>
      </c>
      <c r="AR455">
        <f>IF(AND('Raw Data'!C450&gt;'Raw Data'!E450,'Raw Data'!O450&gt;'Raw Data'!P450),'Raw Data'!C450,IF(AND('Raw Data'!E450&gt;'Raw Data'!C450,'Raw Data'!P450&gt;'Raw Data'!O450),'Raw Data'!E450,0))</f>
        <v>0</v>
      </c>
      <c r="AS455">
        <f>IF('Raw Data'!D450&gt;0, IF('Raw Data'!D450&gt;4, Analysis!P455, 1), 0)</f>
        <v>0</v>
      </c>
      <c r="AT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AU455">
        <f t="shared" ref="AU455:AU518" si="127">AS455</f>
        <v>0</v>
      </c>
      <c r="AV455">
        <f>IF(AND('Raw Data'!D450&gt;4,'Raw Data'!O450&lt;'Raw Data'!P450),'Raw Data'!K450,IF(AND('Raw Data'!D450&gt;4,'Raw Data'!O450='Raw Data'!P450),0,IF('Raw Data'!O450='Raw Data'!P450,'Raw Data'!D450,0)))</f>
        <v>0</v>
      </c>
      <c r="AW455">
        <f>IF(AND('Raw Data'!D450&lt;4, NOT(ISBLANK('Raw Data'!D450))), 1, 0)</f>
        <v>0</v>
      </c>
      <c r="AX455">
        <f>IF(AND('Raw Data'!D450&lt;4, 'Raw Data'!O450='Raw Data'!P450), 'Raw Data'!D450, 0)</f>
        <v>0</v>
      </c>
    </row>
    <row r="456" spans="1:50" x14ac:dyDescent="0.3">
      <c r="A456">
        <f>'Raw Data'!Q451</f>
        <v>0</v>
      </c>
      <c r="B456" s="7">
        <f t="shared" si="112"/>
        <v>0</v>
      </c>
      <c r="C456">
        <f>IF('Raw Data'!O451&gt;'Raw Data'!P451, 'Raw Data'!C451, 0)</f>
        <v>0</v>
      </c>
      <c r="D456" s="7">
        <f t="shared" si="113"/>
        <v>0</v>
      </c>
      <c r="E456">
        <f>IF(AND(ISNUMBER('Raw Data'!O451), 'Raw Data'!O451='Raw Data'!P451), 'Raw Data'!D451, 0)</f>
        <v>0</v>
      </c>
      <c r="F456" s="7">
        <f t="shared" si="114"/>
        <v>0</v>
      </c>
      <c r="G456">
        <f>IF('Raw Data'!O451&lt;'Raw Data'!P451, 'Raw Data'!E451, 0)</f>
        <v>0</v>
      </c>
      <c r="H456" s="7">
        <f t="shared" si="115"/>
        <v>0</v>
      </c>
      <c r="I456">
        <f>IF(SUM('Raw Data'!O451:P451)&gt;2, 'Raw Data'!F451, 0)</f>
        <v>0</v>
      </c>
      <c r="J456" s="7">
        <f t="shared" si="116"/>
        <v>0</v>
      </c>
      <c r="K456">
        <f>IF(AND(ISNUMBER('Raw Data'!O451),SUM('Raw Data'!O451:P451)&lt;3),'Raw Data'!F451,)</f>
        <v>0</v>
      </c>
      <c r="L456" s="7">
        <f t="shared" si="117"/>
        <v>0</v>
      </c>
      <c r="M456">
        <f>IF(AND('Raw Data'!O451&gt;0, 'Raw Data'!P451&gt;0), 'Raw Data'!H451, 0)</f>
        <v>0</v>
      </c>
      <c r="N456" s="7">
        <f t="shared" si="118"/>
        <v>0</v>
      </c>
      <c r="O456">
        <f>IF(AND(ISNUMBER('Raw Data'!O451), OR('Raw Data'!O451=0, 'Raw Data'!P451=0)), 'Raw Data'!I451, 0)</f>
        <v>0</v>
      </c>
      <c r="P456" s="7">
        <f>IF(OR(E456&gt;0, ISBLANK('Raw Data'!O451)=TRUE), 0, 1)</f>
        <v>0</v>
      </c>
      <c r="Q456">
        <f>IF('Raw Data'!O451='Raw Data'!P451, 0, IF('Raw Data'!O451&gt;'Raw Data'!P451, 'Raw Data'!J451, 0))</f>
        <v>0</v>
      </c>
      <c r="R456" s="7">
        <f>IF(OR(E456&gt;0, ISBLANK('Raw Data'!O451)=TRUE), 0, 1)</f>
        <v>0</v>
      </c>
      <c r="S456">
        <f>IF('Raw Data'!O451='Raw Data'!P451, 0, IF('Raw Data'!O451&lt;'Raw Data'!P451, 'Raw Data'!K451, 0))</f>
        <v>0</v>
      </c>
      <c r="T456" s="7">
        <f t="shared" si="119"/>
        <v>0</v>
      </c>
      <c r="U456">
        <f>IF(AND(ISNUMBER('Raw Data'!O451), OR('Raw Data'!O451&gt;'Raw Data'!P451, 'Raw Data'!O451='Raw Data'!P451)), 'Raw Data'!L451, 0)</f>
        <v>0</v>
      </c>
      <c r="V456" s="7">
        <f t="shared" si="120"/>
        <v>0</v>
      </c>
      <c r="W456">
        <f>IF(AND(ISNUMBER('Raw Data'!O451), OR('Raw Data'!O451&lt;'Raw Data'!P451, 'Raw Data'!O451='Raw Data'!P451)), 'Raw Data'!M451, 0)</f>
        <v>0</v>
      </c>
      <c r="X456" s="7">
        <f t="shared" si="121"/>
        <v>0</v>
      </c>
      <c r="Y456">
        <f>IF(AND(ISNUMBER('Raw Data'!O451), OR('Raw Data'!O451&gt;'Raw Data'!P451, 'Raw Data'!O451&lt;'Raw Data'!P451)), 'Raw Data'!N451, 0)</f>
        <v>0</v>
      </c>
      <c r="Z456">
        <f>IF('Raw Data'!C451&lt;'Raw Data'!E451, 1, 0)</f>
        <v>0</v>
      </c>
      <c r="AA456">
        <f>IF(AND('Raw Data'!C451&lt;'Raw Data'!E451, 'Raw Data'!O451&gt;'Raw Data'!P451), 'Raw Data'!C451, 0)</f>
        <v>0</v>
      </c>
      <c r="AB456" t="b">
        <f>'Raw Data'!C451&lt;'Raw Data'!E451</f>
        <v>0</v>
      </c>
      <c r="AC456">
        <f>IF('Raw Data'!C452&gt;'Raw Data'!E452, 1, 0)</f>
        <v>0</v>
      </c>
      <c r="AD456">
        <f>IF(AND('Raw Data'!C451&gt;'Raw Data'!E451, 'Raw Data'!O451&gt;'Raw Data'!P451), 'Raw Data'!C451, 0)</f>
        <v>0</v>
      </c>
      <c r="AE456">
        <f>IF('Raw Data'!E451&lt;'Raw Data'!C451, 1, 0)</f>
        <v>0</v>
      </c>
      <c r="AF456">
        <f>IF(AND('Raw Data'!C451&gt;'Raw Data'!E451, 'Raw Data'!O451&lt;'Raw Data'!P451), 'Raw Data'!E451, 0)</f>
        <v>0</v>
      </c>
      <c r="AG456">
        <f>IF('Raw Data'!E451&gt;'Raw Data'!C451, 1, 0)</f>
        <v>0</v>
      </c>
      <c r="AH456">
        <f>IF(AND('Raw Data'!C451&lt;'Raw Data'!E451, 'Raw Data'!O451&lt;'Raw Data'!P451), 'Raw Data'!E451, 0)</f>
        <v>0</v>
      </c>
      <c r="AI456" s="7">
        <f t="shared" si="122"/>
        <v>0</v>
      </c>
      <c r="AJ456">
        <f>IF(ISNUMBER('Raw Data'!C451), IF(_xlfn.XLOOKUP(SMALL('Raw Data'!C451:E451, 1), C456:G456, C456:G456, 0)&gt;0, SMALL('Raw Data'!C451:E451, 1), 0), 0)</f>
        <v>0</v>
      </c>
      <c r="AK456" s="7">
        <f t="shared" si="123"/>
        <v>0</v>
      </c>
      <c r="AL456">
        <f>IF(ISNUMBER('Raw Data'!C451), IF(_xlfn.XLOOKUP(SMALL('Raw Data'!C451:E451, 2), C456:G456, C456:G456, 0)&gt;0, SMALL('Raw Data'!C451:E451, 2), 0), 0)</f>
        <v>0</v>
      </c>
      <c r="AM456" s="7">
        <f t="shared" si="124"/>
        <v>0</v>
      </c>
      <c r="AN456">
        <f>IF(ISNUMBER('Raw Data'!C451), IF(_xlfn.XLOOKUP(SMALL('Raw Data'!C451:E451, 3), C456:G456, C456:G456, 0)&gt;0, SMALL('Raw Data'!C451:E451, 3), 0), 0)</f>
        <v>0</v>
      </c>
      <c r="AO456" s="7">
        <f t="shared" si="125"/>
        <v>0</v>
      </c>
      <c r="AP456">
        <f>IF(AND('Raw Data'!C451&lt;'Raw Data'!E451,'Raw Data'!O451&gt;'Raw Data'!P451),'Raw Data'!C451,IF(AND('Raw Data'!E451&lt;'Raw Data'!C451,'Raw Data'!P451&gt;'Raw Data'!O451),'Raw Data'!E451,0))</f>
        <v>0</v>
      </c>
      <c r="AQ456" s="7">
        <f t="shared" si="126"/>
        <v>0</v>
      </c>
      <c r="AR456">
        <f>IF(AND('Raw Data'!C451&gt;'Raw Data'!E451,'Raw Data'!O451&gt;'Raw Data'!P451),'Raw Data'!C451,IF(AND('Raw Data'!E451&gt;'Raw Data'!C451,'Raw Data'!P451&gt;'Raw Data'!O451),'Raw Data'!E451,0))</f>
        <v>0</v>
      </c>
      <c r="AS456">
        <f>IF('Raw Data'!D451&gt;0, IF('Raw Data'!D451&gt;4, Analysis!P456, 1), 0)</f>
        <v>0</v>
      </c>
      <c r="AT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AU456">
        <f t="shared" si="127"/>
        <v>0</v>
      </c>
      <c r="AV456">
        <f>IF(AND('Raw Data'!D451&gt;4,'Raw Data'!O451&lt;'Raw Data'!P451),'Raw Data'!K451,IF(AND('Raw Data'!D451&gt;4,'Raw Data'!O451='Raw Data'!P451),0,IF('Raw Data'!O451='Raw Data'!P451,'Raw Data'!D451,0)))</f>
        <v>0</v>
      </c>
      <c r="AW456">
        <f>IF(AND('Raw Data'!D451&lt;4, NOT(ISBLANK('Raw Data'!D451))), 1, 0)</f>
        <v>0</v>
      </c>
      <c r="AX456">
        <f>IF(AND('Raw Data'!D451&lt;4, 'Raw Data'!O451='Raw Data'!P451), 'Raw Data'!D451, 0)</f>
        <v>0</v>
      </c>
    </row>
    <row r="457" spans="1:50" x14ac:dyDescent="0.3">
      <c r="A457">
        <f>'Raw Data'!Q452</f>
        <v>0</v>
      </c>
      <c r="B457" s="7">
        <f t="shared" si="112"/>
        <v>0</v>
      </c>
      <c r="C457">
        <f>IF('Raw Data'!O452&gt;'Raw Data'!P452, 'Raw Data'!C452, 0)</f>
        <v>0</v>
      </c>
      <c r="D457" s="7">
        <f t="shared" si="113"/>
        <v>0</v>
      </c>
      <c r="E457">
        <f>IF(AND(ISNUMBER('Raw Data'!O452), 'Raw Data'!O452='Raw Data'!P452), 'Raw Data'!D452, 0)</f>
        <v>0</v>
      </c>
      <c r="F457" s="7">
        <f t="shared" si="114"/>
        <v>0</v>
      </c>
      <c r="G457">
        <f>IF('Raw Data'!O452&lt;'Raw Data'!P452, 'Raw Data'!E452, 0)</f>
        <v>0</v>
      </c>
      <c r="H457" s="7">
        <f t="shared" si="115"/>
        <v>0</v>
      </c>
      <c r="I457">
        <f>IF(SUM('Raw Data'!O452:P452)&gt;2, 'Raw Data'!F452, 0)</f>
        <v>0</v>
      </c>
      <c r="J457" s="7">
        <f t="shared" si="116"/>
        <v>0</v>
      </c>
      <c r="K457">
        <f>IF(AND(ISNUMBER('Raw Data'!O452),SUM('Raw Data'!O452:P452)&lt;3),'Raw Data'!F452,)</f>
        <v>0</v>
      </c>
      <c r="L457" s="7">
        <f t="shared" si="117"/>
        <v>0</v>
      </c>
      <c r="M457">
        <f>IF(AND('Raw Data'!O452&gt;0, 'Raw Data'!P452&gt;0), 'Raw Data'!H452, 0)</f>
        <v>0</v>
      </c>
      <c r="N457" s="7">
        <f t="shared" si="118"/>
        <v>0</v>
      </c>
      <c r="O457">
        <f>IF(AND(ISNUMBER('Raw Data'!O452), OR('Raw Data'!O452=0, 'Raw Data'!P452=0)), 'Raw Data'!I452, 0)</f>
        <v>0</v>
      </c>
      <c r="P457" s="7">
        <f>IF(OR(E457&gt;0, ISBLANK('Raw Data'!O452)=TRUE), 0, 1)</f>
        <v>0</v>
      </c>
      <c r="Q457">
        <f>IF('Raw Data'!O452='Raw Data'!P452, 0, IF('Raw Data'!O452&gt;'Raw Data'!P452, 'Raw Data'!J452, 0))</f>
        <v>0</v>
      </c>
      <c r="R457" s="7">
        <f>IF(OR(E457&gt;0, ISBLANK('Raw Data'!O452)=TRUE), 0, 1)</f>
        <v>0</v>
      </c>
      <c r="S457">
        <f>IF('Raw Data'!O452='Raw Data'!P452, 0, IF('Raw Data'!O452&lt;'Raw Data'!P452, 'Raw Data'!K452, 0))</f>
        <v>0</v>
      </c>
      <c r="T457" s="7">
        <f t="shared" si="119"/>
        <v>0</v>
      </c>
      <c r="U457">
        <f>IF(AND(ISNUMBER('Raw Data'!O452), OR('Raw Data'!O452&gt;'Raw Data'!P452, 'Raw Data'!O452='Raw Data'!P452)), 'Raw Data'!L452, 0)</f>
        <v>0</v>
      </c>
      <c r="V457" s="7">
        <f t="shared" si="120"/>
        <v>0</v>
      </c>
      <c r="W457">
        <f>IF(AND(ISNUMBER('Raw Data'!O452), OR('Raw Data'!O452&lt;'Raw Data'!P452, 'Raw Data'!O452='Raw Data'!P452)), 'Raw Data'!M452, 0)</f>
        <v>0</v>
      </c>
      <c r="X457" s="7">
        <f t="shared" si="121"/>
        <v>0</v>
      </c>
      <c r="Y457">
        <f>IF(AND(ISNUMBER('Raw Data'!O452), OR('Raw Data'!O452&gt;'Raw Data'!P452, 'Raw Data'!O452&lt;'Raw Data'!P452)), 'Raw Data'!N452, 0)</f>
        <v>0</v>
      </c>
      <c r="Z457">
        <f>IF('Raw Data'!C452&lt;'Raw Data'!E452, 1, 0)</f>
        <v>0</v>
      </c>
      <c r="AA457">
        <f>IF(AND('Raw Data'!C452&lt;'Raw Data'!E452, 'Raw Data'!O452&gt;'Raw Data'!P452), 'Raw Data'!C452, 0)</f>
        <v>0</v>
      </c>
      <c r="AB457" t="b">
        <f>'Raw Data'!C452&lt;'Raw Data'!E452</f>
        <v>0</v>
      </c>
      <c r="AC457">
        <f>IF('Raw Data'!C453&gt;'Raw Data'!E453, 1, 0)</f>
        <v>0</v>
      </c>
      <c r="AD457">
        <f>IF(AND('Raw Data'!C452&gt;'Raw Data'!E452, 'Raw Data'!O452&gt;'Raw Data'!P452), 'Raw Data'!C452, 0)</f>
        <v>0</v>
      </c>
      <c r="AE457">
        <f>IF('Raw Data'!E452&lt;'Raw Data'!C452, 1, 0)</f>
        <v>0</v>
      </c>
      <c r="AF457">
        <f>IF(AND('Raw Data'!C452&gt;'Raw Data'!E452, 'Raw Data'!O452&lt;'Raw Data'!P452), 'Raw Data'!E452, 0)</f>
        <v>0</v>
      </c>
      <c r="AG457">
        <f>IF('Raw Data'!E452&gt;'Raw Data'!C452, 1, 0)</f>
        <v>0</v>
      </c>
      <c r="AH457">
        <f>IF(AND('Raw Data'!C452&lt;'Raw Data'!E452, 'Raw Data'!O452&lt;'Raw Data'!P452), 'Raw Data'!E452, 0)</f>
        <v>0</v>
      </c>
      <c r="AI457" s="7">
        <f t="shared" si="122"/>
        <v>0</v>
      </c>
      <c r="AJ457">
        <f>IF(ISNUMBER('Raw Data'!C452), IF(_xlfn.XLOOKUP(SMALL('Raw Data'!C452:E452, 1), C457:G457, C457:G457, 0)&gt;0, SMALL('Raw Data'!C452:E452, 1), 0), 0)</f>
        <v>0</v>
      </c>
      <c r="AK457" s="7">
        <f t="shared" si="123"/>
        <v>0</v>
      </c>
      <c r="AL457">
        <f>IF(ISNUMBER('Raw Data'!C452), IF(_xlfn.XLOOKUP(SMALL('Raw Data'!C452:E452, 2), C457:G457, C457:G457, 0)&gt;0, SMALL('Raw Data'!C452:E452, 2), 0), 0)</f>
        <v>0</v>
      </c>
      <c r="AM457" s="7">
        <f t="shared" si="124"/>
        <v>0</v>
      </c>
      <c r="AN457">
        <f>IF(ISNUMBER('Raw Data'!C452), IF(_xlfn.XLOOKUP(SMALL('Raw Data'!C452:E452, 3), C457:G457, C457:G457, 0)&gt;0, SMALL('Raw Data'!C452:E452, 3), 0), 0)</f>
        <v>0</v>
      </c>
      <c r="AO457" s="7">
        <f t="shared" si="125"/>
        <v>0</v>
      </c>
      <c r="AP457">
        <f>IF(AND('Raw Data'!C452&lt;'Raw Data'!E452,'Raw Data'!O452&gt;'Raw Data'!P452),'Raw Data'!C452,IF(AND('Raw Data'!E452&lt;'Raw Data'!C452,'Raw Data'!P452&gt;'Raw Data'!O452),'Raw Data'!E452,0))</f>
        <v>0</v>
      </c>
      <c r="AQ457" s="7">
        <f t="shared" si="126"/>
        <v>0</v>
      </c>
      <c r="AR457">
        <f>IF(AND('Raw Data'!C452&gt;'Raw Data'!E452,'Raw Data'!O452&gt;'Raw Data'!P452),'Raw Data'!C452,IF(AND('Raw Data'!E452&gt;'Raw Data'!C452,'Raw Data'!P452&gt;'Raw Data'!O452),'Raw Data'!E452,0))</f>
        <v>0</v>
      </c>
      <c r="AS457">
        <f>IF('Raw Data'!D452&gt;0, IF('Raw Data'!D452&gt;4, Analysis!P457, 1), 0)</f>
        <v>0</v>
      </c>
      <c r="AT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AU457">
        <f t="shared" si="127"/>
        <v>0</v>
      </c>
      <c r="AV457">
        <f>IF(AND('Raw Data'!D452&gt;4,'Raw Data'!O452&lt;'Raw Data'!P452),'Raw Data'!K452,IF(AND('Raw Data'!D452&gt;4,'Raw Data'!O452='Raw Data'!P452),0,IF('Raw Data'!O452='Raw Data'!P452,'Raw Data'!D452,0)))</f>
        <v>0</v>
      </c>
      <c r="AW457">
        <f>IF(AND('Raw Data'!D452&lt;4, NOT(ISBLANK('Raw Data'!D452))), 1, 0)</f>
        <v>0</v>
      </c>
      <c r="AX457">
        <f>IF(AND('Raw Data'!D452&lt;4, 'Raw Data'!O452='Raw Data'!P452), 'Raw Data'!D452, 0)</f>
        <v>0</v>
      </c>
    </row>
    <row r="458" spans="1:50" x14ac:dyDescent="0.3">
      <c r="A458">
        <f>'Raw Data'!Q453</f>
        <v>0</v>
      </c>
      <c r="B458" s="7">
        <f t="shared" si="112"/>
        <v>0</v>
      </c>
      <c r="C458">
        <f>IF('Raw Data'!O453&gt;'Raw Data'!P453, 'Raw Data'!C453, 0)</f>
        <v>0</v>
      </c>
      <c r="D458" s="7">
        <f t="shared" si="113"/>
        <v>0</v>
      </c>
      <c r="E458">
        <f>IF(AND(ISNUMBER('Raw Data'!O453), 'Raw Data'!O453='Raw Data'!P453), 'Raw Data'!D453, 0)</f>
        <v>0</v>
      </c>
      <c r="F458" s="7">
        <f t="shared" si="114"/>
        <v>0</v>
      </c>
      <c r="G458">
        <f>IF('Raw Data'!O453&lt;'Raw Data'!P453, 'Raw Data'!E453, 0)</f>
        <v>0</v>
      </c>
      <c r="H458" s="7">
        <f t="shared" si="115"/>
        <v>0</v>
      </c>
      <c r="I458">
        <f>IF(SUM('Raw Data'!O453:P453)&gt;2, 'Raw Data'!F453, 0)</f>
        <v>0</v>
      </c>
      <c r="J458" s="7">
        <f t="shared" si="116"/>
        <v>0</v>
      </c>
      <c r="K458">
        <f>IF(AND(ISNUMBER('Raw Data'!O453),SUM('Raw Data'!O453:P453)&lt;3),'Raw Data'!F453,)</f>
        <v>0</v>
      </c>
      <c r="L458" s="7">
        <f t="shared" si="117"/>
        <v>0</v>
      </c>
      <c r="M458">
        <f>IF(AND('Raw Data'!O453&gt;0, 'Raw Data'!P453&gt;0), 'Raw Data'!H453, 0)</f>
        <v>0</v>
      </c>
      <c r="N458" s="7">
        <f t="shared" si="118"/>
        <v>0</v>
      </c>
      <c r="O458">
        <f>IF(AND(ISNUMBER('Raw Data'!O453), OR('Raw Data'!O453=0, 'Raw Data'!P453=0)), 'Raw Data'!I453, 0)</f>
        <v>0</v>
      </c>
      <c r="P458" s="7">
        <f>IF(OR(E458&gt;0, ISBLANK('Raw Data'!O453)=TRUE), 0, 1)</f>
        <v>0</v>
      </c>
      <c r="Q458">
        <f>IF('Raw Data'!O453='Raw Data'!P453, 0, IF('Raw Data'!O453&gt;'Raw Data'!P453, 'Raw Data'!J453, 0))</f>
        <v>0</v>
      </c>
      <c r="R458" s="7">
        <f>IF(OR(E458&gt;0, ISBLANK('Raw Data'!O453)=TRUE), 0, 1)</f>
        <v>0</v>
      </c>
      <c r="S458">
        <f>IF('Raw Data'!O453='Raw Data'!P453, 0, IF('Raw Data'!O453&lt;'Raw Data'!P453, 'Raw Data'!K453, 0))</f>
        <v>0</v>
      </c>
      <c r="T458" s="7">
        <f t="shared" si="119"/>
        <v>0</v>
      </c>
      <c r="U458">
        <f>IF(AND(ISNUMBER('Raw Data'!O453), OR('Raw Data'!O453&gt;'Raw Data'!P453, 'Raw Data'!O453='Raw Data'!P453)), 'Raw Data'!L453, 0)</f>
        <v>0</v>
      </c>
      <c r="V458" s="7">
        <f t="shared" si="120"/>
        <v>0</v>
      </c>
      <c r="W458">
        <f>IF(AND(ISNUMBER('Raw Data'!O453), OR('Raw Data'!O453&lt;'Raw Data'!P453, 'Raw Data'!O453='Raw Data'!P453)), 'Raw Data'!M453, 0)</f>
        <v>0</v>
      </c>
      <c r="X458" s="7">
        <f t="shared" si="121"/>
        <v>0</v>
      </c>
      <c r="Y458">
        <f>IF(AND(ISNUMBER('Raw Data'!O453), OR('Raw Data'!O453&gt;'Raw Data'!P453, 'Raw Data'!O453&lt;'Raw Data'!P453)), 'Raw Data'!N453, 0)</f>
        <v>0</v>
      </c>
      <c r="Z458">
        <f>IF('Raw Data'!C453&lt;'Raw Data'!E453, 1, 0)</f>
        <v>0</v>
      </c>
      <c r="AA458">
        <f>IF(AND('Raw Data'!C453&lt;'Raw Data'!E453, 'Raw Data'!O453&gt;'Raw Data'!P453), 'Raw Data'!C453, 0)</f>
        <v>0</v>
      </c>
      <c r="AB458" t="b">
        <f>'Raw Data'!C453&lt;'Raw Data'!E453</f>
        <v>0</v>
      </c>
      <c r="AC458">
        <f>IF('Raw Data'!C454&gt;'Raw Data'!E454, 1, 0)</f>
        <v>0</v>
      </c>
      <c r="AD458">
        <f>IF(AND('Raw Data'!C453&gt;'Raw Data'!E453, 'Raw Data'!O453&gt;'Raw Data'!P453), 'Raw Data'!C453, 0)</f>
        <v>0</v>
      </c>
      <c r="AE458">
        <f>IF('Raw Data'!E453&lt;'Raw Data'!C453, 1, 0)</f>
        <v>0</v>
      </c>
      <c r="AF458">
        <f>IF(AND('Raw Data'!C453&gt;'Raw Data'!E453, 'Raw Data'!O453&lt;'Raw Data'!P453), 'Raw Data'!E453, 0)</f>
        <v>0</v>
      </c>
      <c r="AG458">
        <f>IF('Raw Data'!E453&gt;'Raw Data'!C453, 1, 0)</f>
        <v>0</v>
      </c>
      <c r="AH458">
        <f>IF(AND('Raw Data'!C453&lt;'Raw Data'!E453, 'Raw Data'!O453&lt;'Raw Data'!P453), 'Raw Data'!E453, 0)</f>
        <v>0</v>
      </c>
      <c r="AI458" s="7">
        <f t="shared" si="122"/>
        <v>0</v>
      </c>
      <c r="AJ458">
        <f>IF(ISNUMBER('Raw Data'!C453), IF(_xlfn.XLOOKUP(SMALL('Raw Data'!C453:E453, 1), C458:G458, C458:G458, 0)&gt;0, SMALL('Raw Data'!C453:E453, 1), 0), 0)</f>
        <v>0</v>
      </c>
      <c r="AK458" s="7">
        <f t="shared" si="123"/>
        <v>0</v>
      </c>
      <c r="AL458">
        <f>IF(ISNUMBER('Raw Data'!C453), IF(_xlfn.XLOOKUP(SMALL('Raw Data'!C453:E453, 2), C458:G458, C458:G458, 0)&gt;0, SMALL('Raw Data'!C453:E453, 2), 0), 0)</f>
        <v>0</v>
      </c>
      <c r="AM458" s="7">
        <f t="shared" si="124"/>
        <v>0</v>
      </c>
      <c r="AN458">
        <f>IF(ISNUMBER('Raw Data'!C453), IF(_xlfn.XLOOKUP(SMALL('Raw Data'!C453:E453, 3), C458:G458, C458:G458, 0)&gt;0, SMALL('Raw Data'!C453:E453, 3), 0), 0)</f>
        <v>0</v>
      </c>
      <c r="AO458" s="7">
        <f t="shared" si="125"/>
        <v>0</v>
      </c>
      <c r="AP458">
        <f>IF(AND('Raw Data'!C453&lt;'Raw Data'!E453,'Raw Data'!O453&gt;'Raw Data'!P453),'Raw Data'!C453,IF(AND('Raw Data'!E453&lt;'Raw Data'!C453,'Raw Data'!P453&gt;'Raw Data'!O453),'Raw Data'!E453,0))</f>
        <v>0</v>
      </c>
      <c r="AQ458" s="7">
        <f t="shared" si="126"/>
        <v>0</v>
      </c>
      <c r="AR458">
        <f>IF(AND('Raw Data'!C453&gt;'Raw Data'!E453,'Raw Data'!O453&gt;'Raw Data'!P453),'Raw Data'!C453,IF(AND('Raw Data'!E453&gt;'Raw Data'!C453,'Raw Data'!P453&gt;'Raw Data'!O453),'Raw Data'!E453,0))</f>
        <v>0</v>
      </c>
      <c r="AS458">
        <f>IF('Raw Data'!D453&gt;0, IF('Raw Data'!D453&gt;4, Analysis!P458, 1), 0)</f>
        <v>0</v>
      </c>
      <c r="AT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AU458">
        <f t="shared" si="127"/>
        <v>0</v>
      </c>
      <c r="AV458">
        <f>IF(AND('Raw Data'!D453&gt;4,'Raw Data'!O453&lt;'Raw Data'!P453),'Raw Data'!K453,IF(AND('Raw Data'!D453&gt;4,'Raw Data'!O453='Raw Data'!P453),0,IF('Raw Data'!O453='Raw Data'!P453,'Raw Data'!D453,0)))</f>
        <v>0</v>
      </c>
      <c r="AW458">
        <f>IF(AND('Raw Data'!D453&lt;4, NOT(ISBLANK('Raw Data'!D453))), 1, 0)</f>
        <v>0</v>
      </c>
      <c r="AX458">
        <f>IF(AND('Raw Data'!D453&lt;4, 'Raw Data'!O453='Raw Data'!P453), 'Raw Data'!D453, 0)</f>
        <v>0</v>
      </c>
    </row>
    <row r="459" spans="1:50" x14ac:dyDescent="0.3">
      <c r="A459">
        <f>'Raw Data'!Q454</f>
        <v>0</v>
      </c>
      <c r="B459" s="7">
        <f t="shared" si="112"/>
        <v>0</v>
      </c>
      <c r="C459">
        <f>IF('Raw Data'!O454&gt;'Raw Data'!P454, 'Raw Data'!C454, 0)</f>
        <v>0</v>
      </c>
      <c r="D459" s="7">
        <f t="shared" si="113"/>
        <v>0</v>
      </c>
      <c r="E459">
        <f>IF(AND(ISNUMBER('Raw Data'!O454), 'Raw Data'!O454='Raw Data'!P454), 'Raw Data'!D454, 0)</f>
        <v>0</v>
      </c>
      <c r="F459" s="7">
        <f t="shared" si="114"/>
        <v>0</v>
      </c>
      <c r="G459">
        <f>IF('Raw Data'!O454&lt;'Raw Data'!P454, 'Raw Data'!E454, 0)</f>
        <v>0</v>
      </c>
      <c r="H459" s="7">
        <f t="shared" si="115"/>
        <v>0</v>
      </c>
      <c r="I459">
        <f>IF(SUM('Raw Data'!O454:P454)&gt;2, 'Raw Data'!F454, 0)</f>
        <v>0</v>
      </c>
      <c r="J459" s="7">
        <f t="shared" si="116"/>
        <v>0</v>
      </c>
      <c r="K459">
        <f>IF(AND(ISNUMBER('Raw Data'!O454),SUM('Raw Data'!O454:P454)&lt;3),'Raw Data'!F454,)</f>
        <v>0</v>
      </c>
      <c r="L459" s="7">
        <f t="shared" si="117"/>
        <v>0</v>
      </c>
      <c r="M459">
        <f>IF(AND('Raw Data'!O454&gt;0, 'Raw Data'!P454&gt;0), 'Raw Data'!H454, 0)</f>
        <v>0</v>
      </c>
      <c r="N459" s="7">
        <f t="shared" si="118"/>
        <v>0</v>
      </c>
      <c r="O459">
        <f>IF(AND(ISNUMBER('Raw Data'!O454), OR('Raw Data'!O454=0, 'Raw Data'!P454=0)), 'Raw Data'!I454, 0)</f>
        <v>0</v>
      </c>
      <c r="P459" s="7">
        <f>IF(OR(E459&gt;0, ISBLANK('Raw Data'!O454)=TRUE), 0, 1)</f>
        <v>0</v>
      </c>
      <c r="Q459">
        <f>IF('Raw Data'!O454='Raw Data'!P454, 0, IF('Raw Data'!O454&gt;'Raw Data'!P454, 'Raw Data'!J454, 0))</f>
        <v>0</v>
      </c>
      <c r="R459" s="7">
        <f>IF(OR(E459&gt;0, ISBLANK('Raw Data'!O454)=TRUE), 0, 1)</f>
        <v>0</v>
      </c>
      <c r="S459">
        <f>IF('Raw Data'!O454='Raw Data'!P454, 0, IF('Raw Data'!O454&lt;'Raw Data'!P454, 'Raw Data'!K454, 0))</f>
        <v>0</v>
      </c>
      <c r="T459" s="7">
        <f t="shared" si="119"/>
        <v>0</v>
      </c>
      <c r="U459">
        <f>IF(AND(ISNUMBER('Raw Data'!O454), OR('Raw Data'!O454&gt;'Raw Data'!P454, 'Raw Data'!O454='Raw Data'!P454)), 'Raw Data'!L454, 0)</f>
        <v>0</v>
      </c>
      <c r="V459" s="7">
        <f t="shared" si="120"/>
        <v>0</v>
      </c>
      <c r="W459">
        <f>IF(AND(ISNUMBER('Raw Data'!O454), OR('Raw Data'!O454&lt;'Raw Data'!P454, 'Raw Data'!O454='Raw Data'!P454)), 'Raw Data'!M454, 0)</f>
        <v>0</v>
      </c>
      <c r="X459" s="7">
        <f t="shared" si="121"/>
        <v>0</v>
      </c>
      <c r="Y459">
        <f>IF(AND(ISNUMBER('Raw Data'!O454), OR('Raw Data'!O454&gt;'Raw Data'!P454, 'Raw Data'!O454&lt;'Raw Data'!P454)), 'Raw Data'!N454, 0)</f>
        <v>0</v>
      </c>
      <c r="Z459">
        <f>IF('Raw Data'!C454&lt;'Raw Data'!E454, 1, 0)</f>
        <v>0</v>
      </c>
      <c r="AA459">
        <f>IF(AND('Raw Data'!C454&lt;'Raw Data'!E454, 'Raw Data'!O454&gt;'Raw Data'!P454), 'Raw Data'!C454, 0)</f>
        <v>0</v>
      </c>
      <c r="AB459" t="b">
        <f>'Raw Data'!C454&lt;'Raw Data'!E454</f>
        <v>0</v>
      </c>
      <c r="AC459">
        <f>IF('Raw Data'!C455&gt;'Raw Data'!E455, 1, 0)</f>
        <v>0</v>
      </c>
      <c r="AD459">
        <f>IF(AND('Raw Data'!C454&gt;'Raw Data'!E454, 'Raw Data'!O454&gt;'Raw Data'!P454), 'Raw Data'!C454, 0)</f>
        <v>0</v>
      </c>
      <c r="AE459">
        <f>IF('Raw Data'!E454&lt;'Raw Data'!C454, 1, 0)</f>
        <v>0</v>
      </c>
      <c r="AF459">
        <f>IF(AND('Raw Data'!C454&gt;'Raw Data'!E454, 'Raw Data'!O454&lt;'Raw Data'!P454), 'Raw Data'!E454, 0)</f>
        <v>0</v>
      </c>
      <c r="AG459">
        <f>IF('Raw Data'!E454&gt;'Raw Data'!C454, 1, 0)</f>
        <v>0</v>
      </c>
      <c r="AH459">
        <f>IF(AND('Raw Data'!C454&lt;'Raw Data'!E454, 'Raw Data'!O454&lt;'Raw Data'!P454), 'Raw Data'!E454, 0)</f>
        <v>0</v>
      </c>
      <c r="AI459" s="7">
        <f t="shared" si="122"/>
        <v>0</v>
      </c>
      <c r="AJ459">
        <f>IF(ISNUMBER('Raw Data'!C454), IF(_xlfn.XLOOKUP(SMALL('Raw Data'!C454:E454, 1), C459:G459, C459:G459, 0)&gt;0, SMALL('Raw Data'!C454:E454, 1), 0), 0)</f>
        <v>0</v>
      </c>
      <c r="AK459" s="7">
        <f t="shared" si="123"/>
        <v>0</v>
      </c>
      <c r="AL459">
        <f>IF(ISNUMBER('Raw Data'!C454), IF(_xlfn.XLOOKUP(SMALL('Raw Data'!C454:E454, 2), C459:G459, C459:G459, 0)&gt;0, SMALL('Raw Data'!C454:E454, 2), 0), 0)</f>
        <v>0</v>
      </c>
      <c r="AM459" s="7">
        <f t="shared" si="124"/>
        <v>0</v>
      </c>
      <c r="AN459">
        <f>IF(ISNUMBER('Raw Data'!C454), IF(_xlfn.XLOOKUP(SMALL('Raw Data'!C454:E454, 3), C459:G459, C459:G459, 0)&gt;0, SMALL('Raw Data'!C454:E454, 3), 0), 0)</f>
        <v>0</v>
      </c>
      <c r="AO459" s="7">
        <f t="shared" si="125"/>
        <v>0</v>
      </c>
      <c r="AP459">
        <f>IF(AND('Raw Data'!C454&lt;'Raw Data'!E454,'Raw Data'!O454&gt;'Raw Data'!P454),'Raw Data'!C454,IF(AND('Raw Data'!E454&lt;'Raw Data'!C454,'Raw Data'!P454&gt;'Raw Data'!O454),'Raw Data'!E454,0))</f>
        <v>0</v>
      </c>
      <c r="AQ459" s="7">
        <f t="shared" si="126"/>
        <v>0</v>
      </c>
      <c r="AR459">
        <f>IF(AND('Raw Data'!C454&gt;'Raw Data'!E454,'Raw Data'!O454&gt;'Raw Data'!P454),'Raw Data'!C454,IF(AND('Raw Data'!E454&gt;'Raw Data'!C454,'Raw Data'!P454&gt;'Raw Data'!O454),'Raw Data'!E454,0))</f>
        <v>0</v>
      </c>
      <c r="AS459">
        <f>IF('Raw Data'!D454&gt;0, IF('Raw Data'!D454&gt;4, Analysis!P459, 1), 0)</f>
        <v>0</v>
      </c>
      <c r="AT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AU459">
        <f t="shared" si="127"/>
        <v>0</v>
      </c>
      <c r="AV459">
        <f>IF(AND('Raw Data'!D454&gt;4,'Raw Data'!O454&lt;'Raw Data'!P454),'Raw Data'!K454,IF(AND('Raw Data'!D454&gt;4,'Raw Data'!O454='Raw Data'!P454),0,IF('Raw Data'!O454='Raw Data'!P454,'Raw Data'!D454,0)))</f>
        <v>0</v>
      </c>
      <c r="AW459">
        <f>IF(AND('Raw Data'!D454&lt;4, NOT(ISBLANK('Raw Data'!D454))), 1, 0)</f>
        <v>0</v>
      </c>
      <c r="AX459">
        <f>IF(AND('Raw Data'!D454&lt;4, 'Raw Data'!O454='Raw Data'!P454), 'Raw Data'!D454, 0)</f>
        <v>0</v>
      </c>
    </row>
    <row r="460" spans="1:50" x14ac:dyDescent="0.3">
      <c r="A460">
        <f>'Raw Data'!Q455</f>
        <v>0</v>
      </c>
      <c r="B460" s="7">
        <f t="shared" si="112"/>
        <v>0</v>
      </c>
      <c r="C460">
        <f>IF('Raw Data'!O455&gt;'Raw Data'!P455, 'Raw Data'!C455, 0)</f>
        <v>0</v>
      </c>
      <c r="D460" s="7">
        <f t="shared" si="113"/>
        <v>0</v>
      </c>
      <c r="E460">
        <f>IF(AND(ISNUMBER('Raw Data'!O455), 'Raw Data'!O455='Raw Data'!P455), 'Raw Data'!D455, 0)</f>
        <v>0</v>
      </c>
      <c r="F460" s="7">
        <f t="shared" si="114"/>
        <v>0</v>
      </c>
      <c r="G460">
        <f>IF('Raw Data'!O455&lt;'Raw Data'!P455, 'Raw Data'!E455, 0)</f>
        <v>0</v>
      </c>
      <c r="H460" s="7">
        <f t="shared" si="115"/>
        <v>0</v>
      </c>
      <c r="I460">
        <f>IF(SUM('Raw Data'!O455:P455)&gt;2, 'Raw Data'!F455, 0)</f>
        <v>0</v>
      </c>
      <c r="J460" s="7">
        <f t="shared" si="116"/>
        <v>0</v>
      </c>
      <c r="K460">
        <f>IF(AND(ISNUMBER('Raw Data'!O455),SUM('Raw Data'!O455:P455)&lt;3),'Raw Data'!F455,)</f>
        <v>0</v>
      </c>
      <c r="L460" s="7">
        <f t="shared" si="117"/>
        <v>0</v>
      </c>
      <c r="M460">
        <f>IF(AND('Raw Data'!O455&gt;0, 'Raw Data'!P455&gt;0), 'Raw Data'!H455, 0)</f>
        <v>0</v>
      </c>
      <c r="N460" s="7">
        <f t="shared" si="118"/>
        <v>0</v>
      </c>
      <c r="O460">
        <f>IF(AND(ISNUMBER('Raw Data'!O455), OR('Raw Data'!O455=0, 'Raw Data'!P455=0)), 'Raw Data'!I455, 0)</f>
        <v>0</v>
      </c>
      <c r="P460" s="7">
        <f>IF(OR(E460&gt;0, ISBLANK('Raw Data'!O455)=TRUE), 0, 1)</f>
        <v>0</v>
      </c>
      <c r="Q460">
        <f>IF('Raw Data'!O455='Raw Data'!P455, 0, IF('Raw Data'!O455&gt;'Raw Data'!P455, 'Raw Data'!J455, 0))</f>
        <v>0</v>
      </c>
      <c r="R460" s="7">
        <f>IF(OR(E460&gt;0, ISBLANK('Raw Data'!O455)=TRUE), 0, 1)</f>
        <v>0</v>
      </c>
      <c r="S460">
        <f>IF('Raw Data'!O455='Raw Data'!P455, 0, IF('Raw Data'!O455&lt;'Raw Data'!P455, 'Raw Data'!K455, 0))</f>
        <v>0</v>
      </c>
      <c r="T460" s="7">
        <f t="shared" si="119"/>
        <v>0</v>
      </c>
      <c r="U460">
        <f>IF(AND(ISNUMBER('Raw Data'!O455), OR('Raw Data'!O455&gt;'Raw Data'!P455, 'Raw Data'!O455='Raw Data'!P455)), 'Raw Data'!L455, 0)</f>
        <v>0</v>
      </c>
      <c r="V460" s="7">
        <f t="shared" si="120"/>
        <v>0</v>
      </c>
      <c r="W460">
        <f>IF(AND(ISNUMBER('Raw Data'!O455), OR('Raw Data'!O455&lt;'Raw Data'!P455, 'Raw Data'!O455='Raw Data'!P455)), 'Raw Data'!M455, 0)</f>
        <v>0</v>
      </c>
      <c r="X460" s="7">
        <f t="shared" si="121"/>
        <v>0</v>
      </c>
      <c r="Y460">
        <f>IF(AND(ISNUMBER('Raw Data'!O455), OR('Raw Data'!O455&gt;'Raw Data'!P455, 'Raw Data'!O455&lt;'Raw Data'!P455)), 'Raw Data'!N455, 0)</f>
        <v>0</v>
      </c>
      <c r="Z460">
        <f>IF('Raw Data'!C455&lt;'Raw Data'!E455, 1, 0)</f>
        <v>0</v>
      </c>
      <c r="AA460">
        <f>IF(AND('Raw Data'!C455&lt;'Raw Data'!E455, 'Raw Data'!O455&gt;'Raw Data'!P455), 'Raw Data'!C455, 0)</f>
        <v>0</v>
      </c>
      <c r="AB460" t="b">
        <f>'Raw Data'!C455&lt;'Raw Data'!E455</f>
        <v>0</v>
      </c>
      <c r="AC460">
        <f>IF('Raw Data'!C456&gt;'Raw Data'!E456, 1, 0)</f>
        <v>0</v>
      </c>
      <c r="AD460">
        <f>IF(AND('Raw Data'!C455&gt;'Raw Data'!E455, 'Raw Data'!O455&gt;'Raw Data'!P455), 'Raw Data'!C455, 0)</f>
        <v>0</v>
      </c>
      <c r="AE460">
        <f>IF('Raw Data'!E455&lt;'Raw Data'!C455, 1, 0)</f>
        <v>0</v>
      </c>
      <c r="AF460">
        <f>IF(AND('Raw Data'!C455&gt;'Raw Data'!E455, 'Raw Data'!O455&lt;'Raw Data'!P455), 'Raw Data'!E455, 0)</f>
        <v>0</v>
      </c>
      <c r="AG460">
        <f>IF('Raw Data'!E455&gt;'Raw Data'!C455, 1, 0)</f>
        <v>0</v>
      </c>
      <c r="AH460">
        <f>IF(AND('Raw Data'!C455&lt;'Raw Data'!E455, 'Raw Data'!O455&lt;'Raw Data'!P455), 'Raw Data'!E455, 0)</f>
        <v>0</v>
      </c>
      <c r="AI460" s="7">
        <f t="shared" si="122"/>
        <v>0</v>
      </c>
      <c r="AJ460">
        <f>IF(ISNUMBER('Raw Data'!C455), IF(_xlfn.XLOOKUP(SMALL('Raw Data'!C455:E455, 1), C460:G460, C460:G460, 0)&gt;0, SMALL('Raw Data'!C455:E455, 1), 0), 0)</f>
        <v>0</v>
      </c>
      <c r="AK460" s="7">
        <f t="shared" si="123"/>
        <v>0</v>
      </c>
      <c r="AL460">
        <f>IF(ISNUMBER('Raw Data'!C455), IF(_xlfn.XLOOKUP(SMALL('Raw Data'!C455:E455, 2), C460:G460, C460:G460, 0)&gt;0, SMALL('Raw Data'!C455:E455, 2), 0), 0)</f>
        <v>0</v>
      </c>
      <c r="AM460" s="7">
        <f t="shared" si="124"/>
        <v>0</v>
      </c>
      <c r="AN460">
        <f>IF(ISNUMBER('Raw Data'!C455), IF(_xlfn.XLOOKUP(SMALL('Raw Data'!C455:E455, 3), C460:G460, C460:G460, 0)&gt;0, SMALL('Raw Data'!C455:E455, 3), 0), 0)</f>
        <v>0</v>
      </c>
      <c r="AO460" s="7">
        <f t="shared" si="125"/>
        <v>0</v>
      </c>
      <c r="AP460">
        <f>IF(AND('Raw Data'!C455&lt;'Raw Data'!E455,'Raw Data'!O455&gt;'Raw Data'!P455),'Raw Data'!C455,IF(AND('Raw Data'!E455&lt;'Raw Data'!C455,'Raw Data'!P455&gt;'Raw Data'!O455),'Raw Data'!E455,0))</f>
        <v>0</v>
      </c>
      <c r="AQ460" s="7">
        <f t="shared" si="126"/>
        <v>0</v>
      </c>
      <c r="AR460">
        <f>IF(AND('Raw Data'!C455&gt;'Raw Data'!E455,'Raw Data'!O455&gt;'Raw Data'!P455),'Raw Data'!C455,IF(AND('Raw Data'!E455&gt;'Raw Data'!C455,'Raw Data'!P455&gt;'Raw Data'!O455),'Raw Data'!E455,0))</f>
        <v>0</v>
      </c>
      <c r="AS460">
        <f>IF('Raw Data'!D455&gt;0, IF('Raw Data'!D455&gt;4, Analysis!P460, 1), 0)</f>
        <v>0</v>
      </c>
      <c r="AT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AU460">
        <f t="shared" si="127"/>
        <v>0</v>
      </c>
      <c r="AV460">
        <f>IF(AND('Raw Data'!D455&gt;4,'Raw Data'!O455&lt;'Raw Data'!P455),'Raw Data'!K455,IF(AND('Raw Data'!D455&gt;4,'Raw Data'!O455='Raw Data'!P455),0,IF('Raw Data'!O455='Raw Data'!P455,'Raw Data'!D455,0)))</f>
        <v>0</v>
      </c>
      <c r="AW460">
        <f>IF(AND('Raw Data'!D455&lt;4, NOT(ISBLANK('Raw Data'!D455))), 1, 0)</f>
        <v>0</v>
      </c>
      <c r="AX460">
        <f>IF(AND('Raw Data'!D455&lt;4, 'Raw Data'!O455='Raw Data'!P455), 'Raw Data'!D455, 0)</f>
        <v>0</v>
      </c>
    </row>
    <row r="461" spans="1:50" x14ac:dyDescent="0.3">
      <c r="A461">
        <f>'Raw Data'!Q456</f>
        <v>0</v>
      </c>
      <c r="B461" s="7">
        <f t="shared" si="112"/>
        <v>0</v>
      </c>
      <c r="C461">
        <f>IF('Raw Data'!O456&gt;'Raw Data'!P456, 'Raw Data'!C456, 0)</f>
        <v>0</v>
      </c>
      <c r="D461" s="7">
        <f t="shared" si="113"/>
        <v>0</v>
      </c>
      <c r="E461">
        <f>IF(AND(ISNUMBER('Raw Data'!O456), 'Raw Data'!O456='Raw Data'!P456), 'Raw Data'!D456, 0)</f>
        <v>0</v>
      </c>
      <c r="F461" s="7">
        <f t="shared" si="114"/>
        <v>0</v>
      </c>
      <c r="G461">
        <f>IF('Raw Data'!O456&lt;'Raw Data'!P456, 'Raw Data'!E456, 0)</f>
        <v>0</v>
      </c>
      <c r="H461" s="7">
        <f t="shared" si="115"/>
        <v>0</v>
      </c>
      <c r="I461">
        <f>IF(SUM('Raw Data'!O456:P456)&gt;2, 'Raw Data'!F456, 0)</f>
        <v>0</v>
      </c>
      <c r="J461" s="7">
        <f t="shared" si="116"/>
        <v>0</v>
      </c>
      <c r="K461">
        <f>IF(AND(ISNUMBER('Raw Data'!O456),SUM('Raw Data'!O456:P456)&lt;3),'Raw Data'!F456,)</f>
        <v>0</v>
      </c>
      <c r="L461" s="7">
        <f t="shared" si="117"/>
        <v>0</v>
      </c>
      <c r="M461">
        <f>IF(AND('Raw Data'!O456&gt;0, 'Raw Data'!P456&gt;0), 'Raw Data'!H456, 0)</f>
        <v>0</v>
      </c>
      <c r="N461" s="7">
        <f t="shared" si="118"/>
        <v>0</v>
      </c>
      <c r="O461">
        <f>IF(AND(ISNUMBER('Raw Data'!O456), OR('Raw Data'!O456=0, 'Raw Data'!P456=0)), 'Raw Data'!I456, 0)</f>
        <v>0</v>
      </c>
      <c r="P461" s="7">
        <f>IF(OR(E461&gt;0, ISBLANK('Raw Data'!O456)=TRUE), 0, 1)</f>
        <v>0</v>
      </c>
      <c r="Q461">
        <f>IF('Raw Data'!O456='Raw Data'!P456, 0, IF('Raw Data'!O456&gt;'Raw Data'!P456, 'Raw Data'!J456, 0))</f>
        <v>0</v>
      </c>
      <c r="R461" s="7">
        <f>IF(OR(E461&gt;0, ISBLANK('Raw Data'!O456)=TRUE), 0, 1)</f>
        <v>0</v>
      </c>
      <c r="S461">
        <f>IF('Raw Data'!O456='Raw Data'!P456, 0, IF('Raw Data'!O456&lt;'Raw Data'!P456, 'Raw Data'!K456, 0))</f>
        <v>0</v>
      </c>
      <c r="T461" s="7">
        <f t="shared" si="119"/>
        <v>0</v>
      </c>
      <c r="U461">
        <f>IF(AND(ISNUMBER('Raw Data'!O456), OR('Raw Data'!O456&gt;'Raw Data'!P456, 'Raw Data'!O456='Raw Data'!P456)), 'Raw Data'!L456, 0)</f>
        <v>0</v>
      </c>
      <c r="V461" s="7">
        <f t="shared" si="120"/>
        <v>0</v>
      </c>
      <c r="W461">
        <f>IF(AND(ISNUMBER('Raw Data'!O456), OR('Raw Data'!O456&lt;'Raw Data'!P456, 'Raw Data'!O456='Raw Data'!P456)), 'Raw Data'!M456, 0)</f>
        <v>0</v>
      </c>
      <c r="X461" s="7">
        <f t="shared" si="121"/>
        <v>0</v>
      </c>
      <c r="Y461">
        <f>IF(AND(ISNUMBER('Raw Data'!O456), OR('Raw Data'!O456&gt;'Raw Data'!P456, 'Raw Data'!O456&lt;'Raw Data'!P456)), 'Raw Data'!N456, 0)</f>
        <v>0</v>
      </c>
      <c r="Z461">
        <f>IF('Raw Data'!C456&lt;'Raw Data'!E456, 1, 0)</f>
        <v>0</v>
      </c>
      <c r="AA461">
        <f>IF(AND('Raw Data'!C456&lt;'Raw Data'!E456, 'Raw Data'!O456&gt;'Raw Data'!P456), 'Raw Data'!C456, 0)</f>
        <v>0</v>
      </c>
      <c r="AB461" t="b">
        <f>'Raw Data'!C456&lt;'Raw Data'!E456</f>
        <v>0</v>
      </c>
      <c r="AC461">
        <f>IF('Raw Data'!C457&gt;'Raw Data'!E457, 1, 0)</f>
        <v>0</v>
      </c>
      <c r="AD461">
        <f>IF(AND('Raw Data'!C456&gt;'Raw Data'!E456, 'Raw Data'!O456&gt;'Raw Data'!P456), 'Raw Data'!C456, 0)</f>
        <v>0</v>
      </c>
      <c r="AE461">
        <f>IF('Raw Data'!E456&lt;'Raw Data'!C456, 1, 0)</f>
        <v>0</v>
      </c>
      <c r="AF461">
        <f>IF(AND('Raw Data'!C456&gt;'Raw Data'!E456, 'Raw Data'!O456&lt;'Raw Data'!P456), 'Raw Data'!E456, 0)</f>
        <v>0</v>
      </c>
      <c r="AG461">
        <f>IF('Raw Data'!E456&gt;'Raw Data'!C456, 1, 0)</f>
        <v>0</v>
      </c>
      <c r="AH461">
        <f>IF(AND('Raw Data'!C456&lt;'Raw Data'!E456, 'Raw Data'!O456&lt;'Raw Data'!P456), 'Raw Data'!E456, 0)</f>
        <v>0</v>
      </c>
      <c r="AI461" s="7">
        <f t="shared" si="122"/>
        <v>0</v>
      </c>
      <c r="AJ461">
        <f>IF(ISNUMBER('Raw Data'!C456), IF(_xlfn.XLOOKUP(SMALL('Raw Data'!C456:E456, 1), C461:G461, C461:G461, 0)&gt;0, SMALL('Raw Data'!C456:E456, 1), 0), 0)</f>
        <v>0</v>
      </c>
      <c r="AK461" s="7">
        <f t="shared" si="123"/>
        <v>0</v>
      </c>
      <c r="AL461">
        <f>IF(ISNUMBER('Raw Data'!C456), IF(_xlfn.XLOOKUP(SMALL('Raw Data'!C456:E456, 2), C461:G461, C461:G461, 0)&gt;0, SMALL('Raw Data'!C456:E456, 2), 0), 0)</f>
        <v>0</v>
      </c>
      <c r="AM461" s="7">
        <f t="shared" si="124"/>
        <v>0</v>
      </c>
      <c r="AN461">
        <f>IF(ISNUMBER('Raw Data'!C456), IF(_xlfn.XLOOKUP(SMALL('Raw Data'!C456:E456, 3), C461:G461, C461:G461, 0)&gt;0, SMALL('Raw Data'!C456:E456, 3), 0), 0)</f>
        <v>0</v>
      </c>
      <c r="AO461" s="7">
        <f t="shared" si="125"/>
        <v>0</v>
      </c>
      <c r="AP461">
        <f>IF(AND('Raw Data'!C456&lt;'Raw Data'!E456,'Raw Data'!O456&gt;'Raw Data'!P456),'Raw Data'!C456,IF(AND('Raw Data'!E456&lt;'Raw Data'!C456,'Raw Data'!P456&gt;'Raw Data'!O456),'Raw Data'!E456,0))</f>
        <v>0</v>
      </c>
      <c r="AQ461" s="7">
        <f t="shared" si="126"/>
        <v>0</v>
      </c>
      <c r="AR461">
        <f>IF(AND('Raw Data'!C456&gt;'Raw Data'!E456,'Raw Data'!O456&gt;'Raw Data'!P456),'Raw Data'!C456,IF(AND('Raw Data'!E456&gt;'Raw Data'!C456,'Raw Data'!P456&gt;'Raw Data'!O456),'Raw Data'!E456,0))</f>
        <v>0</v>
      </c>
      <c r="AS461">
        <f>IF('Raw Data'!D456&gt;0, IF('Raw Data'!D456&gt;4, Analysis!P461, 1), 0)</f>
        <v>0</v>
      </c>
      <c r="AT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AU461">
        <f t="shared" si="127"/>
        <v>0</v>
      </c>
      <c r="AV461">
        <f>IF(AND('Raw Data'!D456&gt;4,'Raw Data'!O456&lt;'Raw Data'!P456),'Raw Data'!K456,IF(AND('Raw Data'!D456&gt;4,'Raw Data'!O456='Raw Data'!P456),0,IF('Raw Data'!O456='Raw Data'!P456,'Raw Data'!D456,0)))</f>
        <v>0</v>
      </c>
      <c r="AW461">
        <f>IF(AND('Raw Data'!D456&lt;4, NOT(ISBLANK('Raw Data'!D456))), 1, 0)</f>
        <v>0</v>
      </c>
      <c r="AX461">
        <f>IF(AND('Raw Data'!D456&lt;4, 'Raw Data'!O456='Raw Data'!P456), 'Raw Data'!D456, 0)</f>
        <v>0</v>
      </c>
    </row>
    <row r="462" spans="1:50" x14ac:dyDescent="0.3">
      <c r="A462">
        <f>'Raw Data'!Q457</f>
        <v>0</v>
      </c>
      <c r="B462" s="7">
        <f t="shared" si="112"/>
        <v>0</v>
      </c>
      <c r="C462">
        <f>IF('Raw Data'!O457&gt;'Raw Data'!P457, 'Raw Data'!C457, 0)</f>
        <v>0</v>
      </c>
      <c r="D462" s="7">
        <f t="shared" si="113"/>
        <v>0</v>
      </c>
      <c r="E462">
        <f>IF(AND(ISNUMBER('Raw Data'!O457), 'Raw Data'!O457='Raw Data'!P457), 'Raw Data'!D457, 0)</f>
        <v>0</v>
      </c>
      <c r="F462" s="7">
        <f t="shared" si="114"/>
        <v>0</v>
      </c>
      <c r="G462">
        <f>IF('Raw Data'!O457&lt;'Raw Data'!P457, 'Raw Data'!E457, 0)</f>
        <v>0</v>
      </c>
      <c r="H462" s="7">
        <f t="shared" si="115"/>
        <v>0</v>
      </c>
      <c r="I462">
        <f>IF(SUM('Raw Data'!O457:P457)&gt;2, 'Raw Data'!F457, 0)</f>
        <v>0</v>
      </c>
      <c r="J462" s="7">
        <f t="shared" si="116"/>
        <v>0</v>
      </c>
      <c r="K462">
        <f>IF(AND(ISNUMBER('Raw Data'!O457),SUM('Raw Data'!O457:P457)&lt;3),'Raw Data'!F457,)</f>
        <v>0</v>
      </c>
      <c r="L462" s="7">
        <f t="shared" si="117"/>
        <v>0</v>
      </c>
      <c r="M462">
        <f>IF(AND('Raw Data'!O457&gt;0, 'Raw Data'!P457&gt;0), 'Raw Data'!H457, 0)</f>
        <v>0</v>
      </c>
      <c r="N462" s="7">
        <f t="shared" si="118"/>
        <v>0</v>
      </c>
      <c r="O462">
        <f>IF(AND(ISNUMBER('Raw Data'!O457), OR('Raw Data'!O457=0, 'Raw Data'!P457=0)), 'Raw Data'!I457, 0)</f>
        <v>0</v>
      </c>
      <c r="P462" s="7">
        <f>IF(OR(E462&gt;0, ISBLANK('Raw Data'!O457)=TRUE), 0, 1)</f>
        <v>0</v>
      </c>
      <c r="Q462">
        <f>IF('Raw Data'!O457='Raw Data'!P457, 0, IF('Raw Data'!O457&gt;'Raw Data'!P457, 'Raw Data'!J457, 0))</f>
        <v>0</v>
      </c>
      <c r="R462" s="7">
        <f>IF(OR(E462&gt;0, ISBLANK('Raw Data'!O457)=TRUE), 0, 1)</f>
        <v>0</v>
      </c>
      <c r="S462">
        <f>IF('Raw Data'!O457='Raw Data'!P457, 0, IF('Raw Data'!O457&lt;'Raw Data'!P457, 'Raw Data'!K457, 0))</f>
        <v>0</v>
      </c>
      <c r="T462" s="7">
        <f t="shared" si="119"/>
        <v>0</v>
      </c>
      <c r="U462">
        <f>IF(AND(ISNUMBER('Raw Data'!O457), OR('Raw Data'!O457&gt;'Raw Data'!P457, 'Raw Data'!O457='Raw Data'!P457)), 'Raw Data'!L457, 0)</f>
        <v>0</v>
      </c>
      <c r="V462" s="7">
        <f t="shared" si="120"/>
        <v>0</v>
      </c>
      <c r="W462">
        <f>IF(AND(ISNUMBER('Raw Data'!O457), OR('Raw Data'!O457&lt;'Raw Data'!P457, 'Raw Data'!O457='Raw Data'!P457)), 'Raw Data'!M457, 0)</f>
        <v>0</v>
      </c>
      <c r="X462" s="7">
        <f t="shared" si="121"/>
        <v>0</v>
      </c>
      <c r="Y462">
        <f>IF(AND(ISNUMBER('Raw Data'!O457), OR('Raw Data'!O457&gt;'Raw Data'!P457, 'Raw Data'!O457&lt;'Raw Data'!P457)), 'Raw Data'!N457, 0)</f>
        <v>0</v>
      </c>
      <c r="Z462">
        <f>IF('Raw Data'!C457&lt;'Raw Data'!E457, 1, 0)</f>
        <v>0</v>
      </c>
      <c r="AA462">
        <f>IF(AND('Raw Data'!C457&lt;'Raw Data'!E457, 'Raw Data'!O457&gt;'Raw Data'!P457), 'Raw Data'!C457, 0)</f>
        <v>0</v>
      </c>
      <c r="AB462" t="b">
        <f>'Raw Data'!C457&lt;'Raw Data'!E457</f>
        <v>0</v>
      </c>
      <c r="AC462">
        <f>IF('Raw Data'!C458&gt;'Raw Data'!E458, 1, 0)</f>
        <v>0</v>
      </c>
      <c r="AD462">
        <f>IF(AND('Raw Data'!C457&gt;'Raw Data'!E457, 'Raw Data'!O457&gt;'Raw Data'!P457), 'Raw Data'!C457, 0)</f>
        <v>0</v>
      </c>
      <c r="AE462">
        <f>IF('Raw Data'!E457&lt;'Raw Data'!C457, 1, 0)</f>
        <v>0</v>
      </c>
      <c r="AF462">
        <f>IF(AND('Raw Data'!C457&gt;'Raw Data'!E457, 'Raw Data'!O457&lt;'Raw Data'!P457), 'Raw Data'!E457, 0)</f>
        <v>0</v>
      </c>
      <c r="AG462">
        <f>IF('Raw Data'!E457&gt;'Raw Data'!C457, 1, 0)</f>
        <v>0</v>
      </c>
      <c r="AH462">
        <f>IF(AND('Raw Data'!C457&lt;'Raw Data'!E457, 'Raw Data'!O457&lt;'Raw Data'!P457), 'Raw Data'!E457, 0)</f>
        <v>0</v>
      </c>
      <c r="AI462" s="7">
        <f t="shared" si="122"/>
        <v>0</v>
      </c>
      <c r="AJ462">
        <f>IF(ISNUMBER('Raw Data'!C457), IF(_xlfn.XLOOKUP(SMALL('Raw Data'!C457:E457, 1), C462:G462, C462:G462, 0)&gt;0, SMALL('Raw Data'!C457:E457, 1), 0), 0)</f>
        <v>0</v>
      </c>
      <c r="AK462" s="7">
        <f t="shared" si="123"/>
        <v>0</v>
      </c>
      <c r="AL462">
        <f>IF(ISNUMBER('Raw Data'!C457), IF(_xlfn.XLOOKUP(SMALL('Raw Data'!C457:E457, 2), C462:G462, C462:G462, 0)&gt;0, SMALL('Raw Data'!C457:E457, 2), 0), 0)</f>
        <v>0</v>
      </c>
      <c r="AM462" s="7">
        <f t="shared" si="124"/>
        <v>0</v>
      </c>
      <c r="AN462">
        <f>IF(ISNUMBER('Raw Data'!C457), IF(_xlfn.XLOOKUP(SMALL('Raw Data'!C457:E457, 3), C462:G462, C462:G462, 0)&gt;0, SMALL('Raw Data'!C457:E457, 3), 0), 0)</f>
        <v>0</v>
      </c>
      <c r="AO462" s="7">
        <f t="shared" si="125"/>
        <v>0</v>
      </c>
      <c r="AP462">
        <f>IF(AND('Raw Data'!C457&lt;'Raw Data'!E457,'Raw Data'!O457&gt;'Raw Data'!P457),'Raw Data'!C457,IF(AND('Raw Data'!E457&lt;'Raw Data'!C457,'Raw Data'!P457&gt;'Raw Data'!O457),'Raw Data'!E457,0))</f>
        <v>0</v>
      </c>
      <c r="AQ462" s="7">
        <f t="shared" si="126"/>
        <v>0</v>
      </c>
      <c r="AR462">
        <f>IF(AND('Raw Data'!C457&gt;'Raw Data'!E457,'Raw Data'!O457&gt;'Raw Data'!P457),'Raw Data'!C457,IF(AND('Raw Data'!E457&gt;'Raw Data'!C457,'Raw Data'!P457&gt;'Raw Data'!O457),'Raw Data'!E457,0))</f>
        <v>0</v>
      </c>
      <c r="AS462">
        <f>IF('Raw Data'!D457&gt;0, IF('Raw Data'!D457&gt;4, Analysis!P462, 1), 0)</f>
        <v>0</v>
      </c>
      <c r="AT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AU462">
        <f t="shared" si="127"/>
        <v>0</v>
      </c>
      <c r="AV462">
        <f>IF(AND('Raw Data'!D457&gt;4,'Raw Data'!O457&lt;'Raw Data'!P457),'Raw Data'!K457,IF(AND('Raw Data'!D457&gt;4,'Raw Data'!O457='Raw Data'!P457),0,IF('Raw Data'!O457='Raw Data'!P457,'Raw Data'!D457,0)))</f>
        <v>0</v>
      </c>
      <c r="AW462">
        <f>IF(AND('Raw Data'!D457&lt;4, NOT(ISBLANK('Raw Data'!D457))), 1, 0)</f>
        <v>0</v>
      </c>
      <c r="AX462">
        <f>IF(AND('Raw Data'!D457&lt;4, 'Raw Data'!O457='Raw Data'!P457), 'Raw Data'!D457, 0)</f>
        <v>0</v>
      </c>
    </row>
    <row r="463" spans="1:50" x14ac:dyDescent="0.3">
      <c r="A463">
        <f>'Raw Data'!Q458</f>
        <v>0</v>
      </c>
      <c r="B463" s="7">
        <f t="shared" si="112"/>
        <v>0</v>
      </c>
      <c r="C463">
        <f>IF('Raw Data'!O458&gt;'Raw Data'!P458, 'Raw Data'!C458, 0)</f>
        <v>0</v>
      </c>
      <c r="D463" s="7">
        <f t="shared" si="113"/>
        <v>0</v>
      </c>
      <c r="E463">
        <f>IF(AND(ISNUMBER('Raw Data'!O458), 'Raw Data'!O458='Raw Data'!P458), 'Raw Data'!D458, 0)</f>
        <v>0</v>
      </c>
      <c r="F463" s="7">
        <f t="shared" si="114"/>
        <v>0</v>
      </c>
      <c r="G463">
        <f>IF('Raw Data'!O458&lt;'Raw Data'!P458, 'Raw Data'!E458, 0)</f>
        <v>0</v>
      </c>
      <c r="H463" s="7">
        <f t="shared" si="115"/>
        <v>0</v>
      </c>
      <c r="I463">
        <f>IF(SUM('Raw Data'!O458:P458)&gt;2, 'Raw Data'!F458, 0)</f>
        <v>0</v>
      </c>
      <c r="J463" s="7">
        <f t="shared" si="116"/>
        <v>0</v>
      </c>
      <c r="K463">
        <f>IF(AND(ISNUMBER('Raw Data'!O458),SUM('Raw Data'!O458:P458)&lt;3),'Raw Data'!F458,)</f>
        <v>0</v>
      </c>
      <c r="L463" s="7">
        <f t="shared" si="117"/>
        <v>0</v>
      </c>
      <c r="M463">
        <f>IF(AND('Raw Data'!O458&gt;0, 'Raw Data'!P458&gt;0), 'Raw Data'!H458, 0)</f>
        <v>0</v>
      </c>
      <c r="N463" s="7">
        <f t="shared" si="118"/>
        <v>0</v>
      </c>
      <c r="O463">
        <f>IF(AND(ISNUMBER('Raw Data'!O458), OR('Raw Data'!O458=0, 'Raw Data'!P458=0)), 'Raw Data'!I458, 0)</f>
        <v>0</v>
      </c>
      <c r="P463" s="7">
        <f>IF(OR(E463&gt;0, ISBLANK('Raw Data'!O458)=TRUE), 0, 1)</f>
        <v>0</v>
      </c>
      <c r="Q463">
        <f>IF('Raw Data'!O458='Raw Data'!P458, 0, IF('Raw Data'!O458&gt;'Raw Data'!P458, 'Raw Data'!J458, 0))</f>
        <v>0</v>
      </c>
      <c r="R463" s="7">
        <f>IF(OR(E463&gt;0, ISBLANK('Raw Data'!O458)=TRUE), 0, 1)</f>
        <v>0</v>
      </c>
      <c r="S463">
        <f>IF('Raw Data'!O458='Raw Data'!P458, 0, IF('Raw Data'!O458&lt;'Raw Data'!P458, 'Raw Data'!K458, 0))</f>
        <v>0</v>
      </c>
      <c r="T463" s="7">
        <f t="shared" si="119"/>
        <v>0</v>
      </c>
      <c r="U463">
        <f>IF(AND(ISNUMBER('Raw Data'!O458), OR('Raw Data'!O458&gt;'Raw Data'!P458, 'Raw Data'!O458='Raw Data'!P458)), 'Raw Data'!L458, 0)</f>
        <v>0</v>
      </c>
      <c r="V463" s="7">
        <f t="shared" si="120"/>
        <v>0</v>
      </c>
      <c r="W463">
        <f>IF(AND(ISNUMBER('Raw Data'!O458), OR('Raw Data'!O458&lt;'Raw Data'!P458, 'Raw Data'!O458='Raw Data'!P458)), 'Raw Data'!M458, 0)</f>
        <v>0</v>
      </c>
      <c r="X463" s="7">
        <f t="shared" si="121"/>
        <v>0</v>
      </c>
      <c r="Y463">
        <f>IF(AND(ISNUMBER('Raw Data'!O458), OR('Raw Data'!O458&gt;'Raw Data'!P458, 'Raw Data'!O458&lt;'Raw Data'!P458)), 'Raw Data'!N458, 0)</f>
        <v>0</v>
      </c>
      <c r="Z463">
        <f>IF('Raw Data'!C458&lt;'Raw Data'!E458, 1, 0)</f>
        <v>0</v>
      </c>
      <c r="AA463">
        <f>IF(AND('Raw Data'!C458&lt;'Raw Data'!E458, 'Raw Data'!O458&gt;'Raw Data'!P458), 'Raw Data'!C458, 0)</f>
        <v>0</v>
      </c>
      <c r="AB463" t="b">
        <f>'Raw Data'!C458&lt;'Raw Data'!E458</f>
        <v>0</v>
      </c>
      <c r="AC463">
        <f>IF('Raw Data'!C459&gt;'Raw Data'!E459, 1, 0)</f>
        <v>0</v>
      </c>
      <c r="AD463">
        <f>IF(AND('Raw Data'!C458&gt;'Raw Data'!E458, 'Raw Data'!O458&gt;'Raw Data'!P458), 'Raw Data'!C458, 0)</f>
        <v>0</v>
      </c>
      <c r="AE463">
        <f>IF('Raw Data'!E458&lt;'Raw Data'!C458, 1, 0)</f>
        <v>0</v>
      </c>
      <c r="AF463">
        <f>IF(AND('Raw Data'!C458&gt;'Raw Data'!E458, 'Raw Data'!O458&lt;'Raw Data'!P458), 'Raw Data'!E458, 0)</f>
        <v>0</v>
      </c>
      <c r="AG463">
        <f>IF('Raw Data'!E458&gt;'Raw Data'!C458, 1, 0)</f>
        <v>0</v>
      </c>
      <c r="AH463">
        <f>IF(AND('Raw Data'!C458&lt;'Raw Data'!E458, 'Raw Data'!O458&lt;'Raw Data'!P458), 'Raw Data'!E458, 0)</f>
        <v>0</v>
      </c>
      <c r="AI463" s="7">
        <f t="shared" si="122"/>
        <v>0</v>
      </c>
      <c r="AJ463">
        <f>IF(ISNUMBER('Raw Data'!C458), IF(_xlfn.XLOOKUP(SMALL('Raw Data'!C458:E458, 1), C463:G463, C463:G463, 0)&gt;0, SMALL('Raw Data'!C458:E458, 1), 0), 0)</f>
        <v>0</v>
      </c>
      <c r="AK463" s="7">
        <f t="shared" si="123"/>
        <v>0</v>
      </c>
      <c r="AL463">
        <f>IF(ISNUMBER('Raw Data'!C458), IF(_xlfn.XLOOKUP(SMALL('Raw Data'!C458:E458, 2), C463:G463, C463:G463, 0)&gt;0, SMALL('Raw Data'!C458:E458, 2), 0), 0)</f>
        <v>0</v>
      </c>
      <c r="AM463" s="7">
        <f t="shared" si="124"/>
        <v>0</v>
      </c>
      <c r="AN463">
        <f>IF(ISNUMBER('Raw Data'!C458), IF(_xlfn.XLOOKUP(SMALL('Raw Data'!C458:E458, 3), C463:G463, C463:G463, 0)&gt;0, SMALL('Raw Data'!C458:E458, 3), 0), 0)</f>
        <v>0</v>
      </c>
      <c r="AO463" s="7">
        <f t="shared" si="125"/>
        <v>0</v>
      </c>
      <c r="AP463">
        <f>IF(AND('Raw Data'!C458&lt;'Raw Data'!E458,'Raw Data'!O458&gt;'Raw Data'!P458),'Raw Data'!C458,IF(AND('Raw Data'!E458&lt;'Raw Data'!C458,'Raw Data'!P458&gt;'Raw Data'!O458),'Raw Data'!E458,0))</f>
        <v>0</v>
      </c>
      <c r="AQ463" s="7">
        <f t="shared" si="126"/>
        <v>0</v>
      </c>
      <c r="AR463">
        <f>IF(AND('Raw Data'!C458&gt;'Raw Data'!E458,'Raw Data'!O458&gt;'Raw Data'!P458),'Raw Data'!C458,IF(AND('Raw Data'!E458&gt;'Raw Data'!C458,'Raw Data'!P458&gt;'Raw Data'!O458),'Raw Data'!E458,0))</f>
        <v>0</v>
      </c>
      <c r="AS463">
        <f>IF('Raw Data'!D458&gt;0, IF('Raw Data'!D458&gt;4, Analysis!P463, 1), 0)</f>
        <v>0</v>
      </c>
      <c r="AT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AU463">
        <f t="shared" si="127"/>
        <v>0</v>
      </c>
      <c r="AV463">
        <f>IF(AND('Raw Data'!D458&gt;4,'Raw Data'!O458&lt;'Raw Data'!P458),'Raw Data'!K458,IF(AND('Raw Data'!D458&gt;4,'Raw Data'!O458='Raw Data'!P458),0,IF('Raw Data'!O458='Raw Data'!P458,'Raw Data'!D458,0)))</f>
        <v>0</v>
      </c>
      <c r="AW463">
        <f>IF(AND('Raw Data'!D458&lt;4, NOT(ISBLANK('Raw Data'!D458))), 1, 0)</f>
        <v>0</v>
      </c>
      <c r="AX463">
        <f>IF(AND('Raw Data'!D458&lt;4, 'Raw Data'!O458='Raw Data'!P458), 'Raw Data'!D458, 0)</f>
        <v>0</v>
      </c>
    </row>
    <row r="464" spans="1:50" x14ac:dyDescent="0.3">
      <c r="A464">
        <f>'Raw Data'!Q459</f>
        <v>0</v>
      </c>
      <c r="B464" s="7">
        <f t="shared" si="112"/>
        <v>0</v>
      </c>
      <c r="C464">
        <f>IF('Raw Data'!O459&gt;'Raw Data'!P459, 'Raw Data'!C459, 0)</f>
        <v>0</v>
      </c>
      <c r="D464" s="7">
        <f t="shared" si="113"/>
        <v>0</v>
      </c>
      <c r="E464">
        <f>IF(AND(ISNUMBER('Raw Data'!O459), 'Raw Data'!O459='Raw Data'!P459), 'Raw Data'!D459, 0)</f>
        <v>0</v>
      </c>
      <c r="F464" s="7">
        <f t="shared" si="114"/>
        <v>0</v>
      </c>
      <c r="G464">
        <f>IF('Raw Data'!O459&lt;'Raw Data'!P459, 'Raw Data'!E459, 0)</f>
        <v>0</v>
      </c>
      <c r="H464" s="7">
        <f t="shared" si="115"/>
        <v>0</v>
      </c>
      <c r="I464">
        <f>IF(SUM('Raw Data'!O459:P459)&gt;2, 'Raw Data'!F459, 0)</f>
        <v>0</v>
      </c>
      <c r="J464" s="7">
        <f t="shared" si="116"/>
        <v>0</v>
      </c>
      <c r="K464">
        <f>IF(AND(ISNUMBER('Raw Data'!O459),SUM('Raw Data'!O459:P459)&lt;3),'Raw Data'!F459,)</f>
        <v>0</v>
      </c>
      <c r="L464" s="7">
        <f t="shared" si="117"/>
        <v>0</v>
      </c>
      <c r="M464">
        <f>IF(AND('Raw Data'!O459&gt;0, 'Raw Data'!P459&gt;0), 'Raw Data'!H459, 0)</f>
        <v>0</v>
      </c>
      <c r="N464" s="7">
        <f t="shared" si="118"/>
        <v>0</v>
      </c>
      <c r="O464">
        <f>IF(AND(ISNUMBER('Raw Data'!O459), OR('Raw Data'!O459=0, 'Raw Data'!P459=0)), 'Raw Data'!I459, 0)</f>
        <v>0</v>
      </c>
      <c r="P464" s="7">
        <f>IF(OR(E464&gt;0, ISBLANK('Raw Data'!O459)=TRUE), 0, 1)</f>
        <v>0</v>
      </c>
      <c r="Q464">
        <f>IF('Raw Data'!O459='Raw Data'!P459, 0, IF('Raw Data'!O459&gt;'Raw Data'!P459, 'Raw Data'!J459, 0))</f>
        <v>0</v>
      </c>
      <c r="R464" s="7">
        <f>IF(OR(E464&gt;0, ISBLANK('Raw Data'!O459)=TRUE), 0, 1)</f>
        <v>0</v>
      </c>
      <c r="S464">
        <f>IF('Raw Data'!O459='Raw Data'!P459, 0, IF('Raw Data'!O459&lt;'Raw Data'!P459, 'Raw Data'!K459, 0))</f>
        <v>0</v>
      </c>
      <c r="T464" s="7">
        <f t="shared" si="119"/>
        <v>0</v>
      </c>
      <c r="U464">
        <f>IF(AND(ISNUMBER('Raw Data'!O459), OR('Raw Data'!O459&gt;'Raw Data'!P459, 'Raw Data'!O459='Raw Data'!P459)), 'Raw Data'!L459, 0)</f>
        <v>0</v>
      </c>
      <c r="V464" s="7">
        <f t="shared" si="120"/>
        <v>0</v>
      </c>
      <c r="W464">
        <f>IF(AND(ISNUMBER('Raw Data'!O459), OR('Raw Data'!O459&lt;'Raw Data'!P459, 'Raw Data'!O459='Raw Data'!P459)), 'Raw Data'!M459, 0)</f>
        <v>0</v>
      </c>
      <c r="X464" s="7">
        <f t="shared" si="121"/>
        <v>0</v>
      </c>
      <c r="Y464">
        <f>IF(AND(ISNUMBER('Raw Data'!O459), OR('Raw Data'!O459&gt;'Raw Data'!P459, 'Raw Data'!O459&lt;'Raw Data'!P459)), 'Raw Data'!N459, 0)</f>
        <v>0</v>
      </c>
      <c r="Z464">
        <f>IF('Raw Data'!C459&lt;'Raw Data'!E459, 1, 0)</f>
        <v>0</v>
      </c>
      <c r="AA464">
        <f>IF(AND('Raw Data'!C459&lt;'Raw Data'!E459, 'Raw Data'!O459&gt;'Raw Data'!P459), 'Raw Data'!C459, 0)</f>
        <v>0</v>
      </c>
      <c r="AB464" t="b">
        <f>'Raw Data'!C459&lt;'Raw Data'!E459</f>
        <v>0</v>
      </c>
      <c r="AC464">
        <f>IF('Raw Data'!C460&gt;'Raw Data'!E460, 1, 0)</f>
        <v>0</v>
      </c>
      <c r="AD464">
        <f>IF(AND('Raw Data'!C459&gt;'Raw Data'!E459, 'Raw Data'!O459&gt;'Raw Data'!P459), 'Raw Data'!C459, 0)</f>
        <v>0</v>
      </c>
      <c r="AE464">
        <f>IF('Raw Data'!E459&lt;'Raw Data'!C459, 1, 0)</f>
        <v>0</v>
      </c>
      <c r="AF464">
        <f>IF(AND('Raw Data'!C459&gt;'Raw Data'!E459, 'Raw Data'!O459&lt;'Raw Data'!P459), 'Raw Data'!E459, 0)</f>
        <v>0</v>
      </c>
      <c r="AG464">
        <f>IF('Raw Data'!E459&gt;'Raw Data'!C459, 1, 0)</f>
        <v>0</v>
      </c>
      <c r="AH464">
        <f>IF(AND('Raw Data'!C459&lt;'Raw Data'!E459, 'Raw Data'!O459&lt;'Raw Data'!P459), 'Raw Data'!E459, 0)</f>
        <v>0</v>
      </c>
      <c r="AI464" s="7">
        <f t="shared" si="122"/>
        <v>0</v>
      </c>
      <c r="AJ464">
        <f>IF(ISNUMBER('Raw Data'!C459), IF(_xlfn.XLOOKUP(SMALL('Raw Data'!C459:E459, 1), C464:G464, C464:G464, 0)&gt;0, SMALL('Raw Data'!C459:E459, 1), 0), 0)</f>
        <v>0</v>
      </c>
      <c r="AK464" s="7">
        <f t="shared" si="123"/>
        <v>0</v>
      </c>
      <c r="AL464">
        <f>IF(ISNUMBER('Raw Data'!C459), IF(_xlfn.XLOOKUP(SMALL('Raw Data'!C459:E459, 2), C464:G464, C464:G464, 0)&gt;0, SMALL('Raw Data'!C459:E459, 2), 0), 0)</f>
        <v>0</v>
      </c>
      <c r="AM464" s="7">
        <f t="shared" si="124"/>
        <v>0</v>
      </c>
      <c r="AN464">
        <f>IF(ISNUMBER('Raw Data'!C459), IF(_xlfn.XLOOKUP(SMALL('Raw Data'!C459:E459, 3), C464:G464, C464:G464, 0)&gt;0, SMALL('Raw Data'!C459:E459, 3), 0), 0)</f>
        <v>0</v>
      </c>
      <c r="AO464" s="7">
        <f t="shared" si="125"/>
        <v>0</v>
      </c>
      <c r="AP464">
        <f>IF(AND('Raw Data'!C459&lt;'Raw Data'!E459,'Raw Data'!O459&gt;'Raw Data'!P459),'Raw Data'!C459,IF(AND('Raw Data'!E459&lt;'Raw Data'!C459,'Raw Data'!P459&gt;'Raw Data'!O459),'Raw Data'!E459,0))</f>
        <v>0</v>
      </c>
      <c r="AQ464" s="7">
        <f t="shared" si="126"/>
        <v>0</v>
      </c>
      <c r="AR464">
        <f>IF(AND('Raw Data'!C459&gt;'Raw Data'!E459,'Raw Data'!O459&gt;'Raw Data'!P459),'Raw Data'!C459,IF(AND('Raw Data'!E459&gt;'Raw Data'!C459,'Raw Data'!P459&gt;'Raw Data'!O459),'Raw Data'!E459,0))</f>
        <v>0</v>
      </c>
      <c r="AS464">
        <f>IF('Raw Data'!D459&gt;0, IF('Raw Data'!D459&gt;4, Analysis!P464, 1), 0)</f>
        <v>0</v>
      </c>
      <c r="AT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AU464">
        <f t="shared" si="127"/>
        <v>0</v>
      </c>
      <c r="AV464">
        <f>IF(AND('Raw Data'!D459&gt;4,'Raw Data'!O459&lt;'Raw Data'!P459),'Raw Data'!K459,IF(AND('Raw Data'!D459&gt;4,'Raw Data'!O459='Raw Data'!P459),0,IF('Raw Data'!O459='Raw Data'!P459,'Raw Data'!D459,0)))</f>
        <v>0</v>
      </c>
      <c r="AW464">
        <f>IF(AND('Raw Data'!D459&lt;4, NOT(ISBLANK('Raw Data'!D459))), 1, 0)</f>
        <v>0</v>
      </c>
      <c r="AX464">
        <f>IF(AND('Raw Data'!D459&lt;4, 'Raw Data'!O459='Raw Data'!P459), 'Raw Data'!D459, 0)</f>
        <v>0</v>
      </c>
    </row>
    <row r="465" spans="1:50" x14ac:dyDescent="0.3">
      <c r="A465">
        <f>'Raw Data'!Q460</f>
        <v>0</v>
      </c>
      <c r="B465" s="7">
        <f t="shared" si="112"/>
        <v>0</v>
      </c>
      <c r="C465">
        <f>IF('Raw Data'!O460&gt;'Raw Data'!P460, 'Raw Data'!C460, 0)</f>
        <v>0</v>
      </c>
      <c r="D465" s="7">
        <f t="shared" si="113"/>
        <v>0</v>
      </c>
      <c r="E465">
        <f>IF(AND(ISNUMBER('Raw Data'!O460), 'Raw Data'!O460='Raw Data'!P460), 'Raw Data'!D460, 0)</f>
        <v>0</v>
      </c>
      <c r="F465" s="7">
        <f t="shared" si="114"/>
        <v>0</v>
      </c>
      <c r="G465">
        <f>IF('Raw Data'!O460&lt;'Raw Data'!P460, 'Raw Data'!E460, 0)</f>
        <v>0</v>
      </c>
      <c r="H465" s="7">
        <f t="shared" si="115"/>
        <v>0</v>
      </c>
      <c r="I465">
        <f>IF(SUM('Raw Data'!O460:P460)&gt;2, 'Raw Data'!F460, 0)</f>
        <v>0</v>
      </c>
      <c r="J465" s="7">
        <f t="shared" si="116"/>
        <v>0</v>
      </c>
      <c r="K465">
        <f>IF(AND(ISNUMBER('Raw Data'!O460),SUM('Raw Data'!O460:P460)&lt;3),'Raw Data'!F460,)</f>
        <v>0</v>
      </c>
      <c r="L465" s="7">
        <f t="shared" si="117"/>
        <v>0</v>
      </c>
      <c r="M465">
        <f>IF(AND('Raw Data'!O460&gt;0, 'Raw Data'!P460&gt;0), 'Raw Data'!H460, 0)</f>
        <v>0</v>
      </c>
      <c r="N465" s="7">
        <f t="shared" si="118"/>
        <v>0</v>
      </c>
      <c r="O465">
        <f>IF(AND(ISNUMBER('Raw Data'!O460), OR('Raw Data'!O460=0, 'Raw Data'!P460=0)), 'Raw Data'!I460, 0)</f>
        <v>0</v>
      </c>
      <c r="P465" s="7">
        <f>IF(OR(E465&gt;0, ISBLANK('Raw Data'!O460)=TRUE), 0, 1)</f>
        <v>0</v>
      </c>
      <c r="Q465">
        <f>IF('Raw Data'!O460='Raw Data'!P460, 0, IF('Raw Data'!O460&gt;'Raw Data'!P460, 'Raw Data'!J460, 0))</f>
        <v>0</v>
      </c>
      <c r="R465" s="7">
        <f>IF(OR(E465&gt;0, ISBLANK('Raw Data'!O460)=TRUE), 0, 1)</f>
        <v>0</v>
      </c>
      <c r="S465">
        <f>IF('Raw Data'!O460='Raw Data'!P460, 0, IF('Raw Data'!O460&lt;'Raw Data'!P460, 'Raw Data'!K460, 0))</f>
        <v>0</v>
      </c>
      <c r="T465" s="7">
        <f t="shared" si="119"/>
        <v>0</v>
      </c>
      <c r="U465">
        <f>IF(AND(ISNUMBER('Raw Data'!O460), OR('Raw Data'!O460&gt;'Raw Data'!P460, 'Raw Data'!O460='Raw Data'!P460)), 'Raw Data'!L460, 0)</f>
        <v>0</v>
      </c>
      <c r="V465" s="7">
        <f t="shared" si="120"/>
        <v>0</v>
      </c>
      <c r="W465">
        <f>IF(AND(ISNUMBER('Raw Data'!O460), OR('Raw Data'!O460&lt;'Raw Data'!P460, 'Raw Data'!O460='Raw Data'!P460)), 'Raw Data'!M460, 0)</f>
        <v>0</v>
      </c>
      <c r="X465" s="7">
        <f t="shared" si="121"/>
        <v>0</v>
      </c>
      <c r="Y465">
        <f>IF(AND(ISNUMBER('Raw Data'!O460), OR('Raw Data'!O460&gt;'Raw Data'!P460, 'Raw Data'!O460&lt;'Raw Data'!P460)), 'Raw Data'!N460, 0)</f>
        <v>0</v>
      </c>
      <c r="Z465">
        <f>IF('Raw Data'!C460&lt;'Raw Data'!E460, 1, 0)</f>
        <v>0</v>
      </c>
      <c r="AA465">
        <f>IF(AND('Raw Data'!C460&lt;'Raw Data'!E460, 'Raw Data'!O460&gt;'Raw Data'!P460), 'Raw Data'!C460, 0)</f>
        <v>0</v>
      </c>
      <c r="AB465" t="b">
        <f>'Raw Data'!C460&lt;'Raw Data'!E460</f>
        <v>0</v>
      </c>
      <c r="AC465">
        <f>IF('Raw Data'!C461&gt;'Raw Data'!E461, 1, 0)</f>
        <v>0</v>
      </c>
      <c r="AD465">
        <f>IF(AND('Raw Data'!C460&gt;'Raw Data'!E460, 'Raw Data'!O460&gt;'Raw Data'!P460), 'Raw Data'!C460, 0)</f>
        <v>0</v>
      </c>
      <c r="AE465">
        <f>IF('Raw Data'!E460&lt;'Raw Data'!C460, 1, 0)</f>
        <v>0</v>
      </c>
      <c r="AF465">
        <f>IF(AND('Raw Data'!C460&gt;'Raw Data'!E460, 'Raw Data'!O460&lt;'Raw Data'!P460), 'Raw Data'!E460, 0)</f>
        <v>0</v>
      </c>
      <c r="AG465">
        <f>IF('Raw Data'!E460&gt;'Raw Data'!C460, 1, 0)</f>
        <v>0</v>
      </c>
      <c r="AH465">
        <f>IF(AND('Raw Data'!C460&lt;'Raw Data'!E460, 'Raw Data'!O460&lt;'Raw Data'!P460), 'Raw Data'!E460, 0)</f>
        <v>0</v>
      </c>
      <c r="AI465" s="7">
        <f t="shared" si="122"/>
        <v>0</v>
      </c>
      <c r="AJ465">
        <f>IF(ISNUMBER('Raw Data'!C460), IF(_xlfn.XLOOKUP(SMALL('Raw Data'!C460:E460, 1), C465:G465, C465:G465, 0)&gt;0, SMALL('Raw Data'!C460:E460, 1), 0), 0)</f>
        <v>0</v>
      </c>
      <c r="AK465" s="7">
        <f t="shared" si="123"/>
        <v>0</v>
      </c>
      <c r="AL465">
        <f>IF(ISNUMBER('Raw Data'!C460), IF(_xlfn.XLOOKUP(SMALL('Raw Data'!C460:E460, 2), C465:G465, C465:G465, 0)&gt;0, SMALL('Raw Data'!C460:E460, 2), 0), 0)</f>
        <v>0</v>
      </c>
      <c r="AM465" s="7">
        <f t="shared" si="124"/>
        <v>0</v>
      </c>
      <c r="AN465">
        <f>IF(ISNUMBER('Raw Data'!C460), IF(_xlfn.XLOOKUP(SMALL('Raw Data'!C460:E460, 3), C465:G465, C465:G465, 0)&gt;0, SMALL('Raw Data'!C460:E460, 3), 0), 0)</f>
        <v>0</v>
      </c>
      <c r="AO465" s="7">
        <f t="shared" si="125"/>
        <v>0</v>
      </c>
      <c r="AP465">
        <f>IF(AND('Raw Data'!C460&lt;'Raw Data'!E460,'Raw Data'!O460&gt;'Raw Data'!P460),'Raw Data'!C460,IF(AND('Raw Data'!E460&lt;'Raw Data'!C460,'Raw Data'!P460&gt;'Raw Data'!O460),'Raw Data'!E460,0))</f>
        <v>0</v>
      </c>
      <c r="AQ465" s="7">
        <f t="shared" si="126"/>
        <v>0</v>
      </c>
      <c r="AR465">
        <f>IF(AND('Raw Data'!C460&gt;'Raw Data'!E460,'Raw Data'!O460&gt;'Raw Data'!P460),'Raw Data'!C460,IF(AND('Raw Data'!E460&gt;'Raw Data'!C460,'Raw Data'!P460&gt;'Raw Data'!O460),'Raw Data'!E460,0))</f>
        <v>0</v>
      </c>
      <c r="AS465">
        <f>IF('Raw Data'!D460&gt;0, IF('Raw Data'!D460&gt;4, Analysis!P465, 1), 0)</f>
        <v>0</v>
      </c>
      <c r="AT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AU465">
        <f t="shared" si="127"/>
        <v>0</v>
      </c>
      <c r="AV465">
        <f>IF(AND('Raw Data'!D460&gt;4,'Raw Data'!O460&lt;'Raw Data'!P460),'Raw Data'!K460,IF(AND('Raw Data'!D460&gt;4,'Raw Data'!O460='Raw Data'!P460),0,IF('Raw Data'!O460='Raw Data'!P460,'Raw Data'!D460,0)))</f>
        <v>0</v>
      </c>
      <c r="AW465">
        <f>IF(AND('Raw Data'!D460&lt;4, NOT(ISBLANK('Raw Data'!D460))), 1, 0)</f>
        <v>0</v>
      </c>
      <c r="AX465">
        <f>IF(AND('Raw Data'!D460&lt;4, 'Raw Data'!O460='Raw Data'!P460), 'Raw Data'!D460, 0)</f>
        <v>0</v>
      </c>
    </row>
    <row r="466" spans="1:50" x14ac:dyDescent="0.3">
      <c r="A466">
        <f>'Raw Data'!Q461</f>
        <v>0</v>
      </c>
      <c r="B466" s="7">
        <f t="shared" si="112"/>
        <v>0</v>
      </c>
      <c r="C466">
        <f>IF('Raw Data'!O461&gt;'Raw Data'!P461, 'Raw Data'!C461, 0)</f>
        <v>0</v>
      </c>
      <c r="D466" s="7">
        <f t="shared" si="113"/>
        <v>0</v>
      </c>
      <c r="E466">
        <f>IF(AND(ISNUMBER('Raw Data'!O461), 'Raw Data'!O461='Raw Data'!P461), 'Raw Data'!D461, 0)</f>
        <v>0</v>
      </c>
      <c r="F466" s="7">
        <f t="shared" si="114"/>
        <v>0</v>
      </c>
      <c r="G466">
        <f>IF('Raw Data'!O461&lt;'Raw Data'!P461, 'Raw Data'!E461, 0)</f>
        <v>0</v>
      </c>
      <c r="H466" s="7">
        <f t="shared" si="115"/>
        <v>0</v>
      </c>
      <c r="I466">
        <f>IF(SUM('Raw Data'!O461:P461)&gt;2, 'Raw Data'!F461, 0)</f>
        <v>0</v>
      </c>
      <c r="J466" s="7">
        <f t="shared" si="116"/>
        <v>0</v>
      </c>
      <c r="K466">
        <f>IF(AND(ISNUMBER('Raw Data'!O461),SUM('Raw Data'!O461:P461)&lt;3),'Raw Data'!F461,)</f>
        <v>0</v>
      </c>
      <c r="L466" s="7">
        <f t="shared" si="117"/>
        <v>0</v>
      </c>
      <c r="M466">
        <f>IF(AND('Raw Data'!O461&gt;0, 'Raw Data'!P461&gt;0), 'Raw Data'!H461, 0)</f>
        <v>0</v>
      </c>
      <c r="N466" s="7">
        <f t="shared" si="118"/>
        <v>0</v>
      </c>
      <c r="O466">
        <f>IF(AND(ISNUMBER('Raw Data'!O461), OR('Raw Data'!O461=0, 'Raw Data'!P461=0)), 'Raw Data'!I461, 0)</f>
        <v>0</v>
      </c>
      <c r="P466" s="7">
        <f>IF(OR(E466&gt;0, ISBLANK('Raw Data'!O461)=TRUE), 0, 1)</f>
        <v>0</v>
      </c>
      <c r="Q466">
        <f>IF('Raw Data'!O461='Raw Data'!P461, 0, IF('Raw Data'!O461&gt;'Raw Data'!P461, 'Raw Data'!J461, 0))</f>
        <v>0</v>
      </c>
      <c r="R466" s="7">
        <f>IF(OR(E466&gt;0, ISBLANK('Raw Data'!O461)=TRUE), 0, 1)</f>
        <v>0</v>
      </c>
      <c r="S466">
        <f>IF('Raw Data'!O461='Raw Data'!P461, 0, IF('Raw Data'!O461&lt;'Raw Data'!P461, 'Raw Data'!K461, 0))</f>
        <v>0</v>
      </c>
      <c r="T466" s="7">
        <f t="shared" si="119"/>
        <v>0</v>
      </c>
      <c r="U466">
        <f>IF(AND(ISNUMBER('Raw Data'!O461), OR('Raw Data'!O461&gt;'Raw Data'!P461, 'Raw Data'!O461='Raw Data'!P461)), 'Raw Data'!L461, 0)</f>
        <v>0</v>
      </c>
      <c r="V466" s="7">
        <f t="shared" si="120"/>
        <v>0</v>
      </c>
      <c r="W466">
        <f>IF(AND(ISNUMBER('Raw Data'!O461), OR('Raw Data'!O461&lt;'Raw Data'!P461, 'Raw Data'!O461='Raw Data'!P461)), 'Raw Data'!M461, 0)</f>
        <v>0</v>
      </c>
      <c r="X466" s="7">
        <f t="shared" si="121"/>
        <v>0</v>
      </c>
      <c r="Y466">
        <f>IF(AND(ISNUMBER('Raw Data'!O461), OR('Raw Data'!O461&gt;'Raw Data'!P461, 'Raw Data'!O461&lt;'Raw Data'!P461)), 'Raw Data'!N461, 0)</f>
        <v>0</v>
      </c>
      <c r="Z466">
        <f>IF('Raw Data'!C461&lt;'Raw Data'!E461, 1, 0)</f>
        <v>0</v>
      </c>
      <c r="AA466">
        <f>IF(AND('Raw Data'!C461&lt;'Raw Data'!E461, 'Raw Data'!O461&gt;'Raw Data'!P461), 'Raw Data'!C461, 0)</f>
        <v>0</v>
      </c>
      <c r="AB466" t="b">
        <f>'Raw Data'!C461&lt;'Raw Data'!E461</f>
        <v>0</v>
      </c>
      <c r="AC466">
        <f>IF('Raw Data'!C462&gt;'Raw Data'!E462, 1, 0)</f>
        <v>0</v>
      </c>
      <c r="AD466">
        <f>IF(AND('Raw Data'!C461&gt;'Raw Data'!E461, 'Raw Data'!O461&gt;'Raw Data'!P461), 'Raw Data'!C461, 0)</f>
        <v>0</v>
      </c>
      <c r="AE466">
        <f>IF('Raw Data'!E461&lt;'Raw Data'!C461, 1, 0)</f>
        <v>0</v>
      </c>
      <c r="AF466">
        <f>IF(AND('Raw Data'!C461&gt;'Raw Data'!E461, 'Raw Data'!O461&lt;'Raw Data'!P461), 'Raw Data'!E461, 0)</f>
        <v>0</v>
      </c>
      <c r="AG466">
        <f>IF('Raw Data'!E461&gt;'Raw Data'!C461, 1, 0)</f>
        <v>0</v>
      </c>
      <c r="AH466">
        <f>IF(AND('Raw Data'!C461&lt;'Raw Data'!E461, 'Raw Data'!O461&lt;'Raw Data'!P461), 'Raw Data'!E461, 0)</f>
        <v>0</v>
      </c>
      <c r="AI466" s="7">
        <f t="shared" si="122"/>
        <v>0</v>
      </c>
      <c r="AJ466">
        <f>IF(ISNUMBER('Raw Data'!C461), IF(_xlfn.XLOOKUP(SMALL('Raw Data'!C461:E461, 1), C466:G466, C466:G466, 0)&gt;0, SMALL('Raw Data'!C461:E461, 1), 0), 0)</f>
        <v>0</v>
      </c>
      <c r="AK466" s="7">
        <f t="shared" si="123"/>
        <v>0</v>
      </c>
      <c r="AL466">
        <f>IF(ISNUMBER('Raw Data'!C461), IF(_xlfn.XLOOKUP(SMALL('Raw Data'!C461:E461, 2), C466:G466, C466:G466, 0)&gt;0, SMALL('Raw Data'!C461:E461, 2), 0), 0)</f>
        <v>0</v>
      </c>
      <c r="AM466" s="7">
        <f t="shared" si="124"/>
        <v>0</v>
      </c>
      <c r="AN466">
        <f>IF(ISNUMBER('Raw Data'!C461), IF(_xlfn.XLOOKUP(SMALL('Raw Data'!C461:E461, 3), C466:G466, C466:G466, 0)&gt;0, SMALL('Raw Data'!C461:E461, 3), 0), 0)</f>
        <v>0</v>
      </c>
      <c r="AO466" s="7">
        <f t="shared" si="125"/>
        <v>0</v>
      </c>
      <c r="AP466">
        <f>IF(AND('Raw Data'!C461&lt;'Raw Data'!E461,'Raw Data'!O461&gt;'Raw Data'!P461),'Raw Data'!C461,IF(AND('Raw Data'!E461&lt;'Raw Data'!C461,'Raw Data'!P461&gt;'Raw Data'!O461),'Raw Data'!E461,0))</f>
        <v>0</v>
      </c>
      <c r="AQ466" s="7">
        <f t="shared" si="126"/>
        <v>0</v>
      </c>
      <c r="AR466">
        <f>IF(AND('Raw Data'!C461&gt;'Raw Data'!E461,'Raw Data'!O461&gt;'Raw Data'!P461),'Raw Data'!C461,IF(AND('Raw Data'!E461&gt;'Raw Data'!C461,'Raw Data'!P461&gt;'Raw Data'!O461),'Raw Data'!E461,0))</f>
        <v>0</v>
      </c>
      <c r="AS466">
        <f>IF('Raw Data'!D461&gt;0, IF('Raw Data'!D461&gt;4, Analysis!P466, 1), 0)</f>
        <v>0</v>
      </c>
      <c r="AT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AU466">
        <f t="shared" si="127"/>
        <v>0</v>
      </c>
      <c r="AV466">
        <f>IF(AND('Raw Data'!D461&gt;4,'Raw Data'!O461&lt;'Raw Data'!P461),'Raw Data'!K461,IF(AND('Raw Data'!D461&gt;4,'Raw Data'!O461='Raw Data'!P461),0,IF('Raw Data'!O461='Raw Data'!P461,'Raw Data'!D461,0)))</f>
        <v>0</v>
      </c>
      <c r="AW466">
        <f>IF(AND('Raw Data'!D461&lt;4, NOT(ISBLANK('Raw Data'!D461))), 1, 0)</f>
        <v>0</v>
      </c>
      <c r="AX466">
        <f>IF(AND('Raw Data'!D461&lt;4, 'Raw Data'!O461='Raw Data'!P461), 'Raw Data'!D461, 0)</f>
        <v>0</v>
      </c>
    </row>
    <row r="467" spans="1:50" x14ac:dyDescent="0.3">
      <c r="A467">
        <f>'Raw Data'!Q462</f>
        <v>0</v>
      </c>
      <c r="B467" s="7">
        <f t="shared" si="112"/>
        <v>0</v>
      </c>
      <c r="C467">
        <f>IF('Raw Data'!O462&gt;'Raw Data'!P462, 'Raw Data'!C462, 0)</f>
        <v>0</v>
      </c>
      <c r="D467" s="7">
        <f t="shared" si="113"/>
        <v>0</v>
      </c>
      <c r="E467">
        <f>IF(AND(ISNUMBER('Raw Data'!O462), 'Raw Data'!O462='Raw Data'!P462), 'Raw Data'!D462, 0)</f>
        <v>0</v>
      </c>
      <c r="F467" s="7">
        <f t="shared" si="114"/>
        <v>0</v>
      </c>
      <c r="G467">
        <f>IF('Raw Data'!O462&lt;'Raw Data'!P462, 'Raw Data'!E462, 0)</f>
        <v>0</v>
      </c>
      <c r="H467" s="7">
        <f t="shared" si="115"/>
        <v>0</v>
      </c>
      <c r="I467">
        <f>IF(SUM('Raw Data'!O462:P462)&gt;2, 'Raw Data'!F462, 0)</f>
        <v>0</v>
      </c>
      <c r="J467" s="7">
        <f t="shared" si="116"/>
        <v>0</v>
      </c>
      <c r="K467">
        <f>IF(AND(ISNUMBER('Raw Data'!O462),SUM('Raw Data'!O462:P462)&lt;3),'Raw Data'!F462,)</f>
        <v>0</v>
      </c>
      <c r="L467" s="7">
        <f t="shared" si="117"/>
        <v>0</v>
      </c>
      <c r="M467">
        <f>IF(AND('Raw Data'!O462&gt;0, 'Raw Data'!P462&gt;0), 'Raw Data'!H462, 0)</f>
        <v>0</v>
      </c>
      <c r="N467" s="7">
        <f t="shared" si="118"/>
        <v>0</v>
      </c>
      <c r="O467">
        <f>IF(AND(ISNUMBER('Raw Data'!O462), OR('Raw Data'!O462=0, 'Raw Data'!P462=0)), 'Raw Data'!I462, 0)</f>
        <v>0</v>
      </c>
      <c r="P467" s="7">
        <f>IF(OR(E467&gt;0, ISBLANK('Raw Data'!O462)=TRUE), 0, 1)</f>
        <v>0</v>
      </c>
      <c r="Q467">
        <f>IF('Raw Data'!O462='Raw Data'!P462, 0, IF('Raw Data'!O462&gt;'Raw Data'!P462, 'Raw Data'!J462, 0))</f>
        <v>0</v>
      </c>
      <c r="R467" s="7">
        <f>IF(OR(E467&gt;0, ISBLANK('Raw Data'!O462)=TRUE), 0, 1)</f>
        <v>0</v>
      </c>
      <c r="S467">
        <f>IF('Raw Data'!O462='Raw Data'!P462, 0, IF('Raw Data'!O462&lt;'Raw Data'!P462, 'Raw Data'!K462, 0))</f>
        <v>0</v>
      </c>
      <c r="T467" s="7">
        <f t="shared" si="119"/>
        <v>0</v>
      </c>
      <c r="U467">
        <f>IF(AND(ISNUMBER('Raw Data'!O462), OR('Raw Data'!O462&gt;'Raw Data'!P462, 'Raw Data'!O462='Raw Data'!P462)), 'Raw Data'!L462, 0)</f>
        <v>0</v>
      </c>
      <c r="V467" s="7">
        <f t="shared" si="120"/>
        <v>0</v>
      </c>
      <c r="W467">
        <f>IF(AND(ISNUMBER('Raw Data'!O462), OR('Raw Data'!O462&lt;'Raw Data'!P462, 'Raw Data'!O462='Raw Data'!P462)), 'Raw Data'!M462, 0)</f>
        <v>0</v>
      </c>
      <c r="X467" s="7">
        <f t="shared" si="121"/>
        <v>0</v>
      </c>
      <c r="Y467">
        <f>IF(AND(ISNUMBER('Raw Data'!O462), OR('Raw Data'!O462&gt;'Raw Data'!P462, 'Raw Data'!O462&lt;'Raw Data'!P462)), 'Raw Data'!N462, 0)</f>
        <v>0</v>
      </c>
      <c r="Z467">
        <f>IF('Raw Data'!C462&lt;'Raw Data'!E462, 1, 0)</f>
        <v>0</v>
      </c>
      <c r="AA467">
        <f>IF(AND('Raw Data'!C462&lt;'Raw Data'!E462, 'Raw Data'!O462&gt;'Raw Data'!P462), 'Raw Data'!C462, 0)</f>
        <v>0</v>
      </c>
      <c r="AB467" t="b">
        <f>'Raw Data'!C462&lt;'Raw Data'!E462</f>
        <v>0</v>
      </c>
      <c r="AC467">
        <f>IF('Raw Data'!C463&gt;'Raw Data'!E463, 1, 0)</f>
        <v>0</v>
      </c>
      <c r="AD467">
        <f>IF(AND('Raw Data'!C462&gt;'Raw Data'!E462, 'Raw Data'!O462&gt;'Raw Data'!P462), 'Raw Data'!C462, 0)</f>
        <v>0</v>
      </c>
      <c r="AE467">
        <f>IF('Raw Data'!E462&lt;'Raw Data'!C462, 1, 0)</f>
        <v>0</v>
      </c>
      <c r="AF467">
        <f>IF(AND('Raw Data'!C462&gt;'Raw Data'!E462, 'Raw Data'!O462&lt;'Raw Data'!P462), 'Raw Data'!E462, 0)</f>
        <v>0</v>
      </c>
      <c r="AG467">
        <f>IF('Raw Data'!E462&gt;'Raw Data'!C462, 1, 0)</f>
        <v>0</v>
      </c>
      <c r="AH467">
        <f>IF(AND('Raw Data'!C462&lt;'Raw Data'!E462, 'Raw Data'!O462&lt;'Raw Data'!P462), 'Raw Data'!E462, 0)</f>
        <v>0</v>
      </c>
      <c r="AI467" s="7">
        <f t="shared" si="122"/>
        <v>0</v>
      </c>
      <c r="AJ467">
        <f>IF(ISNUMBER('Raw Data'!C462), IF(_xlfn.XLOOKUP(SMALL('Raw Data'!C462:E462, 1), C467:G467, C467:G467, 0)&gt;0, SMALL('Raw Data'!C462:E462, 1), 0), 0)</f>
        <v>0</v>
      </c>
      <c r="AK467" s="7">
        <f t="shared" si="123"/>
        <v>0</v>
      </c>
      <c r="AL467">
        <f>IF(ISNUMBER('Raw Data'!C462), IF(_xlfn.XLOOKUP(SMALL('Raw Data'!C462:E462, 2), C467:G467, C467:G467, 0)&gt;0, SMALL('Raw Data'!C462:E462, 2), 0), 0)</f>
        <v>0</v>
      </c>
      <c r="AM467" s="7">
        <f t="shared" si="124"/>
        <v>0</v>
      </c>
      <c r="AN467">
        <f>IF(ISNUMBER('Raw Data'!C462), IF(_xlfn.XLOOKUP(SMALL('Raw Data'!C462:E462, 3), C467:G467, C467:G467, 0)&gt;0, SMALL('Raw Data'!C462:E462, 3), 0), 0)</f>
        <v>0</v>
      </c>
      <c r="AO467" s="7">
        <f t="shared" si="125"/>
        <v>0</v>
      </c>
      <c r="AP467">
        <f>IF(AND('Raw Data'!C462&lt;'Raw Data'!E462,'Raw Data'!O462&gt;'Raw Data'!P462),'Raw Data'!C462,IF(AND('Raw Data'!E462&lt;'Raw Data'!C462,'Raw Data'!P462&gt;'Raw Data'!O462),'Raw Data'!E462,0))</f>
        <v>0</v>
      </c>
      <c r="AQ467" s="7">
        <f t="shared" si="126"/>
        <v>0</v>
      </c>
      <c r="AR467">
        <f>IF(AND('Raw Data'!C462&gt;'Raw Data'!E462,'Raw Data'!O462&gt;'Raw Data'!P462),'Raw Data'!C462,IF(AND('Raw Data'!E462&gt;'Raw Data'!C462,'Raw Data'!P462&gt;'Raw Data'!O462),'Raw Data'!E462,0))</f>
        <v>0</v>
      </c>
      <c r="AS467">
        <f>IF('Raw Data'!D462&gt;0, IF('Raw Data'!D462&gt;4, Analysis!P467, 1), 0)</f>
        <v>0</v>
      </c>
      <c r="AT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AU467">
        <f t="shared" si="127"/>
        <v>0</v>
      </c>
      <c r="AV467">
        <f>IF(AND('Raw Data'!D462&gt;4,'Raw Data'!O462&lt;'Raw Data'!P462),'Raw Data'!K462,IF(AND('Raw Data'!D462&gt;4,'Raw Data'!O462='Raw Data'!P462),0,IF('Raw Data'!O462='Raw Data'!P462,'Raw Data'!D462,0)))</f>
        <v>0</v>
      </c>
      <c r="AW467">
        <f>IF(AND('Raw Data'!D462&lt;4, NOT(ISBLANK('Raw Data'!D462))), 1, 0)</f>
        <v>0</v>
      </c>
      <c r="AX467">
        <f>IF(AND('Raw Data'!D462&lt;4, 'Raw Data'!O462='Raw Data'!P462), 'Raw Data'!D462, 0)</f>
        <v>0</v>
      </c>
    </row>
    <row r="468" spans="1:50" x14ac:dyDescent="0.3">
      <c r="A468">
        <f>'Raw Data'!Q463</f>
        <v>0</v>
      </c>
      <c r="B468" s="7">
        <f t="shared" si="112"/>
        <v>0</v>
      </c>
      <c r="C468">
        <f>IF('Raw Data'!O463&gt;'Raw Data'!P463, 'Raw Data'!C463, 0)</f>
        <v>0</v>
      </c>
      <c r="D468" s="7">
        <f t="shared" si="113"/>
        <v>0</v>
      </c>
      <c r="E468">
        <f>IF(AND(ISNUMBER('Raw Data'!O463), 'Raw Data'!O463='Raw Data'!P463), 'Raw Data'!D463, 0)</f>
        <v>0</v>
      </c>
      <c r="F468" s="7">
        <f t="shared" si="114"/>
        <v>0</v>
      </c>
      <c r="G468">
        <f>IF('Raw Data'!O463&lt;'Raw Data'!P463, 'Raw Data'!E463, 0)</f>
        <v>0</v>
      </c>
      <c r="H468" s="7">
        <f t="shared" si="115"/>
        <v>0</v>
      </c>
      <c r="I468">
        <f>IF(SUM('Raw Data'!O463:P463)&gt;2, 'Raw Data'!F463, 0)</f>
        <v>0</v>
      </c>
      <c r="J468" s="7">
        <f t="shared" si="116"/>
        <v>0</v>
      </c>
      <c r="K468">
        <f>IF(AND(ISNUMBER('Raw Data'!O463),SUM('Raw Data'!O463:P463)&lt;3),'Raw Data'!F463,)</f>
        <v>0</v>
      </c>
      <c r="L468" s="7">
        <f t="shared" si="117"/>
        <v>0</v>
      </c>
      <c r="M468">
        <f>IF(AND('Raw Data'!O463&gt;0, 'Raw Data'!P463&gt;0), 'Raw Data'!H463, 0)</f>
        <v>0</v>
      </c>
      <c r="N468" s="7">
        <f t="shared" si="118"/>
        <v>0</v>
      </c>
      <c r="O468">
        <f>IF(AND(ISNUMBER('Raw Data'!O463), OR('Raw Data'!O463=0, 'Raw Data'!P463=0)), 'Raw Data'!I463, 0)</f>
        <v>0</v>
      </c>
      <c r="P468" s="7">
        <f>IF(OR(E468&gt;0, ISBLANK('Raw Data'!O463)=TRUE), 0, 1)</f>
        <v>0</v>
      </c>
      <c r="Q468">
        <f>IF('Raw Data'!O463='Raw Data'!P463, 0, IF('Raw Data'!O463&gt;'Raw Data'!P463, 'Raw Data'!J463, 0))</f>
        <v>0</v>
      </c>
      <c r="R468" s="7">
        <f>IF(OR(E468&gt;0, ISBLANK('Raw Data'!O463)=TRUE), 0, 1)</f>
        <v>0</v>
      </c>
      <c r="S468">
        <f>IF('Raw Data'!O463='Raw Data'!P463, 0, IF('Raw Data'!O463&lt;'Raw Data'!P463, 'Raw Data'!K463, 0))</f>
        <v>0</v>
      </c>
      <c r="T468" s="7">
        <f t="shared" si="119"/>
        <v>0</v>
      </c>
      <c r="U468">
        <f>IF(AND(ISNUMBER('Raw Data'!O463), OR('Raw Data'!O463&gt;'Raw Data'!P463, 'Raw Data'!O463='Raw Data'!P463)), 'Raw Data'!L463, 0)</f>
        <v>0</v>
      </c>
      <c r="V468" s="7">
        <f t="shared" si="120"/>
        <v>0</v>
      </c>
      <c r="W468">
        <f>IF(AND(ISNUMBER('Raw Data'!O463), OR('Raw Data'!O463&lt;'Raw Data'!P463, 'Raw Data'!O463='Raw Data'!P463)), 'Raw Data'!M463, 0)</f>
        <v>0</v>
      </c>
      <c r="X468" s="7">
        <f t="shared" si="121"/>
        <v>0</v>
      </c>
      <c r="Y468">
        <f>IF(AND(ISNUMBER('Raw Data'!O463), OR('Raw Data'!O463&gt;'Raw Data'!P463, 'Raw Data'!O463&lt;'Raw Data'!P463)), 'Raw Data'!N463, 0)</f>
        <v>0</v>
      </c>
      <c r="Z468">
        <f>IF('Raw Data'!C463&lt;'Raw Data'!E463, 1, 0)</f>
        <v>0</v>
      </c>
      <c r="AA468">
        <f>IF(AND('Raw Data'!C463&lt;'Raw Data'!E463, 'Raw Data'!O463&gt;'Raw Data'!P463), 'Raw Data'!C463, 0)</f>
        <v>0</v>
      </c>
      <c r="AB468" t="b">
        <f>'Raw Data'!C463&lt;'Raw Data'!E463</f>
        <v>0</v>
      </c>
      <c r="AC468">
        <f>IF('Raw Data'!C464&gt;'Raw Data'!E464, 1, 0)</f>
        <v>0</v>
      </c>
      <c r="AD468">
        <f>IF(AND('Raw Data'!C463&gt;'Raw Data'!E463, 'Raw Data'!O463&gt;'Raw Data'!P463), 'Raw Data'!C463, 0)</f>
        <v>0</v>
      </c>
      <c r="AE468">
        <f>IF('Raw Data'!E463&lt;'Raw Data'!C463, 1, 0)</f>
        <v>0</v>
      </c>
      <c r="AF468">
        <f>IF(AND('Raw Data'!C463&gt;'Raw Data'!E463, 'Raw Data'!O463&lt;'Raw Data'!P463), 'Raw Data'!E463, 0)</f>
        <v>0</v>
      </c>
      <c r="AG468">
        <f>IF('Raw Data'!E463&gt;'Raw Data'!C463, 1, 0)</f>
        <v>0</v>
      </c>
      <c r="AH468">
        <f>IF(AND('Raw Data'!C463&lt;'Raw Data'!E463, 'Raw Data'!O463&lt;'Raw Data'!P463), 'Raw Data'!E463, 0)</f>
        <v>0</v>
      </c>
      <c r="AI468" s="7">
        <f t="shared" si="122"/>
        <v>0</v>
      </c>
      <c r="AJ468">
        <f>IF(ISNUMBER('Raw Data'!C463), IF(_xlfn.XLOOKUP(SMALL('Raw Data'!C463:E463, 1), C468:G468, C468:G468, 0)&gt;0, SMALL('Raw Data'!C463:E463, 1), 0), 0)</f>
        <v>0</v>
      </c>
      <c r="AK468" s="7">
        <f t="shared" si="123"/>
        <v>0</v>
      </c>
      <c r="AL468">
        <f>IF(ISNUMBER('Raw Data'!C463), IF(_xlfn.XLOOKUP(SMALL('Raw Data'!C463:E463, 2), C468:G468, C468:G468, 0)&gt;0, SMALL('Raw Data'!C463:E463, 2), 0), 0)</f>
        <v>0</v>
      </c>
      <c r="AM468" s="7">
        <f t="shared" si="124"/>
        <v>0</v>
      </c>
      <c r="AN468">
        <f>IF(ISNUMBER('Raw Data'!C463), IF(_xlfn.XLOOKUP(SMALL('Raw Data'!C463:E463, 3), C468:G468, C468:G468, 0)&gt;0, SMALL('Raw Data'!C463:E463, 3), 0), 0)</f>
        <v>0</v>
      </c>
      <c r="AO468" s="7">
        <f t="shared" si="125"/>
        <v>0</v>
      </c>
      <c r="AP468">
        <f>IF(AND('Raw Data'!C463&lt;'Raw Data'!E463,'Raw Data'!O463&gt;'Raw Data'!P463),'Raw Data'!C463,IF(AND('Raw Data'!E463&lt;'Raw Data'!C463,'Raw Data'!P463&gt;'Raw Data'!O463),'Raw Data'!E463,0))</f>
        <v>0</v>
      </c>
      <c r="AQ468" s="7">
        <f t="shared" si="126"/>
        <v>0</v>
      </c>
      <c r="AR468">
        <f>IF(AND('Raw Data'!C463&gt;'Raw Data'!E463,'Raw Data'!O463&gt;'Raw Data'!P463),'Raw Data'!C463,IF(AND('Raw Data'!E463&gt;'Raw Data'!C463,'Raw Data'!P463&gt;'Raw Data'!O463),'Raw Data'!E463,0))</f>
        <v>0</v>
      </c>
      <c r="AS468">
        <f>IF('Raw Data'!D463&gt;0, IF('Raw Data'!D463&gt;4, Analysis!P468, 1), 0)</f>
        <v>0</v>
      </c>
      <c r="AT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AU468">
        <f t="shared" si="127"/>
        <v>0</v>
      </c>
      <c r="AV468">
        <f>IF(AND('Raw Data'!D463&gt;4,'Raw Data'!O463&lt;'Raw Data'!P463),'Raw Data'!K463,IF(AND('Raw Data'!D463&gt;4,'Raw Data'!O463='Raw Data'!P463),0,IF('Raw Data'!O463='Raw Data'!P463,'Raw Data'!D463,0)))</f>
        <v>0</v>
      </c>
      <c r="AW468">
        <f>IF(AND('Raw Data'!D463&lt;4, NOT(ISBLANK('Raw Data'!D463))), 1, 0)</f>
        <v>0</v>
      </c>
      <c r="AX468">
        <f>IF(AND('Raw Data'!D463&lt;4, 'Raw Data'!O463='Raw Data'!P463), 'Raw Data'!D463, 0)</f>
        <v>0</v>
      </c>
    </row>
    <row r="469" spans="1:50" x14ac:dyDescent="0.3">
      <c r="A469">
        <f>'Raw Data'!Q464</f>
        <v>0</v>
      </c>
      <c r="B469" s="7">
        <f t="shared" si="112"/>
        <v>0</v>
      </c>
      <c r="C469">
        <f>IF('Raw Data'!O464&gt;'Raw Data'!P464, 'Raw Data'!C464, 0)</f>
        <v>0</v>
      </c>
      <c r="D469" s="7">
        <f t="shared" si="113"/>
        <v>0</v>
      </c>
      <c r="E469">
        <f>IF(AND(ISNUMBER('Raw Data'!O464), 'Raw Data'!O464='Raw Data'!P464), 'Raw Data'!D464, 0)</f>
        <v>0</v>
      </c>
      <c r="F469" s="7">
        <f t="shared" si="114"/>
        <v>0</v>
      </c>
      <c r="G469">
        <f>IF('Raw Data'!O464&lt;'Raw Data'!P464, 'Raw Data'!E464, 0)</f>
        <v>0</v>
      </c>
      <c r="H469" s="7">
        <f t="shared" si="115"/>
        <v>0</v>
      </c>
      <c r="I469">
        <f>IF(SUM('Raw Data'!O464:P464)&gt;2, 'Raw Data'!F464, 0)</f>
        <v>0</v>
      </c>
      <c r="J469" s="7">
        <f t="shared" si="116"/>
        <v>0</v>
      </c>
      <c r="K469">
        <f>IF(AND(ISNUMBER('Raw Data'!O464),SUM('Raw Data'!O464:P464)&lt;3),'Raw Data'!F464,)</f>
        <v>0</v>
      </c>
      <c r="L469" s="7">
        <f t="shared" si="117"/>
        <v>0</v>
      </c>
      <c r="M469">
        <f>IF(AND('Raw Data'!O464&gt;0, 'Raw Data'!P464&gt;0), 'Raw Data'!H464, 0)</f>
        <v>0</v>
      </c>
      <c r="N469" s="7">
        <f t="shared" si="118"/>
        <v>0</v>
      </c>
      <c r="O469">
        <f>IF(AND(ISNUMBER('Raw Data'!O464), OR('Raw Data'!O464=0, 'Raw Data'!P464=0)), 'Raw Data'!I464, 0)</f>
        <v>0</v>
      </c>
      <c r="P469" s="7">
        <f>IF(OR(E469&gt;0, ISBLANK('Raw Data'!O464)=TRUE), 0, 1)</f>
        <v>0</v>
      </c>
      <c r="Q469">
        <f>IF('Raw Data'!O464='Raw Data'!P464, 0, IF('Raw Data'!O464&gt;'Raw Data'!P464, 'Raw Data'!J464, 0))</f>
        <v>0</v>
      </c>
      <c r="R469" s="7">
        <f>IF(OR(E469&gt;0, ISBLANK('Raw Data'!O464)=TRUE), 0, 1)</f>
        <v>0</v>
      </c>
      <c r="S469">
        <f>IF('Raw Data'!O464='Raw Data'!P464, 0, IF('Raw Data'!O464&lt;'Raw Data'!P464, 'Raw Data'!K464, 0))</f>
        <v>0</v>
      </c>
      <c r="T469" s="7">
        <f t="shared" si="119"/>
        <v>0</v>
      </c>
      <c r="U469">
        <f>IF(AND(ISNUMBER('Raw Data'!O464), OR('Raw Data'!O464&gt;'Raw Data'!P464, 'Raw Data'!O464='Raw Data'!P464)), 'Raw Data'!L464, 0)</f>
        <v>0</v>
      </c>
      <c r="V469" s="7">
        <f t="shared" si="120"/>
        <v>0</v>
      </c>
      <c r="W469">
        <f>IF(AND(ISNUMBER('Raw Data'!O464), OR('Raw Data'!O464&lt;'Raw Data'!P464, 'Raw Data'!O464='Raw Data'!P464)), 'Raw Data'!M464, 0)</f>
        <v>0</v>
      </c>
      <c r="X469" s="7">
        <f t="shared" si="121"/>
        <v>0</v>
      </c>
      <c r="Y469">
        <f>IF(AND(ISNUMBER('Raw Data'!O464), OR('Raw Data'!O464&gt;'Raw Data'!P464, 'Raw Data'!O464&lt;'Raw Data'!P464)), 'Raw Data'!N464, 0)</f>
        <v>0</v>
      </c>
      <c r="Z469">
        <f>IF('Raw Data'!C464&lt;'Raw Data'!E464, 1, 0)</f>
        <v>0</v>
      </c>
      <c r="AA469">
        <f>IF(AND('Raw Data'!C464&lt;'Raw Data'!E464, 'Raw Data'!O464&gt;'Raw Data'!P464), 'Raw Data'!C464, 0)</f>
        <v>0</v>
      </c>
      <c r="AB469" t="b">
        <f>'Raw Data'!C464&lt;'Raw Data'!E464</f>
        <v>0</v>
      </c>
      <c r="AC469">
        <f>IF('Raw Data'!C465&gt;'Raw Data'!E465, 1, 0)</f>
        <v>0</v>
      </c>
      <c r="AD469">
        <f>IF(AND('Raw Data'!C464&gt;'Raw Data'!E464, 'Raw Data'!O464&gt;'Raw Data'!P464), 'Raw Data'!C464, 0)</f>
        <v>0</v>
      </c>
      <c r="AE469">
        <f>IF('Raw Data'!E464&lt;'Raw Data'!C464, 1, 0)</f>
        <v>0</v>
      </c>
      <c r="AF469">
        <f>IF(AND('Raw Data'!C464&gt;'Raw Data'!E464, 'Raw Data'!O464&lt;'Raw Data'!P464), 'Raw Data'!E464, 0)</f>
        <v>0</v>
      </c>
      <c r="AG469">
        <f>IF('Raw Data'!E464&gt;'Raw Data'!C464, 1, 0)</f>
        <v>0</v>
      </c>
      <c r="AH469">
        <f>IF(AND('Raw Data'!C464&lt;'Raw Data'!E464, 'Raw Data'!O464&lt;'Raw Data'!P464), 'Raw Data'!E464, 0)</f>
        <v>0</v>
      </c>
      <c r="AI469" s="7">
        <f t="shared" si="122"/>
        <v>0</v>
      </c>
      <c r="AJ469">
        <f>IF(ISNUMBER('Raw Data'!C464), IF(_xlfn.XLOOKUP(SMALL('Raw Data'!C464:E464, 1), C469:G469, C469:G469, 0)&gt;0, SMALL('Raw Data'!C464:E464, 1), 0), 0)</f>
        <v>0</v>
      </c>
      <c r="AK469" s="7">
        <f t="shared" si="123"/>
        <v>0</v>
      </c>
      <c r="AL469">
        <f>IF(ISNUMBER('Raw Data'!C464), IF(_xlfn.XLOOKUP(SMALL('Raw Data'!C464:E464, 2), C469:G469, C469:G469, 0)&gt;0, SMALL('Raw Data'!C464:E464, 2), 0), 0)</f>
        <v>0</v>
      </c>
      <c r="AM469" s="7">
        <f t="shared" si="124"/>
        <v>0</v>
      </c>
      <c r="AN469">
        <f>IF(ISNUMBER('Raw Data'!C464), IF(_xlfn.XLOOKUP(SMALL('Raw Data'!C464:E464, 3), C469:G469, C469:G469, 0)&gt;0, SMALL('Raw Data'!C464:E464, 3), 0), 0)</f>
        <v>0</v>
      </c>
      <c r="AO469" s="7">
        <f t="shared" si="125"/>
        <v>0</v>
      </c>
      <c r="AP469">
        <f>IF(AND('Raw Data'!C464&lt;'Raw Data'!E464,'Raw Data'!O464&gt;'Raw Data'!P464),'Raw Data'!C464,IF(AND('Raw Data'!E464&lt;'Raw Data'!C464,'Raw Data'!P464&gt;'Raw Data'!O464),'Raw Data'!E464,0))</f>
        <v>0</v>
      </c>
      <c r="AQ469" s="7">
        <f t="shared" si="126"/>
        <v>0</v>
      </c>
      <c r="AR469">
        <f>IF(AND('Raw Data'!C464&gt;'Raw Data'!E464,'Raw Data'!O464&gt;'Raw Data'!P464),'Raw Data'!C464,IF(AND('Raw Data'!E464&gt;'Raw Data'!C464,'Raw Data'!P464&gt;'Raw Data'!O464),'Raw Data'!E464,0))</f>
        <v>0</v>
      </c>
      <c r="AS469">
        <f>IF('Raw Data'!D464&gt;0, IF('Raw Data'!D464&gt;4, Analysis!P469, 1), 0)</f>
        <v>0</v>
      </c>
      <c r="AT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AU469">
        <f t="shared" si="127"/>
        <v>0</v>
      </c>
      <c r="AV469">
        <f>IF(AND('Raw Data'!D464&gt;4,'Raw Data'!O464&lt;'Raw Data'!P464),'Raw Data'!K464,IF(AND('Raw Data'!D464&gt;4,'Raw Data'!O464='Raw Data'!P464),0,IF('Raw Data'!O464='Raw Data'!P464,'Raw Data'!D464,0)))</f>
        <v>0</v>
      </c>
      <c r="AW469">
        <f>IF(AND('Raw Data'!D464&lt;4, NOT(ISBLANK('Raw Data'!D464))), 1, 0)</f>
        <v>0</v>
      </c>
      <c r="AX469">
        <f>IF(AND('Raw Data'!D464&lt;4, 'Raw Data'!O464='Raw Data'!P464), 'Raw Data'!D464, 0)</f>
        <v>0</v>
      </c>
    </row>
    <row r="470" spans="1:50" x14ac:dyDescent="0.3">
      <c r="A470">
        <f>'Raw Data'!Q465</f>
        <v>0</v>
      </c>
      <c r="B470" s="7">
        <f t="shared" si="112"/>
        <v>0</v>
      </c>
      <c r="C470">
        <f>IF('Raw Data'!O465&gt;'Raw Data'!P465, 'Raw Data'!C465, 0)</f>
        <v>0</v>
      </c>
      <c r="D470" s="7">
        <f t="shared" si="113"/>
        <v>0</v>
      </c>
      <c r="E470">
        <f>IF(AND(ISNUMBER('Raw Data'!O465), 'Raw Data'!O465='Raw Data'!P465), 'Raw Data'!D465, 0)</f>
        <v>0</v>
      </c>
      <c r="F470" s="7">
        <f t="shared" si="114"/>
        <v>0</v>
      </c>
      <c r="G470">
        <f>IF('Raw Data'!O465&lt;'Raw Data'!P465, 'Raw Data'!E465, 0)</f>
        <v>0</v>
      </c>
      <c r="H470" s="7">
        <f t="shared" si="115"/>
        <v>0</v>
      </c>
      <c r="I470">
        <f>IF(SUM('Raw Data'!O465:P465)&gt;2, 'Raw Data'!F465, 0)</f>
        <v>0</v>
      </c>
      <c r="J470" s="7">
        <f t="shared" si="116"/>
        <v>0</v>
      </c>
      <c r="K470">
        <f>IF(AND(ISNUMBER('Raw Data'!O465),SUM('Raw Data'!O465:P465)&lt;3),'Raw Data'!F465,)</f>
        <v>0</v>
      </c>
      <c r="L470" s="7">
        <f t="shared" si="117"/>
        <v>0</v>
      </c>
      <c r="M470">
        <f>IF(AND('Raw Data'!O465&gt;0, 'Raw Data'!P465&gt;0), 'Raw Data'!H465, 0)</f>
        <v>0</v>
      </c>
      <c r="N470" s="7">
        <f t="shared" si="118"/>
        <v>0</v>
      </c>
      <c r="O470">
        <f>IF(AND(ISNUMBER('Raw Data'!O465), OR('Raw Data'!O465=0, 'Raw Data'!P465=0)), 'Raw Data'!I465, 0)</f>
        <v>0</v>
      </c>
      <c r="P470" s="7">
        <f>IF(OR(E470&gt;0, ISBLANK('Raw Data'!O465)=TRUE), 0, 1)</f>
        <v>0</v>
      </c>
      <c r="Q470">
        <f>IF('Raw Data'!O465='Raw Data'!P465, 0, IF('Raw Data'!O465&gt;'Raw Data'!P465, 'Raw Data'!J465, 0))</f>
        <v>0</v>
      </c>
      <c r="R470" s="7">
        <f>IF(OR(E470&gt;0, ISBLANK('Raw Data'!O465)=TRUE), 0, 1)</f>
        <v>0</v>
      </c>
      <c r="S470">
        <f>IF('Raw Data'!O465='Raw Data'!P465, 0, IF('Raw Data'!O465&lt;'Raw Data'!P465, 'Raw Data'!K465, 0))</f>
        <v>0</v>
      </c>
      <c r="T470" s="7">
        <f t="shared" si="119"/>
        <v>0</v>
      </c>
      <c r="U470">
        <f>IF(AND(ISNUMBER('Raw Data'!O465), OR('Raw Data'!O465&gt;'Raw Data'!P465, 'Raw Data'!O465='Raw Data'!P465)), 'Raw Data'!L465, 0)</f>
        <v>0</v>
      </c>
      <c r="V470" s="7">
        <f t="shared" si="120"/>
        <v>0</v>
      </c>
      <c r="W470">
        <f>IF(AND(ISNUMBER('Raw Data'!O465), OR('Raw Data'!O465&lt;'Raw Data'!P465, 'Raw Data'!O465='Raw Data'!P465)), 'Raw Data'!M465, 0)</f>
        <v>0</v>
      </c>
      <c r="X470" s="7">
        <f t="shared" si="121"/>
        <v>0</v>
      </c>
      <c r="Y470">
        <f>IF(AND(ISNUMBER('Raw Data'!O465), OR('Raw Data'!O465&gt;'Raw Data'!P465, 'Raw Data'!O465&lt;'Raw Data'!P465)), 'Raw Data'!N465, 0)</f>
        <v>0</v>
      </c>
      <c r="Z470">
        <f>IF('Raw Data'!C465&lt;'Raw Data'!E465, 1, 0)</f>
        <v>0</v>
      </c>
      <c r="AA470">
        <f>IF(AND('Raw Data'!C465&lt;'Raw Data'!E465, 'Raw Data'!O465&gt;'Raw Data'!P465), 'Raw Data'!C465, 0)</f>
        <v>0</v>
      </c>
      <c r="AB470" t="b">
        <f>'Raw Data'!C465&lt;'Raw Data'!E465</f>
        <v>0</v>
      </c>
      <c r="AC470">
        <f>IF('Raw Data'!C466&gt;'Raw Data'!E466, 1, 0)</f>
        <v>0</v>
      </c>
      <c r="AD470">
        <f>IF(AND('Raw Data'!C465&gt;'Raw Data'!E465, 'Raw Data'!O465&gt;'Raw Data'!P465), 'Raw Data'!C465, 0)</f>
        <v>0</v>
      </c>
      <c r="AE470">
        <f>IF('Raw Data'!E465&lt;'Raw Data'!C465, 1, 0)</f>
        <v>0</v>
      </c>
      <c r="AF470">
        <f>IF(AND('Raw Data'!C465&gt;'Raw Data'!E465, 'Raw Data'!O465&lt;'Raw Data'!P465), 'Raw Data'!E465, 0)</f>
        <v>0</v>
      </c>
      <c r="AG470">
        <f>IF('Raw Data'!E465&gt;'Raw Data'!C465, 1, 0)</f>
        <v>0</v>
      </c>
      <c r="AH470">
        <f>IF(AND('Raw Data'!C465&lt;'Raw Data'!E465, 'Raw Data'!O465&lt;'Raw Data'!P465), 'Raw Data'!E465, 0)</f>
        <v>0</v>
      </c>
      <c r="AI470" s="7">
        <f t="shared" si="122"/>
        <v>0</v>
      </c>
      <c r="AJ470">
        <f>IF(ISNUMBER('Raw Data'!C465), IF(_xlfn.XLOOKUP(SMALL('Raw Data'!C465:E465, 1), C470:G470, C470:G470, 0)&gt;0, SMALL('Raw Data'!C465:E465, 1), 0), 0)</f>
        <v>0</v>
      </c>
      <c r="AK470" s="7">
        <f t="shared" si="123"/>
        <v>0</v>
      </c>
      <c r="AL470">
        <f>IF(ISNUMBER('Raw Data'!C465), IF(_xlfn.XLOOKUP(SMALL('Raw Data'!C465:E465, 2), C470:G470, C470:G470, 0)&gt;0, SMALL('Raw Data'!C465:E465, 2), 0), 0)</f>
        <v>0</v>
      </c>
      <c r="AM470" s="7">
        <f t="shared" si="124"/>
        <v>0</v>
      </c>
      <c r="AN470">
        <f>IF(ISNUMBER('Raw Data'!C465), IF(_xlfn.XLOOKUP(SMALL('Raw Data'!C465:E465, 3), C470:G470, C470:G470, 0)&gt;0, SMALL('Raw Data'!C465:E465, 3), 0), 0)</f>
        <v>0</v>
      </c>
      <c r="AO470" s="7">
        <f t="shared" si="125"/>
        <v>0</v>
      </c>
      <c r="AP470">
        <f>IF(AND('Raw Data'!C465&lt;'Raw Data'!E465,'Raw Data'!O465&gt;'Raw Data'!P465),'Raw Data'!C465,IF(AND('Raw Data'!E465&lt;'Raw Data'!C465,'Raw Data'!P465&gt;'Raw Data'!O465),'Raw Data'!E465,0))</f>
        <v>0</v>
      </c>
      <c r="AQ470" s="7">
        <f t="shared" si="126"/>
        <v>0</v>
      </c>
      <c r="AR470">
        <f>IF(AND('Raw Data'!C465&gt;'Raw Data'!E465,'Raw Data'!O465&gt;'Raw Data'!P465),'Raw Data'!C465,IF(AND('Raw Data'!E465&gt;'Raw Data'!C465,'Raw Data'!P465&gt;'Raw Data'!O465),'Raw Data'!E465,0))</f>
        <v>0</v>
      </c>
      <c r="AS470">
        <f>IF('Raw Data'!D465&gt;0, IF('Raw Data'!D465&gt;4, Analysis!P470, 1), 0)</f>
        <v>0</v>
      </c>
      <c r="AT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AU470">
        <f t="shared" si="127"/>
        <v>0</v>
      </c>
      <c r="AV470">
        <f>IF(AND('Raw Data'!D465&gt;4,'Raw Data'!O465&lt;'Raw Data'!P465),'Raw Data'!K465,IF(AND('Raw Data'!D465&gt;4,'Raw Data'!O465='Raw Data'!P465),0,IF('Raw Data'!O465='Raw Data'!P465,'Raw Data'!D465,0)))</f>
        <v>0</v>
      </c>
      <c r="AW470">
        <f>IF(AND('Raw Data'!D465&lt;4, NOT(ISBLANK('Raw Data'!D465))), 1, 0)</f>
        <v>0</v>
      </c>
      <c r="AX470">
        <f>IF(AND('Raw Data'!D465&lt;4, 'Raw Data'!O465='Raw Data'!P465), 'Raw Data'!D465, 0)</f>
        <v>0</v>
      </c>
    </row>
    <row r="471" spans="1:50" x14ac:dyDescent="0.3">
      <c r="A471">
        <f>'Raw Data'!Q466</f>
        <v>0</v>
      </c>
      <c r="B471" s="7">
        <f t="shared" si="112"/>
        <v>0</v>
      </c>
      <c r="C471">
        <f>IF('Raw Data'!O466&gt;'Raw Data'!P466, 'Raw Data'!C466, 0)</f>
        <v>0</v>
      </c>
      <c r="D471" s="7">
        <f t="shared" si="113"/>
        <v>0</v>
      </c>
      <c r="E471">
        <f>IF(AND(ISNUMBER('Raw Data'!O466), 'Raw Data'!O466='Raw Data'!P466), 'Raw Data'!D466, 0)</f>
        <v>0</v>
      </c>
      <c r="F471" s="7">
        <f t="shared" si="114"/>
        <v>0</v>
      </c>
      <c r="G471">
        <f>IF('Raw Data'!O466&lt;'Raw Data'!P466, 'Raw Data'!E466, 0)</f>
        <v>0</v>
      </c>
      <c r="H471" s="7">
        <f t="shared" si="115"/>
        <v>0</v>
      </c>
      <c r="I471">
        <f>IF(SUM('Raw Data'!O466:P466)&gt;2, 'Raw Data'!F466, 0)</f>
        <v>0</v>
      </c>
      <c r="J471" s="7">
        <f t="shared" si="116"/>
        <v>0</v>
      </c>
      <c r="K471">
        <f>IF(AND(ISNUMBER('Raw Data'!O466),SUM('Raw Data'!O466:P466)&lt;3),'Raw Data'!F466,)</f>
        <v>0</v>
      </c>
      <c r="L471" s="7">
        <f t="shared" si="117"/>
        <v>0</v>
      </c>
      <c r="M471">
        <f>IF(AND('Raw Data'!O466&gt;0, 'Raw Data'!P466&gt;0), 'Raw Data'!H466, 0)</f>
        <v>0</v>
      </c>
      <c r="N471" s="7">
        <f t="shared" si="118"/>
        <v>0</v>
      </c>
      <c r="O471">
        <f>IF(AND(ISNUMBER('Raw Data'!O466), OR('Raw Data'!O466=0, 'Raw Data'!P466=0)), 'Raw Data'!I466, 0)</f>
        <v>0</v>
      </c>
      <c r="P471" s="7">
        <f>IF(OR(E471&gt;0, ISBLANK('Raw Data'!O466)=TRUE), 0, 1)</f>
        <v>0</v>
      </c>
      <c r="Q471">
        <f>IF('Raw Data'!O466='Raw Data'!P466, 0, IF('Raw Data'!O466&gt;'Raw Data'!P466, 'Raw Data'!J466, 0))</f>
        <v>0</v>
      </c>
      <c r="R471" s="7">
        <f>IF(OR(E471&gt;0, ISBLANK('Raw Data'!O466)=TRUE), 0, 1)</f>
        <v>0</v>
      </c>
      <c r="S471">
        <f>IF('Raw Data'!O466='Raw Data'!P466, 0, IF('Raw Data'!O466&lt;'Raw Data'!P466, 'Raw Data'!K466, 0))</f>
        <v>0</v>
      </c>
      <c r="T471" s="7">
        <f t="shared" si="119"/>
        <v>0</v>
      </c>
      <c r="U471">
        <f>IF(AND(ISNUMBER('Raw Data'!O466), OR('Raw Data'!O466&gt;'Raw Data'!P466, 'Raw Data'!O466='Raw Data'!P466)), 'Raw Data'!L466, 0)</f>
        <v>0</v>
      </c>
      <c r="V471" s="7">
        <f t="shared" si="120"/>
        <v>0</v>
      </c>
      <c r="W471">
        <f>IF(AND(ISNUMBER('Raw Data'!O466), OR('Raw Data'!O466&lt;'Raw Data'!P466, 'Raw Data'!O466='Raw Data'!P466)), 'Raw Data'!M466, 0)</f>
        <v>0</v>
      </c>
      <c r="X471" s="7">
        <f t="shared" si="121"/>
        <v>0</v>
      </c>
      <c r="Y471">
        <f>IF(AND(ISNUMBER('Raw Data'!O466), OR('Raw Data'!O466&gt;'Raw Data'!P466, 'Raw Data'!O466&lt;'Raw Data'!P466)), 'Raw Data'!N466, 0)</f>
        <v>0</v>
      </c>
      <c r="Z471">
        <f>IF('Raw Data'!C466&lt;'Raw Data'!E466, 1, 0)</f>
        <v>0</v>
      </c>
      <c r="AA471">
        <f>IF(AND('Raw Data'!C466&lt;'Raw Data'!E466, 'Raw Data'!O466&gt;'Raw Data'!P466), 'Raw Data'!C466, 0)</f>
        <v>0</v>
      </c>
      <c r="AB471" t="b">
        <f>'Raw Data'!C466&lt;'Raw Data'!E466</f>
        <v>0</v>
      </c>
      <c r="AC471">
        <f>IF('Raw Data'!C467&gt;'Raw Data'!E467, 1, 0)</f>
        <v>0</v>
      </c>
      <c r="AD471">
        <f>IF(AND('Raw Data'!C466&gt;'Raw Data'!E466, 'Raw Data'!O466&gt;'Raw Data'!P466), 'Raw Data'!C466, 0)</f>
        <v>0</v>
      </c>
      <c r="AE471">
        <f>IF('Raw Data'!E466&lt;'Raw Data'!C466, 1, 0)</f>
        <v>0</v>
      </c>
      <c r="AF471">
        <f>IF(AND('Raw Data'!C466&gt;'Raw Data'!E466, 'Raw Data'!O466&lt;'Raw Data'!P466), 'Raw Data'!E466, 0)</f>
        <v>0</v>
      </c>
      <c r="AG471">
        <f>IF('Raw Data'!E466&gt;'Raw Data'!C466, 1, 0)</f>
        <v>0</v>
      </c>
      <c r="AH471">
        <f>IF(AND('Raw Data'!C466&lt;'Raw Data'!E466, 'Raw Data'!O466&lt;'Raw Data'!P466), 'Raw Data'!E466, 0)</f>
        <v>0</v>
      </c>
      <c r="AI471" s="7">
        <f t="shared" si="122"/>
        <v>0</v>
      </c>
      <c r="AJ471">
        <f>IF(ISNUMBER('Raw Data'!C466), IF(_xlfn.XLOOKUP(SMALL('Raw Data'!C466:E466, 1), C471:G471, C471:G471, 0)&gt;0, SMALL('Raw Data'!C466:E466, 1), 0), 0)</f>
        <v>0</v>
      </c>
      <c r="AK471" s="7">
        <f t="shared" si="123"/>
        <v>0</v>
      </c>
      <c r="AL471">
        <f>IF(ISNUMBER('Raw Data'!C466), IF(_xlfn.XLOOKUP(SMALL('Raw Data'!C466:E466, 2), C471:G471, C471:G471, 0)&gt;0, SMALL('Raw Data'!C466:E466, 2), 0), 0)</f>
        <v>0</v>
      </c>
      <c r="AM471" s="7">
        <f t="shared" si="124"/>
        <v>0</v>
      </c>
      <c r="AN471">
        <f>IF(ISNUMBER('Raw Data'!C466), IF(_xlfn.XLOOKUP(SMALL('Raw Data'!C466:E466, 3), C471:G471, C471:G471, 0)&gt;0, SMALL('Raw Data'!C466:E466, 3), 0), 0)</f>
        <v>0</v>
      </c>
      <c r="AO471" s="7">
        <f t="shared" si="125"/>
        <v>0</v>
      </c>
      <c r="AP471">
        <f>IF(AND('Raw Data'!C466&lt;'Raw Data'!E466,'Raw Data'!O466&gt;'Raw Data'!P466),'Raw Data'!C466,IF(AND('Raw Data'!E466&lt;'Raw Data'!C466,'Raw Data'!P466&gt;'Raw Data'!O466),'Raw Data'!E466,0))</f>
        <v>0</v>
      </c>
      <c r="AQ471" s="7">
        <f t="shared" si="126"/>
        <v>0</v>
      </c>
      <c r="AR471">
        <f>IF(AND('Raw Data'!C466&gt;'Raw Data'!E466,'Raw Data'!O466&gt;'Raw Data'!P466),'Raw Data'!C466,IF(AND('Raw Data'!E466&gt;'Raw Data'!C466,'Raw Data'!P466&gt;'Raw Data'!O466),'Raw Data'!E466,0))</f>
        <v>0</v>
      </c>
      <c r="AS471">
        <f>IF('Raw Data'!D466&gt;0, IF('Raw Data'!D466&gt;4, Analysis!P471, 1), 0)</f>
        <v>0</v>
      </c>
      <c r="AT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AU471">
        <f t="shared" si="127"/>
        <v>0</v>
      </c>
      <c r="AV471">
        <f>IF(AND('Raw Data'!D466&gt;4,'Raw Data'!O466&lt;'Raw Data'!P466),'Raw Data'!K466,IF(AND('Raw Data'!D466&gt;4,'Raw Data'!O466='Raw Data'!P466),0,IF('Raw Data'!O466='Raw Data'!P466,'Raw Data'!D466,0)))</f>
        <v>0</v>
      </c>
      <c r="AW471">
        <f>IF(AND('Raw Data'!D466&lt;4, NOT(ISBLANK('Raw Data'!D466))), 1, 0)</f>
        <v>0</v>
      </c>
      <c r="AX471">
        <f>IF(AND('Raw Data'!D466&lt;4, 'Raw Data'!O466='Raw Data'!P466), 'Raw Data'!D466, 0)</f>
        <v>0</v>
      </c>
    </row>
    <row r="472" spans="1:50" x14ac:dyDescent="0.3">
      <c r="A472">
        <f>'Raw Data'!Q467</f>
        <v>0</v>
      </c>
      <c r="B472" s="7">
        <f t="shared" si="112"/>
        <v>0</v>
      </c>
      <c r="C472">
        <f>IF('Raw Data'!O467&gt;'Raw Data'!P467, 'Raw Data'!C467, 0)</f>
        <v>0</v>
      </c>
      <c r="D472" s="7">
        <f t="shared" si="113"/>
        <v>0</v>
      </c>
      <c r="E472">
        <f>IF(AND(ISNUMBER('Raw Data'!O467), 'Raw Data'!O467='Raw Data'!P467), 'Raw Data'!D467, 0)</f>
        <v>0</v>
      </c>
      <c r="F472" s="7">
        <f t="shared" si="114"/>
        <v>0</v>
      </c>
      <c r="G472">
        <f>IF('Raw Data'!O467&lt;'Raw Data'!P467, 'Raw Data'!E467, 0)</f>
        <v>0</v>
      </c>
      <c r="H472" s="7">
        <f t="shared" si="115"/>
        <v>0</v>
      </c>
      <c r="I472">
        <f>IF(SUM('Raw Data'!O467:P467)&gt;2, 'Raw Data'!F467, 0)</f>
        <v>0</v>
      </c>
      <c r="J472" s="7">
        <f t="shared" si="116"/>
        <v>0</v>
      </c>
      <c r="K472">
        <f>IF(AND(ISNUMBER('Raw Data'!O467),SUM('Raw Data'!O467:P467)&lt;3),'Raw Data'!F467,)</f>
        <v>0</v>
      </c>
      <c r="L472" s="7">
        <f t="shared" si="117"/>
        <v>0</v>
      </c>
      <c r="M472">
        <f>IF(AND('Raw Data'!O467&gt;0, 'Raw Data'!P467&gt;0), 'Raw Data'!H467, 0)</f>
        <v>0</v>
      </c>
      <c r="N472" s="7">
        <f t="shared" si="118"/>
        <v>0</v>
      </c>
      <c r="O472">
        <f>IF(AND(ISNUMBER('Raw Data'!O467), OR('Raw Data'!O467=0, 'Raw Data'!P467=0)), 'Raw Data'!I467, 0)</f>
        <v>0</v>
      </c>
      <c r="P472" s="7">
        <f>IF(OR(E472&gt;0, ISBLANK('Raw Data'!O467)=TRUE), 0, 1)</f>
        <v>0</v>
      </c>
      <c r="Q472">
        <f>IF('Raw Data'!O467='Raw Data'!P467, 0, IF('Raw Data'!O467&gt;'Raw Data'!P467, 'Raw Data'!J467, 0))</f>
        <v>0</v>
      </c>
      <c r="R472" s="7">
        <f>IF(OR(E472&gt;0, ISBLANK('Raw Data'!O467)=TRUE), 0, 1)</f>
        <v>0</v>
      </c>
      <c r="S472">
        <f>IF('Raw Data'!O467='Raw Data'!P467, 0, IF('Raw Data'!O467&lt;'Raw Data'!P467, 'Raw Data'!K467, 0))</f>
        <v>0</v>
      </c>
      <c r="T472" s="7">
        <f t="shared" si="119"/>
        <v>0</v>
      </c>
      <c r="U472">
        <f>IF(AND(ISNUMBER('Raw Data'!O467), OR('Raw Data'!O467&gt;'Raw Data'!P467, 'Raw Data'!O467='Raw Data'!P467)), 'Raw Data'!L467, 0)</f>
        <v>0</v>
      </c>
      <c r="V472" s="7">
        <f t="shared" si="120"/>
        <v>0</v>
      </c>
      <c r="W472">
        <f>IF(AND(ISNUMBER('Raw Data'!O467), OR('Raw Data'!O467&lt;'Raw Data'!P467, 'Raw Data'!O467='Raw Data'!P467)), 'Raw Data'!M467, 0)</f>
        <v>0</v>
      </c>
      <c r="X472" s="7">
        <f t="shared" si="121"/>
        <v>0</v>
      </c>
      <c r="Y472">
        <f>IF(AND(ISNUMBER('Raw Data'!O467), OR('Raw Data'!O467&gt;'Raw Data'!P467, 'Raw Data'!O467&lt;'Raw Data'!P467)), 'Raw Data'!N467, 0)</f>
        <v>0</v>
      </c>
      <c r="Z472">
        <f>IF('Raw Data'!C467&lt;'Raw Data'!E467, 1, 0)</f>
        <v>0</v>
      </c>
      <c r="AA472">
        <f>IF(AND('Raw Data'!C467&lt;'Raw Data'!E467, 'Raw Data'!O467&gt;'Raw Data'!P467), 'Raw Data'!C467, 0)</f>
        <v>0</v>
      </c>
      <c r="AB472" t="b">
        <f>'Raw Data'!C467&lt;'Raw Data'!E467</f>
        <v>0</v>
      </c>
      <c r="AC472">
        <f>IF('Raw Data'!C468&gt;'Raw Data'!E468, 1, 0)</f>
        <v>0</v>
      </c>
      <c r="AD472">
        <f>IF(AND('Raw Data'!C467&gt;'Raw Data'!E467, 'Raw Data'!O467&gt;'Raw Data'!P467), 'Raw Data'!C467, 0)</f>
        <v>0</v>
      </c>
      <c r="AE472">
        <f>IF('Raw Data'!E467&lt;'Raw Data'!C467, 1, 0)</f>
        <v>0</v>
      </c>
      <c r="AF472">
        <f>IF(AND('Raw Data'!C467&gt;'Raw Data'!E467, 'Raw Data'!O467&lt;'Raw Data'!P467), 'Raw Data'!E467, 0)</f>
        <v>0</v>
      </c>
      <c r="AG472">
        <f>IF('Raw Data'!E467&gt;'Raw Data'!C467, 1, 0)</f>
        <v>0</v>
      </c>
      <c r="AH472">
        <f>IF(AND('Raw Data'!C467&lt;'Raw Data'!E467, 'Raw Data'!O467&lt;'Raw Data'!P467), 'Raw Data'!E467, 0)</f>
        <v>0</v>
      </c>
      <c r="AI472" s="7">
        <f t="shared" si="122"/>
        <v>0</v>
      </c>
      <c r="AJ472">
        <f>IF(ISNUMBER('Raw Data'!C467), IF(_xlfn.XLOOKUP(SMALL('Raw Data'!C467:E467, 1), C472:G472, C472:G472, 0)&gt;0, SMALL('Raw Data'!C467:E467, 1), 0), 0)</f>
        <v>0</v>
      </c>
      <c r="AK472" s="7">
        <f t="shared" si="123"/>
        <v>0</v>
      </c>
      <c r="AL472">
        <f>IF(ISNUMBER('Raw Data'!C467), IF(_xlfn.XLOOKUP(SMALL('Raw Data'!C467:E467, 2), C472:G472, C472:G472, 0)&gt;0, SMALL('Raw Data'!C467:E467, 2), 0), 0)</f>
        <v>0</v>
      </c>
      <c r="AM472" s="7">
        <f t="shared" si="124"/>
        <v>0</v>
      </c>
      <c r="AN472">
        <f>IF(ISNUMBER('Raw Data'!C467), IF(_xlfn.XLOOKUP(SMALL('Raw Data'!C467:E467, 3), C472:G472, C472:G472, 0)&gt;0, SMALL('Raw Data'!C467:E467, 3), 0), 0)</f>
        <v>0</v>
      </c>
      <c r="AO472" s="7">
        <f t="shared" si="125"/>
        <v>0</v>
      </c>
      <c r="AP472">
        <f>IF(AND('Raw Data'!C467&lt;'Raw Data'!E467,'Raw Data'!O467&gt;'Raw Data'!P467),'Raw Data'!C467,IF(AND('Raw Data'!E467&lt;'Raw Data'!C467,'Raw Data'!P467&gt;'Raw Data'!O467),'Raw Data'!E467,0))</f>
        <v>0</v>
      </c>
      <c r="AQ472" s="7">
        <f t="shared" si="126"/>
        <v>0</v>
      </c>
      <c r="AR472">
        <f>IF(AND('Raw Data'!C467&gt;'Raw Data'!E467,'Raw Data'!O467&gt;'Raw Data'!P467),'Raw Data'!C467,IF(AND('Raw Data'!E467&gt;'Raw Data'!C467,'Raw Data'!P467&gt;'Raw Data'!O467),'Raw Data'!E467,0))</f>
        <v>0</v>
      </c>
      <c r="AS472">
        <f>IF('Raw Data'!D467&gt;0, IF('Raw Data'!D467&gt;4, Analysis!P472, 1), 0)</f>
        <v>0</v>
      </c>
      <c r="AT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AU472">
        <f t="shared" si="127"/>
        <v>0</v>
      </c>
      <c r="AV472">
        <f>IF(AND('Raw Data'!D467&gt;4,'Raw Data'!O467&lt;'Raw Data'!P467),'Raw Data'!K467,IF(AND('Raw Data'!D467&gt;4,'Raw Data'!O467='Raw Data'!P467),0,IF('Raw Data'!O467='Raw Data'!P467,'Raw Data'!D467,0)))</f>
        <v>0</v>
      </c>
      <c r="AW472">
        <f>IF(AND('Raw Data'!D467&lt;4, NOT(ISBLANK('Raw Data'!D467))), 1, 0)</f>
        <v>0</v>
      </c>
      <c r="AX472">
        <f>IF(AND('Raw Data'!D467&lt;4, 'Raw Data'!O467='Raw Data'!P467), 'Raw Data'!D467, 0)</f>
        <v>0</v>
      </c>
    </row>
    <row r="473" spans="1:50" x14ac:dyDescent="0.3">
      <c r="A473">
        <f>'Raw Data'!Q468</f>
        <v>0</v>
      </c>
      <c r="B473" s="7">
        <f t="shared" si="112"/>
        <v>0</v>
      </c>
      <c r="C473">
        <f>IF('Raw Data'!O468&gt;'Raw Data'!P468, 'Raw Data'!C468, 0)</f>
        <v>0</v>
      </c>
      <c r="D473" s="7">
        <f t="shared" si="113"/>
        <v>0</v>
      </c>
      <c r="E473">
        <f>IF(AND(ISNUMBER('Raw Data'!O468), 'Raw Data'!O468='Raw Data'!P468), 'Raw Data'!D468, 0)</f>
        <v>0</v>
      </c>
      <c r="F473" s="7">
        <f t="shared" si="114"/>
        <v>0</v>
      </c>
      <c r="G473">
        <f>IF('Raw Data'!O468&lt;'Raw Data'!P468, 'Raw Data'!E468, 0)</f>
        <v>0</v>
      </c>
      <c r="H473" s="7">
        <f t="shared" si="115"/>
        <v>0</v>
      </c>
      <c r="I473">
        <f>IF(SUM('Raw Data'!O468:P468)&gt;2, 'Raw Data'!F468, 0)</f>
        <v>0</v>
      </c>
      <c r="J473" s="7">
        <f t="shared" si="116"/>
        <v>0</v>
      </c>
      <c r="K473">
        <f>IF(AND(ISNUMBER('Raw Data'!O468),SUM('Raw Data'!O468:P468)&lt;3),'Raw Data'!F468,)</f>
        <v>0</v>
      </c>
      <c r="L473" s="7">
        <f t="shared" si="117"/>
        <v>0</v>
      </c>
      <c r="M473">
        <f>IF(AND('Raw Data'!O468&gt;0, 'Raw Data'!P468&gt;0), 'Raw Data'!H468, 0)</f>
        <v>0</v>
      </c>
      <c r="N473" s="7">
        <f t="shared" si="118"/>
        <v>0</v>
      </c>
      <c r="O473">
        <f>IF(AND(ISNUMBER('Raw Data'!O468), OR('Raw Data'!O468=0, 'Raw Data'!P468=0)), 'Raw Data'!I468, 0)</f>
        <v>0</v>
      </c>
      <c r="P473" s="7">
        <f>IF(OR(E473&gt;0, ISBLANK('Raw Data'!O468)=TRUE), 0, 1)</f>
        <v>0</v>
      </c>
      <c r="Q473">
        <f>IF('Raw Data'!O468='Raw Data'!P468, 0, IF('Raw Data'!O468&gt;'Raw Data'!P468, 'Raw Data'!J468, 0))</f>
        <v>0</v>
      </c>
      <c r="R473" s="7">
        <f>IF(OR(E473&gt;0, ISBLANK('Raw Data'!O468)=TRUE), 0, 1)</f>
        <v>0</v>
      </c>
      <c r="S473">
        <f>IF('Raw Data'!O468='Raw Data'!P468, 0, IF('Raw Data'!O468&lt;'Raw Data'!P468, 'Raw Data'!K468, 0))</f>
        <v>0</v>
      </c>
      <c r="T473" s="7">
        <f t="shared" si="119"/>
        <v>0</v>
      </c>
      <c r="U473">
        <f>IF(AND(ISNUMBER('Raw Data'!O468), OR('Raw Data'!O468&gt;'Raw Data'!P468, 'Raw Data'!O468='Raw Data'!P468)), 'Raw Data'!L468, 0)</f>
        <v>0</v>
      </c>
      <c r="V473" s="7">
        <f t="shared" si="120"/>
        <v>0</v>
      </c>
      <c r="W473">
        <f>IF(AND(ISNUMBER('Raw Data'!O468), OR('Raw Data'!O468&lt;'Raw Data'!P468, 'Raw Data'!O468='Raw Data'!P468)), 'Raw Data'!M468, 0)</f>
        <v>0</v>
      </c>
      <c r="X473" s="7">
        <f t="shared" si="121"/>
        <v>0</v>
      </c>
      <c r="Y473">
        <f>IF(AND(ISNUMBER('Raw Data'!O468), OR('Raw Data'!O468&gt;'Raw Data'!P468, 'Raw Data'!O468&lt;'Raw Data'!P468)), 'Raw Data'!N468, 0)</f>
        <v>0</v>
      </c>
      <c r="Z473">
        <f>IF('Raw Data'!C468&lt;'Raw Data'!E468, 1, 0)</f>
        <v>0</v>
      </c>
      <c r="AA473">
        <f>IF(AND('Raw Data'!C468&lt;'Raw Data'!E468, 'Raw Data'!O468&gt;'Raw Data'!P468), 'Raw Data'!C468, 0)</f>
        <v>0</v>
      </c>
      <c r="AB473" t="b">
        <f>'Raw Data'!C468&lt;'Raw Data'!E468</f>
        <v>0</v>
      </c>
      <c r="AC473">
        <f>IF('Raw Data'!C469&gt;'Raw Data'!E469, 1, 0)</f>
        <v>0</v>
      </c>
      <c r="AD473">
        <f>IF(AND('Raw Data'!C468&gt;'Raw Data'!E468, 'Raw Data'!O468&gt;'Raw Data'!P468), 'Raw Data'!C468, 0)</f>
        <v>0</v>
      </c>
      <c r="AE473">
        <f>IF('Raw Data'!E468&lt;'Raw Data'!C468, 1, 0)</f>
        <v>0</v>
      </c>
      <c r="AF473">
        <f>IF(AND('Raw Data'!C468&gt;'Raw Data'!E468, 'Raw Data'!O468&lt;'Raw Data'!P468), 'Raw Data'!E468, 0)</f>
        <v>0</v>
      </c>
      <c r="AG473">
        <f>IF('Raw Data'!E468&gt;'Raw Data'!C468, 1, 0)</f>
        <v>0</v>
      </c>
      <c r="AH473">
        <f>IF(AND('Raw Data'!C468&lt;'Raw Data'!E468, 'Raw Data'!O468&lt;'Raw Data'!P468), 'Raw Data'!E468, 0)</f>
        <v>0</v>
      </c>
      <c r="AI473" s="7">
        <f t="shared" si="122"/>
        <v>0</v>
      </c>
      <c r="AJ473">
        <f>IF(ISNUMBER('Raw Data'!C468), IF(_xlfn.XLOOKUP(SMALL('Raw Data'!C468:E468, 1), C473:G473, C473:G473, 0)&gt;0, SMALL('Raw Data'!C468:E468, 1), 0), 0)</f>
        <v>0</v>
      </c>
      <c r="AK473" s="7">
        <f t="shared" si="123"/>
        <v>0</v>
      </c>
      <c r="AL473">
        <f>IF(ISNUMBER('Raw Data'!C468), IF(_xlfn.XLOOKUP(SMALL('Raw Data'!C468:E468, 2), C473:G473, C473:G473, 0)&gt;0, SMALL('Raw Data'!C468:E468, 2), 0), 0)</f>
        <v>0</v>
      </c>
      <c r="AM473" s="7">
        <f t="shared" si="124"/>
        <v>0</v>
      </c>
      <c r="AN473">
        <f>IF(ISNUMBER('Raw Data'!C468), IF(_xlfn.XLOOKUP(SMALL('Raw Data'!C468:E468, 3), C473:G473, C473:G473, 0)&gt;0, SMALL('Raw Data'!C468:E468, 3), 0), 0)</f>
        <v>0</v>
      </c>
      <c r="AO473" s="7">
        <f t="shared" si="125"/>
        <v>0</v>
      </c>
      <c r="AP473">
        <f>IF(AND('Raw Data'!C468&lt;'Raw Data'!E468,'Raw Data'!O468&gt;'Raw Data'!P468),'Raw Data'!C468,IF(AND('Raw Data'!E468&lt;'Raw Data'!C468,'Raw Data'!P468&gt;'Raw Data'!O468),'Raw Data'!E468,0))</f>
        <v>0</v>
      </c>
      <c r="AQ473" s="7">
        <f t="shared" si="126"/>
        <v>0</v>
      </c>
      <c r="AR473">
        <f>IF(AND('Raw Data'!C468&gt;'Raw Data'!E468,'Raw Data'!O468&gt;'Raw Data'!P468),'Raw Data'!C468,IF(AND('Raw Data'!E468&gt;'Raw Data'!C468,'Raw Data'!P468&gt;'Raw Data'!O468),'Raw Data'!E468,0))</f>
        <v>0</v>
      </c>
      <c r="AS473">
        <f>IF('Raw Data'!D468&gt;0, IF('Raw Data'!D468&gt;4, Analysis!P473, 1), 0)</f>
        <v>0</v>
      </c>
      <c r="AT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AU473">
        <f t="shared" si="127"/>
        <v>0</v>
      </c>
      <c r="AV473">
        <f>IF(AND('Raw Data'!D468&gt;4,'Raw Data'!O468&lt;'Raw Data'!P468),'Raw Data'!K468,IF(AND('Raw Data'!D468&gt;4,'Raw Data'!O468='Raw Data'!P468),0,IF('Raw Data'!O468='Raw Data'!P468,'Raw Data'!D468,0)))</f>
        <v>0</v>
      </c>
      <c r="AW473">
        <f>IF(AND('Raw Data'!D468&lt;4, NOT(ISBLANK('Raw Data'!D468))), 1, 0)</f>
        <v>0</v>
      </c>
      <c r="AX473">
        <f>IF(AND('Raw Data'!D468&lt;4, 'Raw Data'!O468='Raw Data'!P468), 'Raw Data'!D468, 0)</f>
        <v>0</v>
      </c>
    </row>
    <row r="474" spans="1:50" x14ac:dyDescent="0.3">
      <c r="A474">
        <f>'Raw Data'!Q469</f>
        <v>0</v>
      </c>
      <c r="B474" s="7">
        <f t="shared" si="112"/>
        <v>0</v>
      </c>
      <c r="C474">
        <f>IF('Raw Data'!O469&gt;'Raw Data'!P469, 'Raw Data'!C469, 0)</f>
        <v>0</v>
      </c>
      <c r="D474" s="7">
        <f t="shared" si="113"/>
        <v>0</v>
      </c>
      <c r="E474">
        <f>IF(AND(ISNUMBER('Raw Data'!O469), 'Raw Data'!O469='Raw Data'!P469), 'Raw Data'!D469, 0)</f>
        <v>0</v>
      </c>
      <c r="F474" s="7">
        <f t="shared" si="114"/>
        <v>0</v>
      </c>
      <c r="G474">
        <f>IF('Raw Data'!O469&lt;'Raw Data'!P469, 'Raw Data'!E469, 0)</f>
        <v>0</v>
      </c>
      <c r="H474" s="7">
        <f t="shared" si="115"/>
        <v>0</v>
      </c>
      <c r="I474">
        <f>IF(SUM('Raw Data'!O469:P469)&gt;2, 'Raw Data'!F469, 0)</f>
        <v>0</v>
      </c>
      <c r="J474" s="7">
        <f t="shared" si="116"/>
        <v>0</v>
      </c>
      <c r="K474">
        <f>IF(AND(ISNUMBER('Raw Data'!O469),SUM('Raw Data'!O469:P469)&lt;3),'Raw Data'!F469,)</f>
        <v>0</v>
      </c>
      <c r="L474" s="7">
        <f t="shared" si="117"/>
        <v>0</v>
      </c>
      <c r="M474">
        <f>IF(AND('Raw Data'!O469&gt;0, 'Raw Data'!P469&gt;0), 'Raw Data'!H469, 0)</f>
        <v>0</v>
      </c>
      <c r="N474" s="7">
        <f t="shared" si="118"/>
        <v>0</v>
      </c>
      <c r="O474">
        <f>IF(AND(ISNUMBER('Raw Data'!O469), OR('Raw Data'!O469=0, 'Raw Data'!P469=0)), 'Raw Data'!I469, 0)</f>
        <v>0</v>
      </c>
      <c r="P474" s="7">
        <f>IF(OR(E474&gt;0, ISBLANK('Raw Data'!O469)=TRUE), 0, 1)</f>
        <v>0</v>
      </c>
      <c r="Q474">
        <f>IF('Raw Data'!O469='Raw Data'!P469, 0, IF('Raw Data'!O469&gt;'Raw Data'!P469, 'Raw Data'!J469, 0))</f>
        <v>0</v>
      </c>
      <c r="R474" s="7">
        <f>IF(OR(E474&gt;0, ISBLANK('Raw Data'!O469)=TRUE), 0, 1)</f>
        <v>0</v>
      </c>
      <c r="S474">
        <f>IF('Raw Data'!O469='Raw Data'!P469, 0, IF('Raw Data'!O469&lt;'Raw Data'!P469, 'Raw Data'!K469, 0))</f>
        <v>0</v>
      </c>
      <c r="T474" s="7">
        <f t="shared" si="119"/>
        <v>0</v>
      </c>
      <c r="U474">
        <f>IF(AND(ISNUMBER('Raw Data'!O469), OR('Raw Data'!O469&gt;'Raw Data'!P469, 'Raw Data'!O469='Raw Data'!P469)), 'Raw Data'!L469, 0)</f>
        <v>0</v>
      </c>
      <c r="V474" s="7">
        <f t="shared" si="120"/>
        <v>0</v>
      </c>
      <c r="W474">
        <f>IF(AND(ISNUMBER('Raw Data'!O469), OR('Raw Data'!O469&lt;'Raw Data'!P469, 'Raw Data'!O469='Raw Data'!P469)), 'Raw Data'!M469, 0)</f>
        <v>0</v>
      </c>
      <c r="X474" s="7">
        <f t="shared" si="121"/>
        <v>0</v>
      </c>
      <c r="Y474">
        <f>IF(AND(ISNUMBER('Raw Data'!O469), OR('Raw Data'!O469&gt;'Raw Data'!P469, 'Raw Data'!O469&lt;'Raw Data'!P469)), 'Raw Data'!N469, 0)</f>
        <v>0</v>
      </c>
      <c r="Z474">
        <f>IF('Raw Data'!C469&lt;'Raw Data'!E469, 1, 0)</f>
        <v>0</v>
      </c>
      <c r="AA474">
        <f>IF(AND('Raw Data'!C469&lt;'Raw Data'!E469, 'Raw Data'!O469&gt;'Raw Data'!P469), 'Raw Data'!C469, 0)</f>
        <v>0</v>
      </c>
      <c r="AB474" t="b">
        <f>'Raw Data'!C469&lt;'Raw Data'!E469</f>
        <v>0</v>
      </c>
      <c r="AC474">
        <f>IF('Raw Data'!C470&gt;'Raw Data'!E470, 1, 0)</f>
        <v>0</v>
      </c>
      <c r="AD474">
        <f>IF(AND('Raw Data'!C469&gt;'Raw Data'!E469, 'Raw Data'!O469&gt;'Raw Data'!P469), 'Raw Data'!C469, 0)</f>
        <v>0</v>
      </c>
      <c r="AE474">
        <f>IF('Raw Data'!E469&lt;'Raw Data'!C469, 1, 0)</f>
        <v>0</v>
      </c>
      <c r="AF474">
        <f>IF(AND('Raw Data'!C469&gt;'Raw Data'!E469, 'Raw Data'!O469&lt;'Raw Data'!P469), 'Raw Data'!E469, 0)</f>
        <v>0</v>
      </c>
      <c r="AG474">
        <f>IF('Raw Data'!E469&gt;'Raw Data'!C469, 1, 0)</f>
        <v>0</v>
      </c>
      <c r="AH474">
        <f>IF(AND('Raw Data'!C469&lt;'Raw Data'!E469, 'Raw Data'!O469&lt;'Raw Data'!P469), 'Raw Data'!E469, 0)</f>
        <v>0</v>
      </c>
      <c r="AI474" s="7">
        <f t="shared" si="122"/>
        <v>0</v>
      </c>
      <c r="AJ474">
        <f>IF(ISNUMBER('Raw Data'!C469), IF(_xlfn.XLOOKUP(SMALL('Raw Data'!C469:E469, 1), C474:G474, C474:G474, 0)&gt;0, SMALL('Raw Data'!C469:E469, 1), 0), 0)</f>
        <v>0</v>
      </c>
      <c r="AK474" s="7">
        <f t="shared" si="123"/>
        <v>0</v>
      </c>
      <c r="AL474">
        <f>IF(ISNUMBER('Raw Data'!C469), IF(_xlfn.XLOOKUP(SMALL('Raw Data'!C469:E469, 2), C474:G474, C474:G474, 0)&gt;0, SMALL('Raw Data'!C469:E469, 2), 0), 0)</f>
        <v>0</v>
      </c>
      <c r="AM474" s="7">
        <f t="shared" si="124"/>
        <v>0</v>
      </c>
      <c r="AN474">
        <f>IF(ISNUMBER('Raw Data'!C469), IF(_xlfn.XLOOKUP(SMALL('Raw Data'!C469:E469, 3), C474:G474, C474:G474, 0)&gt;0, SMALL('Raw Data'!C469:E469, 3), 0), 0)</f>
        <v>0</v>
      </c>
      <c r="AO474" s="7">
        <f t="shared" si="125"/>
        <v>0</v>
      </c>
      <c r="AP474">
        <f>IF(AND('Raw Data'!C469&lt;'Raw Data'!E469,'Raw Data'!O469&gt;'Raw Data'!P469),'Raw Data'!C469,IF(AND('Raw Data'!E469&lt;'Raw Data'!C469,'Raw Data'!P469&gt;'Raw Data'!O469),'Raw Data'!E469,0))</f>
        <v>0</v>
      </c>
      <c r="AQ474" s="7">
        <f t="shared" si="126"/>
        <v>0</v>
      </c>
      <c r="AR474">
        <f>IF(AND('Raw Data'!C469&gt;'Raw Data'!E469,'Raw Data'!O469&gt;'Raw Data'!P469),'Raw Data'!C469,IF(AND('Raw Data'!E469&gt;'Raw Data'!C469,'Raw Data'!P469&gt;'Raw Data'!O469),'Raw Data'!E469,0))</f>
        <v>0</v>
      </c>
      <c r="AS474">
        <f>IF('Raw Data'!D469&gt;0, IF('Raw Data'!D469&gt;4, Analysis!P474, 1), 0)</f>
        <v>0</v>
      </c>
      <c r="AT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AU474">
        <f t="shared" si="127"/>
        <v>0</v>
      </c>
      <c r="AV474">
        <f>IF(AND('Raw Data'!D469&gt;4,'Raw Data'!O469&lt;'Raw Data'!P469),'Raw Data'!K469,IF(AND('Raw Data'!D469&gt;4,'Raw Data'!O469='Raw Data'!P469),0,IF('Raw Data'!O469='Raw Data'!P469,'Raw Data'!D469,0)))</f>
        <v>0</v>
      </c>
      <c r="AW474">
        <f>IF(AND('Raw Data'!D469&lt;4, NOT(ISBLANK('Raw Data'!D469))), 1, 0)</f>
        <v>0</v>
      </c>
      <c r="AX474">
        <f>IF(AND('Raw Data'!D469&lt;4, 'Raw Data'!O469='Raw Data'!P469), 'Raw Data'!D469, 0)</f>
        <v>0</v>
      </c>
    </row>
    <row r="475" spans="1:50" x14ac:dyDescent="0.3">
      <c r="A475">
        <f>'Raw Data'!Q470</f>
        <v>0</v>
      </c>
      <c r="B475" s="7">
        <f t="shared" si="112"/>
        <v>0</v>
      </c>
      <c r="C475">
        <f>IF('Raw Data'!O470&gt;'Raw Data'!P470, 'Raw Data'!C470, 0)</f>
        <v>0</v>
      </c>
      <c r="D475" s="7">
        <f t="shared" si="113"/>
        <v>0</v>
      </c>
      <c r="E475">
        <f>IF(AND(ISNUMBER('Raw Data'!O470), 'Raw Data'!O470='Raw Data'!P470), 'Raw Data'!D470, 0)</f>
        <v>0</v>
      </c>
      <c r="F475" s="7">
        <f t="shared" si="114"/>
        <v>0</v>
      </c>
      <c r="G475">
        <f>IF('Raw Data'!O470&lt;'Raw Data'!P470, 'Raw Data'!E470, 0)</f>
        <v>0</v>
      </c>
      <c r="H475" s="7">
        <f t="shared" si="115"/>
        <v>0</v>
      </c>
      <c r="I475">
        <f>IF(SUM('Raw Data'!O470:P470)&gt;2, 'Raw Data'!F470, 0)</f>
        <v>0</v>
      </c>
      <c r="J475" s="7">
        <f t="shared" si="116"/>
        <v>0</v>
      </c>
      <c r="K475">
        <f>IF(AND(ISNUMBER('Raw Data'!O470),SUM('Raw Data'!O470:P470)&lt;3),'Raw Data'!F470,)</f>
        <v>0</v>
      </c>
      <c r="L475" s="7">
        <f t="shared" si="117"/>
        <v>0</v>
      </c>
      <c r="M475">
        <f>IF(AND('Raw Data'!O470&gt;0, 'Raw Data'!P470&gt;0), 'Raw Data'!H470, 0)</f>
        <v>0</v>
      </c>
      <c r="N475" s="7">
        <f t="shared" si="118"/>
        <v>0</v>
      </c>
      <c r="O475">
        <f>IF(AND(ISNUMBER('Raw Data'!O470), OR('Raw Data'!O470=0, 'Raw Data'!P470=0)), 'Raw Data'!I470, 0)</f>
        <v>0</v>
      </c>
      <c r="P475" s="7">
        <f>IF(OR(E475&gt;0, ISBLANK('Raw Data'!O470)=TRUE), 0, 1)</f>
        <v>0</v>
      </c>
      <c r="Q475">
        <f>IF('Raw Data'!O470='Raw Data'!P470, 0, IF('Raw Data'!O470&gt;'Raw Data'!P470, 'Raw Data'!J470, 0))</f>
        <v>0</v>
      </c>
      <c r="R475" s="7">
        <f>IF(OR(E475&gt;0, ISBLANK('Raw Data'!O470)=TRUE), 0, 1)</f>
        <v>0</v>
      </c>
      <c r="S475">
        <f>IF('Raw Data'!O470='Raw Data'!P470, 0, IF('Raw Data'!O470&lt;'Raw Data'!P470, 'Raw Data'!K470, 0))</f>
        <v>0</v>
      </c>
      <c r="T475" s="7">
        <f t="shared" si="119"/>
        <v>0</v>
      </c>
      <c r="U475">
        <f>IF(AND(ISNUMBER('Raw Data'!O470), OR('Raw Data'!O470&gt;'Raw Data'!P470, 'Raw Data'!O470='Raw Data'!P470)), 'Raw Data'!L470, 0)</f>
        <v>0</v>
      </c>
      <c r="V475" s="7">
        <f t="shared" si="120"/>
        <v>0</v>
      </c>
      <c r="W475">
        <f>IF(AND(ISNUMBER('Raw Data'!O470), OR('Raw Data'!O470&lt;'Raw Data'!P470, 'Raw Data'!O470='Raw Data'!P470)), 'Raw Data'!M470, 0)</f>
        <v>0</v>
      </c>
      <c r="X475" s="7">
        <f t="shared" si="121"/>
        <v>0</v>
      </c>
      <c r="Y475">
        <f>IF(AND(ISNUMBER('Raw Data'!O470), OR('Raw Data'!O470&gt;'Raw Data'!P470, 'Raw Data'!O470&lt;'Raw Data'!P470)), 'Raw Data'!N470, 0)</f>
        <v>0</v>
      </c>
      <c r="Z475">
        <f>IF('Raw Data'!C470&lt;'Raw Data'!E470, 1, 0)</f>
        <v>0</v>
      </c>
      <c r="AA475">
        <f>IF(AND('Raw Data'!C470&lt;'Raw Data'!E470, 'Raw Data'!O470&gt;'Raw Data'!P470), 'Raw Data'!C470, 0)</f>
        <v>0</v>
      </c>
      <c r="AB475" t="b">
        <f>'Raw Data'!C470&lt;'Raw Data'!E470</f>
        <v>0</v>
      </c>
      <c r="AC475">
        <f>IF('Raw Data'!C471&gt;'Raw Data'!E471, 1, 0)</f>
        <v>0</v>
      </c>
      <c r="AD475">
        <f>IF(AND('Raw Data'!C470&gt;'Raw Data'!E470, 'Raw Data'!O470&gt;'Raw Data'!P470), 'Raw Data'!C470, 0)</f>
        <v>0</v>
      </c>
      <c r="AE475">
        <f>IF('Raw Data'!E470&lt;'Raw Data'!C470, 1, 0)</f>
        <v>0</v>
      </c>
      <c r="AF475">
        <f>IF(AND('Raw Data'!C470&gt;'Raw Data'!E470, 'Raw Data'!O470&lt;'Raw Data'!P470), 'Raw Data'!E470, 0)</f>
        <v>0</v>
      </c>
      <c r="AG475">
        <f>IF('Raw Data'!E470&gt;'Raw Data'!C470, 1, 0)</f>
        <v>0</v>
      </c>
      <c r="AH475">
        <f>IF(AND('Raw Data'!C470&lt;'Raw Data'!E470, 'Raw Data'!O470&lt;'Raw Data'!P470), 'Raw Data'!E470, 0)</f>
        <v>0</v>
      </c>
      <c r="AI475" s="7">
        <f t="shared" si="122"/>
        <v>0</v>
      </c>
      <c r="AJ475">
        <f>IF(ISNUMBER('Raw Data'!C470), IF(_xlfn.XLOOKUP(SMALL('Raw Data'!C470:E470, 1), C475:G475, C475:G475, 0)&gt;0, SMALL('Raw Data'!C470:E470, 1), 0), 0)</f>
        <v>0</v>
      </c>
      <c r="AK475" s="7">
        <f t="shared" si="123"/>
        <v>0</v>
      </c>
      <c r="AL475">
        <f>IF(ISNUMBER('Raw Data'!C470), IF(_xlfn.XLOOKUP(SMALL('Raw Data'!C470:E470, 2), C475:G475, C475:G475, 0)&gt;0, SMALL('Raw Data'!C470:E470, 2), 0), 0)</f>
        <v>0</v>
      </c>
      <c r="AM475" s="7">
        <f t="shared" si="124"/>
        <v>0</v>
      </c>
      <c r="AN475">
        <f>IF(ISNUMBER('Raw Data'!C470), IF(_xlfn.XLOOKUP(SMALL('Raw Data'!C470:E470, 3), C475:G475, C475:G475, 0)&gt;0, SMALL('Raw Data'!C470:E470, 3), 0), 0)</f>
        <v>0</v>
      </c>
      <c r="AO475" s="7">
        <f t="shared" si="125"/>
        <v>0</v>
      </c>
      <c r="AP475">
        <f>IF(AND('Raw Data'!C470&lt;'Raw Data'!E470,'Raw Data'!O470&gt;'Raw Data'!P470),'Raw Data'!C470,IF(AND('Raw Data'!E470&lt;'Raw Data'!C470,'Raw Data'!P470&gt;'Raw Data'!O470),'Raw Data'!E470,0))</f>
        <v>0</v>
      </c>
      <c r="AQ475" s="7">
        <f t="shared" si="126"/>
        <v>0</v>
      </c>
      <c r="AR475">
        <f>IF(AND('Raw Data'!C470&gt;'Raw Data'!E470,'Raw Data'!O470&gt;'Raw Data'!P470),'Raw Data'!C470,IF(AND('Raw Data'!E470&gt;'Raw Data'!C470,'Raw Data'!P470&gt;'Raw Data'!O470),'Raw Data'!E470,0))</f>
        <v>0</v>
      </c>
      <c r="AS475">
        <f>IF('Raw Data'!D470&gt;0, IF('Raw Data'!D470&gt;4, Analysis!P475, 1), 0)</f>
        <v>0</v>
      </c>
      <c r="AT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AU475">
        <f t="shared" si="127"/>
        <v>0</v>
      </c>
      <c r="AV475">
        <f>IF(AND('Raw Data'!D470&gt;4,'Raw Data'!O470&lt;'Raw Data'!P470),'Raw Data'!K470,IF(AND('Raw Data'!D470&gt;4,'Raw Data'!O470='Raw Data'!P470),0,IF('Raw Data'!O470='Raw Data'!P470,'Raw Data'!D470,0)))</f>
        <v>0</v>
      </c>
      <c r="AW475">
        <f>IF(AND('Raw Data'!D470&lt;4, NOT(ISBLANK('Raw Data'!D470))), 1, 0)</f>
        <v>0</v>
      </c>
      <c r="AX475">
        <f>IF(AND('Raw Data'!D470&lt;4, 'Raw Data'!O470='Raw Data'!P470), 'Raw Data'!D470, 0)</f>
        <v>0</v>
      </c>
    </row>
    <row r="476" spans="1:50" x14ac:dyDescent="0.3">
      <c r="A476">
        <f>'Raw Data'!Q471</f>
        <v>0</v>
      </c>
      <c r="B476" s="7">
        <f t="shared" si="112"/>
        <v>0</v>
      </c>
      <c r="C476">
        <f>IF('Raw Data'!O471&gt;'Raw Data'!P471, 'Raw Data'!C471, 0)</f>
        <v>0</v>
      </c>
      <c r="D476" s="7">
        <f t="shared" si="113"/>
        <v>0</v>
      </c>
      <c r="E476">
        <f>IF(AND(ISNUMBER('Raw Data'!O471), 'Raw Data'!O471='Raw Data'!P471), 'Raw Data'!D471, 0)</f>
        <v>0</v>
      </c>
      <c r="F476" s="7">
        <f t="shared" si="114"/>
        <v>0</v>
      </c>
      <c r="G476">
        <f>IF('Raw Data'!O471&lt;'Raw Data'!P471, 'Raw Data'!E471, 0)</f>
        <v>0</v>
      </c>
      <c r="H476" s="7">
        <f t="shared" si="115"/>
        <v>0</v>
      </c>
      <c r="I476">
        <f>IF(SUM('Raw Data'!O471:P471)&gt;2, 'Raw Data'!F471, 0)</f>
        <v>0</v>
      </c>
      <c r="J476" s="7">
        <f t="shared" si="116"/>
        <v>0</v>
      </c>
      <c r="K476">
        <f>IF(AND(ISNUMBER('Raw Data'!O471),SUM('Raw Data'!O471:P471)&lt;3),'Raw Data'!F471,)</f>
        <v>0</v>
      </c>
      <c r="L476" s="7">
        <f t="shared" si="117"/>
        <v>0</v>
      </c>
      <c r="M476">
        <f>IF(AND('Raw Data'!O471&gt;0, 'Raw Data'!P471&gt;0), 'Raw Data'!H471, 0)</f>
        <v>0</v>
      </c>
      <c r="N476" s="7">
        <f t="shared" si="118"/>
        <v>0</v>
      </c>
      <c r="O476">
        <f>IF(AND(ISNUMBER('Raw Data'!O471), OR('Raw Data'!O471=0, 'Raw Data'!P471=0)), 'Raw Data'!I471, 0)</f>
        <v>0</v>
      </c>
      <c r="P476" s="7">
        <f>IF(OR(E476&gt;0, ISBLANK('Raw Data'!O471)=TRUE), 0, 1)</f>
        <v>0</v>
      </c>
      <c r="Q476">
        <f>IF('Raw Data'!O471='Raw Data'!P471, 0, IF('Raw Data'!O471&gt;'Raw Data'!P471, 'Raw Data'!J471, 0))</f>
        <v>0</v>
      </c>
      <c r="R476" s="7">
        <f>IF(OR(E476&gt;0, ISBLANK('Raw Data'!O471)=TRUE), 0, 1)</f>
        <v>0</v>
      </c>
      <c r="S476">
        <f>IF('Raw Data'!O471='Raw Data'!P471, 0, IF('Raw Data'!O471&lt;'Raw Data'!P471, 'Raw Data'!K471, 0))</f>
        <v>0</v>
      </c>
      <c r="T476" s="7">
        <f t="shared" si="119"/>
        <v>0</v>
      </c>
      <c r="U476">
        <f>IF(AND(ISNUMBER('Raw Data'!O471), OR('Raw Data'!O471&gt;'Raw Data'!P471, 'Raw Data'!O471='Raw Data'!P471)), 'Raw Data'!L471, 0)</f>
        <v>0</v>
      </c>
      <c r="V476" s="7">
        <f t="shared" si="120"/>
        <v>0</v>
      </c>
      <c r="W476">
        <f>IF(AND(ISNUMBER('Raw Data'!O471), OR('Raw Data'!O471&lt;'Raw Data'!P471, 'Raw Data'!O471='Raw Data'!P471)), 'Raw Data'!M471, 0)</f>
        <v>0</v>
      </c>
      <c r="X476" s="7">
        <f t="shared" si="121"/>
        <v>0</v>
      </c>
      <c r="Y476">
        <f>IF(AND(ISNUMBER('Raw Data'!O471), OR('Raw Data'!O471&gt;'Raw Data'!P471, 'Raw Data'!O471&lt;'Raw Data'!P471)), 'Raw Data'!N471, 0)</f>
        <v>0</v>
      </c>
      <c r="Z476">
        <f>IF('Raw Data'!C471&lt;'Raw Data'!E471, 1, 0)</f>
        <v>0</v>
      </c>
      <c r="AA476">
        <f>IF(AND('Raw Data'!C471&lt;'Raw Data'!E471, 'Raw Data'!O471&gt;'Raw Data'!P471), 'Raw Data'!C471, 0)</f>
        <v>0</v>
      </c>
      <c r="AB476" t="b">
        <f>'Raw Data'!C471&lt;'Raw Data'!E471</f>
        <v>0</v>
      </c>
      <c r="AC476">
        <f>IF('Raw Data'!C472&gt;'Raw Data'!E472, 1, 0)</f>
        <v>0</v>
      </c>
      <c r="AD476">
        <f>IF(AND('Raw Data'!C471&gt;'Raw Data'!E471, 'Raw Data'!O471&gt;'Raw Data'!P471), 'Raw Data'!C471, 0)</f>
        <v>0</v>
      </c>
      <c r="AE476">
        <f>IF('Raw Data'!E471&lt;'Raw Data'!C471, 1, 0)</f>
        <v>0</v>
      </c>
      <c r="AF476">
        <f>IF(AND('Raw Data'!C471&gt;'Raw Data'!E471, 'Raw Data'!O471&lt;'Raw Data'!P471), 'Raw Data'!E471, 0)</f>
        <v>0</v>
      </c>
      <c r="AG476">
        <f>IF('Raw Data'!E471&gt;'Raw Data'!C471, 1, 0)</f>
        <v>0</v>
      </c>
      <c r="AH476">
        <f>IF(AND('Raw Data'!C471&lt;'Raw Data'!E471, 'Raw Data'!O471&lt;'Raw Data'!P471), 'Raw Data'!E471, 0)</f>
        <v>0</v>
      </c>
      <c r="AI476" s="7">
        <f t="shared" si="122"/>
        <v>0</v>
      </c>
      <c r="AJ476">
        <f>IF(ISNUMBER('Raw Data'!C471), IF(_xlfn.XLOOKUP(SMALL('Raw Data'!C471:E471, 1), C476:G476, C476:G476, 0)&gt;0, SMALL('Raw Data'!C471:E471, 1), 0), 0)</f>
        <v>0</v>
      </c>
      <c r="AK476" s="7">
        <f t="shared" si="123"/>
        <v>0</v>
      </c>
      <c r="AL476">
        <f>IF(ISNUMBER('Raw Data'!C471), IF(_xlfn.XLOOKUP(SMALL('Raw Data'!C471:E471, 2), C476:G476, C476:G476, 0)&gt;0, SMALL('Raw Data'!C471:E471, 2), 0), 0)</f>
        <v>0</v>
      </c>
      <c r="AM476" s="7">
        <f t="shared" si="124"/>
        <v>0</v>
      </c>
      <c r="AN476">
        <f>IF(ISNUMBER('Raw Data'!C471), IF(_xlfn.XLOOKUP(SMALL('Raw Data'!C471:E471, 3), C476:G476, C476:G476, 0)&gt;0, SMALL('Raw Data'!C471:E471, 3), 0), 0)</f>
        <v>0</v>
      </c>
      <c r="AO476" s="7">
        <f t="shared" si="125"/>
        <v>0</v>
      </c>
      <c r="AP476">
        <f>IF(AND('Raw Data'!C471&lt;'Raw Data'!E471,'Raw Data'!O471&gt;'Raw Data'!P471),'Raw Data'!C471,IF(AND('Raw Data'!E471&lt;'Raw Data'!C471,'Raw Data'!P471&gt;'Raw Data'!O471),'Raw Data'!E471,0))</f>
        <v>0</v>
      </c>
      <c r="AQ476" s="7">
        <f t="shared" si="126"/>
        <v>0</v>
      </c>
      <c r="AR476">
        <f>IF(AND('Raw Data'!C471&gt;'Raw Data'!E471,'Raw Data'!O471&gt;'Raw Data'!P471),'Raw Data'!C471,IF(AND('Raw Data'!E471&gt;'Raw Data'!C471,'Raw Data'!P471&gt;'Raw Data'!O471),'Raw Data'!E471,0))</f>
        <v>0</v>
      </c>
      <c r="AS476">
        <f>IF('Raw Data'!D471&gt;0, IF('Raw Data'!D471&gt;4, Analysis!P476, 1), 0)</f>
        <v>0</v>
      </c>
      <c r="AT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AU476">
        <f t="shared" si="127"/>
        <v>0</v>
      </c>
      <c r="AV476">
        <f>IF(AND('Raw Data'!D471&gt;4,'Raw Data'!O471&lt;'Raw Data'!P471),'Raw Data'!K471,IF(AND('Raw Data'!D471&gt;4,'Raw Data'!O471='Raw Data'!P471),0,IF('Raw Data'!O471='Raw Data'!P471,'Raw Data'!D471,0)))</f>
        <v>0</v>
      </c>
      <c r="AW476">
        <f>IF(AND('Raw Data'!D471&lt;4, NOT(ISBLANK('Raw Data'!D471))), 1, 0)</f>
        <v>0</v>
      </c>
      <c r="AX476">
        <f>IF(AND('Raw Data'!D471&lt;4, 'Raw Data'!O471='Raw Data'!P471), 'Raw Data'!D471, 0)</f>
        <v>0</v>
      </c>
    </row>
    <row r="477" spans="1:50" x14ac:dyDescent="0.3">
      <c r="A477">
        <f>'Raw Data'!Q472</f>
        <v>0</v>
      </c>
      <c r="B477" s="7">
        <f t="shared" si="112"/>
        <v>0</v>
      </c>
      <c r="C477">
        <f>IF('Raw Data'!O472&gt;'Raw Data'!P472, 'Raw Data'!C472, 0)</f>
        <v>0</v>
      </c>
      <c r="D477" s="7">
        <f t="shared" si="113"/>
        <v>0</v>
      </c>
      <c r="E477">
        <f>IF(AND(ISNUMBER('Raw Data'!O472), 'Raw Data'!O472='Raw Data'!P472), 'Raw Data'!D472, 0)</f>
        <v>0</v>
      </c>
      <c r="F477" s="7">
        <f t="shared" si="114"/>
        <v>0</v>
      </c>
      <c r="G477">
        <f>IF('Raw Data'!O472&lt;'Raw Data'!P472, 'Raw Data'!E472, 0)</f>
        <v>0</v>
      </c>
      <c r="H477" s="7">
        <f t="shared" si="115"/>
        <v>0</v>
      </c>
      <c r="I477">
        <f>IF(SUM('Raw Data'!O472:P472)&gt;2, 'Raw Data'!F472, 0)</f>
        <v>0</v>
      </c>
      <c r="J477" s="7">
        <f t="shared" si="116"/>
        <v>0</v>
      </c>
      <c r="K477">
        <f>IF(AND(ISNUMBER('Raw Data'!O472),SUM('Raw Data'!O472:P472)&lt;3),'Raw Data'!F472,)</f>
        <v>0</v>
      </c>
      <c r="L477" s="7">
        <f t="shared" si="117"/>
        <v>0</v>
      </c>
      <c r="M477">
        <f>IF(AND('Raw Data'!O472&gt;0, 'Raw Data'!P472&gt;0), 'Raw Data'!H472, 0)</f>
        <v>0</v>
      </c>
      <c r="N477" s="7">
        <f t="shared" si="118"/>
        <v>0</v>
      </c>
      <c r="O477">
        <f>IF(AND(ISNUMBER('Raw Data'!O472), OR('Raw Data'!O472=0, 'Raw Data'!P472=0)), 'Raw Data'!I472, 0)</f>
        <v>0</v>
      </c>
      <c r="P477" s="7">
        <f>IF(OR(E477&gt;0, ISBLANK('Raw Data'!O472)=TRUE), 0, 1)</f>
        <v>0</v>
      </c>
      <c r="Q477">
        <f>IF('Raw Data'!O472='Raw Data'!P472, 0, IF('Raw Data'!O472&gt;'Raw Data'!P472, 'Raw Data'!J472, 0))</f>
        <v>0</v>
      </c>
      <c r="R477" s="7">
        <f>IF(OR(E477&gt;0, ISBLANK('Raw Data'!O472)=TRUE), 0, 1)</f>
        <v>0</v>
      </c>
      <c r="S477">
        <f>IF('Raw Data'!O472='Raw Data'!P472, 0, IF('Raw Data'!O472&lt;'Raw Data'!P472, 'Raw Data'!K472, 0))</f>
        <v>0</v>
      </c>
      <c r="T477" s="7">
        <f t="shared" si="119"/>
        <v>0</v>
      </c>
      <c r="U477">
        <f>IF(AND(ISNUMBER('Raw Data'!O472), OR('Raw Data'!O472&gt;'Raw Data'!P472, 'Raw Data'!O472='Raw Data'!P472)), 'Raw Data'!L472, 0)</f>
        <v>0</v>
      </c>
      <c r="V477" s="7">
        <f t="shared" si="120"/>
        <v>0</v>
      </c>
      <c r="W477">
        <f>IF(AND(ISNUMBER('Raw Data'!O472), OR('Raw Data'!O472&lt;'Raw Data'!P472, 'Raw Data'!O472='Raw Data'!P472)), 'Raw Data'!M472, 0)</f>
        <v>0</v>
      </c>
      <c r="X477" s="7">
        <f t="shared" si="121"/>
        <v>0</v>
      </c>
      <c r="Y477">
        <f>IF(AND(ISNUMBER('Raw Data'!O472), OR('Raw Data'!O472&gt;'Raw Data'!P472, 'Raw Data'!O472&lt;'Raw Data'!P472)), 'Raw Data'!N472, 0)</f>
        <v>0</v>
      </c>
      <c r="Z477">
        <f>IF('Raw Data'!C472&lt;'Raw Data'!E472, 1, 0)</f>
        <v>0</v>
      </c>
      <c r="AA477">
        <f>IF(AND('Raw Data'!C472&lt;'Raw Data'!E472, 'Raw Data'!O472&gt;'Raw Data'!P472), 'Raw Data'!C472, 0)</f>
        <v>0</v>
      </c>
      <c r="AB477" t="b">
        <f>'Raw Data'!C472&lt;'Raw Data'!E472</f>
        <v>0</v>
      </c>
      <c r="AC477">
        <f>IF('Raw Data'!C473&gt;'Raw Data'!E473, 1, 0)</f>
        <v>0</v>
      </c>
      <c r="AD477">
        <f>IF(AND('Raw Data'!C472&gt;'Raw Data'!E472, 'Raw Data'!O472&gt;'Raw Data'!P472), 'Raw Data'!C472, 0)</f>
        <v>0</v>
      </c>
      <c r="AE477">
        <f>IF('Raw Data'!E472&lt;'Raw Data'!C472, 1, 0)</f>
        <v>0</v>
      </c>
      <c r="AF477">
        <f>IF(AND('Raw Data'!C472&gt;'Raw Data'!E472, 'Raw Data'!O472&lt;'Raw Data'!P472), 'Raw Data'!E472, 0)</f>
        <v>0</v>
      </c>
      <c r="AG477">
        <f>IF('Raw Data'!E472&gt;'Raw Data'!C472, 1, 0)</f>
        <v>0</v>
      </c>
      <c r="AH477">
        <f>IF(AND('Raw Data'!C472&lt;'Raw Data'!E472, 'Raw Data'!O472&lt;'Raw Data'!P472), 'Raw Data'!E472, 0)</f>
        <v>0</v>
      </c>
      <c r="AI477" s="7">
        <f t="shared" si="122"/>
        <v>0</v>
      </c>
      <c r="AJ477">
        <f>IF(ISNUMBER('Raw Data'!C472), IF(_xlfn.XLOOKUP(SMALL('Raw Data'!C472:E472, 1), C477:G477, C477:G477, 0)&gt;0, SMALL('Raw Data'!C472:E472, 1), 0), 0)</f>
        <v>0</v>
      </c>
      <c r="AK477" s="7">
        <f t="shared" si="123"/>
        <v>0</v>
      </c>
      <c r="AL477">
        <f>IF(ISNUMBER('Raw Data'!C472), IF(_xlfn.XLOOKUP(SMALL('Raw Data'!C472:E472, 2), C477:G477, C477:G477, 0)&gt;0, SMALL('Raw Data'!C472:E472, 2), 0), 0)</f>
        <v>0</v>
      </c>
      <c r="AM477" s="7">
        <f t="shared" si="124"/>
        <v>0</v>
      </c>
      <c r="AN477">
        <f>IF(ISNUMBER('Raw Data'!C472), IF(_xlfn.XLOOKUP(SMALL('Raw Data'!C472:E472, 3), C477:G477, C477:G477, 0)&gt;0, SMALL('Raw Data'!C472:E472, 3), 0), 0)</f>
        <v>0</v>
      </c>
      <c r="AO477" s="7">
        <f t="shared" si="125"/>
        <v>0</v>
      </c>
      <c r="AP477">
        <f>IF(AND('Raw Data'!C472&lt;'Raw Data'!E472,'Raw Data'!O472&gt;'Raw Data'!P472),'Raw Data'!C472,IF(AND('Raw Data'!E472&lt;'Raw Data'!C472,'Raw Data'!P472&gt;'Raw Data'!O472),'Raw Data'!E472,0))</f>
        <v>0</v>
      </c>
      <c r="AQ477" s="7">
        <f t="shared" si="126"/>
        <v>0</v>
      </c>
      <c r="AR477">
        <f>IF(AND('Raw Data'!C472&gt;'Raw Data'!E472,'Raw Data'!O472&gt;'Raw Data'!P472),'Raw Data'!C472,IF(AND('Raw Data'!E472&gt;'Raw Data'!C472,'Raw Data'!P472&gt;'Raw Data'!O472),'Raw Data'!E472,0))</f>
        <v>0</v>
      </c>
      <c r="AS477">
        <f>IF('Raw Data'!D472&gt;0, IF('Raw Data'!D472&gt;4, Analysis!P477, 1), 0)</f>
        <v>0</v>
      </c>
      <c r="AT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AU477">
        <f t="shared" si="127"/>
        <v>0</v>
      </c>
      <c r="AV477">
        <f>IF(AND('Raw Data'!D472&gt;4,'Raw Data'!O472&lt;'Raw Data'!P472),'Raw Data'!K472,IF(AND('Raw Data'!D472&gt;4,'Raw Data'!O472='Raw Data'!P472),0,IF('Raw Data'!O472='Raw Data'!P472,'Raw Data'!D472,0)))</f>
        <v>0</v>
      </c>
      <c r="AW477">
        <f>IF(AND('Raw Data'!D472&lt;4, NOT(ISBLANK('Raw Data'!D472))), 1, 0)</f>
        <v>0</v>
      </c>
      <c r="AX477">
        <f>IF(AND('Raw Data'!D472&lt;4, 'Raw Data'!O472='Raw Data'!P472), 'Raw Data'!D472, 0)</f>
        <v>0</v>
      </c>
    </row>
    <row r="478" spans="1:50" x14ac:dyDescent="0.3">
      <c r="A478">
        <f>'Raw Data'!Q473</f>
        <v>0</v>
      </c>
      <c r="B478" s="7">
        <f t="shared" si="112"/>
        <v>0</v>
      </c>
      <c r="C478">
        <f>IF('Raw Data'!O473&gt;'Raw Data'!P473, 'Raw Data'!C473, 0)</f>
        <v>0</v>
      </c>
      <c r="D478" s="7">
        <f t="shared" si="113"/>
        <v>0</v>
      </c>
      <c r="E478">
        <f>IF(AND(ISNUMBER('Raw Data'!O473), 'Raw Data'!O473='Raw Data'!P473), 'Raw Data'!D473, 0)</f>
        <v>0</v>
      </c>
      <c r="F478" s="7">
        <f t="shared" si="114"/>
        <v>0</v>
      </c>
      <c r="G478">
        <f>IF('Raw Data'!O473&lt;'Raw Data'!P473, 'Raw Data'!E473, 0)</f>
        <v>0</v>
      </c>
      <c r="H478" s="7">
        <f t="shared" si="115"/>
        <v>0</v>
      </c>
      <c r="I478">
        <f>IF(SUM('Raw Data'!O473:P473)&gt;2, 'Raw Data'!F473, 0)</f>
        <v>0</v>
      </c>
      <c r="J478" s="7">
        <f t="shared" si="116"/>
        <v>0</v>
      </c>
      <c r="K478">
        <f>IF(AND(ISNUMBER('Raw Data'!O473),SUM('Raw Data'!O473:P473)&lt;3),'Raw Data'!F473,)</f>
        <v>0</v>
      </c>
      <c r="L478" s="7">
        <f t="shared" si="117"/>
        <v>0</v>
      </c>
      <c r="M478">
        <f>IF(AND('Raw Data'!O473&gt;0, 'Raw Data'!P473&gt;0), 'Raw Data'!H473, 0)</f>
        <v>0</v>
      </c>
      <c r="N478" s="7">
        <f t="shared" si="118"/>
        <v>0</v>
      </c>
      <c r="O478">
        <f>IF(AND(ISNUMBER('Raw Data'!O473), OR('Raw Data'!O473=0, 'Raw Data'!P473=0)), 'Raw Data'!I473, 0)</f>
        <v>0</v>
      </c>
      <c r="P478" s="7">
        <f>IF(OR(E478&gt;0, ISBLANK('Raw Data'!O473)=TRUE), 0, 1)</f>
        <v>0</v>
      </c>
      <c r="Q478">
        <f>IF('Raw Data'!O473='Raw Data'!P473, 0, IF('Raw Data'!O473&gt;'Raw Data'!P473, 'Raw Data'!J473, 0))</f>
        <v>0</v>
      </c>
      <c r="R478" s="7">
        <f>IF(OR(E478&gt;0, ISBLANK('Raw Data'!O473)=TRUE), 0, 1)</f>
        <v>0</v>
      </c>
      <c r="S478">
        <f>IF('Raw Data'!O473='Raw Data'!P473, 0, IF('Raw Data'!O473&lt;'Raw Data'!P473, 'Raw Data'!K473, 0))</f>
        <v>0</v>
      </c>
      <c r="T478" s="7">
        <f t="shared" si="119"/>
        <v>0</v>
      </c>
      <c r="U478">
        <f>IF(AND(ISNUMBER('Raw Data'!O473), OR('Raw Data'!O473&gt;'Raw Data'!P473, 'Raw Data'!O473='Raw Data'!P473)), 'Raw Data'!L473, 0)</f>
        <v>0</v>
      </c>
      <c r="V478" s="7">
        <f t="shared" si="120"/>
        <v>0</v>
      </c>
      <c r="W478">
        <f>IF(AND(ISNUMBER('Raw Data'!O473), OR('Raw Data'!O473&lt;'Raw Data'!P473, 'Raw Data'!O473='Raw Data'!P473)), 'Raw Data'!M473, 0)</f>
        <v>0</v>
      </c>
      <c r="X478" s="7">
        <f t="shared" si="121"/>
        <v>0</v>
      </c>
      <c r="Y478">
        <f>IF(AND(ISNUMBER('Raw Data'!O473), OR('Raw Data'!O473&gt;'Raw Data'!P473, 'Raw Data'!O473&lt;'Raw Data'!P473)), 'Raw Data'!N473, 0)</f>
        <v>0</v>
      </c>
      <c r="Z478">
        <f>IF('Raw Data'!C473&lt;'Raw Data'!E473, 1, 0)</f>
        <v>0</v>
      </c>
      <c r="AA478">
        <f>IF(AND('Raw Data'!C473&lt;'Raw Data'!E473, 'Raw Data'!O473&gt;'Raw Data'!P473), 'Raw Data'!C473, 0)</f>
        <v>0</v>
      </c>
      <c r="AB478" t="b">
        <f>'Raw Data'!C473&lt;'Raw Data'!E473</f>
        <v>0</v>
      </c>
      <c r="AC478">
        <f>IF('Raw Data'!C474&gt;'Raw Data'!E474, 1, 0)</f>
        <v>0</v>
      </c>
      <c r="AD478">
        <f>IF(AND('Raw Data'!C473&gt;'Raw Data'!E473, 'Raw Data'!O473&gt;'Raw Data'!P473), 'Raw Data'!C473, 0)</f>
        <v>0</v>
      </c>
      <c r="AE478">
        <f>IF('Raw Data'!E473&lt;'Raw Data'!C473, 1, 0)</f>
        <v>0</v>
      </c>
      <c r="AF478">
        <f>IF(AND('Raw Data'!C473&gt;'Raw Data'!E473, 'Raw Data'!O473&lt;'Raw Data'!P473), 'Raw Data'!E473, 0)</f>
        <v>0</v>
      </c>
      <c r="AG478">
        <f>IF('Raw Data'!E473&gt;'Raw Data'!C473, 1, 0)</f>
        <v>0</v>
      </c>
      <c r="AH478">
        <f>IF(AND('Raw Data'!C473&lt;'Raw Data'!E473, 'Raw Data'!O473&lt;'Raw Data'!P473), 'Raw Data'!E473, 0)</f>
        <v>0</v>
      </c>
      <c r="AI478" s="7">
        <f t="shared" si="122"/>
        <v>0</v>
      </c>
      <c r="AJ478">
        <f>IF(ISNUMBER('Raw Data'!C473), IF(_xlfn.XLOOKUP(SMALL('Raw Data'!C473:E473, 1), C478:G478, C478:G478, 0)&gt;0, SMALL('Raw Data'!C473:E473, 1), 0), 0)</f>
        <v>0</v>
      </c>
      <c r="AK478" s="7">
        <f t="shared" si="123"/>
        <v>0</v>
      </c>
      <c r="AL478">
        <f>IF(ISNUMBER('Raw Data'!C473), IF(_xlfn.XLOOKUP(SMALL('Raw Data'!C473:E473, 2), C478:G478, C478:G478, 0)&gt;0, SMALL('Raw Data'!C473:E473, 2), 0), 0)</f>
        <v>0</v>
      </c>
      <c r="AM478" s="7">
        <f t="shared" si="124"/>
        <v>0</v>
      </c>
      <c r="AN478">
        <f>IF(ISNUMBER('Raw Data'!C473), IF(_xlfn.XLOOKUP(SMALL('Raw Data'!C473:E473, 3), C478:G478, C478:G478, 0)&gt;0, SMALL('Raw Data'!C473:E473, 3), 0), 0)</f>
        <v>0</v>
      </c>
      <c r="AO478" s="7">
        <f t="shared" si="125"/>
        <v>0</v>
      </c>
      <c r="AP478">
        <f>IF(AND('Raw Data'!C473&lt;'Raw Data'!E473,'Raw Data'!O473&gt;'Raw Data'!P473),'Raw Data'!C473,IF(AND('Raw Data'!E473&lt;'Raw Data'!C473,'Raw Data'!P473&gt;'Raw Data'!O473),'Raw Data'!E473,0))</f>
        <v>0</v>
      </c>
      <c r="AQ478" s="7">
        <f t="shared" si="126"/>
        <v>0</v>
      </c>
      <c r="AR478">
        <f>IF(AND('Raw Data'!C473&gt;'Raw Data'!E473,'Raw Data'!O473&gt;'Raw Data'!P473),'Raw Data'!C473,IF(AND('Raw Data'!E473&gt;'Raw Data'!C473,'Raw Data'!P473&gt;'Raw Data'!O473),'Raw Data'!E473,0))</f>
        <v>0</v>
      </c>
      <c r="AS478">
        <f>IF('Raw Data'!D473&gt;0, IF('Raw Data'!D473&gt;4, Analysis!P478, 1), 0)</f>
        <v>0</v>
      </c>
      <c r="AT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AU478">
        <f t="shared" si="127"/>
        <v>0</v>
      </c>
      <c r="AV478">
        <f>IF(AND('Raw Data'!D473&gt;4,'Raw Data'!O473&lt;'Raw Data'!P473),'Raw Data'!K473,IF(AND('Raw Data'!D473&gt;4,'Raw Data'!O473='Raw Data'!P473),0,IF('Raw Data'!O473='Raw Data'!P473,'Raw Data'!D473,0)))</f>
        <v>0</v>
      </c>
      <c r="AW478">
        <f>IF(AND('Raw Data'!D473&lt;4, NOT(ISBLANK('Raw Data'!D473))), 1, 0)</f>
        <v>0</v>
      </c>
      <c r="AX478">
        <f>IF(AND('Raw Data'!D473&lt;4, 'Raw Data'!O473='Raw Data'!P473), 'Raw Data'!D473, 0)</f>
        <v>0</v>
      </c>
    </row>
    <row r="479" spans="1:50" x14ac:dyDescent="0.3">
      <c r="A479">
        <f>'Raw Data'!Q474</f>
        <v>0</v>
      </c>
      <c r="B479" s="7">
        <f t="shared" si="112"/>
        <v>0</v>
      </c>
      <c r="C479">
        <f>IF('Raw Data'!O474&gt;'Raw Data'!P474, 'Raw Data'!C474, 0)</f>
        <v>0</v>
      </c>
      <c r="D479" s="7">
        <f t="shared" si="113"/>
        <v>0</v>
      </c>
      <c r="E479">
        <f>IF(AND(ISNUMBER('Raw Data'!O474), 'Raw Data'!O474='Raw Data'!P474), 'Raw Data'!D474, 0)</f>
        <v>0</v>
      </c>
      <c r="F479" s="7">
        <f t="shared" si="114"/>
        <v>0</v>
      </c>
      <c r="G479">
        <f>IF('Raw Data'!O474&lt;'Raw Data'!P474, 'Raw Data'!E474, 0)</f>
        <v>0</v>
      </c>
      <c r="H479" s="7">
        <f t="shared" si="115"/>
        <v>0</v>
      </c>
      <c r="I479">
        <f>IF(SUM('Raw Data'!O474:P474)&gt;2, 'Raw Data'!F474, 0)</f>
        <v>0</v>
      </c>
      <c r="J479" s="7">
        <f t="shared" si="116"/>
        <v>0</v>
      </c>
      <c r="K479">
        <f>IF(AND(ISNUMBER('Raw Data'!O474),SUM('Raw Data'!O474:P474)&lt;3),'Raw Data'!F474,)</f>
        <v>0</v>
      </c>
      <c r="L479" s="7">
        <f t="shared" si="117"/>
        <v>0</v>
      </c>
      <c r="M479">
        <f>IF(AND('Raw Data'!O474&gt;0, 'Raw Data'!P474&gt;0), 'Raw Data'!H474, 0)</f>
        <v>0</v>
      </c>
      <c r="N479" s="7">
        <f t="shared" si="118"/>
        <v>0</v>
      </c>
      <c r="O479">
        <f>IF(AND(ISNUMBER('Raw Data'!O474), OR('Raw Data'!O474=0, 'Raw Data'!P474=0)), 'Raw Data'!I474, 0)</f>
        <v>0</v>
      </c>
      <c r="P479" s="7">
        <f>IF(OR(E479&gt;0, ISBLANK('Raw Data'!O474)=TRUE), 0, 1)</f>
        <v>0</v>
      </c>
      <c r="Q479">
        <f>IF('Raw Data'!O474='Raw Data'!P474, 0, IF('Raw Data'!O474&gt;'Raw Data'!P474, 'Raw Data'!J474, 0))</f>
        <v>0</v>
      </c>
      <c r="R479" s="7">
        <f>IF(OR(E479&gt;0, ISBLANK('Raw Data'!O474)=TRUE), 0, 1)</f>
        <v>0</v>
      </c>
      <c r="S479">
        <f>IF('Raw Data'!O474='Raw Data'!P474, 0, IF('Raw Data'!O474&lt;'Raw Data'!P474, 'Raw Data'!K474, 0))</f>
        <v>0</v>
      </c>
      <c r="T479" s="7">
        <f t="shared" si="119"/>
        <v>0</v>
      </c>
      <c r="U479">
        <f>IF(AND(ISNUMBER('Raw Data'!O474), OR('Raw Data'!O474&gt;'Raw Data'!P474, 'Raw Data'!O474='Raw Data'!P474)), 'Raw Data'!L474, 0)</f>
        <v>0</v>
      </c>
      <c r="V479" s="7">
        <f t="shared" si="120"/>
        <v>0</v>
      </c>
      <c r="W479">
        <f>IF(AND(ISNUMBER('Raw Data'!O474), OR('Raw Data'!O474&lt;'Raw Data'!P474, 'Raw Data'!O474='Raw Data'!P474)), 'Raw Data'!M474, 0)</f>
        <v>0</v>
      </c>
      <c r="X479" s="7">
        <f t="shared" si="121"/>
        <v>0</v>
      </c>
      <c r="Y479">
        <f>IF(AND(ISNUMBER('Raw Data'!O474), OR('Raw Data'!O474&gt;'Raw Data'!P474, 'Raw Data'!O474&lt;'Raw Data'!P474)), 'Raw Data'!N474, 0)</f>
        <v>0</v>
      </c>
      <c r="Z479">
        <f>IF('Raw Data'!C474&lt;'Raw Data'!E474, 1, 0)</f>
        <v>0</v>
      </c>
      <c r="AA479">
        <f>IF(AND('Raw Data'!C474&lt;'Raw Data'!E474, 'Raw Data'!O474&gt;'Raw Data'!P474), 'Raw Data'!C474, 0)</f>
        <v>0</v>
      </c>
      <c r="AB479" t="b">
        <f>'Raw Data'!C474&lt;'Raw Data'!E474</f>
        <v>0</v>
      </c>
      <c r="AC479">
        <f>IF('Raw Data'!C475&gt;'Raw Data'!E475, 1, 0)</f>
        <v>0</v>
      </c>
      <c r="AD479">
        <f>IF(AND('Raw Data'!C474&gt;'Raw Data'!E474, 'Raw Data'!O474&gt;'Raw Data'!P474), 'Raw Data'!C474, 0)</f>
        <v>0</v>
      </c>
      <c r="AE479">
        <f>IF('Raw Data'!E474&lt;'Raw Data'!C474, 1, 0)</f>
        <v>0</v>
      </c>
      <c r="AF479">
        <f>IF(AND('Raw Data'!C474&gt;'Raw Data'!E474, 'Raw Data'!O474&lt;'Raw Data'!P474), 'Raw Data'!E474, 0)</f>
        <v>0</v>
      </c>
      <c r="AG479">
        <f>IF('Raw Data'!E474&gt;'Raw Data'!C474, 1, 0)</f>
        <v>0</v>
      </c>
      <c r="AH479">
        <f>IF(AND('Raw Data'!C474&lt;'Raw Data'!E474, 'Raw Data'!O474&lt;'Raw Data'!P474), 'Raw Data'!E474, 0)</f>
        <v>0</v>
      </c>
      <c r="AI479" s="7">
        <f t="shared" si="122"/>
        <v>0</v>
      </c>
      <c r="AJ479">
        <f>IF(ISNUMBER('Raw Data'!C474), IF(_xlfn.XLOOKUP(SMALL('Raw Data'!C474:E474, 1), C479:G479, C479:G479, 0)&gt;0, SMALL('Raw Data'!C474:E474, 1), 0), 0)</f>
        <v>0</v>
      </c>
      <c r="AK479" s="7">
        <f t="shared" si="123"/>
        <v>0</v>
      </c>
      <c r="AL479">
        <f>IF(ISNUMBER('Raw Data'!C474), IF(_xlfn.XLOOKUP(SMALL('Raw Data'!C474:E474, 2), C479:G479, C479:G479, 0)&gt;0, SMALL('Raw Data'!C474:E474, 2), 0), 0)</f>
        <v>0</v>
      </c>
      <c r="AM479" s="7">
        <f t="shared" si="124"/>
        <v>0</v>
      </c>
      <c r="AN479">
        <f>IF(ISNUMBER('Raw Data'!C474), IF(_xlfn.XLOOKUP(SMALL('Raw Data'!C474:E474, 3), C479:G479, C479:G479, 0)&gt;0, SMALL('Raw Data'!C474:E474, 3), 0), 0)</f>
        <v>0</v>
      </c>
      <c r="AO479" s="7">
        <f t="shared" si="125"/>
        <v>0</v>
      </c>
      <c r="AP479">
        <f>IF(AND('Raw Data'!C474&lt;'Raw Data'!E474,'Raw Data'!O474&gt;'Raw Data'!P474),'Raw Data'!C474,IF(AND('Raw Data'!E474&lt;'Raw Data'!C474,'Raw Data'!P474&gt;'Raw Data'!O474),'Raw Data'!E474,0))</f>
        <v>0</v>
      </c>
      <c r="AQ479" s="7">
        <f t="shared" si="126"/>
        <v>0</v>
      </c>
      <c r="AR479">
        <f>IF(AND('Raw Data'!C474&gt;'Raw Data'!E474,'Raw Data'!O474&gt;'Raw Data'!P474),'Raw Data'!C474,IF(AND('Raw Data'!E474&gt;'Raw Data'!C474,'Raw Data'!P474&gt;'Raw Data'!O474),'Raw Data'!E474,0))</f>
        <v>0</v>
      </c>
      <c r="AS479">
        <f>IF('Raw Data'!D474&gt;0, IF('Raw Data'!D474&gt;4, Analysis!P479, 1), 0)</f>
        <v>0</v>
      </c>
      <c r="AT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AU479">
        <f t="shared" si="127"/>
        <v>0</v>
      </c>
      <c r="AV479">
        <f>IF(AND('Raw Data'!D474&gt;4,'Raw Data'!O474&lt;'Raw Data'!P474),'Raw Data'!K474,IF(AND('Raw Data'!D474&gt;4,'Raw Data'!O474='Raw Data'!P474),0,IF('Raw Data'!O474='Raw Data'!P474,'Raw Data'!D474,0)))</f>
        <v>0</v>
      </c>
      <c r="AW479">
        <f>IF(AND('Raw Data'!D474&lt;4, NOT(ISBLANK('Raw Data'!D474))), 1, 0)</f>
        <v>0</v>
      </c>
      <c r="AX479">
        <f>IF(AND('Raw Data'!D474&lt;4, 'Raw Data'!O474='Raw Data'!P474), 'Raw Data'!D474, 0)</f>
        <v>0</v>
      </c>
    </row>
    <row r="480" spans="1:50" x14ac:dyDescent="0.3">
      <c r="A480">
        <f>'Raw Data'!Q475</f>
        <v>0</v>
      </c>
      <c r="B480" s="7">
        <f t="shared" si="112"/>
        <v>0</v>
      </c>
      <c r="C480">
        <f>IF('Raw Data'!O475&gt;'Raw Data'!P475, 'Raw Data'!C475, 0)</f>
        <v>0</v>
      </c>
      <c r="D480" s="7">
        <f t="shared" si="113"/>
        <v>0</v>
      </c>
      <c r="E480">
        <f>IF(AND(ISNUMBER('Raw Data'!O475), 'Raw Data'!O475='Raw Data'!P475), 'Raw Data'!D475, 0)</f>
        <v>0</v>
      </c>
      <c r="F480" s="7">
        <f t="shared" si="114"/>
        <v>0</v>
      </c>
      <c r="G480">
        <f>IF('Raw Data'!O475&lt;'Raw Data'!P475, 'Raw Data'!E475, 0)</f>
        <v>0</v>
      </c>
      <c r="H480" s="7">
        <f t="shared" si="115"/>
        <v>0</v>
      </c>
      <c r="I480">
        <f>IF(SUM('Raw Data'!O475:P475)&gt;2, 'Raw Data'!F475, 0)</f>
        <v>0</v>
      </c>
      <c r="J480" s="7">
        <f t="shared" si="116"/>
        <v>0</v>
      </c>
      <c r="K480">
        <f>IF(AND(ISNUMBER('Raw Data'!O475),SUM('Raw Data'!O475:P475)&lt;3),'Raw Data'!F475,)</f>
        <v>0</v>
      </c>
      <c r="L480" s="7">
        <f t="shared" si="117"/>
        <v>0</v>
      </c>
      <c r="M480">
        <f>IF(AND('Raw Data'!O475&gt;0, 'Raw Data'!P475&gt;0), 'Raw Data'!H475, 0)</f>
        <v>0</v>
      </c>
      <c r="N480" s="7">
        <f t="shared" si="118"/>
        <v>0</v>
      </c>
      <c r="O480">
        <f>IF(AND(ISNUMBER('Raw Data'!O475), OR('Raw Data'!O475=0, 'Raw Data'!P475=0)), 'Raw Data'!I475, 0)</f>
        <v>0</v>
      </c>
      <c r="P480" s="7">
        <f>IF(OR(E480&gt;0, ISBLANK('Raw Data'!O475)=TRUE), 0, 1)</f>
        <v>0</v>
      </c>
      <c r="Q480">
        <f>IF('Raw Data'!O475='Raw Data'!P475, 0, IF('Raw Data'!O475&gt;'Raw Data'!P475, 'Raw Data'!J475, 0))</f>
        <v>0</v>
      </c>
      <c r="R480" s="7">
        <f>IF(OR(E480&gt;0, ISBLANK('Raw Data'!O475)=TRUE), 0, 1)</f>
        <v>0</v>
      </c>
      <c r="S480">
        <f>IF('Raw Data'!O475='Raw Data'!P475, 0, IF('Raw Data'!O475&lt;'Raw Data'!P475, 'Raw Data'!K475, 0))</f>
        <v>0</v>
      </c>
      <c r="T480" s="7">
        <f t="shared" si="119"/>
        <v>0</v>
      </c>
      <c r="U480">
        <f>IF(AND(ISNUMBER('Raw Data'!O475), OR('Raw Data'!O475&gt;'Raw Data'!P475, 'Raw Data'!O475='Raw Data'!P475)), 'Raw Data'!L475, 0)</f>
        <v>0</v>
      </c>
      <c r="V480" s="7">
        <f t="shared" si="120"/>
        <v>0</v>
      </c>
      <c r="W480">
        <f>IF(AND(ISNUMBER('Raw Data'!O475), OR('Raw Data'!O475&lt;'Raw Data'!P475, 'Raw Data'!O475='Raw Data'!P475)), 'Raw Data'!M475, 0)</f>
        <v>0</v>
      </c>
      <c r="X480" s="7">
        <f t="shared" si="121"/>
        <v>0</v>
      </c>
      <c r="Y480">
        <f>IF(AND(ISNUMBER('Raw Data'!O475), OR('Raw Data'!O475&gt;'Raw Data'!P475, 'Raw Data'!O475&lt;'Raw Data'!P475)), 'Raw Data'!N475, 0)</f>
        <v>0</v>
      </c>
      <c r="Z480">
        <f>IF('Raw Data'!C475&lt;'Raw Data'!E475, 1, 0)</f>
        <v>0</v>
      </c>
      <c r="AA480">
        <f>IF(AND('Raw Data'!C475&lt;'Raw Data'!E475, 'Raw Data'!O475&gt;'Raw Data'!P475), 'Raw Data'!C475, 0)</f>
        <v>0</v>
      </c>
      <c r="AB480" t="b">
        <f>'Raw Data'!C475&lt;'Raw Data'!E475</f>
        <v>0</v>
      </c>
      <c r="AC480">
        <f>IF('Raw Data'!C476&gt;'Raw Data'!E476, 1, 0)</f>
        <v>0</v>
      </c>
      <c r="AD480">
        <f>IF(AND('Raw Data'!C475&gt;'Raw Data'!E475, 'Raw Data'!O475&gt;'Raw Data'!P475), 'Raw Data'!C475, 0)</f>
        <v>0</v>
      </c>
      <c r="AE480">
        <f>IF('Raw Data'!E475&lt;'Raw Data'!C475, 1, 0)</f>
        <v>0</v>
      </c>
      <c r="AF480">
        <f>IF(AND('Raw Data'!C475&gt;'Raw Data'!E475, 'Raw Data'!O475&lt;'Raw Data'!P475), 'Raw Data'!E475, 0)</f>
        <v>0</v>
      </c>
      <c r="AG480">
        <f>IF('Raw Data'!E475&gt;'Raw Data'!C475, 1, 0)</f>
        <v>0</v>
      </c>
      <c r="AH480">
        <f>IF(AND('Raw Data'!C475&lt;'Raw Data'!E475, 'Raw Data'!O475&lt;'Raw Data'!P475), 'Raw Data'!E475, 0)</f>
        <v>0</v>
      </c>
      <c r="AI480" s="7">
        <f t="shared" si="122"/>
        <v>0</v>
      </c>
      <c r="AJ480">
        <f>IF(ISNUMBER('Raw Data'!C475), IF(_xlfn.XLOOKUP(SMALL('Raw Data'!C475:E475, 1), C480:G480, C480:G480, 0)&gt;0, SMALL('Raw Data'!C475:E475, 1), 0), 0)</f>
        <v>0</v>
      </c>
      <c r="AK480" s="7">
        <f t="shared" si="123"/>
        <v>0</v>
      </c>
      <c r="AL480">
        <f>IF(ISNUMBER('Raw Data'!C475), IF(_xlfn.XLOOKUP(SMALL('Raw Data'!C475:E475, 2), C480:G480, C480:G480, 0)&gt;0, SMALL('Raw Data'!C475:E475, 2), 0), 0)</f>
        <v>0</v>
      </c>
      <c r="AM480" s="7">
        <f t="shared" si="124"/>
        <v>0</v>
      </c>
      <c r="AN480">
        <f>IF(ISNUMBER('Raw Data'!C475), IF(_xlfn.XLOOKUP(SMALL('Raw Data'!C475:E475, 3), C480:G480, C480:G480, 0)&gt;0, SMALL('Raw Data'!C475:E475, 3), 0), 0)</f>
        <v>0</v>
      </c>
      <c r="AO480" s="7">
        <f t="shared" si="125"/>
        <v>0</v>
      </c>
      <c r="AP480">
        <f>IF(AND('Raw Data'!C475&lt;'Raw Data'!E475,'Raw Data'!O475&gt;'Raw Data'!P475),'Raw Data'!C475,IF(AND('Raw Data'!E475&lt;'Raw Data'!C475,'Raw Data'!P475&gt;'Raw Data'!O475),'Raw Data'!E475,0))</f>
        <v>0</v>
      </c>
      <c r="AQ480" s="7">
        <f t="shared" si="126"/>
        <v>0</v>
      </c>
      <c r="AR480">
        <f>IF(AND('Raw Data'!C475&gt;'Raw Data'!E475,'Raw Data'!O475&gt;'Raw Data'!P475),'Raw Data'!C475,IF(AND('Raw Data'!E475&gt;'Raw Data'!C475,'Raw Data'!P475&gt;'Raw Data'!O475),'Raw Data'!E475,0))</f>
        <v>0</v>
      </c>
      <c r="AS480">
        <f>IF('Raw Data'!D475&gt;0, IF('Raw Data'!D475&gt;4, Analysis!P480, 1), 0)</f>
        <v>0</v>
      </c>
      <c r="AT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AU480">
        <f t="shared" si="127"/>
        <v>0</v>
      </c>
      <c r="AV480">
        <f>IF(AND('Raw Data'!D475&gt;4,'Raw Data'!O475&lt;'Raw Data'!P475),'Raw Data'!K475,IF(AND('Raw Data'!D475&gt;4,'Raw Data'!O475='Raw Data'!P475),0,IF('Raw Data'!O475='Raw Data'!P475,'Raw Data'!D475,0)))</f>
        <v>0</v>
      </c>
      <c r="AW480">
        <f>IF(AND('Raw Data'!D475&lt;4, NOT(ISBLANK('Raw Data'!D475))), 1, 0)</f>
        <v>0</v>
      </c>
      <c r="AX480">
        <f>IF(AND('Raw Data'!D475&lt;4, 'Raw Data'!O475='Raw Data'!P475), 'Raw Data'!D475, 0)</f>
        <v>0</v>
      </c>
    </row>
    <row r="481" spans="1:50" x14ac:dyDescent="0.3">
      <c r="A481">
        <f>'Raw Data'!Q476</f>
        <v>0</v>
      </c>
      <c r="B481" s="7">
        <f t="shared" si="112"/>
        <v>0</v>
      </c>
      <c r="C481">
        <f>IF('Raw Data'!O476&gt;'Raw Data'!P476, 'Raw Data'!C476, 0)</f>
        <v>0</v>
      </c>
      <c r="D481" s="7">
        <f t="shared" si="113"/>
        <v>0</v>
      </c>
      <c r="E481">
        <f>IF(AND(ISNUMBER('Raw Data'!O476), 'Raw Data'!O476='Raw Data'!P476), 'Raw Data'!D476, 0)</f>
        <v>0</v>
      </c>
      <c r="F481" s="7">
        <f t="shared" si="114"/>
        <v>0</v>
      </c>
      <c r="G481">
        <f>IF('Raw Data'!O476&lt;'Raw Data'!P476, 'Raw Data'!E476, 0)</f>
        <v>0</v>
      </c>
      <c r="H481" s="7">
        <f t="shared" si="115"/>
        <v>0</v>
      </c>
      <c r="I481">
        <f>IF(SUM('Raw Data'!O476:P476)&gt;2, 'Raw Data'!F476, 0)</f>
        <v>0</v>
      </c>
      <c r="J481" s="7">
        <f t="shared" si="116"/>
        <v>0</v>
      </c>
      <c r="K481">
        <f>IF(AND(ISNUMBER('Raw Data'!O476),SUM('Raw Data'!O476:P476)&lt;3),'Raw Data'!F476,)</f>
        <v>0</v>
      </c>
      <c r="L481" s="7">
        <f t="shared" si="117"/>
        <v>0</v>
      </c>
      <c r="M481">
        <f>IF(AND('Raw Data'!O476&gt;0, 'Raw Data'!P476&gt;0), 'Raw Data'!H476, 0)</f>
        <v>0</v>
      </c>
      <c r="N481" s="7">
        <f t="shared" si="118"/>
        <v>0</v>
      </c>
      <c r="O481">
        <f>IF(AND(ISNUMBER('Raw Data'!O476), OR('Raw Data'!O476=0, 'Raw Data'!P476=0)), 'Raw Data'!I476, 0)</f>
        <v>0</v>
      </c>
      <c r="P481" s="7">
        <f>IF(OR(E481&gt;0, ISBLANK('Raw Data'!O476)=TRUE), 0, 1)</f>
        <v>0</v>
      </c>
      <c r="Q481">
        <f>IF('Raw Data'!O476='Raw Data'!P476, 0, IF('Raw Data'!O476&gt;'Raw Data'!P476, 'Raw Data'!J476, 0))</f>
        <v>0</v>
      </c>
      <c r="R481" s="7">
        <f>IF(OR(E481&gt;0, ISBLANK('Raw Data'!O476)=TRUE), 0, 1)</f>
        <v>0</v>
      </c>
      <c r="S481">
        <f>IF('Raw Data'!O476='Raw Data'!P476, 0, IF('Raw Data'!O476&lt;'Raw Data'!P476, 'Raw Data'!K476, 0))</f>
        <v>0</v>
      </c>
      <c r="T481" s="7">
        <f t="shared" si="119"/>
        <v>0</v>
      </c>
      <c r="U481">
        <f>IF(AND(ISNUMBER('Raw Data'!O476), OR('Raw Data'!O476&gt;'Raw Data'!P476, 'Raw Data'!O476='Raw Data'!P476)), 'Raw Data'!L476, 0)</f>
        <v>0</v>
      </c>
      <c r="V481" s="7">
        <f t="shared" si="120"/>
        <v>0</v>
      </c>
      <c r="W481">
        <f>IF(AND(ISNUMBER('Raw Data'!O476), OR('Raw Data'!O476&lt;'Raw Data'!P476, 'Raw Data'!O476='Raw Data'!P476)), 'Raw Data'!M476, 0)</f>
        <v>0</v>
      </c>
      <c r="X481" s="7">
        <f t="shared" si="121"/>
        <v>0</v>
      </c>
      <c r="Y481">
        <f>IF(AND(ISNUMBER('Raw Data'!O476), OR('Raw Data'!O476&gt;'Raw Data'!P476, 'Raw Data'!O476&lt;'Raw Data'!P476)), 'Raw Data'!N476, 0)</f>
        <v>0</v>
      </c>
      <c r="Z481">
        <f>IF('Raw Data'!C476&lt;'Raw Data'!E476, 1, 0)</f>
        <v>0</v>
      </c>
      <c r="AA481">
        <f>IF(AND('Raw Data'!C476&lt;'Raw Data'!E476, 'Raw Data'!O476&gt;'Raw Data'!P476), 'Raw Data'!C476, 0)</f>
        <v>0</v>
      </c>
      <c r="AB481" t="b">
        <f>'Raw Data'!C476&lt;'Raw Data'!E476</f>
        <v>0</v>
      </c>
      <c r="AC481">
        <f>IF('Raw Data'!C477&gt;'Raw Data'!E477, 1, 0)</f>
        <v>0</v>
      </c>
      <c r="AD481">
        <f>IF(AND('Raw Data'!C476&gt;'Raw Data'!E476, 'Raw Data'!O476&gt;'Raw Data'!P476), 'Raw Data'!C476, 0)</f>
        <v>0</v>
      </c>
      <c r="AE481">
        <f>IF('Raw Data'!E476&lt;'Raw Data'!C476, 1, 0)</f>
        <v>0</v>
      </c>
      <c r="AF481">
        <f>IF(AND('Raw Data'!C476&gt;'Raw Data'!E476, 'Raw Data'!O476&lt;'Raw Data'!P476), 'Raw Data'!E476, 0)</f>
        <v>0</v>
      </c>
      <c r="AG481">
        <f>IF('Raw Data'!E476&gt;'Raw Data'!C476, 1, 0)</f>
        <v>0</v>
      </c>
      <c r="AH481">
        <f>IF(AND('Raw Data'!C476&lt;'Raw Data'!E476, 'Raw Data'!O476&lt;'Raw Data'!P476), 'Raw Data'!E476, 0)</f>
        <v>0</v>
      </c>
      <c r="AI481" s="7">
        <f t="shared" si="122"/>
        <v>0</v>
      </c>
      <c r="AJ481">
        <f>IF(ISNUMBER('Raw Data'!C476), IF(_xlfn.XLOOKUP(SMALL('Raw Data'!C476:E476, 1), C481:G481, C481:G481, 0)&gt;0, SMALL('Raw Data'!C476:E476, 1), 0), 0)</f>
        <v>0</v>
      </c>
      <c r="AK481" s="7">
        <f t="shared" si="123"/>
        <v>0</v>
      </c>
      <c r="AL481">
        <f>IF(ISNUMBER('Raw Data'!C476), IF(_xlfn.XLOOKUP(SMALL('Raw Data'!C476:E476, 2), C481:G481, C481:G481, 0)&gt;0, SMALL('Raw Data'!C476:E476, 2), 0), 0)</f>
        <v>0</v>
      </c>
      <c r="AM481" s="7">
        <f t="shared" si="124"/>
        <v>0</v>
      </c>
      <c r="AN481">
        <f>IF(ISNUMBER('Raw Data'!C476), IF(_xlfn.XLOOKUP(SMALL('Raw Data'!C476:E476, 3), C481:G481, C481:G481, 0)&gt;0, SMALL('Raw Data'!C476:E476, 3), 0), 0)</f>
        <v>0</v>
      </c>
      <c r="AO481" s="7">
        <f t="shared" si="125"/>
        <v>0</v>
      </c>
      <c r="AP481">
        <f>IF(AND('Raw Data'!C476&lt;'Raw Data'!E476,'Raw Data'!O476&gt;'Raw Data'!P476),'Raw Data'!C476,IF(AND('Raw Data'!E476&lt;'Raw Data'!C476,'Raw Data'!P476&gt;'Raw Data'!O476),'Raw Data'!E476,0))</f>
        <v>0</v>
      </c>
      <c r="AQ481" s="7">
        <f t="shared" si="126"/>
        <v>0</v>
      </c>
      <c r="AR481">
        <f>IF(AND('Raw Data'!C476&gt;'Raw Data'!E476,'Raw Data'!O476&gt;'Raw Data'!P476),'Raw Data'!C476,IF(AND('Raw Data'!E476&gt;'Raw Data'!C476,'Raw Data'!P476&gt;'Raw Data'!O476),'Raw Data'!E476,0))</f>
        <v>0</v>
      </c>
      <c r="AS481">
        <f>IF('Raw Data'!D476&gt;0, IF('Raw Data'!D476&gt;4, Analysis!P481, 1), 0)</f>
        <v>0</v>
      </c>
      <c r="AT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AU481">
        <f t="shared" si="127"/>
        <v>0</v>
      </c>
      <c r="AV481">
        <f>IF(AND('Raw Data'!D476&gt;4,'Raw Data'!O476&lt;'Raw Data'!P476),'Raw Data'!K476,IF(AND('Raw Data'!D476&gt;4,'Raw Data'!O476='Raw Data'!P476),0,IF('Raw Data'!O476='Raw Data'!P476,'Raw Data'!D476,0)))</f>
        <v>0</v>
      </c>
      <c r="AW481">
        <f>IF(AND('Raw Data'!D476&lt;4, NOT(ISBLANK('Raw Data'!D476))), 1, 0)</f>
        <v>0</v>
      </c>
      <c r="AX481">
        <f>IF(AND('Raw Data'!D476&lt;4, 'Raw Data'!O476='Raw Data'!P476), 'Raw Data'!D476, 0)</f>
        <v>0</v>
      </c>
    </row>
    <row r="482" spans="1:50" x14ac:dyDescent="0.3">
      <c r="A482">
        <f>'Raw Data'!Q477</f>
        <v>0</v>
      </c>
      <c r="B482" s="7">
        <f t="shared" si="112"/>
        <v>0</v>
      </c>
      <c r="C482">
        <f>IF('Raw Data'!O477&gt;'Raw Data'!P477, 'Raw Data'!C477, 0)</f>
        <v>0</v>
      </c>
      <c r="D482" s="7">
        <f t="shared" si="113"/>
        <v>0</v>
      </c>
      <c r="E482">
        <f>IF(AND(ISNUMBER('Raw Data'!O477), 'Raw Data'!O477='Raw Data'!P477), 'Raw Data'!D477, 0)</f>
        <v>0</v>
      </c>
      <c r="F482" s="7">
        <f t="shared" si="114"/>
        <v>0</v>
      </c>
      <c r="G482">
        <f>IF('Raw Data'!O477&lt;'Raw Data'!P477, 'Raw Data'!E477, 0)</f>
        <v>0</v>
      </c>
      <c r="H482" s="7">
        <f t="shared" si="115"/>
        <v>0</v>
      </c>
      <c r="I482">
        <f>IF(SUM('Raw Data'!O477:P477)&gt;2, 'Raw Data'!F477, 0)</f>
        <v>0</v>
      </c>
      <c r="J482" s="7">
        <f t="shared" si="116"/>
        <v>0</v>
      </c>
      <c r="K482">
        <f>IF(AND(ISNUMBER('Raw Data'!O477),SUM('Raw Data'!O477:P477)&lt;3),'Raw Data'!F477,)</f>
        <v>0</v>
      </c>
      <c r="L482" s="7">
        <f t="shared" si="117"/>
        <v>0</v>
      </c>
      <c r="M482">
        <f>IF(AND('Raw Data'!O477&gt;0, 'Raw Data'!P477&gt;0), 'Raw Data'!H477, 0)</f>
        <v>0</v>
      </c>
      <c r="N482" s="7">
        <f t="shared" si="118"/>
        <v>0</v>
      </c>
      <c r="O482">
        <f>IF(AND(ISNUMBER('Raw Data'!O477), OR('Raw Data'!O477=0, 'Raw Data'!P477=0)), 'Raw Data'!I477, 0)</f>
        <v>0</v>
      </c>
      <c r="P482" s="7">
        <f>IF(OR(E482&gt;0, ISBLANK('Raw Data'!O477)=TRUE), 0, 1)</f>
        <v>0</v>
      </c>
      <c r="Q482">
        <f>IF('Raw Data'!O477='Raw Data'!P477, 0, IF('Raw Data'!O477&gt;'Raw Data'!P477, 'Raw Data'!J477, 0))</f>
        <v>0</v>
      </c>
      <c r="R482" s="7">
        <f>IF(OR(E482&gt;0, ISBLANK('Raw Data'!O477)=TRUE), 0, 1)</f>
        <v>0</v>
      </c>
      <c r="S482">
        <f>IF('Raw Data'!O477='Raw Data'!P477, 0, IF('Raw Data'!O477&lt;'Raw Data'!P477, 'Raw Data'!K477, 0))</f>
        <v>0</v>
      </c>
      <c r="T482" s="7">
        <f t="shared" si="119"/>
        <v>0</v>
      </c>
      <c r="U482">
        <f>IF(AND(ISNUMBER('Raw Data'!O477), OR('Raw Data'!O477&gt;'Raw Data'!P477, 'Raw Data'!O477='Raw Data'!P477)), 'Raw Data'!L477, 0)</f>
        <v>0</v>
      </c>
      <c r="V482" s="7">
        <f t="shared" si="120"/>
        <v>0</v>
      </c>
      <c r="W482">
        <f>IF(AND(ISNUMBER('Raw Data'!O477), OR('Raw Data'!O477&lt;'Raw Data'!P477, 'Raw Data'!O477='Raw Data'!P477)), 'Raw Data'!M477, 0)</f>
        <v>0</v>
      </c>
      <c r="X482" s="7">
        <f t="shared" si="121"/>
        <v>0</v>
      </c>
      <c r="Y482">
        <f>IF(AND(ISNUMBER('Raw Data'!O477), OR('Raw Data'!O477&gt;'Raw Data'!P477, 'Raw Data'!O477&lt;'Raw Data'!P477)), 'Raw Data'!N477, 0)</f>
        <v>0</v>
      </c>
      <c r="Z482">
        <f>IF('Raw Data'!C477&lt;'Raw Data'!E477, 1, 0)</f>
        <v>0</v>
      </c>
      <c r="AA482">
        <f>IF(AND('Raw Data'!C477&lt;'Raw Data'!E477, 'Raw Data'!O477&gt;'Raw Data'!P477), 'Raw Data'!C477, 0)</f>
        <v>0</v>
      </c>
      <c r="AB482" t="b">
        <f>'Raw Data'!C477&lt;'Raw Data'!E477</f>
        <v>0</v>
      </c>
      <c r="AC482">
        <f>IF('Raw Data'!C478&gt;'Raw Data'!E478, 1, 0)</f>
        <v>0</v>
      </c>
      <c r="AD482">
        <f>IF(AND('Raw Data'!C477&gt;'Raw Data'!E477, 'Raw Data'!O477&gt;'Raw Data'!P477), 'Raw Data'!C477, 0)</f>
        <v>0</v>
      </c>
      <c r="AE482">
        <f>IF('Raw Data'!E477&lt;'Raw Data'!C477, 1, 0)</f>
        <v>0</v>
      </c>
      <c r="AF482">
        <f>IF(AND('Raw Data'!C477&gt;'Raw Data'!E477, 'Raw Data'!O477&lt;'Raw Data'!P477), 'Raw Data'!E477, 0)</f>
        <v>0</v>
      </c>
      <c r="AG482">
        <f>IF('Raw Data'!E477&gt;'Raw Data'!C477, 1, 0)</f>
        <v>0</v>
      </c>
      <c r="AH482">
        <f>IF(AND('Raw Data'!C477&lt;'Raw Data'!E477, 'Raw Data'!O477&lt;'Raw Data'!P477), 'Raw Data'!E477, 0)</f>
        <v>0</v>
      </c>
      <c r="AI482" s="7">
        <f t="shared" si="122"/>
        <v>0</v>
      </c>
      <c r="AJ482">
        <f>IF(ISNUMBER('Raw Data'!C477), IF(_xlfn.XLOOKUP(SMALL('Raw Data'!C477:E477, 1), C482:G482, C482:G482, 0)&gt;0, SMALL('Raw Data'!C477:E477, 1), 0), 0)</f>
        <v>0</v>
      </c>
      <c r="AK482" s="7">
        <f t="shared" si="123"/>
        <v>0</v>
      </c>
      <c r="AL482">
        <f>IF(ISNUMBER('Raw Data'!C477), IF(_xlfn.XLOOKUP(SMALL('Raw Data'!C477:E477, 2), C482:G482, C482:G482, 0)&gt;0, SMALL('Raw Data'!C477:E477, 2), 0), 0)</f>
        <v>0</v>
      </c>
      <c r="AM482" s="7">
        <f t="shared" si="124"/>
        <v>0</v>
      </c>
      <c r="AN482">
        <f>IF(ISNUMBER('Raw Data'!C477), IF(_xlfn.XLOOKUP(SMALL('Raw Data'!C477:E477, 3), C482:G482, C482:G482, 0)&gt;0, SMALL('Raw Data'!C477:E477, 3), 0), 0)</f>
        <v>0</v>
      </c>
      <c r="AO482" s="7">
        <f t="shared" si="125"/>
        <v>0</v>
      </c>
      <c r="AP482">
        <f>IF(AND('Raw Data'!C477&lt;'Raw Data'!E477,'Raw Data'!O477&gt;'Raw Data'!P477),'Raw Data'!C477,IF(AND('Raw Data'!E477&lt;'Raw Data'!C477,'Raw Data'!P477&gt;'Raw Data'!O477),'Raw Data'!E477,0))</f>
        <v>0</v>
      </c>
      <c r="AQ482" s="7">
        <f t="shared" si="126"/>
        <v>0</v>
      </c>
      <c r="AR482">
        <f>IF(AND('Raw Data'!C477&gt;'Raw Data'!E477,'Raw Data'!O477&gt;'Raw Data'!P477),'Raw Data'!C477,IF(AND('Raw Data'!E477&gt;'Raw Data'!C477,'Raw Data'!P477&gt;'Raw Data'!O477),'Raw Data'!E477,0))</f>
        <v>0</v>
      </c>
      <c r="AS482">
        <f>IF('Raw Data'!D477&gt;0, IF('Raw Data'!D477&gt;4, Analysis!P482, 1), 0)</f>
        <v>0</v>
      </c>
      <c r="AT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AU482">
        <f t="shared" si="127"/>
        <v>0</v>
      </c>
      <c r="AV482">
        <f>IF(AND('Raw Data'!D477&gt;4,'Raw Data'!O477&lt;'Raw Data'!P477),'Raw Data'!K477,IF(AND('Raw Data'!D477&gt;4,'Raw Data'!O477='Raw Data'!P477),0,IF('Raw Data'!O477='Raw Data'!P477,'Raw Data'!D477,0)))</f>
        <v>0</v>
      </c>
      <c r="AW482">
        <f>IF(AND('Raw Data'!D477&lt;4, NOT(ISBLANK('Raw Data'!D477))), 1, 0)</f>
        <v>0</v>
      </c>
      <c r="AX482">
        <f>IF(AND('Raw Data'!D477&lt;4, 'Raw Data'!O477='Raw Data'!P477), 'Raw Data'!D477, 0)</f>
        <v>0</v>
      </c>
    </row>
    <row r="483" spans="1:50" x14ac:dyDescent="0.3">
      <c r="A483">
        <f>'Raw Data'!Q478</f>
        <v>0</v>
      </c>
      <c r="B483" s="7">
        <f t="shared" si="112"/>
        <v>0</v>
      </c>
      <c r="C483">
        <f>IF('Raw Data'!O478&gt;'Raw Data'!P478, 'Raw Data'!C478, 0)</f>
        <v>0</v>
      </c>
      <c r="D483" s="7">
        <f t="shared" si="113"/>
        <v>0</v>
      </c>
      <c r="E483">
        <f>IF(AND(ISNUMBER('Raw Data'!O478), 'Raw Data'!O478='Raw Data'!P478), 'Raw Data'!D478, 0)</f>
        <v>0</v>
      </c>
      <c r="F483" s="7">
        <f t="shared" si="114"/>
        <v>0</v>
      </c>
      <c r="G483">
        <f>IF('Raw Data'!O478&lt;'Raw Data'!P478, 'Raw Data'!E478, 0)</f>
        <v>0</v>
      </c>
      <c r="H483" s="7">
        <f t="shared" si="115"/>
        <v>0</v>
      </c>
      <c r="I483">
        <f>IF(SUM('Raw Data'!O478:P478)&gt;2, 'Raw Data'!F478, 0)</f>
        <v>0</v>
      </c>
      <c r="J483" s="7">
        <f t="shared" si="116"/>
        <v>0</v>
      </c>
      <c r="K483">
        <f>IF(AND(ISNUMBER('Raw Data'!O478),SUM('Raw Data'!O478:P478)&lt;3),'Raw Data'!F478,)</f>
        <v>0</v>
      </c>
      <c r="L483" s="7">
        <f t="shared" si="117"/>
        <v>0</v>
      </c>
      <c r="M483">
        <f>IF(AND('Raw Data'!O478&gt;0, 'Raw Data'!P478&gt;0), 'Raw Data'!H478, 0)</f>
        <v>0</v>
      </c>
      <c r="N483" s="7">
        <f t="shared" si="118"/>
        <v>0</v>
      </c>
      <c r="O483">
        <f>IF(AND(ISNUMBER('Raw Data'!O478), OR('Raw Data'!O478=0, 'Raw Data'!P478=0)), 'Raw Data'!I478, 0)</f>
        <v>0</v>
      </c>
      <c r="P483" s="7">
        <f>IF(OR(E483&gt;0, ISBLANK('Raw Data'!O478)=TRUE), 0, 1)</f>
        <v>0</v>
      </c>
      <c r="Q483">
        <f>IF('Raw Data'!O478='Raw Data'!P478, 0, IF('Raw Data'!O478&gt;'Raw Data'!P478, 'Raw Data'!J478, 0))</f>
        <v>0</v>
      </c>
      <c r="R483" s="7">
        <f>IF(OR(E483&gt;0, ISBLANK('Raw Data'!O478)=TRUE), 0, 1)</f>
        <v>0</v>
      </c>
      <c r="S483">
        <f>IF('Raw Data'!O478='Raw Data'!P478, 0, IF('Raw Data'!O478&lt;'Raw Data'!P478, 'Raw Data'!K478, 0))</f>
        <v>0</v>
      </c>
      <c r="T483" s="7">
        <f t="shared" si="119"/>
        <v>0</v>
      </c>
      <c r="U483">
        <f>IF(AND(ISNUMBER('Raw Data'!O478), OR('Raw Data'!O478&gt;'Raw Data'!P478, 'Raw Data'!O478='Raw Data'!P478)), 'Raw Data'!L478, 0)</f>
        <v>0</v>
      </c>
      <c r="V483" s="7">
        <f t="shared" si="120"/>
        <v>0</v>
      </c>
      <c r="W483">
        <f>IF(AND(ISNUMBER('Raw Data'!O478), OR('Raw Data'!O478&lt;'Raw Data'!P478, 'Raw Data'!O478='Raw Data'!P478)), 'Raw Data'!M478, 0)</f>
        <v>0</v>
      </c>
      <c r="X483" s="7">
        <f t="shared" si="121"/>
        <v>0</v>
      </c>
      <c r="Y483">
        <f>IF(AND(ISNUMBER('Raw Data'!O478), OR('Raw Data'!O478&gt;'Raw Data'!P478, 'Raw Data'!O478&lt;'Raw Data'!P478)), 'Raw Data'!N478, 0)</f>
        <v>0</v>
      </c>
      <c r="Z483">
        <f>IF('Raw Data'!C478&lt;'Raw Data'!E478, 1, 0)</f>
        <v>0</v>
      </c>
      <c r="AA483">
        <f>IF(AND('Raw Data'!C478&lt;'Raw Data'!E478, 'Raw Data'!O478&gt;'Raw Data'!P478), 'Raw Data'!C478, 0)</f>
        <v>0</v>
      </c>
      <c r="AB483" t="b">
        <f>'Raw Data'!C478&lt;'Raw Data'!E478</f>
        <v>0</v>
      </c>
      <c r="AC483">
        <f>IF('Raw Data'!C479&gt;'Raw Data'!E479, 1, 0)</f>
        <v>0</v>
      </c>
      <c r="AD483">
        <f>IF(AND('Raw Data'!C478&gt;'Raw Data'!E478, 'Raw Data'!O478&gt;'Raw Data'!P478), 'Raw Data'!C478, 0)</f>
        <v>0</v>
      </c>
      <c r="AE483">
        <f>IF('Raw Data'!E478&lt;'Raw Data'!C478, 1, 0)</f>
        <v>0</v>
      </c>
      <c r="AF483">
        <f>IF(AND('Raw Data'!C478&gt;'Raw Data'!E478, 'Raw Data'!O478&lt;'Raw Data'!P478), 'Raw Data'!E478, 0)</f>
        <v>0</v>
      </c>
      <c r="AG483">
        <f>IF('Raw Data'!E478&gt;'Raw Data'!C478, 1, 0)</f>
        <v>0</v>
      </c>
      <c r="AH483">
        <f>IF(AND('Raw Data'!C478&lt;'Raw Data'!E478, 'Raw Data'!O478&lt;'Raw Data'!P478), 'Raw Data'!E478, 0)</f>
        <v>0</v>
      </c>
      <c r="AI483" s="7">
        <f t="shared" si="122"/>
        <v>0</v>
      </c>
      <c r="AJ483">
        <f>IF(ISNUMBER('Raw Data'!C478), IF(_xlfn.XLOOKUP(SMALL('Raw Data'!C478:E478, 1), C483:G483, C483:G483, 0)&gt;0, SMALL('Raw Data'!C478:E478, 1), 0), 0)</f>
        <v>0</v>
      </c>
      <c r="AK483" s="7">
        <f t="shared" si="123"/>
        <v>0</v>
      </c>
      <c r="AL483">
        <f>IF(ISNUMBER('Raw Data'!C478), IF(_xlfn.XLOOKUP(SMALL('Raw Data'!C478:E478, 2), C483:G483, C483:G483, 0)&gt;0, SMALL('Raw Data'!C478:E478, 2), 0), 0)</f>
        <v>0</v>
      </c>
      <c r="AM483" s="7">
        <f t="shared" si="124"/>
        <v>0</v>
      </c>
      <c r="AN483">
        <f>IF(ISNUMBER('Raw Data'!C478), IF(_xlfn.XLOOKUP(SMALL('Raw Data'!C478:E478, 3), C483:G483, C483:G483, 0)&gt;0, SMALL('Raw Data'!C478:E478, 3), 0), 0)</f>
        <v>0</v>
      </c>
      <c r="AO483" s="7">
        <f t="shared" si="125"/>
        <v>0</v>
      </c>
      <c r="AP483">
        <f>IF(AND('Raw Data'!C478&lt;'Raw Data'!E478,'Raw Data'!O478&gt;'Raw Data'!P478),'Raw Data'!C478,IF(AND('Raw Data'!E478&lt;'Raw Data'!C478,'Raw Data'!P478&gt;'Raw Data'!O478),'Raw Data'!E478,0))</f>
        <v>0</v>
      </c>
      <c r="AQ483" s="7">
        <f t="shared" si="126"/>
        <v>0</v>
      </c>
      <c r="AR483">
        <f>IF(AND('Raw Data'!C478&gt;'Raw Data'!E478,'Raw Data'!O478&gt;'Raw Data'!P478),'Raw Data'!C478,IF(AND('Raw Data'!E478&gt;'Raw Data'!C478,'Raw Data'!P478&gt;'Raw Data'!O478),'Raw Data'!E478,0))</f>
        <v>0</v>
      </c>
      <c r="AS483">
        <f>IF('Raw Data'!D478&gt;0, IF('Raw Data'!D478&gt;4, Analysis!P483, 1), 0)</f>
        <v>0</v>
      </c>
      <c r="AT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AU483">
        <f t="shared" si="127"/>
        <v>0</v>
      </c>
      <c r="AV483">
        <f>IF(AND('Raw Data'!D478&gt;4,'Raw Data'!O478&lt;'Raw Data'!P478),'Raw Data'!K478,IF(AND('Raw Data'!D478&gt;4,'Raw Data'!O478='Raw Data'!P478),0,IF('Raw Data'!O478='Raw Data'!P478,'Raw Data'!D478,0)))</f>
        <v>0</v>
      </c>
      <c r="AW483">
        <f>IF(AND('Raw Data'!D478&lt;4, NOT(ISBLANK('Raw Data'!D478))), 1, 0)</f>
        <v>0</v>
      </c>
      <c r="AX483">
        <f>IF(AND('Raw Data'!D478&lt;4, 'Raw Data'!O478='Raw Data'!P478), 'Raw Data'!D478, 0)</f>
        <v>0</v>
      </c>
    </row>
    <row r="484" spans="1:50" x14ac:dyDescent="0.3">
      <c r="A484">
        <f>'Raw Data'!Q479</f>
        <v>0</v>
      </c>
      <c r="B484" s="7">
        <f t="shared" si="112"/>
        <v>0</v>
      </c>
      <c r="C484">
        <f>IF('Raw Data'!O479&gt;'Raw Data'!P479, 'Raw Data'!C479, 0)</f>
        <v>0</v>
      </c>
      <c r="D484" s="7">
        <f t="shared" si="113"/>
        <v>0</v>
      </c>
      <c r="E484">
        <f>IF(AND(ISNUMBER('Raw Data'!O479), 'Raw Data'!O479='Raw Data'!P479), 'Raw Data'!D479, 0)</f>
        <v>0</v>
      </c>
      <c r="F484" s="7">
        <f t="shared" si="114"/>
        <v>0</v>
      </c>
      <c r="G484">
        <f>IF('Raw Data'!O479&lt;'Raw Data'!P479, 'Raw Data'!E479, 0)</f>
        <v>0</v>
      </c>
      <c r="H484" s="7">
        <f t="shared" si="115"/>
        <v>0</v>
      </c>
      <c r="I484">
        <f>IF(SUM('Raw Data'!O479:P479)&gt;2, 'Raw Data'!F479, 0)</f>
        <v>0</v>
      </c>
      <c r="J484" s="7">
        <f t="shared" si="116"/>
        <v>0</v>
      </c>
      <c r="K484">
        <f>IF(AND(ISNUMBER('Raw Data'!O479),SUM('Raw Data'!O479:P479)&lt;3),'Raw Data'!F479,)</f>
        <v>0</v>
      </c>
      <c r="L484" s="7">
        <f t="shared" si="117"/>
        <v>0</v>
      </c>
      <c r="M484">
        <f>IF(AND('Raw Data'!O479&gt;0, 'Raw Data'!P479&gt;0), 'Raw Data'!H479, 0)</f>
        <v>0</v>
      </c>
      <c r="N484" s="7">
        <f t="shared" si="118"/>
        <v>0</v>
      </c>
      <c r="O484">
        <f>IF(AND(ISNUMBER('Raw Data'!O479), OR('Raw Data'!O479=0, 'Raw Data'!P479=0)), 'Raw Data'!I479, 0)</f>
        <v>0</v>
      </c>
      <c r="P484" s="7">
        <f>IF(OR(E484&gt;0, ISBLANK('Raw Data'!O479)=TRUE), 0, 1)</f>
        <v>0</v>
      </c>
      <c r="Q484">
        <f>IF('Raw Data'!O479='Raw Data'!P479, 0, IF('Raw Data'!O479&gt;'Raw Data'!P479, 'Raw Data'!J479, 0))</f>
        <v>0</v>
      </c>
      <c r="R484" s="7">
        <f>IF(OR(E484&gt;0, ISBLANK('Raw Data'!O479)=TRUE), 0, 1)</f>
        <v>0</v>
      </c>
      <c r="S484">
        <f>IF('Raw Data'!O479='Raw Data'!P479, 0, IF('Raw Data'!O479&lt;'Raw Data'!P479, 'Raw Data'!K479, 0))</f>
        <v>0</v>
      </c>
      <c r="T484" s="7">
        <f t="shared" si="119"/>
        <v>0</v>
      </c>
      <c r="U484">
        <f>IF(AND(ISNUMBER('Raw Data'!O479), OR('Raw Data'!O479&gt;'Raw Data'!P479, 'Raw Data'!O479='Raw Data'!P479)), 'Raw Data'!L479, 0)</f>
        <v>0</v>
      </c>
      <c r="V484" s="7">
        <f t="shared" si="120"/>
        <v>0</v>
      </c>
      <c r="W484">
        <f>IF(AND(ISNUMBER('Raw Data'!O479), OR('Raw Data'!O479&lt;'Raw Data'!P479, 'Raw Data'!O479='Raw Data'!P479)), 'Raw Data'!M479, 0)</f>
        <v>0</v>
      </c>
      <c r="X484" s="7">
        <f t="shared" si="121"/>
        <v>0</v>
      </c>
      <c r="Y484">
        <f>IF(AND(ISNUMBER('Raw Data'!O479), OR('Raw Data'!O479&gt;'Raw Data'!P479, 'Raw Data'!O479&lt;'Raw Data'!P479)), 'Raw Data'!N479, 0)</f>
        <v>0</v>
      </c>
      <c r="Z484">
        <f>IF('Raw Data'!C479&lt;'Raw Data'!E479, 1, 0)</f>
        <v>0</v>
      </c>
      <c r="AA484">
        <f>IF(AND('Raw Data'!C479&lt;'Raw Data'!E479, 'Raw Data'!O479&gt;'Raw Data'!P479), 'Raw Data'!C479, 0)</f>
        <v>0</v>
      </c>
      <c r="AB484" t="b">
        <f>'Raw Data'!C479&lt;'Raw Data'!E479</f>
        <v>0</v>
      </c>
      <c r="AC484">
        <f>IF('Raw Data'!C480&gt;'Raw Data'!E480, 1, 0)</f>
        <v>0</v>
      </c>
      <c r="AD484">
        <f>IF(AND('Raw Data'!C479&gt;'Raw Data'!E479, 'Raw Data'!O479&gt;'Raw Data'!P479), 'Raw Data'!C479, 0)</f>
        <v>0</v>
      </c>
      <c r="AE484">
        <f>IF('Raw Data'!E479&lt;'Raw Data'!C479, 1, 0)</f>
        <v>0</v>
      </c>
      <c r="AF484">
        <f>IF(AND('Raw Data'!C479&gt;'Raw Data'!E479, 'Raw Data'!O479&lt;'Raw Data'!P479), 'Raw Data'!E479, 0)</f>
        <v>0</v>
      </c>
      <c r="AG484">
        <f>IF('Raw Data'!E479&gt;'Raw Data'!C479, 1, 0)</f>
        <v>0</v>
      </c>
      <c r="AH484">
        <f>IF(AND('Raw Data'!C479&lt;'Raw Data'!E479, 'Raw Data'!O479&lt;'Raw Data'!P479), 'Raw Data'!E479, 0)</f>
        <v>0</v>
      </c>
      <c r="AI484" s="7">
        <f t="shared" si="122"/>
        <v>0</v>
      </c>
      <c r="AJ484">
        <f>IF(ISNUMBER('Raw Data'!C479), IF(_xlfn.XLOOKUP(SMALL('Raw Data'!C479:E479, 1), C484:G484, C484:G484, 0)&gt;0, SMALL('Raw Data'!C479:E479, 1), 0), 0)</f>
        <v>0</v>
      </c>
      <c r="AK484" s="7">
        <f t="shared" si="123"/>
        <v>0</v>
      </c>
      <c r="AL484">
        <f>IF(ISNUMBER('Raw Data'!C479), IF(_xlfn.XLOOKUP(SMALL('Raw Data'!C479:E479, 2), C484:G484, C484:G484, 0)&gt;0, SMALL('Raw Data'!C479:E479, 2), 0), 0)</f>
        <v>0</v>
      </c>
      <c r="AM484" s="7">
        <f t="shared" si="124"/>
        <v>0</v>
      </c>
      <c r="AN484">
        <f>IF(ISNUMBER('Raw Data'!C479), IF(_xlfn.XLOOKUP(SMALL('Raw Data'!C479:E479, 3), C484:G484, C484:G484, 0)&gt;0, SMALL('Raw Data'!C479:E479, 3), 0), 0)</f>
        <v>0</v>
      </c>
      <c r="AO484" s="7">
        <f t="shared" si="125"/>
        <v>0</v>
      </c>
      <c r="AP484">
        <f>IF(AND('Raw Data'!C479&lt;'Raw Data'!E479,'Raw Data'!O479&gt;'Raw Data'!P479),'Raw Data'!C479,IF(AND('Raw Data'!E479&lt;'Raw Data'!C479,'Raw Data'!P479&gt;'Raw Data'!O479),'Raw Data'!E479,0))</f>
        <v>0</v>
      </c>
      <c r="AQ484" s="7">
        <f t="shared" si="126"/>
        <v>0</v>
      </c>
      <c r="AR484">
        <f>IF(AND('Raw Data'!C479&gt;'Raw Data'!E479,'Raw Data'!O479&gt;'Raw Data'!P479),'Raw Data'!C479,IF(AND('Raw Data'!E479&gt;'Raw Data'!C479,'Raw Data'!P479&gt;'Raw Data'!O479),'Raw Data'!E479,0))</f>
        <v>0</v>
      </c>
      <c r="AS484">
        <f>IF('Raw Data'!D479&gt;0, IF('Raw Data'!D479&gt;4, Analysis!P484, 1), 0)</f>
        <v>0</v>
      </c>
      <c r="AT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AU484">
        <f t="shared" si="127"/>
        <v>0</v>
      </c>
      <c r="AV484">
        <f>IF(AND('Raw Data'!D479&gt;4,'Raw Data'!O479&lt;'Raw Data'!P479),'Raw Data'!K479,IF(AND('Raw Data'!D479&gt;4,'Raw Data'!O479='Raw Data'!P479),0,IF('Raw Data'!O479='Raw Data'!P479,'Raw Data'!D479,0)))</f>
        <v>0</v>
      </c>
      <c r="AW484">
        <f>IF(AND('Raw Data'!D479&lt;4, NOT(ISBLANK('Raw Data'!D479))), 1, 0)</f>
        <v>0</v>
      </c>
      <c r="AX484">
        <f>IF(AND('Raw Data'!D479&lt;4, 'Raw Data'!O479='Raw Data'!P479), 'Raw Data'!D479, 0)</f>
        <v>0</v>
      </c>
    </row>
    <row r="485" spans="1:50" x14ac:dyDescent="0.3">
      <c r="A485">
        <f>'Raw Data'!Q480</f>
        <v>0</v>
      </c>
      <c r="B485" s="7">
        <f t="shared" si="112"/>
        <v>0</v>
      </c>
      <c r="C485">
        <f>IF('Raw Data'!O480&gt;'Raw Data'!P480, 'Raw Data'!C480, 0)</f>
        <v>0</v>
      </c>
      <c r="D485" s="7">
        <f t="shared" si="113"/>
        <v>0</v>
      </c>
      <c r="E485">
        <f>IF(AND(ISNUMBER('Raw Data'!O480), 'Raw Data'!O480='Raw Data'!P480), 'Raw Data'!D480, 0)</f>
        <v>0</v>
      </c>
      <c r="F485" s="7">
        <f t="shared" si="114"/>
        <v>0</v>
      </c>
      <c r="G485">
        <f>IF('Raw Data'!O480&lt;'Raw Data'!P480, 'Raw Data'!E480, 0)</f>
        <v>0</v>
      </c>
      <c r="H485" s="7">
        <f t="shared" si="115"/>
        <v>0</v>
      </c>
      <c r="I485">
        <f>IF(SUM('Raw Data'!O480:P480)&gt;2, 'Raw Data'!F480, 0)</f>
        <v>0</v>
      </c>
      <c r="J485" s="7">
        <f t="shared" si="116"/>
        <v>0</v>
      </c>
      <c r="K485">
        <f>IF(AND(ISNUMBER('Raw Data'!O480),SUM('Raw Data'!O480:P480)&lt;3),'Raw Data'!F480,)</f>
        <v>0</v>
      </c>
      <c r="L485" s="7">
        <f t="shared" si="117"/>
        <v>0</v>
      </c>
      <c r="M485">
        <f>IF(AND('Raw Data'!O480&gt;0, 'Raw Data'!P480&gt;0), 'Raw Data'!H480, 0)</f>
        <v>0</v>
      </c>
      <c r="N485" s="7">
        <f t="shared" si="118"/>
        <v>0</v>
      </c>
      <c r="O485">
        <f>IF(AND(ISNUMBER('Raw Data'!O480), OR('Raw Data'!O480=0, 'Raw Data'!P480=0)), 'Raw Data'!I480, 0)</f>
        <v>0</v>
      </c>
      <c r="P485" s="7">
        <f>IF(OR(E485&gt;0, ISBLANK('Raw Data'!O480)=TRUE), 0, 1)</f>
        <v>0</v>
      </c>
      <c r="Q485">
        <f>IF('Raw Data'!O480='Raw Data'!P480, 0, IF('Raw Data'!O480&gt;'Raw Data'!P480, 'Raw Data'!J480, 0))</f>
        <v>0</v>
      </c>
      <c r="R485" s="7">
        <f>IF(OR(E485&gt;0, ISBLANK('Raw Data'!O480)=TRUE), 0, 1)</f>
        <v>0</v>
      </c>
      <c r="S485">
        <f>IF('Raw Data'!O480='Raw Data'!P480, 0, IF('Raw Data'!O480&lt;'Raw Data'!P480, 'Raw Data'!K480, 0))</f>
        <v>0</v>
      </c>
      <c r="T485" s="7">
        <f t="shared" si="119"/>
        <v>0</v>
      </c>
      <c r="U485">
        <f>IF(AND(ISNUMBER('Raw Data'!O480), OR('Raw Data'!O480&gt;'Raw Data'!P480, 'Raw Data'!O480='Raw Data'!P480)), 'Raw Data'!L480, 0)</f>
        <v>0</v>
      </c>
      <c r="V485" s="7">
        <f t="shared" si="120"/>
        <v>0</v>
      </c>
      <c r="W485">
        <f>IF(AND(ISNUMBER('Raw Data'!O480), OR('Raw Data'!O480&lt;'Raw Data'!P480, 'Raw Data'!O480='Raw Data'!P480)), 'Raw Data'!M480, 0)</f>
        <v>0</v>
      </c>
      <c r="X485" s="7">
        <f t="shared" si="121"/>
        <v>0</v>
      </c>
      <c r="Y485">
        <f>IF(AND(ISNUMBER('Raw Data'!O480), OR('Raw Data'!O480&gt;'Raw Data'!P480, 'Raw Data'!O480&lt;'Raw Data'!P480)), 'Raw Data'!N480, 0)</f>
        <v>0</v>
      </c>
      <c r="Z485">
        <f>IF('Raw Data'!C480&lt;'Raw Data'!E480, 1, 0)</f>
        <v>0</v>
      </c>
      <c r="AA485">
        <f>IF(AND('Raw Data'!C480&lt;'Raw Data'!E480, 'Raw Data'!O480&gt;'Raw Data'!P480), 'Raw Data'!C480, 0)</f>
        <v>0</v>
      </c>
      <c r="AB485" t="b">
        <f>'Raw Data'!C480&lt;'Raw Data'!E480</f>
        <v>0</v>
      </c>
      <c r="AC485">
        <f>IF('Raw Data'!C481&gt;'Raw Data'!E481, 1, 0)</f>
        <v>0</v>
      </c>
      <c r="AD485">
        <f>IF(AND('Raw Data'!C480&gt;'Raw Data'!E480, 'Raw Data'!O480&gt;'Raw Data'!P480), 'Raw Data'!C480, 0)</f>
        <v>0</v>
      </c>
      <c r="AE485">
        <f>IF('Raw Data'!E480&lt;'Raw Data'!C480, 1, 0)</f>
        <v>0</v>
      </c>
      <c r="AF485">
        <f>IF(AND('Raw Data'!C480&gt;'Raw Data'!E480, 'Raw Data'!O480&lt;'Raw Data'!P480), 'Raw Data'!E480, 0)</f>
        <v>0</v>
      </c>
      <c r="AG485">
        <f>IF('Raw Data'!E480&gt;'Raw Data'!C480, 1, 0)</f>
        <v>0</v>
      </c>
      <c r="AH485">
        <f>IF(AND('Raw Data'!C480&lt;'Raw Data'!E480, 'Raw Data'!O480&lt;'Raw Data'!P480), 'Raw Data'!E480, 0)</f>
        <v>0</v>
      </c>
      <c r="AI485" s="7">
        <f t="shared" si="122"/>
        <v>0</v>
      </c>
      <c r="AJ485">
        <f>IF(ISNUMBER('Raw Data'!C480), IF(_xlfn.XLOOKUP(SMALL('Raw Data'!C480:E480, 1), C485:G485, C485:G485, 0)&gt;0, SMALL('Raw Data'!C480:E480, 1), 0), 0)</f>
        <v>0</v>
      </c>
      <c r="AK485" s="7">
        <f t="shared" si="123"/>
        <v>0</v>
      </c>
      <c r="AL485">
        <f>IF(ISNUMBER('Raw Data'!C480), IF(_xlfn.XLOOKUP(SMALL('Raw Data'!C480:E480, 2), C485:G485, C485:G485, 0)&gt;0, SMALL('Raw Data'!C480:E480, 2), 0), 0)</f>
        <v>0</v>
      </c>
      <c r="AM485" s="7">
        <f t="shared" si="124"/>
        <v>0</v>
      </c>
      <c r="AN485">
        <f>IF(ISNUMBER('Raw Data'!C480), IF(_xlfn.XLOOKUP(SMALL('Raw Data'!C480:E480, 3), C485:G485, C485:G485, 0)&gt;0, SMALL('Raw Data'!C480:E480, 3), 0), 0)</f>
        <v>0</v>
      </c>
      <c r="AO485" s="7">
        <f t="shared" si="125"/>
        <v>0</v>
      </c>
      <c r="AP485">
        <f>IF(AND('Raw Data'!C480&lt;'Raw Data'!E480,'Raw Data'!O480&gt;'Raw Data'!P480),'Raw Data'!C480,IF(AND('Raw Data'!E480&lt;'Raw Data'!C480,'Raw Data'!P480&gt;'Raw Data'!O480),'Raw Data'!E480,0))</f>
        <v>0</v>
      </c>
      <c r="AQ485" s="7">
        <f t="shared" si="126"/>
        <v>0</v>
      </c>
      <c r="AR485">
        <f>IF(AND('Raw Data'!C480&gt;'Raw Data'!E480,'Raw Data'!O480&gt;'Raw Data'!P480),'Raw Data'!C480,IF(AND('Raw Data'!E480&gt;'Raw Data'!C480,'Raw Data'!P480&gt;'Raw Data'!O480),'Raw Data'!E480,0))</f>
        <v>0</v>
      </c>
      <c r="AS485">
        <f>IF('Raw Data'!D480&gt;0, IF('Raw Data'!D480&gt;4, Analysis!P485, 1), 0)</f>
        <v>0</v>
      </c>
      <c r="AT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AU485">
        <f t="shared" si="127"/>
        <v>0</v>
      </c>
      <c r="AV485">
        <f>IF(AND('Raw Data'!D480&gt;4,'Raw Data'!O480&lt;'Raw Data'!P480),'Raw Data'!K480,IF(AND('Raw Data'!D480&gt;4,'Raw Data'!O480='Raw Data'!P480),0,IF('Raw Data'!O480='Raw Data'!P480,'Raw Data'!D480,0)))</f>
        <v>0</v>
      </c>
      <c r="AW485">
        <f>IF(AND('Raw Data'!D480&lt;4, NOT(ISBLANK('Raw Data'!D480))), 1, 0)</f>
        <v>0</v>
      </c>
      <c r="AX485">
        <f>IF(AND('Raw Data'!D480&lt;4, 'Raw Data'!O480='Raw Data'!P480), 'Raw Data'!D480, 0)</f>
        <v>0</v>
      </c>
    </row>
    <row r="486" spans="1:50" x14ac:dyDescent="0.3">
      <c r="A486">
        <f>'Raw Data'!Q481</f>
        <v>0</v>
      </c>
      <c r="B486" s="7">
        <f t="shared" si="112"/>
        <v>0</v>
      </c>
      <c r="C486">
        <f>IF('Raw Data'!O481&gt;'Raw Data'!P481, 'Raw Data'!C481, 0)</f>
        <v>0</v>
      </c>
      <c r="D486" s="7">
        <f t="shared" si="113"/>
        <v>0</v>
      </c>
      <c r="E486">
        <f>IF(AND(ISNUMBER('Raw Data'!O481), 'Raw Data'!O481='Raw Data'!P481), 'Raw Data'!D481, 0)</f>
        <v>0</v>
      </c>
      <c r="F486" s="7">
        <f t="shared" si="114"/>
        <v>0</v>
      </c>
      <c r="G486">
        <f>IF('Raw Data'!O481&lt;'Raw Data'!P481, 'Raw Data'!E481, 0)</f>
        <v>0</v>
      </c>
      <c r="H486" s="7">
        <f t="shared" si="115"/>
        <v>0</v>
      </c>
      <c r="I486">
        <f>IF(SUM('Raw Data'!O481:P481)&gt;2, 'Raw Data'!F481, 0)</f>
        <v>0</v>
      </c>
      <c r="J486" s="7">
        <f t="shared" si="116"/>
        <v>0</v>
      </c>
      <c r="K486">
        <f>IF(AND(ISNUMBER('Raw Data'!O481),SUM('Raw Data'!O481:P481)&lt;3),'Raw Data'!F481,)</f>
        <v>0</v>
      </c>
      <c r="L486" s="7">
        <f t="shared" si="117"/>
        <v>0</v>
      </c>
      <c r="M486">
        <f>IF(AND('Raw Data'!O481&gt;0, 'Raw Data'!P481&gt;0), 'Raw Data'!H481, 0)</f>
        <v>0</v>
      </c>
      <c r="N486" s="7">
        <f t="shared" si="118"/>
        <v>0</v>
      </c>
      <c r="O486">
        <f>IF(AND(ISNUMBER('Raw Data'!O481), OR('Raw Data'!O481=0, 'Raw Data'!P481=0)), 'Raw Data'!I481, 0)</f>
        <v>0</v>
      </c>
      <c r="P486" s="7">
        <f>IF(OR(E486&gt;0, ISBLANK('Raw Data'!O481)=TRUE), 0, 1)</f>
        <v>0</v>
      </c>
      <c r="Q486">
        <f>IF('Raw Data'!O481='Raw Data'!P481, 0, IF('Raw Data'!O481&gt;'Raw Data'!P481, 'Raw Data'!J481, 0))</f>
        <v>0</v>
      </c>
      <c r="R486" s="7">
        <f>IF(OR(E486&gt;0, ISBLANK('Raw Data'!O481)=TRUE), 0, 1)</f>
        <v>0</v>
      </c>
      <c r="S486">
        <f>IF('Raw Data'!O481='Raw Data'!P481, 0, IF('Raw Data'!O481&lt;'Raw Data'!P481, 'Raw Data'!K481, 0))</f>
        <v>0</v>
      </c>
      <c r="T486" s="7">
        <f t="shared" si="119"/>
        <v>0</v>
      </c>
      <c r="U486">
        <f>IF(AND(ISNUMBER('Raw Data'!O481), OR('Raw Data'!O481&gt;'Raw Data'!P481, 'Raw Data'!O481='Raw Data'!P481)), 'Raw Data'!L481, 0)</f>
        <v>0</v>
      </c>
      <c r="V486" s="7">
        <f t="shared" si="120"/>
        <v>0</v>
      </c>
      <c r="W486">
        <f>IF(AND(ISNUMBER('Raw Data'!O481), OR('Raw Data'!O481&lt;'Raw Data'!P481, 'Raw Data'!O481='Raw Data'!P481)), 'Raw Data'!M481, 0)</f>
        <v>0</v>
      </c>
      <c r="X486" s="7">
        <f t="shared" si="121"/>
        <v>0</v>
      </c>
      <c r="Y486">
        <f>IF(AND(ISNUMBER('Raw Data'!O481), OR('Raw Data'!O481&gt;'Raw Data'!P481, 'Raw Data'!O481&lt;'Raw Data'!P481)), 'Raw Data'!N481, 0)</f>
        <v>0</v>
      </c>
      <c r="Z486">
        <f>IF('Raw Data'!C481&lt;'Raw Data'!E481, 1, 0)</f>
        <v>0</v>
      </c>
      <c r="AA486">
        <f>IF(AND('Raw Data'!C481&lt;'Raw Data'!E481, 'Raw Data'!O481&gt;'Raw Data'!P481), 'Raw Data'!C481, 0)</f>
        <v>0</v>
      </c>
      <c r="AB486" t="b">
        <f>'Raw Data'!C481&lt;'Raw Data'!E481</f>
        <v>0</v>
      </c>
      <c r="AC486">
        <f>IF('Raw Data'!C482&gt;'Raw Data'!E482, 1, 0)</f>
        <v>0</v>
      </c>
      <c r="AD486">
        <f>IF(AND('Raw Data'!C481&gt;'Raw Data'!E481, 'Raw Data'!O481&gt;'Raw Data'!P481), 'Raw Data'!C481, 0)</f>
        <v>0</v>
      </c>
      <c r="AE486">
        <f>IF('Raw Data'!E481&lt;'Raw Data'!C481, 1, 0)</f>
        <v>0</v>
      </c>
      <c r="AF486">
        <f>IF(AND('Raw Data'!C481&gt;'Raw Data'!E481, 'Raw Data'!O481&lt;'Raw Data'!P481), 'Raw Data'!E481, 0)</f>
        <v>0</v>
      </c>
      <c r="AG486">
        <f>IF('Raw Data'!E481&gt;'Raw Data'!C481, 1, 0)</f>
        <v>0</v>
      </c>
      <c r="AH486">
        <f>IF(AND('Raw Data'!C481&lt;'Raw Data'!E481, 'Raw Data'!O481&lt;'Raw Data'!P481), 'Raw Data'!E481, 0)</f>
        <v>0</v>
      </c>
      <c r="AI486" s="7">
        <f t="shared" si="122"/>
        <v>0</v>
      </c>
      <c r="AJ486">
        <f>IF(ISNUMBER('Raw Data'!C481), IF(_xlfn.XLOOKUP(SMALL('Raw Data'!C481:E481, 1), C486:G486, C486:G486, 0)&gt;0, SMALL('Raw Data'!C481:E481, 1), 0), 0)</f>
        <v>0</v>
      </c>
      <c r="AK486" s="7">
        <f t="shared" si="123"/>
        <v>0</v>
      </c>
      <c r="AL486">
        <f>IF(ISNUMBER('Raw Data'!C481), IF(_xlfn.XLOOKUP(SMALL('Raw Data'!C481:E481, 2), C486:G486, C486:G486, 0)&gt;0, SMALL('Raw Data'!C481:E481, 2), 0), 0)</f>
        <v>0</v>
      </c>
      <c r="AM486" s="7">
        <f t="shared" si="124"/>
        <v>0</v>
      </c>
      <c r="AN486">
        <f>IF(ISNUMBER('Raw Data'!C481), IF(_xlfn.XLOOKUP(SMALL('Raw Data'!C481:E481, 3), C486:G486, C486:G486, 0)&gt;0, SMALL('Raw Data'!C481:E481, 3), 0), 0)</f>
        <v>0</v>
      </c>
      <c r="AO486" s="7">
        <f t="shared" si="125"/>
        <v>0</v>
      </c>
      <c r="AP486">
        <f>IF(AND('Raw Data'!C481&lt;'Raw Data'!E481,'Raw Data'!O481&gt;'Raw Data'!P481),'Raw Data'!C481,IF(AND('Raw Data'!E481&lt;'Raw Data'!C481,'Raw Data'!P481&gt;'Raw Data'!O481),'Raw Data'!E481,0))</f>
        <v>0</v>
      </c>
      <c r="AQ486" s="7">
        <f t="shared" si="126"/>
        <v>0</v>
      </c>
      <c r="AR486">
        <f>IF(AND('Raw Data'!C481&gt;'Raw Data'!E481,'Raw Data'!O481&gt;'Raw Data'!P481),'Raw Data'!C481,IF(AND('Raw Data'!E481&gt;'Raw Data'!C481,'Raw Data'!P481&gt;'Raw Data'!O481),'Raw Data'!E481,0))</f>
        <v>0</v>
      </c>
      <c r="AS486">
        <f>IF('Raw Data'!D481&gt;0, IF('Raw Data'!D481&gt;4, Analysis!P486, 1), 0)</f>
        <v>0</v>
      </c>
      <c r="AT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AU486">
        <f t="shared" si="127"/>
        <v>0</v>
      </c>
      <c r="AV486">
        <f>IF(AND('Raw Data'!D481&gt;4,'Raw Data'!O481&lt;'Raw Data'!P481),'Raw Data'!K481,IF(AND('Raw Data'!D481&gt;4,'Raw Data'!O481='Raw Data'!P481),0,IF('Raw Data'!O481='Raw Data'!P481,'Raw Data'!D481,0)))</f>
        <v>0</v>
      </c>
      <c r="AW486">
        <f>IF(AND('Raw Data'!D481&lt;4, NOT(ISBLANK('Raw Data'!D481))), 1, 0)</f>
        <v>0</v>
      </c>
      <c r="AX486">
        <f>IF(AND('Raw Data'!D481&lt;4, 'Raw Data'!O481='Raw Data'!P481), 'Raw Data'!D481, 0)</f>
        <v>0</v>
      </c>
    </row>
    <row r="487" spans="1:50" x14ac:dyDescent="0.3">
      <c r="A487">
        <f>'Raw Data'!Q482</f>
        <v>0</v>
      </c>
      <c r="B487" s="7">
        <f t="shared" si="112"/>
        <v>0</v>
      </c>
      <c r="C487">
        <f>IF('Raw Data'!O482&gt;'Raw Data'!P482, 'Raw Data'!C482, 0)</f>
        <v>0</v>
      </c>
      <c r="D487" s="7">
        <f t="shared" si="113"/>
        <v>0</v>
      </c>
      <c r="E487">
        <f>IF(AND(ISNUMBER('Raw Data'!O482), 'Raw Data'!O482='Raw Data'!P482), 'Raw Data'!D482, 0)</f>
        <v>0</v>
      </c>
      <c r="F487" s="7">
        <f t="shared" si="114"/>
        <v>0</v>
      </c>
      <c r="G487">
        <f>IF('Raw Data'!O482&lt;'Raw Data'!P482, 'Raw Data'!E482, 0)</f>
        <v>0</v>
      </c>
      <c r="H487" s="7">
        <f t="shared" si="115"/>
        <v>0</v>
      </c>
      <c r="I487">
        <f>IF(SUM('Raw Data'!O482:P482)&gt;2, 'Raw Data'!F482, 0)</f>
        <v>0</v>
      </c>
      <c r="J487" s="7">
        <f t="shared" si="116"/>
        <v>0</v>
      </c>
      <c r="K487">
        <f>IF(AND(ISNUMBER('Raw Data'!O482),SUM('Raw Data'!O482:P482)&lt;3),'Raw Data'!F482,)</f>
        <v>0</v>
      </c>
      <c r="L487" s="7">
        <f t="shared" si="117"/>
        <v>0</v>
      </c>
      <c r="M487">
        <f>IF(AND('Raw Data'!O482&gt;0, 'Raw Data'!P482&gt;0), 'Raw Data'!H482, 0)</f>
        <v>0</v>
      </c>
      <c r="N487" s="7">
        <f t="shared" si="118"/>
        <v>0</v>
      </c>
      <c r="O487">
        <f>IF(AND(ISNUMBER('Raw Data'!O482), OR('Raw Data'!O482=0, 'Raw Data'!P482=0)), 'Raw Data'!I482, 0)</f>
        <v>0</v>
      </c>
      <c r="P487" s="7">
        <f>IF(OR(E487&gt;0, ISBLANK('Raw Data'!O482)=TRUE), 0, 1)</f>
        <v>0</v>
      </c>
      <c r="Q487">
        <f>IF('Raw Data'!O482='Raw Data'!P482, 0, IF('Raw Data'!O482&gt;'Raw Data'!P482, 'Raw Data'!J482, 0))</f>
        <v>0</v>
      </c>
      <c r="R487" s="7">
        <f>IF(OR(E487&gt;0, ISBLANK('Raw Data'!O482)=TRUE), 0, 1)</f>
        <v>0</v>
      </c>
      <c r="S487">
        <f>IF('Raw Data'!O482='Raw Data'!P482, 0, IF('Raw Data'!O482&lt;'Raw Data'!P482, 'Raw Data'!K482, 0))</f>
        <v>0</v>
      </c>
      <c r="T487" s="7">
        <f t="shared" si="119"/>
        <v>0</v>
      </c>
      <c r="U487">
        <f>IF(AND(ISNUMBER('Raw Data'!O482), OR('Raw Data'!O482&gt;'Raw Data'!P482, 'Raw Data'!O482='Raw Data'!P482)), 'Raw Data'!L482, 0)</f>
        <v>0</v>
      </c>
      <c r="V487" s="7">
        <f t="shared" si="120"/>
        <v>0</v>
      </c>
      <c r="W487">
        <f>IF(AND(ISNUMBER('Raw Data'!O482), OR('Raw Data'!O482&lt;'Raw Data'!P482, 'Raw Data'!O482='Raw Data'!P482)), 'Raw Data'!M482, 0)</f>
        <v>0</v>
      </c>
      <c r="X487" s="7">
        <f t="shared" si="121"/>
        <v>0</v>
      </c>
      <c r="Y487">
        <f>IF(AND(ISNUMBER('Raw Data'!O482), OR('Raw Data'!O482&gt;'Raw Data'!P482, 'Raw Data'!O482&lt;'Raw Data'!P482)), 'Raw Data'!N482, 0)</f>
        <v>0</v>
      </c>
      <c r="Z487">
        <f>IF('Raw Data'!C482&lt;'Raw Data'!E482, 1, 0)</f>
        <v>0</v>
      </c>
      <c r="AA487">
        <f>IF(AND('Raw Data'!C482&lt;'Raw Data'!E482, 'Raw Data'!O482&gt;'Raw Data'!P482), 'Raw Data'!C482, 0)</f>
        <v>0</v>
      </c>
      <c r="AB487" t="b">
        <f>'Raw Data'!C482&lt;'Raw Data'!E482</f>
        <v>0</v>
      </c>
      <c r="AC487">
        <f>IF('Raw Data'!C483&gt;'Raw Data'!E483, 1, 0)</f>
        <v>0</v>
      </c>
      <c r="AD487">
        <f>IF(AND('Raw Data'!C482&gt;'Raw Data'!E482, 'Raw Data'!O482&gt;'Raw Data'!P482), 'Raw Data'!C482, 0)</f>
        <v>0</v>
      </c>
      <c r="AE487">
        <f>IF('Raw Data'!E482&lt;'Raw Data'!C482, 1, 0)</f>
        <v>0</v>
      </c>
      <c r="AF487">
        <f>IF(AND('Raw Data'!C482&gt;'Raw Data'!E482, 'Raw Data'!O482&lt;'Raw Data'!P482), 'Raw Data'!E482, 0)</f>
        <v>0</v>
      </c>
      <c r="AG487">
        <f>IF('Raw Data'!E482&gt;'Raw Data'!C482, 1, 0)</f>
        <v>0</v>
      </c>
      <c r="AH487">
        <f>IF(AND('Raw Data'!C482&lt;'Raw Data'!E482, 'Raw Data'!O482&lt;'Raw Data'!P482), 'Raw Data'!E482, 0)</f>
        <v>0</v>
      </c>
      <c r="AI487" s="7">
        <f t="shared" si="122"/>
        <v>0</v>
      </c>
      <c r="AJ487">
        <f>IF(ISNUMBER('Raw Data'!C482), IF(_xlfn.XLOOKUP(SMALL('Raw Data'!C482:E482, 1), C487:G487, C487:G487, 0)&gt;0, SMALL('Raw Data'!C482:E482, 1), 0), 0)</f>
        <v>0</v>
      </c>
      <c r="AK487" s="7">
        <f t="shared" si="123"/>
        <v>0</v>
      </c>
      <c r="AL487">
        <f>IF(ISNUMBER('Raw Data'!C482), IF(_xlfn.XLOOKUP(SMALL('Raw Data'!C482:E482, 2), C487:G487, C487:G487, 0)&gt;0, SMALL('Raw Data'!C482:E482, 2), 0), 0)</f>
        <v>0</v>
      </c>
      <c r="AM487" s="7">
        <f t="shared" si="124"/>
        <v>0</v>
      </c>
      <c r="AN487">
        <f>IF(ISNUMBER('Raw Data'!C482), IF(_xlfn.XLOOKUP(SMALL('Raw Data'!C482:E482, 3), C487:G487, C487:G487, 0)&gt;0, SMALL('Raw Data'!C482:E482, 3), 0), 0)</f>
        <v>0</v>
      </c>
      <c r="AO487" s="7">
        <f t="shared" si="125"/>
        <v>0</v>
      </c>
      <c r="AP487">
        <f>IF(AND('Raw Data'!C482&lt;'Raw Data'!E482,'Raw Data'!O482&gt;'Raw Data'!P482),'Raw Data'!C482,IF(AND('Raw Data'!E482&lt;'Raw Data'!C482,'Raw Data'!P482&gt;'Raw Data'!O482),'Raw Data'!E482,0))</f>
        <v>0</v>
      </c>
      <c r="AQ487" s="7">
        <f t="shared" si="126"/>
        <v>0</v>
      </c>
      <c r="AR487">
        <f>IF(AND('Raw Data'!C482&gt;'Raw Data'!E482,'Raw Data'!O482&gt;'Raw Data'!P482),'Raw Data'!C482,IF(AND('Raw Data'!E482&gt;'Raw Data'!C482,'Raw Data'!P482&gt;'Raw Data'!O482),'Raw Data'!E482,0))</f>
        <v>0</v>
      </c>
      <c r="AS487">
        <f>IF('Raw Data'!D482&gt;0, IF('Raw Data'!D482&gt;4, Analysis!P487, 1), 0)</f>
        <v>0</v>
      </c>
      <c r="AT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AU487">
        <f t="shared" si="127"/>
        <v>0</v>
      </c>
      <c r="AV487">
        <f>IF(AND('Raw Data'!D482&gt;4,'Raw Data'!O482&lt;'Raw Data'!P482),'Raw Data'!K482,IF(AND('Raw Data'!D482&gt;4,'Raw Data'!O482='Raw Data'!P482),0,IF('Raw Data'!O482='Raw Data'!P482,'Raw Data'!D482,0)))</f>
        <v>0</v>
      </c>
      <c r="AW487">
        <f>IF(AND('Raw Data'!D482&lt;4, NOT(ISBLANK('Raw Data'!D482))), 1, 0)</f>
        <v>0</v>
      </c>
      <c r="AX487">
        <f>IF(AND('Raw Data'!D482&lt;4, 'Raw Data'!O482='Raw Data'!P482), 'Raw Data'!D482, 0)</f>
        <v>0</v>
      </c>
    </row>
    <row r="488" spans="1:50" x14ac:dyDescent="0.3">
      <c r="A488">
        <f>'Raw Data'!Q483</f>
        <v>0</v>
      </c>
      <c r="B488" s="7">
        <f t="shared" si="112"/>
        <v>0</v>
      </c>
      <c r="C488">
        <f>IF('Raw Data'!O483&gt;'Raw Data'!P483, 'Raw Data'!C483, 0)</f>
        <v>0</v>
      </c>
      <c r="D488" s="7">
        <f t="shared" si="113"/>
        <v>0</v>
      </c>
      <c r="E488">
        <f>IF(AND(ISNUMBER('Raw Data'!O483), 'Raw Data'!O483='Raw Data'!P483), 'Raw Data'!D483, 0)</f>
        <v>0</v>
      </c>
      <c r="F488" s="7">
        <f t="shared" si="114"/>
        <v>0</v>
      </c>
      <c r="G488">
        <f>IF('Raw Data'!O483&lt;'Raw Data'!P483, 'Raw Data'!E483, 0)</f>
        <v>0</v>
      </c>
      <c r="H488" s="7">
        <f t="shared" si="115"/>
        <v>0</v>
      </c>
      <c r="I488">
        <f>IF(SUM('Raw Data'!O483:P483)&gt;2, 'Raw Data'!F483, 0)</f>
        <v>0</v>
      </c>
      <c r="J488" s="7">
        <f t="shared" si="116"/>
        <v>0</v>
      </c>
      <c r="K488">
        <f>IF(AND(ISNUMBER('Raw Data'!O483),SUM('Raw Data'!O483:P483)&lt;3),'Raw Data'!F483,)</f>
        <v>0</v>
      </c>
      <c r="L488" s="7">
        <f t="shared" si="117"/>
        <v>0</v>
      </c>
      <c r="M488">
        <f>IF(AND('Raw Data'!O483&gt;0, 'Raw Data'!P483&gt;0), 'Raw Data'!H483, 0)</f>
        <v>0</v>
      </c>
      <c r="N488" s="7">
        <f t="shared" si="118"/>
        <v>0</v>
      </c>
      <c r="O488">
        <f>IF(AND(ISNUMBER('Raw Data'!O483), OR('Raw Data'!O483=0, 'Raw Data'!P483=0)), 'Raw Data'!I483, 0)</f>
        <v>0</v>
      </c>
      <c r="P488" s="7">
        <f>IF(OR(E488&gt;0, ISBLANK('Raw Data'!O483)=TRUE), 0, 1)</f>
        <v>0</v>
      </c>
      <c r="Q488">
        <f>IF('Raw Data'!O483='Raw Data'!P483, 0, IF('Raw Data'!O483&gt;'Raw Data'!P483, 'Raw Data'!J483, 0))</f>
        <v>0</v>
      </c>
      <c r="R488" s="7">
        <f>IF(OR(E488&gt;0, ISBLANK('Raw Data'!O483)=TRUE), 0, 1)</f>
        <v>0</v>
      </c>
      <c r="S488">
        <f>IF('Raw Data'!O483='Raw Data'!P483, 0, IF('Raw Data'!O483&lt;'Raw Data'!P483, 'Raw Data'!K483, 0))</f>
        <v>0</v>
      </c>
      <c r="T488" s="7">
        <f t="shared" si="119"/>
        <v>0</v>
      </c>
      <c r="U488">
        <f>IF(AND(ISNUMBER('Raw Data'!O483), OR('Raw Data'!O483&gt;'Raw Data'!P483, 'Raw Data'!O483='Raw Data'!P483)), 'Raw Data'!L483, 0)</f>
        <v>0</v>
      </c>
      <c r="V488" s="7">
        <f t="shared" si="120"/>
        <v>0</v>
      </c>
      <c r="W488">
        <f>IF(AND(ISNUMBER('Raw Data'!O483), OR('Raw Data'!O483&lt;'Raw Data'!P483, 'Raw Data'!O483='Raw Data'!P483)), 'Raw Data'!M483, 0)</f>
        <v>0</v>
      </c>
      <c r="X488" s="7">
        <f t="shared" si="121"/>
        <v>0</v>
      </c>
      <c r="Y488">
        <f>IF(AND(ISNUMBER('Raw Data'!O483), OR('Raw Data'!O483&gt;'Raw Data'!P483, 'Raw Data'!O483&lt;'Raw Data'!P483)), 'Raw Data'!N483, 0)</f>
        <v>0</v>
      </c>
      <c r="Z488">
        <f>IF('Raw Data'!C483&lt;'Raw Data'!E483, 1, 0)</f>
        <v>0</v>
      </c>
      <c r="AA488">
        <f>IF(AND('Raw Data'!C483&lt;'Raw Data'!E483, 'Raw Data'!O483&gt;'Raw Data'!P483), 'Raw Data'!C483, 0)</f>
        <v>0</v>
      </c>
      <c r="AB488" t="b">
        <f>'Raw Data'!C483&lt;'Raw Data'!E483</f>
        <v>0</v>
      </c>
      <c r="AC488">
        <f>IF('Raw Data'!C484&gt;'Raw Data'!E484, 1, 0)</f>
        <v>0</v>
      </c>
      <c r="AD488">
        <f>IF(AND('Raw Data'!C483&gt;'Raw Data'!E483, 'Raw Data'!O483&gt;'Raw Data'!P483), 'Raw Data'!C483, 0)</f>
        <v>0</v>
      </c>
      <c r="AE488">
        <f>IF('Raw Data'!E483&lt;'Raw Data'!C483, 1, 0)</f>
        <v>0</v>
      </c>
      <c r="AF488">
        <f>IF(AND('Raw Data'!C483&gt;'Raw Data'!E483, 'Raw Data'!O483&lt;'Raw Data'!P483), 'Raw Data'!E483, 0)</f>
        <v>0</v>
      </c>
      <c r="AG488">
        <f>IF('Raw Data'!E483&gt;'Raw Data'!C483, 1, 0)</f>
        <v>0</v>
      </c>
      <c r="AH488">
        <f>IF(AND('Raw Data'!C483&lt;'Raw Data'!E483, 'Raw Data'!O483&lt;'Raw Data'!P483), 'Raw Data'!E483, 0)</f>
        <v>0</v>
      </c>
      <c r="AI488" s="7">
        <f t="shared" si="122"/>
        <v>0</v>
      </c>
      <c r="AJ488">
        <f>IF(ISNUMBER('Raw Data'!C483), IF(_xlfn.XLOOKUP(SMALL('Raw Data'!C483:E483, 1), C488:G488, C488:G488, 0)&gt;0, SMALL('Raw Data'!C483:E483, 1), 0), 0)</f>
        <v>0</v>
      </c>
      <c r="AK488" s="7">
        <f t="shared" si="123"/>
        <v>0</v>
      </c>
      <c r="AL488">
        <f>IF(ISNUMBER('Raw Data'!C483), IF(_xlfn.XLOOKUP(SMALL('Raw Data'!C483:E483, 2), C488:G488, C488:G488, 0)&gt;0, SMALL('Raw Data'!C483:E483, 2), 0), 0)</f>
        <v>0</v>
      </c>
      <c r="AM488" s="7">
        <f t="shared" si="124"/>
        <v>0</v>
      </c>
      <c r="AN488">
        <f>IF(ISNUMBER('Raw Data'!C483), IF(_xlfn.XLOOKUP(SMALL('Raw Data'!C483:E483, 3), C488:G488, C488:G488, 0)&gt;0, SMALL('Raw Data'!C483:E483, 3), 0), 0)</f>
        <v>0</v>
      </c>
      <c r="AO488" s="7">
        <f t="shared" si="125"/>
        <v>0</v>
      </c>
      <c r="AP488">
        <f>IF(AND('Raw Data'!C483&lt;'Raw Data'!E483,'Raw Data'!O483&gt;'Raw Data'!P483),'Raw Data'!C483,IF(AND('Raw Data'!E483&lt;'Raw Data'!C483,'Raw Data'!P483&gt;'Raw Data'!O483),'Raw Data'!E483,0))</f>
        <v>0</v>
      </c>
      <c r="AQ488" s="7">
        <f t="shared" si="126"/>
        <v>0</v>
      </c>
      <c r="AR488">
        <f>IF(AND('Raw Data'!C483&gt;'Raw Data'!E483,'Raw Data'!O483&gt;'Raw Data'!P483),'Raw Data'!C483,IF(AND('Raw Data'!E483&gt;'Raw Data'!C483,'Raw Data'!P483&gt;'Raw Data'!O483),'Raw Data'!E483,0))</f>
        <v>0</v>
      </c>
      <c r="AS488">
        <f>IF('Raw Data'!D483&gt;0, IF('Raw Data'!D483&gt;4, Analysis!P488, 1), 0)</f>
        <v>0</v>
      </c>
      <c r="AT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AU488">
        <f t="shared" si="127"/>
        <v>0</v>
      </c>
      <c r="AV488">
        <f>IF(AND('Raw Data'!D483&gt;4,'Raw Data'!O483&lt;'Raw Data'!P483),'Raw Data'!K483,IF(AND('Raw Data'!D483&gt;4,'Raw Data'!O483='Raw Data'!P483),0,IF('Raw Data'!O483='Raw Data'!P483,'Raw Data'!D483,0)))</f>
        <v>0</v>
      </c>
      <c r="AW488">
        <f>IF(AND('Raw Data'!D483&lt;4, NOT(ISBLANK('Raw Data'!D483))), 1, 0)</f>
        <v>0</v>
      </c>
      <c r="AX488">
        <f>IF(AND('Raw Data'!D483&lt;4, 'Raw Data'!O483='Raw Data'!P483), 'Raw Data'!D483, 0)</f>
        <v>0</v>
      </c>
    </row>
    <row r="489" spans="1:50" x14ac:dyDescent="0.3">
      <c r="A489">
        <f>'Raw Data'!Q484</f>
        <v>0</v>
      </c>
      <c r="B489" s="7">
        <f t="shared" si="112"/>
        <v>0</v>
      </c>
      <c r="C489">
        <f>IF('Raw Data'!O484&gt;'Raw Data'!P484, 'Raw Data'!C484, 0)</f>
        <v>0</v>
      </c>
      <c r="D489" s="7">
        <f t="shared" si="113"/>
        <v>0</v>
      </c>
      <c r="E489">
        <f>IF(AND(ISNUMBER('Raw Data'!O484), 'Raw Data'!O484='Raw Data'!P484), 'Raw Data'!D484, 0)</f>
        <v>0</v>
      </c>
      <c r="F489" s="7">
        <f t="shared" si="114"/>
        <v>0</v>
      </c>
      <c r="G489">
        <f>IF('Raw Data'!O484&lt;'Raw Data'!P484, 'Raw Data'!E484, 0)</f>
        <v>0</v>
      </c>
      <c r="H489" s="7">
        <f t="shared" si="115"/>
        <v>0</v>
      </c>
      <c r="I489">
        <f>IF(SUM('Raw Data'!O484:P484)&gt;2, 'Raw Data'!F484, 0)</f>
        <v>0</v>
      </c>
      <c r="J489" s="7">
        <f t="shared" si="116"/>
        <v>0</v>
      </c>
      <c r="K489">
        <f>IF(AND(ISNUMBER('Raw Data'!O484),SUM('Raw Data'!O484:P484)&lt;3),'Raw Data'!F484,)</f>
        <v>0</v>
      </c>
      <c r="L489" s="7">
        <f t="shared" si="117"/>
        <v>0</v>
      </c>
      <c r="M489">
        <f>IF(AND('Raw Data'!O484&gt;0, 'Raw Data'!P484&gt;0), 'Raw Data'!H484, 0)</f>
        <v>0</v>
      </c>
      <c r="N489" s="7">
        <f t="shared" si="118"/>
        <v>0</v>
      </c>
      <c r="O489">
        <f>IF(AND(ISNUMBER('Raw Data'!O484), OR('Raw Data'!O484=0, 'Raw Data'!P484=0)), 'Raw Data'!I484, 0)</f>
        <v>0</v>
      </c>
      <c r="P489" s="7">
        <f>IF(OR(E489&gt;0, ISBLANK('Raw Data'!O484)=TRUE), 0, 1)</f>
        <v>0</v>
      </c>
      <c r="Q489">
        <f>IF('Raw Data'!O484='Raw Data'!P484, 0, IF('Raw Data'!O484&gt;'Raw Data'!P484, 'Raw Data'!J484, 0))</f>
        <v>0</v>
      </c>
      <c r="R489" s="7">
        <f>IF(OR(E489&gt;0, ISBLANK('Raw Data'!O484)=TRUE), 0, 1)</f>
        <v>0</v>
      </c>
      <c r="S489">
        <f>IF('Raw Data'!O484='Raw Data'!P484, 0, IF('Raw Data'!O484&lt;'Raw Data'!P484, 'Raw Data'!K484, 0))</f>
        <v>0</v>
      </c>
      <c r="T489" s="7">
        <f t="shared" si="119"/>
        <v>0</v>
      </c>
      <c r="U489">
        <f>IF(AND(ISNUMBER('Raw Data'!O484), OR('Raw Data'!O484&gt;'Raw Data'!P484, 'Raw Data'!O484='Raw Data'!P484)), 'Raw Data'!L484, 0)</f>
        <v>0</v>
      </c>
      <c r="V489" s="7">
        <f t="shared" si="120"/>
        <v>0</v>
      </c>
      <c r="W489">
        <f>IF(AND(ISNUMBER('Raw Data'!O484), OR('Raw Data'!O484&lt;'Raw Data'!P484, 'Raw Data'!O484='Raw Data'!P484)), 'Raw Data'!M484, 0)</f>
        <v>0</v>
      </c>
      <c r="X489" s="7">
        <f t="shared" si="121"/>
        <v>0</v>
      </c>
      <c r="Y489">
        <f>IF(AND(ISNUMBER('Raw Data'!O484), OR('Raw Data'!O484&gt;'Raw Data'!P484, 'Raw Data'!O484&lt;'Raw Data'!P484)), 'Raw Data'!N484, 0)</f>
        <v>0</v>
      </c>
      <c r="Z489">
        <f>IF('Raw Data'!C484&lt;'Raw Data'!E484, 1, 0)</f>
        <v>0</v>
      </c>
      <c r="AA489">
        <f>IF(AND('Raw Data'!C484&lt;'Raw Data'!E484, 'Raw Data'!O484&gt;'Raw Data'!P484), 'Raw Data'!C484, 0)</f>
        <v>0</v>
      </c>
      <c r="AB489" t="b">
        <f>'Raw Data'!C484&lt;'Raw Data'!E484</f>
        <v>0</v>
      </c>
      <c r="AC489">
        <f>IF('Raw Data'!C485&gt;'Raw Data'!E485, 1, 0)</f>
        <v>0</v>
      </c>
      <c r="AD489">
        <f>IF(AND('Raw Data'!C484&gt;'Raw Data'!E484, 'Raw Data'!O484&gt;'Raw Data'!P484), 'Raw Data'!C484, 0)</f>
        <v>0</v>
      </c>
      <c r="AE489">
        <f>IF('Raw Data'!E484&lt;'Raw Data'!C484, 1, 0)</f>
        <v>0</v>
      </c>
      <c r="AF489">
        <f>IF(AND('Raw Data'!C484&gt;'Raw Data'!E484, 'Raw Data'!O484&lt;'Raw Data'!P484), 'Raw Data'!E484, 0)</f>
        <v>0</v>
      </c>
      <c r="AG489">
        <f>IF('Raw Data'!E484&gt;'Raw Data'!C484, 1, 0)</f>
        <v>0</v>
      </c>
      <c r="AH489">
        <f>IF(AND('Raw Data'!C484&lt;'Raw Data'!E484, 'Raw Data'!O484&lt;'Raw Data'!P484), 'Raw Data'!E484, 0)</f>
        <v>0</v>
      </c>
      <c r="AI489" s="7">
        <f t="shared" si="122"/>
        <v>0</v>
      </c>
      <c r="AJ489">
        <f>IF(ISNUMBER('Raw Data'!C484), IF(_xlfn.XLOOKUP(SMALL('Raw Data'!C484:E484, 1), C489:G489, C489:G489, 0)&gt;0, SMALL('Raw Data'!C484:E484, 1), 0), 0)</f>
        <v>0</v>
      </c>
      <c r="AK489" s="7">
        <f t="shared" si="123"/>
        <v>0</v>
      </c>
      <c r="AL489">
        <f>IF(ISNUMBER('Raw Data'!C484), IF(_xlfn.XLOOKUP(SMALL('Raw Data'!C484:E484, 2), C489:G489, C489:G489, 0)&gt;0, SMALL('Raw Data'!C484:E484, 2), 0), 0)</f>
        <v>0</v>
      </c>
      <c r="AM489" s="7">
        <f t="shared" si="124"/>
        <v>0</v>
      </c>
      <c r="AN489">
        <f>IF(ISNUMBER('Raw Data'!C484), IF(_xlfn.XLOOKUP(SMALL('Raw Data'!C484:E484, 3), C489:G489, C489:G489, 0)&gt;0, SMALL('Raw Data'!C484:E484, 3), 0), 0)</f>
        <v>0</v>
      </c>
      <c r="AO489" s="7">
        <f t="shared" si="125"/>
        <v>0</v>
      </c>
      <c r="AP489">
        <f>IF(AND('Raw Data'!C484&lt;'Raw Data'!E484,'Raw Data'!O484&gt;'Raw Data'!P484),'Raw Data'!C484,IF(AND('Raw Data'!E484&lt;'Raw Data'!C484,'Raw Data'!P484&gt;'Raw Data'!O484),'Raw Data'!E484,0))</f>
        <v>0</v>
      </c>
      <c r="AQ489" s="7">
        <f t="shared" si="126"/>
        <v>0</v>
      </c>
      <c r="AR489">
        <f>IF(AND('Raw Data'!C484&gt;'Raw Data'!E484,'Raw Data'!O484&gt;'Raw Data'!P484),'Raw Data'!C484,IF(AND('Raw Data'!E484&gt;'Raw Data'!C484,'Raw Data'!P484&gt;'Raw Data'!O484),'Raw Data'!E484,0))</f>
        <v>0</v>
      </c>
      <c r="AS489">
        <f>IF('Raw Data'!D484&gt;0, IF('Raw Data'!D484&gt;4, Analysis!P489, 1), 0)</f>
        <v>0</v>
      </c>
      <c r="AT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AU489">
        <f t="shared" si="127"/>
        <v>0</v>
      </c>
      <c r="AV489">
        <f>IF(AND('Raw Data'!D484&gt;4,'Raw Data'!O484&lt;'Raw Data'!P484),'Raw Data'!K484,IF(AND('Raw Data'!D484&gt;4,'Raw Data'!O484='Raw Data'!P484),0,IF('Raw Data'!O484='Raw Data'!P484,'Raw Data'!D484,0)))</f>
        <v>0</v>
      </c>
      <c r="AW489">
        <f>IF(AND('Raw Data'!D484&lt;4, NOT(ISBLANK('Raw Data'!D484))), 1, 0)</f>
        <v>0</v>
      </c>
      <c r="AX489">
        <f>IF(AND('Raw Data'!D484&lt;4, 'Raw Data'!O484='Raw Data'!P484), 'Raw Data'!D484, 0)</f>
        <v>0</v>
      </c>
    </row>
    <row r="490" spans="1:50" x14ac:dyDescent="0.3">
      <c r="A490">
        <f>'Raw Data'!Q485</f>
        <v>0</v>
      </c>
      <c r="B490" s="7">
        <f t="shared" si="112"/>
        <v>0</v>
      </c>
      <c r="C490">
        <f>IF('Raw Data'!O485&gt;'Raw Data'!P485, 'Raw Data'!C485, 0)</f>
        <v>0</v>
      </c>
      <c r="D490" s="7">
        <f t="shared" si="113"/>
        <v>0</v>
      </c>
      <c r="E490">
        <f>IF(AND(ISNUMBER('Raw Data'!O485), 'Raw Data'!O485='Raw Data'!P485), 'Raw Data'!D485, 0)</f>
        <v>0</v>
      </c>
      <c r="F490" s="7">
        <f t="shared" si="114"/>
        <v>0</v>
      </c>
      <c r="G490">
        <f>IF('Raw Data'!O485&lt;'Raw Data'!P485, 'Raw Data'!E485, 0)</f>
        <v>0</v>
      </c>
      <c r="H490" s="7">
        <f t="shared" si="115"/>
        <v>0</v>
      </c>
      <c r="I490">
        <f>IF(SUM('Raw Data'!O485:P485)&gt;2, 'Raw Data'!F485, 0)</f>
        <v>0</v>
      </c>
      <c r="J490" s="7">
        <f t="shared" si="116"/>
        <v>0</v>
      </c>
      <c r="K490">
        <f>IF(AND(ISNUMBER('Raw Data'!O485),SUM('Raw Data'!O485:P485)&lt;3),'Raw Data'!F485,)</f>
        <v>0</v>
      </c>
      <c r="L490" s="7">
        <f t="shared" si="117"/>
        <v>0</v>
      </c>
      <c r="M490">
        <f>IF(AND('Raw Data'!O485&gt;0, 'Raw Data'!P485&gt;0), 'Raw Data'!H485, 0)</f>
        <v>0</v>
      </c>
      <c r="N490" s="7">
        <f t="shared" si="118"/>
        <v>0</v>
      </c>
      <c r="O490">
        <f>IF(AND(ISNUMBER('Raw Data'!O485), OR('Raw Data'!O485=0, 'Raw Data'!P485=0)), 'Raw Data'!I485, 0)</f>
        <v>0</v>
      </c>
      <c r="P490" s="7">
        <f>IF(OR(E490&gt;0, ISBLANK('Raw Data'!O485)=TRUE), 0, 1)</f>
        <v>0</v>
      </c>
      <c r="Q490">
        <f>IF('Raw Data'!O485='Raw Data'!P485, 0, IF('Raw Data'!O485&gt;'Raw Data'!P485, 'Raw Data'!J485, 0))</f>
        <v>0</v>
      </c>
      <c r="R490" s="7">
        <f>IF(OR(E490&gt;0, ISBLANK('Raw Data'!O485)=TRUE), 0, 1)</f>
        <v>0</v>
      </c>
      <c r="S490">
        <f>IF('Raw Data'!O485='Raw Data'!P485, 0, IF('Raw Data'!O485&lt;'Raw Data'!P485, 'Raw Data'!K485, 0))</f>
        <v>0</v>
      </c>
      <c r="T490" s="7">
        <f t="shared" si="119"/>
        <v>0</v>
      </c>
      <c r="U490">
        <f>IF(AND(ISNUMBER('Raw Data'!O485), OR('Raw Data'!O485&gt;'Raw Data'!P485, 'Raw Data'!O485='Raw Data'!P485)), 'Raw Data'!L485, 0)</f>
        <v>0</v>
      </c>
      <c r="V490" s="7">
        <f t="shared" si="120"/>
        <v>0</v>
      </c>
      <c r="W490">
        <f>IF(AND(ISNUMBER('Raw Data'!O485), OR('Raw Data'!O485&lt;'Raw Data'!P485, 'Raw Data'!O485='Raw Data'!P485)), 'Raw Data'!M485, 0)</f>
        <v>0</v>
      </c>
      <c r="X490" s="7">
        <f t="shared" si="121"/>
        <v>0</v>
      </c>
      <c r="Y490">
        <f>IF(AND(ISNUMBER('Raw Data'!O485), OR('Raw Data'!O485&gt;'Raw Data'!P485, 'Raw Data'!O485&lt;'Raw Data'!P485)), 'Raw Data'!N485, 0)</f>
        <v>0</v>
      </c>
      <c r="Z490">
        <f>IF('Raw Data'!C485&lt;'Raw Data'!E485, 1, 0)</f>
        <v>0</v>
      </c>
      <c r="AA490">
        <f>IF(AND('Raw Data'!C485&lt;'Raw Data'!E485, 'Raw Data'!O485&gt;'Raw Data'!P485), 'Raw Data'!C485, 0)</f>
        <v>0</v>
      </c>
      <c r="AB490" t="b">
        <f>'Raw Data'!C485&lt;'Raw Data'!E485</f>
        <v>0</v>
      </c>
      <c r="AC490">
        <f>IF('Raw Data'!C486&gt;'Raw Data'!E486, 1, 0)</f>
        <v>0</v>
      </c>
      <c r="AD490">
        <f>IF(AND('Raw Data'!C485&gt;'Raw Data'!E485, 'Raw Data'!O485&gt;'Raw Data'!P485), 'Raw Data'!C485, 0)</f>
        <v>0</v>
      </c>
      <c r="AE490">
        <f>IF('Raw Data'!E485&lt;'Raw Data'!C485, 1, 0)</f>
        <v>0</v>
      </c>
      <c r="AF490">
        <f>IF(AND('Raw Data'!C485&gt;'Raw Data'!E485, 'Raw Data'!O485&lt;'Raw Data'!P485), 'Raw Data'!E485, 0)</f>
        <v>0</v>
      </c>
      <c r="AG490">
        <f>IF('Raw Data'!E485&gt;'Raw Data'!C485, 1, 0)</f>
        <v>0</v>
      </c>
      <c r="AH490">
        <f>IF(AND('Raw Data'!C485&lt;'Raw Data'!E485, 'Raw Data'!O485&lt;'Raw Data'!P485), 'Raw Data'!E485, 0)</f>
        <v>0</v>
      </c>
      <c r="AI490" s="7">
        <f t="shared" si="122"/>
        <v>0</v>
      </c>
      <c r="AJ490">
        <f>IF(ISNUMBER('Raw Data'!C485), IF(_xlfn.XLOOKUP(SMALL('Raw Data'!C485:E485, 1), C490:G490, C490:G490, 0)&gt;0, SMALL('Raw Data'!C485:E485, 1), 0), 0)</f>
        <v>0</v>
      </c>
      <c r="AK490" s="7">
        <f t="shared" si="123"/>
        <v>0</v>
      </c>
      <c r="AL490">
        <f>IF(ISNUMBER('Raw Data'!C485), IF(_xlfn.XLOOKUP(SMALL('Raw Data'!C485:E485, 2), C490:G490, C490:G490, 0)&gt;0, SMALL('Raw Data'!C485:E485, 2), 0), 0)</f>
        <v>0</v>
      </c>
      <c r="AM490" s="7">
        <f t="shared" si="124"/>
        <v>0</v>
      </c>
      <c r="AN490">
        <f>IF(ISNUMBER('Raw Data'!C485), IF(_xlfn.XLOOKUP(SMALL('Raw Data'!C485:E485, 3), C490:G490, C490:G490, 0)&gt;0, SMALL('Raw Data'!C485:E485, 3), 0), 0)</f>
        <v>0</v>
      </c>
      <c r="AO490" s="7">
        <f t="shared" si="125"/>
        <v>0</v>
      </c>
      <c r="AP490">
        <f>IF(AND('Raw Data'!C485&lt;'Raw Data'!E485,'Raw Data'!O485&gt;'Raw Data'!P485),'Raw Data'!C485,IF(AND('Raw Data'!E485&lt;'Raw Data'!C485,'Raw Data'!P485&gt;'Raw Data'!O485),'Raw Data'!E485,0))</f>
        <v>0</v>
      </c>
      <c r="AQ490" s="7">
        <f t="shared" si="126"/>
        <v>0</v>
      </c>
      <c r="AR490">
        <f>IF(AND('Raw Data'!C485&gt;'Raw Data'!E485,'Raw Data'!O485&gt;'Raw Data'!P485),'Raw Data'!C485,IF(AND('Raw Data'!E485&gt;'Raw Data'!C485,'Raw Data'!P485&gt;'Raw Data'!O485),'Raw Data'!E485,0))</f>
        <v>0</v>
      </c>
      <c r="AS490">
        <f>IF('Raw Data'!D485&gt;0, IF('Raw Data'!D485&gt;4, Analysis!P490, 1), 0)</f>
        <v>0</v>
      </c>
      <c r="AT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AU490">
        <f t="shared" si="127"/>
        <v>0</v>
      </c>
      <c r="AV490">
        <f>IF(AND('Raw Data'!D485&gt;4,'Raw Data'!O485&lt;'Raw Data'!P485),'Raw Data'!K485,IF(AND('Raw Data'!D485&gt;4,'Raw Data'!O485='Raw Data'!P485),0,IF('Raw Data'!O485='Raw Data'!P485,'Raw Data'!D485,0)))</f>
        <v>0</v>
      </c>
      <c r="AW490">
        <f>IF(AND('Raw Data'!D485&lt;4, NOT(ISBLANK('Raw Data'!D485))), 1, 0)</f>
        <v>0</v>
      </c>
      <c r="AX490">
        <f>IF(AND('Raw Data'!D485&lt;4, 'Raw Data'!O485='Raw Data'!P485), 'Raw Data'!D485, 0)</f>
        <v>0</v>
      </c>
    </row>
    <row r="491" spans="1:50" x14ac:dyDescent="0.3">
      <c r="A491">
        <f>'Raw Data'!Q486</f>
        <v>0</v>
      </c>
      <c r="B491" s="7">
        <f t="shared" si="112"/>
        <v>0</v>
      </c>
      <c r="C491">
        <f>IF('Raw Data'!O486&gt;'Raw Data'!P486, 'Raw Data'!C486, 0)</f>
        <v>0</v>
      </c>
      <c r="D491" s="7">
        <f t="shared" si="113"/>
        <v>0</v>
      </c>
      <c r="E491">
        <f>IF(AND(ISNUMBER('Raw Data'!O486), 'Raw Data'!O486='Raw Data'!P486), 'Raw Data'!D486, 0)</f>
        <v>0</v>
      </c>
      <c r="F491" s="7">
        <f t="shared" si="114"/>
        <v>0</v>
      </c>
      <c r="G491">
        <f>IF('Raw Data'!O486&lt;'Raw Data'!P486, 'Raw Data'!E486, 0)</f>
        <v>0</v>
      </c>
      <c r="H491" s="7">
        <f t="shared" si="115"/>
        <v>0</v>
      </c>
      <c r="I491">
        <f>IF(SUM('Raw Data'!O486:P486)&gt;2, 'Raw Data'!F486, 0)</f>
        <v>0</v>
      </c>
      <c r="J491" s="7">
        <f t="shared" si="116"/>
        <v>0</v>
      </c>
      <c r="K491">
        <f>IF(AND(ISNUMBER('Raw Data'!O486),SUM('Raw Data'!O486:P486)&lt;3),'Raw Data'!F486,)</f>
        <v>0</v>
      </c>
      <c r="L491" s="7">
        <f t="shared" si="117"/>
        <v>0</v>
      </c>
      <c r="M491">
        <f>IF(AND('Raw Data'!O486&gt;0, 'Raw Data'!P486&gt;0), 'Raw Data'!H486, 0)</f>
        <v>0</v>
      </c>
      <c r="N491" s="7">
        <f t="shared" si="118"/>
        <v>0</v>
      </c>
      <c r="O491">
        <f>IF(AND(ISNUMBER('Raw Data'!O486), OR('Raw Data'!O486=0, 'Raw Data'!P486=0)), 'Raw Data'!I486, 0)</f>
        <v>0</v>
      </c>
      <c r="P491" s="7">
        <f>IF(OR(E491&gt;0, ISBLANK('Raw Data'!O486)=TRUE), 0, 1)</f>
        <v>0</v>
      </c>
      <c r="Q491">
        <f>IF('Raw Data'!O486='Raw Data'!P486, 0, IF('Raw Data'!O486&gt;'Raw Data'!P486, 'Raw Data'!J486, 0))</f>
        <v>0</v>
      </c>
      <c r="R491" s="7">
        <f>IF(OR(E491&gt;0, ISBLANK('Raw Data'!O486)=TRUE), 0, 1)</f>
        <v>0</v>
      </c>
      <c r="S491">
        <f>IF('Raw Data'!O486='Raw Data'!P486, 0, IF('Raw Data'!O486&lt;'Raw Data'!P486, 'Raw Data'!K486, 0))</f>
        <v>0</v>
      </c>
      <c r="T491" s="7">
        <f t="shared" si="119"/>
        <v>0</v>
      </c>
      <c r="U491">
        <f>IF(AND(ISNUMBER('Raw Data'!O486), OR('Raw Data'!O486&gt;'Raw Data'!P486, 'Raw Data'!O486='Raw Data'!P486)), 'Raw Data'!L486, 0)</f>
        <v>0</v>
      </c>
      <c r="V491" s="7">
        <f t="shared" si="120"/>
        <v>0</v>
      </c>
      <c r="W491">
        <f>IF(AND(ISNUMBER('Raw Data'!O486), OR('Raw Data'!O486&lt;'Raw Data'!P486, 'Raw Data'!O486='Raw Data'!P486)), 'Raw Data'!M486, 0)</f>
        <v>0</v>
      </c>
      <c r="X491" s="7">
        <f t="shared" si="121"/>
        <v>0</v>
      </c>
      <c r="Y491">
        <f>IF(AND(ISNUMBER('Raw Data'!O486), OR('Raw Data'!O486&gt;'Raw Data'!P486, 'Raw Data'!O486&lt;'Raw Data'!P486)), 'Raw Data'!N486, 0)</f>
        <v>0</v>
      </c>
      <c r="Z491">
        <f>IF('Raw Data'!C486&lt;'Raw Data'!E486, 1, 0)</f>
        <v>0</v>
      </c>
      <c r="AA491">
        <f>IF(AND('Raw Data'!C486&lt;'Raw Data'!E486, 'Raw Data'!O486&gt;'Raw Data'!P486), 'Raw Data'!C486, 0)</f>
        <v>0</v>
      </c>
      <c r="AB491" t="b">
        <f>'Raw Data'!C486&lt;'Raw Data'!E486</f>
        <v>0</v>
      </c>
      <c r="AC491">
        <f>IF('Raw Data'!C487&gt;'Raw Data'!E487, 1, 0)</f>
        <v>0</v>
      </c>
      <c r="AD491">
        <f>IF(AND('Raw Data'!C486&gt;'Raw Data'!E486, 'Raw Data'!O486&gt;'Raw Data'!P486), 'Raw Data'!C486, 0)</f>
        <v>0</v>
      </c>
      <c r="AE491">
        <f>IF('Raw Data'!E486&lt;'Raw Data'!C486, 1, 0)</f>
        <v>0</v>
      </c>
      <c r="AF491">
        <f>IF(AND('Raw Data'!C486&gt;'Raw Data'!E486, 'Raw Data'!O486&lt;'Raw Data'!P486), 'Raw Data'!E486, 0)</f>
        <v>0</v>
      </c>
      <c r="AG491">
        <f>IF('Raw Data'!E486&gt;'Raw Data'!C486, 1, 0)</f>
        <v>0</v>
      </c>
      <c r="AH491">
        <f>IF(AND('Raw Data'!C486&lt;'Raw Data'!E486, 'Raw Data'!O486&lt;'Raw Data'!P486), 'Raw Data'!E486, 0)</f>
        <v>0</v>
      </c>
      <c r="AI491" s="7">
        <f t="shared" si="122"/>
        <v>0</v>
      </c>
      <c r="AJ491">
        <f>IF(ISNUMBER('Raw Data'!C486), IF(_xlfn.XLOOKUP(SMALL('Raw Data'!C486:E486, 1), C491:G491, C491:G491, 0)&gt;0, SMALL('Raw Data'!C486:E486, 1), 0), 0)</f>
        <v>0</v>
      </c>
      <c r="AK491" s="7">
        <f t="shared" si="123"/>
        <v>0</v>
      </c>
      <c r="AL491">
        <f>IF(ISNUMBER('Raw Data'!C486), IF(_xlfn.XLOOKUP(SMALL('Raw Data'!C486:E486, 2), C491:G491, C491:G491, 0)&gt;0, SMALL('Raw Data'!C486:E486, 2), 0), 0)</f>
        <v>0</v>
      </c>
      <c r="AM491" s="7">
        <f t="shared" si="124"/>
        <v>0</v>
      </c>
      <c r="AN491">
        <f>IF(ISNUMBER('Raw Data'!C486), IF(_xlfn.XLOOKUP(SMALL('Raw Data'!C486:E486, 3), C491:G491, C491:G491, 0)&gt;0, SMALL('Raw Data'!C486:E486, 3), 0), 0)</f>
        <v>0</v>
      </c>
      <c r="AO491" s="7">
        <f t="shared" si="125"/>
        <v>0</v>
      </c>
      <c r="AP491">
        <f>IF(AND('Raw Data'!C486&lt;'Raw Data'!E486,'Raw Data'!O486&gt;'Raw Data'!P486),'Raw Data'!C486,IF(AND('Raw Data'!E486&lt;'Raw Data'!C486,'Raw Data'!P486&gt;'Raw Data'!O486),'Raw Data'!E486,0))</f>
        <v>0</v>
      </c>
      <c r="AQ491" s="7">
        <f t="shared" si="126"/>
        <v>0</v>
      </c>
      <c r="AR491">
        <f>IF(AND('Raw Data'!C486&gt;'Raw Data'!E486,'Raw Data'!O486&gt;'Raw Data'!P486),'Raw Data'!C486,IF(AND('Raw Data'!E486&gt;'Raw Data'!C486,'Raw Data'!P486&gt;'Raw Data'!O486),'Raw Data'!E486,0))</f>
        <v>0</v>
      </c>
      <c r="AS491">
        <f>IF('Raw Data'!D486&gt;0, IF('Raw Data'!D486&gt;4, Analysis!P491, 1), 0)</f>
        <v>0</v>
      </c>
      <c r="AT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AU491">
        <f t="shared" si="127"/>
        <v>0</v>
      </c>
      <c r="AV491">
        <f>IF(AND('Raw Data'!D486&gt;4,'Raw Data'!O486&lt;'Raw Data'!P486),'Raw Data'!K486,IF(AND('Raw Data'!D486&gt;4,'Raw Data'!O486='Raw Data'!P486),0,IF('Raw Data'!O486='Raw Data'!P486,'Raw Data'!D486,0)))</f>
        <v>0</v>
      </c>
      <c r="AW491">
        <f>IF(AND('Raw Data'!D486&lt;4, NOT(ISBLANK('Raw Data'!D486))), 1, 0)</f>
        <v>0</v>
      </c>
      <c r="AX491">
        <f>IF(AND('Raw Data'!D486&lt;4, 'Raw Data'!O486='Raw Data'!P486), 'Raw Data'!D486, 0)</f>
        <v>0</v>
      </c>
    </row>
    <row r="492" spans="1:50" x14ac:dyDescent="0.3">
      <c r="A492">
        <f>'Raw Data'!Q487</f>
        <v>0</v>
      </c>
      <c r="B492" s="7">
        <f t="shared" si="112"/>
        <v>0</v>
      </c>
      <c r="C492">
        <f>IF('Raw Data'!O487&gt;'Raw Data'!P487, 'Raw Data'!C487, 0)</f>
        <v>0</v>
      </c>
      <c r="D492" s="7">
        <f t="shared" si="113"/>
        <v>0</v>
      </c>
      <c r="E492">
        <f>IF(AND(ISNUMBER('Raw Data'!O487), 'Raw Data'!O487='Raw Data'!P487), 'Raw Data'!D487, 0)</f>
        <v>0</v>
      </c>
      <c r="F492" s="7">
        <f t="shared" si="114"/>
        <v>0</v>
      </c>
      <c r="G492">
        <f>IF('Raw Data'!O487&lt;'Raw Data'!P487, 'Raw Data'!E487, 0)</f>
        <v>0</v>
      </c>
      <c r="H492" s="7">
        <f t="shared" si="115"/>
        <v>0</v>
      </c>
      <c r="I492">
        <f>IF(SUM('Raw Data'!O487:P487)&gt;2, 'Raw Data'!F487, 0)</f>
        <v>0</v>
      </c>
      <c r="J492" s="7">
        <f t="shared" si="116"/>
        <v>0</v>
      </c>
      <c r="K492">
        <f>IF(AND(ISNUMBER('Raw Data'!O487),SUM('Raw Data'!O487:P487)&lt;3),'Raw Data'!F487,)</f>
        <v>0</v>
      </c>
      <c r="L492" s="7">
        <f t="shared" si="117"/>
        <v>0</v>
      </c>
      <c r="M492">
        <f>IF(AND('Raw Data'!O487&gt;0, 'Raw Data'!P487&gt;0), 'Raw Data'!H487, 0)</f>
        <v>0</v>
      </c>
      <c r="N492" s="7">
        <f t="shared" si="118"/>
        <v>0</v>
      </c>
      <c r="O492">
        <f>IF(AND(ISNUMBER('Raw Data'!O487), OR('Raw Data'!O487=0, 'Raw Data'!P487=0)), 'Raw Data'!I487, 0)</f>
        <v>0</v>
      </c>
      <c r="P492" s="7">
        <f>IF(OR(E492&gt;0, ISBLANK('Raw Data'!O487)=TRUE), 0, 1)</f>
        <v>0</v>
      </c>
      <c r="Q492">
        <f>IF('Raw Data'!O487='Raw Data'!P487, 0, IF('Raw Data'!O487&gt;'Raw Data'!P487, 'Raw Data'!J487, 0))</f>
        <v>0</v>
      </c>
      <c r="R492" s="7">
        <f>IF(OR(E492&gt;0, ISBLANK('Raw Data'!O487)=TRUE), 0, 1)</f>
        <v>0</v>
      </c>
      <c r="S492">
        <f>IF('Raw Data'!O487='Raw Data'!P487, 0, IF('Raw Data'!O487&lt;'Raw Data'!P487, 'Raw Data'!K487, 0))</f>
        <v>0</v>
      </c>
      <c r="T492" s="7">
        <f t="shared" si="119"/>
        <v>0</v>
      </c>
      <c r="U492">
        <f>IF(AND(ISNUMBER('Raw Data'!O487), OR('Raw Data'!O487&gt;'Raw Data'!P487, 'Raw Data'!O487='Raw Data'!P487)), 'Raw Data'!L487, 0)</f>
        <v>0</v>
      </c>
      <c r="V492" s="7">
        <f t="shared" si="120"/>
        <v>0</v>
      </c>
      <c r="W492">
        <f>IF(AND(ISNUMBER('Raw Data'!O487), OR('Raw Data'!O487&lt;'Raw Data'!P487, 'Raw Data'!O487='Raw Data'!P487)), 'Raw Data'!M487, 0)</f>
        <v>0</v>
      </c>
      <c r="X492" s="7">
        <f t="shared" si="121"/>
        <v>0</v>
      </c>
      <c r="Y492">
        <f>IF(AND(ISNUMBER('Raw Data'!O487), OR('Raw Data'!O487&gt;'Raw Data'!P487, 'Raw Data'!O487&lt;'Raw Data'!P487)), 'Raw Data'!N487, 0)</f>
        <v>0</v>
      </c>
      <c r="Z492">
        <f>IF('Raw Data'!C487&lt;'Raw Data'!E487, 1, 0)</f>
        <v>0</v>
      </c>
      <c r="AA492">
        <f>IF(AND('Raw Data'!C487&lt;'Raw Data'!E487, 'Raw Data'!O487&gt;'Raw Data'!P487), 'Raw Data'!C487, 0)</f>
        <v>0</v>
      </c>
      <c r="AB492" t="b">
        <f>'Raw Data'!C487&lt;'Raw Data'!E487</f>
        <v>0</v>
      </c>
      <c r="AC492">
        <f>IF('Raw Data'!C488&gt;'Raw Data'!E488, 1, 0)</f>
        <v>0</v>
      </c>
      <c r="AD492">
        <f>IF(AND('Raw Data'!C487&gt;'Raw Data'!E487, 'Raw Data'!O487&gt;'Raw Data'!P487), 'Raw Data'!C487, 0)</f>
        <v>0</v>
      </c>
      <c r="AE492">
        <f>IF('Raw Data'!E487&lt;'Raw Data'!C487, 1, 0)</f>
        <v>0</v>
      </c>
      <c r="AF492">
        <f>IF(AND('Raw Data'!C487&gt;'Raw Data'!E487, 'Raw Data'!O487&lt;'Raw Data'!P487), 'Raw Data'!E487, 0)</f>
        <v>0</v>
      </c>
      <c r="AG492">
        <f>IF('Raw Data'!E487&gt;'Raw Data'!C487, 1, 0)</f>
        <v>0</v>
      </c>
      <c r="AH492">
        <f>IF(AND('Raw Data'!C487&lt;'Raw Data'!E487, 'Raw Data'!O487&lt;'Raw Data'!P487), 'Raw Data'!E487, 0)</f>
        <v>0</v>
      </c>
      <c r="AI492" s="7">
        <f t="shared" si="122"/>
        <v>0</v>
      </c>
      <c r="AJ492">
        <f>IF(ISNUMBER('Raw Data'!C487), IF(_xlfn.XLOOKUP(SMALL('Raw Data'!C487:E487, 1), C492:G492, C492:G492, 0)&gt;0, SMALL('Raw Data'!C487:E487, 1), 0), 0)</f>
        <v>0</v>
      </c>
      <c r="AK492" s="7">
        <f t="shared" si="123"/>
        <v>0</v>
      </c>
      <c r="AL492">
        <f>IF(ISNUMBER('Raw Data'!C487), IF(_xlfn.XLOOKUP(SMALL('Raw Data'!C487:E487, 2), C492:G492, C492:G492, 0)&gt;0, SMALL('Raw Data'!C487:E487, 2), 0), 0)</f>
        <v>0</v>
      </c>
      <c r="AM492" s="7">
        <f t="shared" si="124"/>
        <v>0</v>
      </c>
      <c r="AN492">
        <f>IF(ISNUMBER('Raw Data'!C487), IF(_xlfn.XLOOKUP(SMALL('Raw Data'!C487:E487, 3), C492:G492, C492:G492, 0)&gt;0, SMALL('Raw Data'!C487:E487, 3), 0), 0)</f>
        <v>0</v>
      </c>
      <c r="AO492" s="7">
        <f t="shared" si="125"/>
        <v>0</v>
      </c>
      <c r="AP492">
        <f>IF(AND('Raw Data'!C487&lt;'Raw Data'!E487,'Raw Data'!O487&gt;'Raw Data'!P487),'Raw Data'!C487,IF(AND('Raw Data'!E487&lt;'Raw Data'!C487,'Raw Data'!P487&gt;'Raw Data'!O487),'Raw Data'!E487,0))</f>
        <v>0</v>
      </c>
      <c r="AQ492" s="7">
        <f t="shared" si="126"/>
        <v>0</v>
      </c>
      <c r="AR492">
        <f>IF(AND('Raw Data'!C487&gt;'Raw Data'!E487,'Raw Data'!O487&gt;'Raw Data'!P487),'Raw Data'!C487,IF(AND('Raw Data'!E487&gt;'Raw Data'!C487,'Raw Data'!P487&gt;'Raw Data'!O487),'Raw Data'!E487,0))</f>
        <v>0</v>
      </c>
      <c r="AS492">
        <f>IF('Raw Data'!D487&gt;0, IF('Raw Data'!D487&gt;4, Analysis!P492, 1), 0)</f>
        <v>0</v>
      </c>
      <c r="AT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AU492">
        <f t="shared" si="127"/>
        <v>0</v>
      </c>
      <c r="AV492">
        <f>IF(AND('Raw Data'!D487&gt;4,'Raw Data'!O487&lt;'Raw Data'!P487),'Raw Data'!K487,IF(AND('Raw Data'!D487&gt;4,'Raw Data'!O487='Raw Data'!P487),0,IF('Raw Data'!O487='Raw Data'!P487,'Raw Data'!D487,0)))</f>
        <v>0</v>
      </c>
      <c r="AW492">
        <f>IF(AND('Raw Data'!D487&lt;4, NOT(ISBLANK('Raw Data'!D487))), 1, 0)</f>
        <v>0</v>
      </c>
      <c r="AX492">
        <f>IF(AND('Raw Data'!D487&lt;4, 'Raw Data'!O487='Raw Data'!P487), 'Raw Data'!D487, 0)</f>
        <v>0</v>
      </c>
    </row>
    <row r="493" spans="1:50" x14ac:dyDescent="0.3">
      <c r="A493">
        <f>'Raw Data'!Q488</f>
        <v>0</v>
      </c>
      <c r="B493" s="7">
        <f t="shared" si="112"/>
        <v>0</v>
      </c>
      <c r="C493">
        <f>IF('Raw Data'!O488&gt;'Raw Data'!P488, 'Raw Data'!C488, 0)</f>
        <v>0</v>
      </c>
      <c r="D493" s="7">
        <f t="shared" si="113"/>
        <v>0</v>
      </c>
      <c r="E493">
        <f>IF(AND(ISNUMBER('Raw Data'!O488), 'Raw Data'!O488='Raw Data'!P488), 'Raw Data'!D488, 0)</f>
        <v>0</v>
      </c>
      <c r="F493" s="7">
        <f t="shared" si="114"/>
        <v>0</v>
      </c>
      <c r="G493">
        <f>IF('Raw Data'!O488&lt;'Raw Data'!P488, 'Raw Data'!E488, 0)</f>
        <v>0</v>
      </c>
      <c r="H493" s="7">
        <f t="shared" si="115"/>
        <v>0</v>
      </c>
      <c r="I493">
        <f>IF(SUM('Raw Data'!O488:P488)&gt;2, 'Raw Data'!F488, 0)</f>
        <v>0</v>
      </c>
      <c r="J493" s="7">
        <f t="shared" si="116"/>
        <v>0</v>
      </c>
      <c r="K493">
        <f>IF(AND(ISNUMBER('Raw Data'!O488),SUM('Raw Data'!O488:P488)&lt;3),'Raw Data'!F488,)</f>
        <v>0</v>
      </c>
      <c r="L493" s="7">
        <f t="shared" si="117"/>
        <v>0</v>
      </c>
      <c r="M493">
        <f>IF(AND('Raw Data'!O488&gt;0, 'Raw Data'!P488&gt;0), 'Raw Data'!H488, 0)</f>
        <v>0</v>
      </c>
      <c r="N493" s="7">
        <f t="shared" si="118"/>
        <v>0</v>
      </c>
      <c r="O493">
        <f>IF(AND(ISNUMBER('Raw Data'!O488), OR('Raw Data'!O488=0, 'Raw Data'!P488=0)), 'Raw Data'!I488, 0)</f>
        <v>0</v>
      </c>
      <c r="P493" s="7">
        <f>IF(OR(E493&gt;0, ISBLANK('Raw Data'!O488)=TRUE), 0, 1)</f>
        <v>0</v>
      </c>
      <c r="Q493">
        <f>IF('Raw Data'!O488='Raw Data'!P488, 0, IF('Raw Data'!O488&gt;'Raw Data'!P488, 'Raw Data'!J488, 0))</f>
        <v>0</v>
      </c>
      <c r="R493" s="7">
        <f>IF(OR(E493&gt;0, ISBLANK('Raw Data'!O488)=TRUE), 0, 1)</f>
        <v>0</v>
      </c>
      <c r="S493">
        <f>IF('Raw Data'!O488='Raw Data'!P488, 0, IF('Raw Data'!O488&lt;'Raw Data'!P488, 'Raw Data'!K488, 0))</f>
        <v>0</v>
      </c>
      <c r="T493" s="7">
        <f t="shared" si="119"/>
        <v>0</v>
      </c>
      <c r="U493">
        <f>IF(AND(ISNUMBER('Raw Data'!O488), OR('Raw Data'!O488&gt;'Raw Data'!P488, 'Raw Data'!O488='Raw Data'!P488)), 'Raw Data'!L488, 0)</f>
        <v>0</v>
      </c>
      <c r="V493" s="7">
        <f t="shared" si="120"/>
        <v>0</v>
      </c>
      <c r="W493">
        <f>IF(AND(ISNUMBER('Raw Data'!O488), OR('Raw Data'!O488&lt;'Raw Data'!P488, 'Raw Data'!O488='Raw Data'!P488)), 'Raw Data'!M488, 0)</f>
        <v>0</v>
      </c>
      <c r="X493" s="7">
        <f t="shared" si="121"/>
        <v>0</v>
      </c>
      <c r="Y493">
        <f>IF(AND(ISNUMBER('Raw Data'!O488), OR('Raw Data'!O488&gt;'Raw Data'!P488, 'Raw Data'!O488&lt;'Raw Data'!P488)), 'Raw Data'!N488, 0)</f>
        <v>0</v>
      </c>
      <c r="Z493">
        <f>IF('Raw Data'!C488&lt;'Raw Data'!E488, 1, 0)</f>
        <v>0</v>
      </c>
      <c r="AA493">
        <f>IF(AND('Raw Data'!C488&lt;'Raw Data'!E488, 'Raw Data'!O488&gt;'Raw Data'!P488), 'Raw Data'!C488, 0)</f>
        <v>0</v>
      </c>
      <c r="AB493" t="b">
        <f>'Raw Data'!C488&lt;'Raw Data'!E488</f>
        <v>0</v>
      </c>
      <c r="AC493">
        <f>IF('Raw Data'!C489&gt;'Raw Data'!E489, 1, 0)</f>
        <v>0</v>
      </c>
      <c r="AD493">
        <f>IF(AND('Raw Data'!C488&gt;'Raw Data'!E488, 'Raw Data'!O488&gt;'Raw Data'!P488), 'Raw Data'!C488, 0)</f>
        <v>0</v>
      </c>
      <c r="AE493">
        <f>IF('Raw Data'!E488&lt;'Raw Data'!C488, 1, 0)</f>
        <v>0</v>
      </c>
      <c r="AF493">
        <f>IF(AND('Raw Data'!C488&gt;'Raw Data'!E488, 'Raw Data'!O488&lt;'Raw Data'!P488), 'Raw Data'!E488, 0)</f>
        <v>0</v>
      </c>
      <c r="AG493">
        <f>IF('Raw Data'!E488&gt;'Raw Data'!C488, 1, 0)</f>
        <v>0</v>
      </c>
      <c r="AH493">
        <f>IF(AND('Raw Data'!C488&lt;'Raw Data'!E488, 'Raw Data'!O488&lt;'Raw Data'!P488), 'Raw Data'!E488, 0)</f>
        <v>0</v>
      </c>
      <c r="AI493" s="7">
        <f t="shared" si="122"/>
        <v>0</v>
      </c>
      <c r="AJ493">
        <f>IF(ISNUMBER('Raw Data'!C488), IF(_xlfn.XLOOKUP(SMALL('Raw Data'!C488:E488, 1), C493:G493, C493:G493, 0)&gt;0, SMALL('Raw Data'!C488:E488, 1), 0), 0)</f>
        <v>0</v>
      </c>
      <c r="AK493" s="7">
        <f t="shared" si="123"/>
        <v>0</v>
      </c>
      <c r="AL493">
        <f>IF(ISNUMBER('Raw Data'!C488), IF(_xlfn.XLOOKUP(SMALL('Raw Data'!C488:E488, 2), C493:G493, C493:G493, 0)&gt;0, SMALL('Raw Data'!C488:E488, 2), 0), 0)</f>
        <v>0</v>
      </c>
      <c r="AM493" s="7">
        <f t="shared" si="124"/>
        <v>0</v>
      </c>
      <c r="AN493">
        <f>IF(ISNUMBER('Raw Data'!C488), IF(_xlfn.XLOOKUP(SMALL('Raw Data'!C488:E488, 3), C493:G493, C493:G493, 0)&gt;0, SMALL('Raw Data'!C488:E488, 3), 0), 0)</f>
        <v>0</v>
      </c>
      <c r="AO493" s="7">
        <f t="shared" si="125"/>
        <v>0</v>
      </c>
      <c r="AP493">
        <f>IF(AND('Raw Data'!C488&lt;'Raw Data'!E488,'Raw Data'!O488&gt;'Raw Data'!P488),'Raw Data'!C488,IF(AND('Raw Data'!E488&lt;'Raw Data'!C488,'Raw Data'!P488&gt;'Raw Data'!O488),'Raw Data'!E488,0))</f>
        <v>0</v>
      </c>
      <c r="AQ493" s="7">
        <f t="shared" si="126"/>
        <v>0</v>
      </c>
      <c r="AR493">
        <f>IF(AND('Raw Data'!C488&gt;'Raw Data'!E488,'Raw Data'!O488&gt;'Raw Data'!P488),'Raw Data'!C488,IF(AND('Raw Data'!E488&gt;'Raw Data'!C488,'Raw Data'!P488&gt;'Raw Data'!O488),'Raw Data'!E488,0))</f>
        <v>0</v>
      </c>
      <c r="AS493">
        <f>IF('Raw Data'!D488&gt;0, IF('Raw Data'!D488&gt;4, Analysis!P493, 1), 0)</f>
        <v>0</v>
      </c>
      <c r="AT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AU493">
        <f t="shared" si="127"/>
        <v>0</v>
      </c>
      <c r="AV493">
        <f>IF(AND('Raw Data'!D488&gt;4,'Raw Data'!O488&lt;'Raw Data'!P488),'Raw Data'!K488,IF(AND('Raw Data'!D488&gt;4,'Raw Data'!O488='Raw Data'!P488),0,IF('Raw Data'!O488='Raw Data'!P488,'Raw Data'!D488,0)))</f>
        <v>0</v>
      </c>
      <c r="AW493">
        <f>IF(AND('Raw Data'!D488&lt;4, NOT(ISBLANK('Raw Data'!D488))), 1, 0)</f>
        <v>0</v>
      </c>
      <c r="AX493">
        <f>IF(AND('Raw Data'!D488&lt;4, 'Raw Data'!O488='Raw Data'!P488), 'Raw Data'!D488, 0)</f>
        <v>0</v>
      </c>
    </row>
    <row r="494" spans="1:50" x14ac:dyDescent="0.3">
      <c r="A494">
        <f>'Raw Data'!Q489</f>
        <v>0</v>
      </c>
      <c r="B494" s="7">
        <f t="shared" si="112"/>
        <v>0</v>
      </c>
      <c r="C494">
        <f>IF('Raw Data'!O489&gt;'Raw Data'!P489, 'Raw Data'!C489, 0)</f>
        <v>0</v>
      </c>
      <c r="D494" s="7">
        <f t="shared" si="113"/>
        <v>0</v>
      </c>
      <c r="E494">
        <f>IF(AND(ISNUMBER('Raw Data'!O489), 'Raw Data'!O489='Raw Data'!P489), 'Raw Data'!D489, 0)</f>
        <v>0</v>
      </c>
      <c r="F494" s="7">
        <f t="shared" si="114"/>
        <v>0</v>
      </c>
      <c r="G494">
        <f>IF('Raw Data'!O489&lt;'Raw Data'!P489, 'Raw Data'!E489, 0)</f>
        <v>0</v>
      </c>
      <c r="H494" s="7">
        <f t="shared" si="115"/>
        <v>0</v>
      </c>
      <c r="I494">
        <f>IF(SUM('Raw Data'!O489:P489)&gt;2, 'Raw Data'!F489, 0)</f>
        <v>0</v>
      </c>
      <c r="J494" s="7">
        <f t="shared" si="116"/>
        <v>0</v>
      </c>
      <c r="K494">
        <f>IF(AND(ISNUMBER('Raw Data'!O489),SUM('Raw Data'!O489:P489)&lt;3),'Raw Data'!F489,)</f>
        <v>0</v>
      </c>
      <c r="L494" s="7">
        <f t="shared" si="117"/>
        <v>0</v>
      </c>
      <c r="M494">
        <f>IF(AND('Raw Data'!O489&gt;0, 'Raw Data'!P489&gt;0), 'Raw Data'!H489, 0)</f>
        <v>0</v>
      </c>
      <c r="N494" s="7">
        <f t="shared" si="118"/>
        <v>0</v>
      </c>
      <c r="O494">
        <f>IF(AND(ISNUMBER('Raw Data'!O489), OR('Raw Data'!O489=0, 'Raw Data'!P489=0)), 'Raw Data'!I489, 0)</f>
        <v>0</v>
      </c>
      <c r="P494" s="7">
        <f>IF(OR(E494&gt;0, ISBLANK('Raw Data'!O489)=TRUE), 0, 1)</f>
        <v>0</v>
      </c>
      <c r="Q494">
        <f>IF('Raw Data'!O489='Raw Data'!P489, 0, IF('Raw Data'!O489&gt;'Raw Data'!P489, 'Raw Data'!J489, 0))</f>
        <v>0</v>
      </c>
      <c r="R494" s="7">
        <f>IF(OR(E494&gt;0, ISBLANK('Raw Data'!O489)=TRUE), 0, 1)</f>
        <v>0</v>
      </c>
      <c r="S494">
        <f>IF('Raw Data'!O489='Raw Data'!P489, 0, IF('Raw Data'!O489&lt;'Raw Data'!P489, 'Raw Data'!K489, 0))</f>
        <v>0</v>
      </c>
      <c r="T494" s="7">
        <f t="shared" si="119"/>
        <v>0</v>
      </c>
      <c r="U494">
        <f>IF(AND(ISNUMBER('Raw Data'!O489), OR('Raw Data'!O489&gt;'Raw Data'!P489, 'Raw Data'!O489='Raw Data'!P489)), 'Raw Data'!L489, 0)</f>
        <v>0</v>
      </c>
      <c r="V494" s="7">
        <f t="shared" si="120"/>
        <v>0</v>
      </c>
      <c r="W494">
        <f>IF(AND(ISNUMBER('Raw Data'!O489), OR('Raw Data'!O489&lt;'Raw Data'!P489, 'Raw Data'!O489='Raw Data'!P489)), 'Raw Data'!M489, 0)</f>
        <v>0</v>
      </c>
      <c r="X494" s="7">
        <f t="shared" si="121"/>
        <v>0</v>
      </c>
      <c r="Y494">
        <f>IF(AND(ISNUMBER('Raw Data'!O489), OR('Raw Data'!O489&gt;'Raw Data'!P489, 'Raw Data'!O489&lt;'Raw Data'!P489)), 'Raw Data'!N489, 0)</f>
        <v>0</v>
      </c>
      <c r="Z494">
        <f>IF('Raw Data'!C489&lt;'Raw Data'!E489, 1, 0)</f>
        <v>0</v>
      </c>
      <c r="AA494">
        <f>IF(AND('Raw Data'!C489&lt;'Raw Data'!E489, 'Raw Data'!O489&gt;'Raw Data'!P489), 'Raw Data'!C489, 0)</f>
        <v>0</v>
      </c>
      <c r="AB494" t="b">
        <f>'Raw Data'!C489&lt;'Raw Data'!E489</f>
        <v>0</v>
      </c>
      <c r="AC494">
        <f>IF('Raw Data'!C490&gt;'Raw Data'!E490, 1, 0)</f>
        <v>0</v>
      </c>
      <c r="AD494">
        <f>IF(AND('Raw Data'!C489&gt;'Raw Data'!E489, 'Raw Data'!O489&gt;'Raw Data'!P489), 'Raw Data'!C489, 0)</f>
        <v>0</v>
      </c>
      <c r="AE494">
        <f>IF('Raw Data'!E489&lt;'Raw Data'!C489, 1, 0)</f>
        <v>0</v>
      </c>
      <c r="AF494">
        <f>IF(AND('Raw Data'!C489&gt;'Raw Data'!E489, 'Raw Data'!O489&lt;'Raw Data'!P489), 'Raw Data'!E489, 0)</f>
        <v>0</v>
      </c>
      <c r="AG494">
        <f>IF('Raw Data'!E489&gt;'Raw Data'!C489, 1, 0)</f>
        <v>0</v>
      </c>
      <c r="AH494">
        <f>IF(AND('Raw Data'!C489&lt;'Raw Data'!E489, 'Raw Data'!O489&lt;'Raw Data'!P489), 'Raw Data'!E489, 0)</f>
        <v>0</v>
      </c>
      <c r="AI494" s="7">
        <f t="shared" si="122"/>
        <v>0</v>
      </c>
      <c r="AJ494">
        <f>IF(ISNUMBER('Raw Data'!C489), IF(_xlfn.XLOOKUP(SMALL('Raw Data'!C489:E489, 1), C494:G494, C494:G494, 0)&gt;0, SMALL('Raw Data'!C489:E489, 1), 0), 0)</f>
        <v>0</v>
      </c>
      <c r="AK494" s="7">
        <f t="shared" si="123"/>
        <v>0</v>
      </c>
      <c r="AL494">
        <f>IF(ISNUMBER('Raw Data'!C489), IF(_xlfn.XLOOKUP(SMALL('Raw Data'!C489:E489, 2), C494:G494, C494:G494, 0)&gt;0, SMALL('Raw Data'!C489:E489, 2), 0), 0)</f>
        <v>0</v>
      </c>
      <c r="AM494" s="7">
        <f t="shared" si="124"/>
        <v>0</v>
      </c>
      <c r="AN494">
        <f>IF(ISNUMBER('Raw Data'!C489), IF(_xlfn.XLOOKUP(SMALL('Raw Data'!C489:E489, 3), C494:G494, C494:G494, 0)&gt;0, SMALL('Raw Data'!C489:E489, 3), 0), 0)</f>
        <v>0</v>
      </c>
      <c r="AO494" s="7">
        <f t="shared" si="125"/>
        <v>0</v>
      </c>
      <c r="AP494">
        <f>IF(AND('Raw Data'!C489&lt;'Raw Data'!E489,'Raw Data'!O489&gt;'Raw Data'!P489),'Raw Data'!C489,IF(AND('Raw Data'!E489&lt;'Raw Data'!C489,'Raw Data'!P489&gt;'Raw Data'!O489),'Raw Data'!E489,0))</f>
        <v>0</v>
      </c>
      <c r="AQ494" s="7">
        <f t="shared" si="126"/>
        <v>0</v>
      </c>
      <c r="AR494">
        <f>IF(AND('Raw Data'!C489&gt;'Raw Data'!E489,'Raw Data'!O489&gt;'Raw Data'!P489),'Raw Data'!C489,IF(AND('Raw Data'!E489&gt;'Raw Data'!C489,'Raw Data'!P489&gt;'Raw Data'!O489),'Raw Data'!E489,0))</f>
        <v>0</v>
      </c>
      <c r="AS494">
        <f>IF('Raw Data'!D489&gt;0, IF('Raw Data'!D489&gt;4, Analysis!P494, 1), 0)</f>
        <v>0</v>
      </c>
      <c r="AT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AU494">
        <f t="shared" si="127"/>
        <v>0</v>
      </c>
      <c r="AV494">
        <f>IF(AND('Raw Data'!D489&gt;4,'Raw Data'!O489&lt;'Raw Data'!P489),'Raw Data'!K489,IF(AND('Raw Data'!D489&gt;4,'Raw Data'!O489='Raw Data'!P489),0,IF('Raw Data'!O489='Raw Data'!P489,'Raw Data'!D489,0)))</f>
        <v>0</v>
      </c>
      <c r="AW494">
        <f>IF(AND('Raw Data'!D489&lt;4, NOT(ISBLANK('Raw Data'!D489))), 1, 0)</f>
        <v>0</v>
      </c>
      <c r="AX494">
        <f>IF(AND('Raw Data'!D489&lt;4, 'Raw Data'!O489='Raw Data'!P489), 'Raw Data'!D489, 0)</f>
        <v>0</v>
      </c>
    </row>
    <row r="495" spans="1:50" x14ac:dyDescent="0.3">
      <c r="A495">
        <f>'Raw Data'!Q490</f>
        <v>0</v>
      </c>
      <c r="B495" s="7">
        <f t="shared" si="112"/>
        <v>0</v>
      </c>
      <c r="C495">
        <f>IF('Raw Data'!O490&gt;'Raw Data'!P490, 'Raw Data'!C490, 0)</f>
        <v>0</v>
      </c>
      <c r="D495" s="7">
        <f t="shared" si="113"/>
        <v>0</v>
      </c>
      <c r="E495">
        <f>IF(AND(ISNUMBER('Raw Data'!O490), 'Raw Data'!O490='Raw Data'!P490), 'Raw Data'!D490, 0)</f>
        <v>0</v>
      </c>
      <c r="F495" s="7">
        <f t="shared" si="114"/>
        <v>0</v>
      </c>
      <c r="G495">
        <f>IF('Raw Data'!O490&lt;'Raw Data'!P490, 'Raw Data'!E490, 0)</f>
        <v>0</v>
      </c>
      <c r="H495" s="7">
        <f t="shared" si="115"/>
        <v>0</v>
      </c>
      <c r="I495">
        <f>IF(SUM('Raw Data'!O490:P490)&gt;2, 'Raw Data'!F490, 0)</f>
        <v>0</v>
      </c>
      <c r="J495" s="7">
        <f t="shared" si="116"/>
        <v>0</v>
      </c>
      <c r="K495">
        <f>IF(AND(ISNUMBER('Raw Data'!O490),SUM('Raw Data'!O490:P490)&lt;3),'Raw Data'!F490,)</f>
        <v>0</v>
      </c>
      <c r="L495" s="7">
        <f t="shared" si="117"/>
        <v>0</v>
      </c>
      <c r="M495">
        <f>IF(AND('Raw Data'!O490&gt;0, 'Raw Data'!P490&gt;0), 'Raw Data'!H490, 0)</f>
        <v>0</v>
      </c>
      <c r="N495" s="7">
        <f t="shared" si="118"/>
        <v>0</v>
      </c>
      <c r="O495">
        <f>IF(AND(ISNUMBER('Raw Data'!O490), OR('Raw Data'!O490=0, 'Raw Data'!P490=0)), 'Raw Data'!I490, 0)</f>
        <v>0</v>
      </c>
      <c r="P495" s="7">
        <f>IF(OR(E495&gt;0, ISBLANK('Raw Data'!O490)=TRUE), 0, 1)</f>
        <v>0</v>
      </c>
      <c r="Q495">
        <f>IF('Raw Data'!O490='Raw Data'!P490, 0, IF('Raw Data'!O490&gt;'Raw Data'!P490, 'Raw Data'!J490, 0))</f>
        <v>0</v>
      </c>
      <c r="R495" s="7">
        <f>IF(OR(E495&gt;0, ISBLANK('Raw Data'!O490)=TRUE), 0, 1)</f>
        <v>0</v>
      </c>
      <c r="S495">
        <f>IF('Raw Data'!O490='Raw Data'!P490, 0, IF('Raw Data'!O490&lt;'Raw Data'!P490, 'Raw Data'!K490, 0))</f>
        <v>0</v>
      </c>
      <c r="T495" s="7">
        <f t="shared" si="119"/>
        <v>0</v>
      </c>
      <c r="U495">
        <f>IF(AND(ISNUMBER('Raw Data'!O490), OR('Raw Data'!O490&gt;'Raw Data'!P490, 'Raw Data'!O490='Raw Data'!P490)), 'Raw Data'!L490, 0)</f>
        <v>0</v>
      </c>
      <c r="V495" s="7">
        <f t="shared" si="120"/>
        <v>0</v>
      </c>
      <c r="W495">
        <f>IF(AND(ISNUMBER('Raw Data'!O490), OR('Raw Data'!O490&lt;'Raw Data'!P490, 'Raw Data'!O490='Raw Data'!P490)), 'Raw Data'!M490, 0)</f>
        <v>0</v>
      </c>
      <c r="X495" s="7">
        <f t="shared" si="121"/>
        <v>0</v>
      </c>
      <c r="Y495">
        <f>IF(AND(ISNUMBER('Raw Data'!O490), OR('Raw Data'!O490&gt;'Raw Data'!P490, 'Raw Data'!O490&lt;'Raw Data'!P490)), 'Raw Data'!N490, 0)</f>
        <v>0</v>
      </c>
      <c r="Z495">
        <f>IF('Raw Data'!C490&lt;'Raw Data'!E490, 1, 0)</f>
        <v>0</v>
      </c>
      <c r="AA495">
        <f>IF(AND('Raw Data'!C490&lt;'Raw Data'!E490, 'Raw Data'!O490&gt;'Raw Data'!P490), 'Raw Data'!C490, 0)</f>
        <v>0</v>
      </c>
      <c r="AB495" t="b">
        <f>'Raw Data'!C490&lt;'Raw Data'!E490</f>
        <v>0</v>
      </c>
      <c r="AC495">
        <f>IF('Raw Data'!C491&gt;'Raw Data'!E491, 1, 0)</f>
        <v>0</v>
      </c>
      <c r="AD495">
        <f>IF(AND('Raw Data'!C490&gt;'Raw Data'!E490, 'Raw Data'!O490&gt;'Raw Data'!P490), 'Raw Data'!C490, 0)</f>
        <v>0</v>
      </c>
      <c r="AE495">
        <f>IF('Raw Data'!E490&lt;'Raw Data'!C490, 1, 0)</f>
        <v>0</v>
      </c>
      <c r="AF495">
        <f>IF(AND('Raw Data'!C490&gt;'Raw Data'!E490, 'Raw Data'!O490&lt;'Raw Data'!P490), 'Raw Data'!E490, 0)</f>
        <v>0</v>
      </c>
      <c r="AG495">
        <f>IF('Raw Data'!E490&gt;'Raw Data'!C490, 1, 0)</f>
        <v>0</v>
      </c>
      <c r="AH495">
        <f>IF(AND('Raw Data'!C490&lt;'Raw Data'!E490, 'Raw Data'!O490&lt;'Raw Data'!P490), 'Raw Data'!E490, 0)</f>
        <v>0</v>
      </c>
      <c r="AI495" s="7">
        <f t="shared" si="122"/>
        <v>0</v>
      </c>
      <c r="AJ495">
        <f>IF(ISNUMBER('Raw Data'!C490), IF(_xlfn.XLOOKUP(SMALL('Raw Data'!C490:E490, 1), C495:G495, C495:G495, 0)&gt;0, SMALL('Raw Data'!C490:E490, 1), 0), 0)</f>
        <v>0</v>
      </c>
      <c r="AK495" s="7">
        <f t="shared" si="123"/>
        <v>0</v>
      </c>
      <c r="AL495">
        <f>IF(ISNUMBER('Raw Data'!C490), IF(_xlfn.XLOOKUP(SMALL('Raw Data'!C490:E490, 2), C495:G495, C495:G495, 0)&gt;0, SMALL('Raw Data'!C490:E490, 2), 0), 0)</f>
        <v>0</v>
      </c>
      <c r="AM495" s="7">
        <f t="shared" si="124"/>
        <v>0</v>
      </c>
      <c r="AN495">
        <f>IF(ISNUMBER('Raw Data'!C490), IF(_xlfn.XLOOKUP(SMALL('Raw Data'!C490:E490, 3), C495:G495, C495:G495, 0)&gt;0, SMALL('Raw Data'!C490:E490, 3), 0), 0)</f>
        <v>0</v>
      </c>
      <c r="AO495" s="7">
        <f t="shared" si="125"/>
        <v>0</v>
      </c>
      <c r="AP495">
        <f>IF(AND('Raw Data'!C490&lt;'Raw Data'!E490,'Raw Data'!O490&gt;'Raw Data'!P490),'Raw Data'!C490,IF(AND('Raw Data'!E490&lt;'Raw Data'!C490,'Raw Data'!P490&gt;'Raw Data'!O490),'Raw Data'!E490,0))</f>
        <v>0</v>
      </c>
      <c r="AQ495" s="7">
        <f t="shared" si="126"/>
        <v>0</v>
      </c>
      <c r="AR495">
        <f>IF(AND('Raw Data'!C490&gt;'Raw Data'!E490,'Raw Data'!O490&gt;'Raw Data'!P490),'Raw Data'!C490,IF(AND('Raw Data'!E490&gt;'Raw Data'!C490,'Raw Data'!P490&gt;'Raw Data'!O490),'Raw Data'!E490,0))</f>
        <v>0</v>
      </c>
      <c r="AS495">
        <f>IF('Raw Data'!D490&gt;0, IF('Raw Data'!D490&gt;4, Analysis!P495, 1), 0)</f>
        <v>0</v>
      </c>
      <c r="AT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AU495">
        <f t="shared" si="127"/>
        <v>0</v>
      </c>
      <c r="AV495">
        <f>IF(AND('Raw Data'!D490&gt;4,'Raw Data'!O490&lt;'Raw Data'!P490),'Raw Data'!K490,IF(AND('Raw Data'!D490&gt;4,'Raw Data'!O490='Raw Data'!P490),0,IF('Raw Data'!O490='Raw Data'!P490,'Raw Data'!D490,0)))</f>
        <v>0</v>
      </c>
      <c r="AW495">
        <f>IF(AND('Raw Data'!D490&lt;4, NOT(ISBLANK('Raw Data'!D490))), 1, 0)</f>
        <v>0</v>
      </c>
      <c r="AX495">
        <f>IF(AND('Raw Data'!D490&lt;4, 'Raw Data'!O490='Raw Data'!P490), 'Raw Data'!D490, 0)</f>
        <v>0</v>
      </c>
    </row>
    <row r="496" spans="1:50" x14ac:dyDescent="0.3">
      <c r="A496">
        <f>'Raw Data'!Q491</f>
        <v>0</v>
      </c>
      <c r="B496" s="7">
        <f t="shared" si="112"/>
        <v>0</v>
      </c>
      <c r="C496">
        <f>IF('Raw Data'!O491&gt;'Raw Data'!P491, 'Raw Data'!C491, 0)</f>
        <v>0</v>
      </c>
      <c r="D496" s="7">
        <f t="shared" si="113"/>
        <v>0</v>
      </c>
      <c r="E496">
        <f>IF(AND(ISNUMBER('Raw Data'!O491), 'Raw Data'!O491='Raw Data'!P491), 'Raw Data'!D491, 0)</f>
        <v>0</v>
      </c>
      <c r="F496" s="7">
        <f t="shared" si="114"/>
        <v>0</v>
      </c>
      <c r="G496">
        <f>IF('Raw Data'!O491&lt;'Raw Data'!P491, 'Raw Data'!E491, 0)</f>
        <v>0</v>
      </c>
      <c r="H496" s="7">
        <f t="shared" si="115"/>
        <v>0</v>
      </c>
      <c r="I496">
        <f>IF(SUM('Raw Data'!O491:P491)&gt;2, 'Raw Data'!F491, 0)</f>
        <v>0</v>
      </c>
      <c r="J496" s="7">
        <f t="shared" si="116"/>
        <v>0</v>
      </c>
      <c r="K496">
        <f>IF(AND(ISNUMBER('Raw Data'!O491),SUM('Raw Data'!O491:P491)&lt;3),'Raw Data'!F491,)</f>
        <v>0</v>
      </c>
      <c r="L496" s="7">
        <f t="shared" si="117"/>
        <v>0</v>
      </c>
      <c r="M496">
        <f>IF(AND('Raw Data'!O491&gt;0, 'Raw Data'!P491&gt;0), 'Raw Data'!H491, 0)</f>
        <v>0</v>
      </c>
      <c r="N496" s="7">
        <f t="shared" si="118"/>
        <v>0</v>
      </c>
      <c r="O496">
        <f>IF(AND(ISNUMBER('Raw Data'!O491), OR('Raw Data'!O491=0, 'Raw Data'!P491=0)), 'Raw Data'!I491, 0)</f>
        <v>0</v>
      </c>
      <c r="P496" s="7">
        <f>IF(OR(E496&gt;0, ISBLANK('Raw Data'!O491)=TRUE), 0, 1)</f>
        <v>0</v>
      </c>
      <c r="Q496">
        <f>IF('Raw Data'!O491='Raw Data'!P491, 0, IF('Raw Data'!O491&gt;'Raw Data'!P491, 'Raw Data'!J491, 0))</f>
        <v>0</v>
      </c>
      <c r="R496" s="7">
        <f>IF(OR(E496&gt;0, ISBLANK('Raw Data'!O491)=TRUE), 0, 1)</f>
        <v>0</v>
      </c>
      <c r="S496">
        <f>IF('Raw Data'!O491='Raw Data'!P491, 0, IF('Raw Data'!O491&lt;'Raw Data'!P491, 'Raw Data'!K491, 0))</f>
        <v>0</v>
      </c>
      <c r="T496" s="7">
        <f t="shared" si="119"/>
        <v>0</v>
      </c>
      <c r="U496">
        <f>IF(AND(ISNUMBER('Raw Data'!O491), OR('Raw Data'!O491&gt;'Raw Data'!P491, 'Raw Data'!O491='Raw Data'!P491)), 'Raw Data'!L491, 0)</f>
        <v>0</v>
      </c>
      <c r="V496" s="7">
        <f t="shared" si="120"/>
        <v>0</v>
      </c>
      <c r="W496">
        <f>IF(AND(ISNUMBER('Raw Data'!O491), OR('Raw Data'!O491&lt;'Raw Data'!P491, 'Raw Data'!O491='Raw Data'!P491)), 'Raw Data'!M491, 0)</f>
        <v>0</v>
      </c>
      <c r="X496" s="7">
        <f t="shared" si="121"/>
        <v>0</v>
      </c>
      <c r="Y496">
        <f>IF(AND(ISNUMBER('Raw Data'!O491), OR('Raw Data'!O491&gt;'Raw Data'!P491, 'Raw Data'!O491&lt;'Raw Data'!P491)), 'Raw Data'!N491, 0)</f>
        <v>0</v>
      </c>
      <c r="Z496">
        <f>IF('Raw Data'!C491&lt;'Raw Data'!E491, 1, 0)</f>
        <v>0</v>
      </c>
      <c r="AA496">
        <f>IF(AND('Raw Data'!C491&lt;'Raw Data'!E491, 'Raw Data'!O491&gt;'Raw Data'!P491), 'Raw Data'!C491, 0)</f>
        <v>0</v>
      </c>
      <c r="AB496" t="b">
        <f>'Raw Data'!C491&lt;'Raw Data'!E491</f>
        <v>0</v>
      </c>
      <c r="AC496">
        <f>IF('Raw Data'!C492&gt;'Raw Data'!E492, 1, 0)</f>
        <v>0</v>
      </c>
      <c r="AD496">
        <f>IF(AND('Raw Data'!C491&gt;'Raw Data'!E491, 'Raw Data'!O491&gt;'Raw Data'!P491), 'Raw Data'!C491, 0)</f>
        <v>0</v>
      </c>
      <c r="AE496">
        <f>IF('Raw Data'!E491&lt;'Raw Data'!C491, 1, 0)</f>
        <v>0</v>
      </c>
      <c r="AF496">
        <f>IF(AND('Raw Data'!C491&gt;'Raw Data'!E491, 'Raw Data'!O491&lt;'Raw Data'!P491), 'Raw Data'!E491, 0)</f>
        <v>0</v>
      </c>
      <c r="AG496">
        <f>IF('Raw Data'!E491&gt;'Raw Data'!C491, 1, 0)</f>
        <v>0</v>
      </c>
      <c r="AH496">
        <f>IF(AND('Raw Data'!C491&lt;'Raw Data'!E491, 'Raw Data'!O491&lt;'Raw Data'!P491), 'Raw Data'!E491, 0)</f>
        <v>0</v>
      </c>
      <c r="AI496" s="7">
        <f t="shared" si="122"/>
        <v>0</v>
      </c>
      <c r="AJ496">
        <f>IF(ISNUMBER('Raw Data'!C491), IF(_xlfn.XLOOKUP(SMALL('Raw Data'!C491:E491, 1), C496:G496, C496:G496, 0)&gt;0, SMALL('Raw Data'!C491:E491, 1), 0), 0)</f>
        <v>0</v>
      </c>
      <c r="AK496" s="7">
        <f t="shared" si="123"/>
        <v>0</v>
      </c>
      <c r="AL496">
        <f>IF(ISNUMBER('Raw Data'!C491), IF(_xlfn.XLOOKUP(SMALL('Raw Data'!C491:E491, 2), C496:G496, C496:G496, 0)&gt;0, SMALL('Raw Data'!C491:E491, 2), 0), 0)</f>
        <v>0</v>
      </c>
      <c r="AM496" s="7">
        <f t="shared" si="124"/>
        <v>0</v>
      </c>
      <c r="AN496">
        <f>IF(ISNUMBER('Raw Data'!C491), IF(_xlfn.XLOOKUP(SMALL('Raw Data'!C491:E491, 3), C496:G496, C496:G496, 0)&gt;0, SMALL('Raw Data'!C491:E491, 3), 0), 0)</f>
        <v>0</v>
      </c>
      <c r="AO496" s="7">
        <f t="shared" si="125"/>
        <v>0</v>
      </c>
      <c r="AP496">
        <f>IF(AND('Raw Data'!C491&lt;'Raw Data'!E491,'Raw Data'!O491&gt;'Raw Data'!P491),'Raw Data'!C491,IF(AND('Raw Data'!E491&lt;'Raw Data'!C491,'Raw Data'!P491&gt;'Raw Data'!O491),'Raw Data'!E491,0))</f>
        <v>0</v>
      </c>
      <c r="AQ496" s="7">
        <f t="shared" si="126"/>
        <v>0</v>
      </c>
      <c r="AR496">
        <f>IF(AND('Raw Data'!C491&gt;'Raw Data'!E491,'Raw Data'!O491&gt;'Raw Data'!P491),'Raw Data'!C491,IF(AND('Raw Data'!E491&gt;'Raw Data'!C491,'Raw Data'!P491&gt;'Raw Data'!O491),'Raw Data'!E491,0))</f>
        <v>0</v>
      </c>
      <c r="AS496">
        <f>IF('Raw Data'!D491&gt;0, IF('Raw Data'!D491&gt;4, Analysis!P496, 1), 0)</f>
        <v>0</v>
      </c>
      <c r="AT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AU496">
        <f t="shared" si="127"/>
        <v>0</v>
      </c>
      <c r="AV496">
        <f>IF(AND('Raw Data'!D491&gt;4,'Raw Data'!O491&lt;'Raw Data'!P491),'Raw Data'!K491,IF(AND('Raw Data'!D491&gt;4,'Raw Data'!O491='Raw Data'!P491),0,IF('Raw Data'!O491='Raw Data'!P491,'Raw Data'!D491,0)))</f>
        <v>0</v>
      </c>
      <c r="AW496">
        <f>IF(AND('Raw Data'!D491&lt;4, NOT(ISBLANK('Raw Data'!D491))), 1, 0)</f>
        <v>0</v>
      </c>
      <c r="AX496">
        <f>IF(AND('Raw Data'!D491&lt;4, 'Raw Data'!O491='Raw Data'!P491), 'Raw Data'!D491, 0)</f>
        <v>0</v>
      </c>
    </row>
    <row r="497" spans="1:50" x14ac:dyDescent="0.3">
      <c r="A497">
        <f>'Raw Data'!Q492</f>
        <v>0</v>
      </c>
      <c r="B497" s="7">
        <f t="shared" si="112"/>
        <v>0</v>
      </c>
      <c r="C497">
        <f>IF('Raw Data'!O492&gt;'Raw Data'!P492, 'Raw Data'!C492, 0)</f>
        <v>0</v>
      </c>
      <c r="D497" s="7">
        <f t="shared" si="113"/>
        <v>0</v>
      </c>
      <c r="E497">
        <f>IF(AND(ISNUMBER('Raw Data'!O492), 'Raw Data'!O492='Raw Data'!P492), 'Raw Data'!D492, 0)</f>
        <v>0</v>
      </c>
      <c r="F497" s="7">
        <f t="shared" si="114"/>
        <v>0</v>
      </c>
      <c r="G497">
        <f>IF('Raw Data'!O492&lt;'Raw Data'!P492, 'Raw Data'!E492, 0)</f>
        <v>0</v>
      </c>
      <c r="H497" s="7">
        <f t="shared" si="115"/>
        <v>0</v>
      </c>
      <c r="I497">
        <f>IF(SUM('Raw Data'!O492:P492)&gt;2, 'Raw Data'!F492, 0)</f>
        <v>0</v>
      </c>
      <c r="J497" s="7">
        <f t="shared" si="116"/>
        <v>0</v>
      </c>
      <c r="K497">
        <f>IF(AND(ISNUMBER('Raw Data'!O492),SUM('Raw Data'!O492:P492)&lt;3),'Raw Data'!F492,)</f>
        <v>0</v>
      </c>
      <c r="L497" s="7">
        <f t="shared" si="117"/>
        <v>0</v>
      </c>
      <c r="M497">
        <f>IF(AND('Raw Data'!O492&gt;0, 'Raw Data'!P492&gt;0), 'Raw Data'!H492, 0)</f>
        <v>0</v>
      </c>
      <c r="N497" s="7">
        <f t="shared" si="118"/>
        <v>0</v>
      </c>
      <c r="O497">
        <f>IF(AND(ISNUMBER('Raw Data'!O492), OR('Raw Data'!O492=0, 'Raw Data'!P492=0)), 'Raw Data'!I492, 0)</f>
        <v>0</v>
      </c>
      <c r="P497" s="7">
        <f>IF(OR(E497&gt;0, ISBLANK('Raw Data'!O492)=TRUE), 0, 1)</f>
        <v>0</v>
      </c>
      <c r="Q497">
        <f>IF('Raw Data'!O492='Raw Data'!P492, 0, IF('Raw Data'!O492&gt;'Raw Data'!P492, 'Raw Data'!J492, 0))</f>
        <v>0</v>
      </c>
      <c r="R497" s="7">
        <f>IF(OR(E497&gt;0, ISBLANK('Raw Data'!O492)=TRUE), 0, 1)</f>
        <v>0</v>
      </c>
      <c r="S497">
        <f>IF('Raw Data'!O492='Raw Data'!P492, 0, IF('Raw Data'!O492&lt;'Raw Data'!P492, 'Raw Data'!K492, 0))</f>
        <v>0</v>
      </c>
      <c r="T497" s="7">
        <f t="shared" si="119"/>
        <v>0</v>
      </c>
      <c r="U497">
        <f>IF(AND(ISNUMBER('Raw Data'!O492), OR('Raw Data'!O492&gt;'Raw Data'!P492, 'Raw Data'!O492='Raw Data'!P492)), 'Raw Data'!L492, 0)</f>
        <v>0</v>
      </c>
      <c r="V497" s="7">
        <f t="shared" si="120"/>
        <v>0</v>
      </c>
      <c r="W497">
        <f>IF(AND(ISNUMBER('Raw Data'!O492), OR('Raw Data'!O492&lt;'Raw Data'!P492, 'Raw Data'!O492='Raw Data'!P492)), 'Raw Data'!M492, 0)</f>
        <v>0</v>
      </c>
      <c r="X497" s="7">
        <f t="shared" si="121"/>
        <v>0</v>
      </c>
      <c r="Y497">
        <f>IF(AND(ISNUMBER('Raw Data'!O492), OR('Raw Data'!O492&gt;'Raw Data'!P492, 'Raw Data'!O492&lt;'Raw Data'!P492)), 'Raw Data'!N492, 0)</f>
        <v>0</v>
      </c>
      <c r="Z497">
        <f>IF('Raw Data'!C492&lt;'Raw Data'!E492, 1, 0)</f>
        <v>0</v>
      </c>
      <c r="AA497">
        <f>IF(AND('Raw Data'!C492&lt;'Raw Data'!E492, 'Raw Data'!O492&gt;'Raw Data'!P492), 'Raw Data'!C492, 0)</f>
        <v>0</v>
      </c>
      <c r="AB497" t="b">
        <f>'Raw Data'!C492&lt;'Raw Data'!E492</f>
        <v>0</v>
      </c>
      <c r="AC497">
        <f>IF('Raw Data'!C493&gt;'Raw Data'!E493, 1, 0)</f>
        <v>0</v>
      </c>
      <c r="AD497">
        <f>IF(AND('Raw Data'!C492&gt;'Raw Data'!E492, 'Raw Data'!O492&gt;'Raw Data'!P492), 'Raw Data'!C492, 0)</f>
        <v>0</v>
      </c>
      <c r="AE497">
        <f>IF('Raw Data'!E492&lt;'Raw Data'!C492, 1, 0)</f>
        <v>0</v>
      </c>
      <c r="AF497">
        <f>IF(AND('Raw Data'!C492&gt;'Raw Data'!E492, 'Raw Data'!O492&lt;'Raw Data'!P492), 'Raw Data'!E492, 0)</f>
        <v>0</v>
      </c>
      <c r="AG497">
        <f>IF('Raw Data'!E492&gt;'Raw Data'!C492, 1, 0)</f>
        <v>0</v>
      </c>
      <c r="AH497">
        <f>IF(AND('Raw Data'!C492&lt;'Raw Data'!E492, 'Raw Data'!O492&lt;'Raw Data'!P492), 'Raw Data'!E492, 0)</f>
        <v>0</v>
      </c>
      <c r="AI497" s="7">
        <f t="shared" si="122"/>
        <v>0</v>
      </c>
      <c r="AJ497">
        <f>IF(ISNUMBER('Raw Data'!C492), IF(_xlfn.XLOOKUP(SMALL('Raw Data'!C492:E492, 1), C497:G497, C497:G497, 0)&gt;0, SMALL('Raw Data'!C492:E492, 1), 0), 0)</f>
        <v>0</v>
      </c>
      <c r="AK497" s="7">
        <f t="shared" si="123"/>
        <v>0</v>
      </c>
      <c r="AL497">
        <f>IF(ISNUMBER('Raw Data'!C492), IF(_xlfn.XLOOKUP(SMALL('Raw Data'!C492:E492, 2), C497:G497, C497:G497, 0)&gt;0, SMALL('Raw Data'!C492:E492, 2), 0), 0)</f>
        <v>0</v>
      </c>
      <c r="AM497" s="7">
        <f t="shared" si="124"/>
        <v>0</v>
      </c>
      <c r="AN497">
        <f>IF(ISNUMBER('Raw Data'!C492), IF(_xlfn.XLOOKUP(SMALL('Raw Data'!C492:E492, 3), C497:G497, C497:G497, 0)&gt;0, SMALL('Raw Data'!C492:E492, 3), 0), 0)</f>
        <v>0</v>
      </c>
      <c r="AO497" s="7">
        <f t="shared" si="125"/>
        <v>0</v>
      </c>
      <c r="AP497">
        <f>IF(AND('Raw Data'!C492&lt;'Raw Data'!E492,'Raw Data'!O492&gt;'Raw Data'!P492),'Raw Data'!C492,IF(AND('Raw Data'!E492&lt;'Raw Data'!C492,'Raw Data'!P492&gt;'Raw Data'!O492),'Raw Data'!E492,0))</f>
        <v>0</v>
      </c>
      <c r="AQ497" s="7">
        <f t="shared" si="126"/>
        <v>0</v>
      </c>
      <c r="AR497">
        <f>IF(AND('Raw Data'!C492&gt;'Raw Data'!E492,'Raw Data'!O492&gt;'Raw Data'!P492),'Raw Data'!C492,IF(AND('Raw Data'!E492&gt;'Raw Data'!C492,'Raw Data'!P492&gt;'Raw Data'!O492),'Raw Data'!E492,0))</f>
        <v>0</v>
      </c>
      <c r="AS497">
        <f>IF('Raw Data'!D492&gt;0, IF('Raw Data'!D492&gt;4, Analysis!P497, 1), 0)</f>
        <v>0</v>
      </c>
      <c r="AT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AU497">
        <f t="shared" si="127"/>
        <v>0</v>
      </c>
      <c r="AV497">
        <f>IF(AND('Raw Data'!D492&gt;4,'Raw Data'!O492&lt;'Raw Data'!P492),'Raw Data'!K492,IF(AND('Raw Data'!D492&gt;4,'Raw Data'!O492='Raw Data'!P492),0,IF('Raw Data'!O492='Raw Data'!P492,'Raw Data'!D492,0)))</f>
        <v>0</v>
      </c>
      <c r="AW497">
        <f>IF(AND('Raw Data'!D492&lt;4, NOT(ISBLANK('Raw Data'!D492))), 1, 0)</f>
        <v>0</v>
      </c>
      <c r="AX497">
        <f>IF(AND('Raw Data'!D492&lt;4, 'Raw Data'!O492='Raw Data'!P492), 'Raw Data'!D492, 0)</f>
        <v>0</v>
      </c>
    </row>
    <row r="498" spans="1:50" x14ac:dyDescent="0.3">
      <c r="A498">
        <f>'Raw Data'!Q493</f>
        <v>0</v>
      </c>
      <c r="B498" s="7">
        <f t="shared" si="112"/>
        <v>0</v>
      </c>
      <c r="C498">
        <f>IF('Raw Data'!O493&gt;'Raw Data'!P493, 'Raw Data'!C493, 0)</f>
        <v>0</v>
      </c>
      <c r="D498" s="7">
        <f t="shared" si="113"/>
        <v>0</v>
      </c>
      <c r="E498">
        <f>IF(AND(ISNUMBER('Raw Data'!O493), 'Raw Data'!O493='Raw Data'!P493), 'Raw Data'!D493, 0)</f>
        <v>0</v>
      </c>
      <c r="F498" s="7">
        <f t="shared" si="114"/>
        <v>0</v>
      </c>
      <c r="G498">
        <f>IF('Raw Data'!O493&lt;'Raw Data'!P493, 'Raw Data'!E493, 0)</f>
        <v>0</v>
      </c>
      <c r="H498" s="7">
        <f t="shared" si="115"/>
        <v>0</v>
      </c>
      <c r="I498">
        <f>IF(SUM('Raw Data'!O493:P493)&gt;2, 'Raw Data'!F493, 0)</f>
        <v>0</v>
      </c>
      <c r="J498" s="7">
        <f t="shared" si="116"/>
        <v>0</v>
      </c>
      <c r="K498">
        <f>IF(AND(ISNUMBER('Raw Data'!O493),SUM('Raw Data'!O493:P493)&lt;3),'Raw Data'!F493,)</f>
        <v>0</v>
      </c>
      <c r="L498" s="7">
        <f t="shared" si="117"/>
        <v>0</v>
      </c>
      <c r="M498">
        <f>IF(AND('Raw Data'!O493&gt;0, 'Raw Data'!P493&gt;0), 'Raw Data'!H493, 0)</f>
        <v>0</v>
      </c>
      <c r="N498" s="7">
        <f t="shared" si="118"/>
        <v>0</v>
      </c>
      <c r="O498">
        <f>IF(AND(ISNUMBER('Raw Data'!O493), OR('Raw Data'!O493=0, 'Raw Data'!P493=0)), 'Raw Data'!I493, 0)</f>
        <v>0</v>
      </c>
      <c r="P498" s="7">
        <f>IF(OR(E498&gt;0, ISBLANK('Raw Data'!O493)=TRUE), 0, 1)</f>
        <v>0</v>
      </c>
      <c r="Q498">
        <f>IF('Raw Data'!O493='Raw Data'!P493, 0, IF('Raw Data'!O493&gt;'Raw Data'!P493, 'Raw Data'!J493, 0))</f>
        <v>0</v>
      </c>
      <c r="R498" s="7">
        <f>IF(OR(E498&gt;0, ISBLANK('Raw Data'!O493)=TRUE), 0, 1)</f>
        <v>0</v>
      </c>
      <c r="S498">
        <f>IF('Raw Data'!O493='Raw Data'!P493, 0, IF('Raw Data'!O493&lt;'Raw Data'!P493, 'Raw Data'!K493, 0))</f>
        <v>0</v>
      </c>
      <c r="T498" s="7">
        <f t="shared" si="119"/>
        <v>0</v>
      </c>
      <c r="U498">
        <f>IF(AND(ISNUMBER('Raw Data'!O493), OR('Raw Data'!O493&gt;'Raw Data'!P493, 'Raw Data'!O493='Raw Data'!P493)), 'Raw Data'!L493, 0)</f>
        <v>0</v>
      </c>
      <c r="V498" s="7">
        <f t="shared" si="120"/>
        <v>0</v>
      </c>
      <c r="W498">
        <f>IF(AND(ISNUMBER('Raw Data'!O493), OR('Raw Data'!O493&lt;'Raw Data'!P493, 'Raw Data'!O493='Raw Data'!P493)), 'Raw Data'!M493, 0)</f>
        <v>0</v>
      </c>
      <c r="X498" s="7">
        <f t="shared" si="121"/>
        <v>0</v>
      </c>
      <c r="Y498">
        <f>IF(AND(ISNUMBER('Raw Data'!O493), OR('Raw Data'!O493&gt;'Raw Data'!P493, 'Raw Data'!O493&lt;'Raw Data'!P493)), 'Raw Data'!N493, 0)</f>
        <v>0</v>
      </c>
      <c r="Z498">
        <f>IF('Raw Data'!C493&lt;'Raw Data'!E493, 1, 0)</f>
        <v>0</v>
      </c>
      <c r="AA498">
        <f>IF(AND('Raw Data'!C493&lt;'Raw Data'!E493, 'Raw Data'!O493&gt;'Raw Data'!P493), 'Raw Data'!C493, 0)</f>
        <v>0</v>
      </c>
      <c r="AB498" t="b">
        <f>'Raw Data'!C493&lt;'Raw Data'!E493</f>
        <v>0</v>
      </c>
      <c r="AC498">
        <f>IF('Raw Data'!C494&gt;'Raw Data'!E494, 1, 0)</f>
        <v>0</v>
      </c>
      <c r="AD498">
        <f>IF(AND('Raw Data'!C493&gt;'Raw Data'!E493, 'Raw Data'!O493&gt;'Raw Data'!P493), 'Raw Data'!C493, 0)</f>
        <v>0</v>
      </c>
      <c r="AE498">
        <f>IF('Raw Data'!E493&lt;'Raw Data'!C493, 1, 0)</f>
        <v>0</v>
      </c>
      <c r="AF498">
        <f>IF(AND('Raw Data'!C493&gt;'Raw Data'!E493, 'Raw Data'!O493&lt;'Raw Data'!P493), 'Raw Data'!E493, 0)</f>
        <v>0</v>
      </c>
      <c r="AG498">
        <f>IF('Raw Data'!E493&gt;'Raw Data'!C493, 1, 0)</f>
        <v>0</v>
      </c>
      <c r="AH498">
        <f>IF(AND('Raw Data'!C493&lt;'Raw Data'!E493, 'Raw Data'!O493&lt;'Raw Data'!P493), 'Raw Data'!E493, 0)</f>
        <v>0</v>
      </c>
      <c r="AI498" s="7">
        <f t="shared" si="122"/>
        <v>0</v>
      </c>
      <c r="AJ498">
        <f>IF(ISNUMBER('Raw Data'!C493), IF(_xlfn.XLOOKUP(SMALL('Raw Data'!C493:E493, 1), C498:G498, C498:G498, 0)&gt;0, SMALL('Raw Data'!C493:E493, 1), 0), 0)</f>
        <v>0</v>
      </c>
      <c r="AK498" s="7">
        <f t="shared" si="123"/>
        <v>0</v>
      </c>
      <c r="AL498">
        <f>IF(ISNUMBER('Raw Data'!C493), IF(_xlfn.XLOOKUP(SMALL('Raw Data'!C493:E493, 2), C498:G498, C498:G498, 0)&gt;0, SMALL('Raw Data'!C493:E493, 2), 0), 0)</f>
        <v>0</v>
      </c>
      <c r="AM498" s="7">
        <f t="shared" si="124"/>
        <v>0</v>
      </c>
      <c r="AN498">
        <f>IF(ISNUMBER('Raw Data'!C493), IF(_xlfn.XLOOKUP(SMALL('Raw Data'!C493:E493, 3), C498:G498, C498:G498, 0)&gt;0, SMALL('Raw Data'!C493:E493, 3), 0), 0)</f>
        <v>0</v>
      </c>
      <c r="AO498" s="7">
        <f t="shared" si="125"/>
        <v>0</v>
      </c>
      <c r="AP498">
        <f>IF(AND('Raw Data'!C493&lt;'Raw Data'!E493,'Raw Data'!O493&gt;'Raw Data'!P493),'Raw Data'!C493,IF(AND('Raw Data'!E493&lt;'Raw Data'!C493,'Raw Data'!P493&gt;'Raw Data'!O493),'Raw Data'!E493,0))</f>
        <v>0</v>
      </c>
      <c r="AQ498" s="7">
        <f t="shared" si="126"/>
        <v>0</v>
      </c>
      <c r="AR498">
        <f>IF(AND('Raw Data'!C493&gt;'Raw Data'!E493,'Raw Data'!O493&gt;'Raw Data'!P493),'Raw Data'!C493,IF(AND('Raw Data'!E493&gt;'Raw Data'!C493,'Raw Data'!P493&gt;'Raw Data'!O493),'Raw Data'!E493,0))</f>
        <v>0</v>
      </c>
      <c r="AS498">
        <f>IF('Raw Data'!D493&gt;0, IF('Raw Data'!D493&gt;4, Analysis!P498, 1), 0)</f>
        <v>0</v>
      </c>
      <c r="AT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AU498">
        <f t="shared" si="127"/>
        <v>0</v>
      </c>
      <c r="AV498">
        <f>IF(AND('Raw Data'!D493&gt;4,'Raw Data'!O493&lt;'Raw Data'!P493),'Raw Data'!K493,IF(AND('Raw Data'!D493&gt;4,'Raw Data'!O493='Raw Data'!P493),0,IF('Raw Data'!O493='Raw Data'!P493,'Raw Data'!D493,0)))</f>
        <v>0</v>
      </c>
      <c r="AW498">
        <f>IF(AND('Raw Data'!D493&lt;4, NOT(ISBLANK('Raw Data'!D493))), 1, 0)</f>
        <v>0</v>
      </c>
      <c r="AX498">
        <f>IF(AND('Raw Data'!D493&lt;4, 'Raw Data'!O493='Raw Data'!P493), 'Raw Data'!D493, 0)</f>
        <v>0</v>
      </c>
    </row>
    <row r="499" spans="1:50" x14ac:dyDescent="0.3">
      <c r="A499">
        <f>'Raw Data'!Q494</f>
        <v>0</v>
      </c>
      <c r="B499" s="7">
        <f t="shared" si="112"/>
        <v>0</v>
      </c>
      <c r="C499">
        <f>IF('Raw Data'!O494&gt;'Raw Data'!P494, 'Raw Data'!C494, 0)</f>
        <v>0</v>
      </c>
      <c r="D499" s="7">
        <f t="shared" si="113"/>
        <v>0</v>
      </c>
      <c r="E499">
        <f>IF(AND(ISNUMBER('Raw Data'!O494), 'Raw Data'!O494='Raw Data'!P494), 'Raw Data'!D494, 0)</f>
        <v>0</v>
      </c>
      <c r="F499" s="7">
        <f t="shared" si="114"/>
        <v>0</v>
      </c>
      <c r="G499">
        <f>IF('Raw Data'!O494&lt;'Raw Data'!P494, 'Raw Data'!E494, 0)</f>
        <v>0</v>
      </c>
      <c r="H499" s="7">
        <f t="shared" si="115"/>
        <v>0</v>
      </c>
      <c r="I499">
        <f>IF(SUM('Raw Data'!O494:P494)&gt;2, 'Raw Data'!F494, 0)</f>
        <v>0</v>
      </c>
      <c r="J499" s="7">
        <f t="shared" si="116"/>
        <v>0</v>
      </c>
      <c r="K499">
        <f>IF(AND(ISNUMBER('Raw Data'!O494),SUM('Raw Data'!O494:P494)&lt;3),'Raw Data'!F494,)</f>
        <v>0</v>
      </c>
      <c r="L499" s="7">
        <f t="shared" si="117"/>
        <v>0</v>
      </c>
      <c r="M499">
        <f>IF(AND('Raw Data'!O494&gt;0, 'Raw Data'!P494&gt;0), 'Raw Data'!H494, 0)</f>
        <v>0</v>
      </c>
      <c r="N499" s="7">
        <f t="shared" si="118"/>
        <v>0</v>
      </c>
      <c r="O499">
        <f>IF(AND(ISNUMBER('Raw Data'!O494), OR('Raw Data'!O494=0, 'Raw Data'!P494=0)), 'Raw Data'!I494, 0)</f>
        <v>0</v>
      </c>
      <c r="P499" s="7">
        <f>IF(OR(E499&gt;0, ISBLANK('Raw Data'!O494)=TRUE), 0, 1)</f>
        <v>0</v>
      </c>
      <c r="Q499">
        <f>IF('Raw Data'!O494='Raw Data'!P494, 0, IF('Raw Data'!O494&gt;'Raw Data'!P494, 'Raw Data'!J494, 0))</f>
        <v>0</v>
      </c>
      <c r="R499" s="7">
        <f>IF(OR(E499&gt;0, ISBLANK('Raw Data'!O494)=TRUE), 0, 1)</f>
        <v>0</v>
      </c>
      <c r="S499">
        <f>IF('Raw Data'!O494='Raw Data'!P494, 0, IF('Raw Data'!O494&lt;'Raw Data'!P494, 'Raw Data'!K494, 0))</f>
        <v>0</v>
      </c>
      <c r="T499" s="7">
        <f t="shared" si="119"/>
        <v>0</v>
      </c>
      <c r="U499">
        <f>IF(AND(ISNUMBER('Raw Data'!O494), OR('Raw Data'!O494&gt;'Raw Data'!P494, 'Raw Data'!O494='Raw Data'!P494)), 'Raw Data'!L494, 0)</f>
        <v>0</v>
      </c>
      <c r="V499" s="7">
        <f t="shared" si="120"/>
        <v>0</v>
      </c>
      <c r="W499">
        <f>IF(AND(ISNUMBER('Raw Data'!O494), OR('Raw Data'!O494&lt;'Raw Data'!P494, 'Raw Data'!O494='Raw Data'!P494)), 'Raw Data'!M494, 0)</f>
        <v>0</v>
      </c>
      <c r="X499" s="7">
        <f t="shared" si="121"/>
        <v>0</v>
      </c>
      <c r="Y499">
        <f>IF(AND(ISNUMBER('Raw Data'!O494), OR('Raw Data'!O494&gt;'Raw Data'!P494, 'Raw Data'!O494&lt;'Raw Data'!P494)), 'Raw Data'!N494, 0)</f>
        <v>0</v>
      </c>
      <c r="Z499">
        <f>IF('Raw Data'!C494&lt;'Raw Data'!E494, 1, 0)</f>
        <v>0</v>
      </c>
      <c r="AA499">
        <f>IF(AND('Raw Data'!C494&lt;'Raw Data'!E494, 'Raw Data'!O494&gt;'Raw Data'!P494), 'Raw Data'!C494, 0)</f>
        <v>0</v>
      </c>
      <c r="AB499" t="b">
        <f>'Raw Data'!C494&lt;'Raw Data'!E494</f>
        <v>0</v>
      </c>
      <c r="AC499">
        <f>IF('Raw Data'!C495&gt;'Raw Data'!E495, 1, 0)</f>
        <v>0</v>
      </c>
      <c r="AD499">
        <f>IF(AND('Raw Data'!C494&gt;'Raw Data'!E494, 'Raw Data'!O494&gt;'Raw Data'!P494), 'Raw Data'!C494, 0)</f>
        <v>0</v>
      </c>
      <c r="AE499">
        <f>IF('Raw Data'!E494&lt;'Raw Data'!C494, 1, 0)</f>
        <v>0</v>
      </c>
      <c r="AF499">
        <f>IF(AND('Raw Data'!C494&gt;'Raw Data'!E494, 'Raw Data'!O494&lt;'Raw Data'!P494), 'Raw Data'!E494, 0)</f>
        <v>0</v>
      </c>
      <c r="AG499">
        <f>IF('Raw Data'!E494&gt;'Raw Data'!C494, 1, 0)</f>
        <v>0</v>
      </c>
      <c r="AH499">
        <f>IF(AND('Raw Data'!C494&lt;'Raw Data'!E494, 'Raw Data'!O494&lt;'Raw Data'!P494), 'Raw Data'!E494, 0)</f>
        <v>0</v>
      </c>
      <c r="AI499" s="7">
        <f t="shared" si="122"/>
        <v>0</v>
      </c>
      <c r="AJ499">
        <f>IF(ISNUMBER('Raw Data'!C494), IF(_xlfn.XLOOKUP(SMALL('Raw Data'!C494:E494, 1), C499:G499, C499:G499, 0)&gt;0, SMALL('Raw Data'!C494:E494, 1), 0), 0)</f>
        <v>0</v>
      </c>
      <c r="AK499" s="7">
        <f t="shared" si="123"/>
        <v>0</v>
      </c>
      <c r="AL499">
        <f>IF(ISNUMBER('Raw Data'!C494), IF(_xlfn.XLOOKUP(SMALL('Raw Data'!C494:E494, 2), C499:G499, C499:G499, 0)&gt;0, SMALL('Raw Data'!C494:E494, 2), 0), 0)</f>
        <v>0</v>
      </c>
      <c r="AM499" s="7">
        <f t="shared" si="124"/>
        <v>0</v>
      </c>
      <c r="AN499">
        <f>IF(ISNUMBER('Raw Data'!C494), IF(_xlfn.XLOOKUP(SMALL('Raw Data'!C494:E494, 3), C499:G499, C499:G499, 0)&gt;0, SMALL('Raw Data'!C494:E494, 3), 0), 0)</f>
        <v>0</v>
      </c>
      <c r="AO499" s="7">
        <f t="shared" si="125"/>
        <v>0</v>
      </c>
      <c r="AP499">
        <f>IF(AND('Raw Data'!C494&lt;'Raw Data'!E494,'Raw Data'!O494&gt;'Raw Data'!P494),'Raw Data'!C494,IF(AND('Raw Data'!E494&lt;'Raw Data'!C494,'Raw Data'!P494&gt;'Raw Data'!O494),'Raw Data'!E494,0))</f>
        <v>0</v>
      </c>
      <c r="AQ499" s="7">
        <f t="shared" si="126"/>
        <v>0</v>
      </c>
      <c r="AR499">
        <f>IF(AND('Raw Data'!C494&gt;'Raw Data'!E494,'Raw Data'!O494&gt;'Raw Data'!P494),'Raw Data'!C494,IF(AND('Raw Data'!E494&gt;'Raw Data'!C494,'Raw Data'!P494&gt;'Raw Data'!O494),'Raw Data'!E494,0))</f>
        <v>0</v>
      </c>
      <c r="AS499">
        <f>IF('Raw Data'!D494&gt;0, IF('Raw Data'!D494&gt;4, Analysis!P499, 1), 0)</f>
        <v>0</v>
      </c>
      <c r="AT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AU499">
        <f t="shared" si="127"/>
        <v>0</v>
      </c>
      <c r="AV499">
        <f>IF(AND('Raw Data'!D494&gt;4,'Raw Data'!O494&lt;'Raw Data'!P494),'Raw Data'!K494,IF(AND('Raw Data'!D494&gt;4,'Raw Data'!O494='Raw Data'!P494),0,IF('Raw Data'!O494='Raw Data'!P494,'Raw Data'!D494,0)))</f>
        <v>0</v>
      </c>
      <c r="AW499">
        <f>IF(AND('Raw Data'!D494&lt;4, NOT(ISBLANK('Raw Data'!D494))), 1, 0)</f>
        <v>0</v>
      </c>
      <c r="AX499">
        <f>IF(AND('Raw Data'!D494&lt;4, 'Raw Data'!O494='Raw Data'!P494), 'Raw Data'!D494, 0)</f>
        <v>0</v>
      </c>
    </row>
    <row r="500" spans="1:50" x14ac:dyDescent="0.3">
      <c r="A500">
        <f>'Raw Data'!Q495</f>
        <v>0</v>
      </c>
      <c r="B500" s="7">
        <f t="shared" si="112"/>
        <v>0</v>
      </c>
      <c r="C500">
        <f>IF('Raw Data'!O495&gt;'Raw Data'!P495, 'Raw Data'!C495, 0)</f>
        <v>0</v>
      </c>
      <c r="D500" s="7">
        <f t="shared" si="113"/>
        <v>0</v>
      </c>
      <c r="E500">
        <f>IF(AND(ISNUMBER('Raw Data'!O495), 'Raw Data'!O495='Raw Data'!P495), 'Raw Data'!D495, 0)</f>
        <v>0</v>
      </c>
      <c r="F500" s="7">
        <f t="shared" si="114"/>
        <v>0</v>
      </c>
      <c r="G500">
        <f>IF('Raw Data'!O495&lt;'Raw Data'!P495, 'Raw Data'!E495, 0)</f>
        <v>0</v>
      </c>
      <c r="H500" s="7">
        <f t="shared" si="115"/>
        <v>0</v>
      </c>
      <c r="I500">
        <f>IF(SUM('Raw Data'!O495:P495)&gt;2, 'Raw Data'!F495, 0)</f>
        <v>0</v>
      </c>
      <c r="J500" s="7">
        <f t="shared" si="116"/>
        <v>0</v>
      </c>
      <c r="K500">
        <f>IF(AND(ISNUMBER('Raw Data'!O495),SUM('Raw Data'!O495:P495)&lt;3),'Raw Data'!F495,)</f>
        <v>0</v>
      </c>
      <c r="L500" s="7">
        <f t="shared" si="117"/>
        <v>0</v>
      </c>
      <c r="M500">
        <f>IF(AND('Raw Data'!O495&gt;0, 'Raw Data'!P495&gt;0), 'Raw Data'!H495, 0)</f>
        <v>0</v>
      </c>
      <c r="N500" s="7">
        <f t="shared" si="118"/>
        <v>0</v>
      </c>
      <c r="O500">
        <f>IF(AND(ISNUMBER('Raw Data'!O495), OR('Raw Data'!O495=0, 'Raw Data'!P495=0)), 'Raw Data'!I495, 0)</f>
        <v>0</v>
      </c>
      <c r="P500" s="7">
        <f>IF(OR(E500&gt;0, ISBLANK('Raw Data'!O495)=TRUE), 0, 1)</f>
        <v>0</v>
      </c>
      <c r="Q500">
        <f>IF('Raw Data'!O495='Raw Data'!P495, 0, IF('Raw Data'!O495&gt;'Raw Data'!P495, 'Raw Data'!J495, 0))</f>
        <v>0</v>
      </c>
      <c r="R500" s="7">
        <f>IF(OR(E500&gt;0, ISBLANK('Raw Data'!O495)=TRUE), 0, 1)</f>
        <v>0</v>
      </c>
      <c r="S500">
        <f>IF('Raw Data'!O495='Raw Data'!P495, 0, IF('Raw Data'!O495&lt;'Raw Data'!P495, 'Raw Data'!K495, 0))</f>
        <v>0</v>
      </c>
      <c r="T500" s="7">
        <f t="shared" si="119"/>
        <v>0</v>
      </c>
      <c r="U500">
        <f>IF(AND(ISNUMBER('Raw Data'!O495), OR('Raw Data'!O495&gt;'Raw Data'!P495, 'Raw Data'!O495='Raw Data'!P495)), 'Raw Data'!L495, 0)</f>
        <v>0</v>
      </c>
      <c r="V500" s="7">
        <f t="shared" si="120"/>
        <v>0</v>
      </c>
      <c r="W500">
        <f>IF(AND(ISNUMBER('Raw Data'!O495), OR('Raw Data'!O495&lt;'Raw Data'!P495, 'Raw Data'!O495='Raw Data'!P495)), 'Raw Data'!M495, 0)</f>
        <v>0</v>
      </c>
      <c r="X500" s="7">
        <f t="shared" si="121"/>
        <v>0</v>
      </c>
      <c r="Y500">
        <f>IF(AND(ISNUMBER('Raw Data'!O495), OR('Raw Data'!O495&gt;'Raw Data'!P495, 'Raw Data'!O495&lt;'Raw Data'!P495)), 'Raw Data'!N495, 0)</f>
        <v>0</v>
      </c>
      <c r="Z500">
        <f>IF('Raw Data'!C495&lt;'Raw Data'!E495, 1, 0)</f>
        <v>0</v>
      </c>
      <c r="AA500">
        <f>IF(AND('Raw Data'!C495&lt;'Raw Data'!E495, 'Raw Data'!O495&gt;'Raw Data'!P495), 'Raw Data'!C495, 0)</f>
        <v>0</v>
      </c>
      <c r="AB500" t="b">
        <f>'Raw Data'!C495&lt;'Raw Data'!E495</f>
        <v>0</v>
      </c>
      <c r="AC500">
        <f>IF('Raw Data'!C496&gt;'Raw Data'!E496, 1, 0)</f>
        <v>0</v>
      </c>
      <c r="AD500">
        <f>IF(AND('Raw Data'!C495&gt;'Raw Data'!E495, 'Raw Data'!O495&gt;'Raw Data'!P495), 'Raw Data'!C495, 0)</f>
        <v>0</v>
      </c>
      <c r="AE500">
        <f>IF('Raw Data'!E495&lt;'Raw Data'!C495, 1, 0)</f>
        <v>0</v>
      </c>
      <c r="AF500">
        <f>IF(AND('Raw Data'!C495&gt;'Raw Data'!E495, 'Raw Data'!O495&lt;'Raw Data'!P495), 'Raw Data'!E495, 0)</f>
        <v>0</v>
      </c>
      <c r="AG500">
        <f>IF('Raw Data'!E495&gt;'Raw Data'!C495, 1, 0)</f>
        <v>0</v>
      </c>
      <c r="AH500">
        <f>IF(AND('Raw Data'!C495&lt;'Raw Data'!E495, 'Raw Data'!O495&lt;'Raw Data'!P495), 'Raw Data'!E495, 0)</f>
        <v>0</v>
      </c>
      <c r="AI500" s="7">
        <f t="shared" si="122"/>
        <v>0</v>
      </c>
      <c r="AJ500">
        <f>IF(ISNUMBER('Raw Data'!C495), IF(_xlfn.XLOOKUP(SMALL('Raw Data'!C495:E495, 1), C500:G500, C500:G500, 0)&gt;0, SMALL('Raw Data'!C495:E495, 1), 0), 0)</f>
        <v>0</v>
      </c>
      <c r="AK500" s="7">
        <f t="shared" si="123"/>
        <v>0</v>
      </c>
      <c r="AL500">
        <f>IF(ISNUMBER('Raw Data'!C495), IF(_xlfn.XLOOKUP(SMALL('Raw Data'!C495:E495, 2), C500:G500, C500:G500, 0)&gt;0, SMALL('Raw Data'!C495:E495, 2), 0), 0)</f>
        <v>0</v>
      </c>
      <c r="AM500" s="7">
        <f t="shared" si="124"/>
        <v>0</v>
      </c>
      <c r="AN500">
        <f>IF(ISNUMBER('Raw Data'!C495), IF(_xlfn.XLOOKUP(SMALL('Raw Data'!C495:E495, 3), C500:G500, C500:G500, 0)&gt;0, SMALL('Raw Data'!C495:E495, 3), 0), 0)</f>
        <v>0</v>
      </c>
      <c r="AO500" s="7">
        <f t="shared" si="125"/>
        <v>0</v>
      </c>
      <c r="AP500">
        <f>IF(AND('Raw Data'!C495&lt;'Raw Data'!E495,'Raw Data'!O495&gt;'Raw Data'!P495),'Raw Data'!C495,IF(AND('Raw Data'!E495&lt;'Raw Data'!C495,'Raw Data'!P495&gt;'Raw Data'!O495),'Raw Data'!E495,0))</f>
        <v>0</v>
      </c>
      <c r="AQ500" s="7">
        <f t="shared" si="126"/>
        <v>0</v>
      </c>
      <c r="AR500">
        <f>IF(AND('Raw Data'!C495&gt;'Raw Data'!E495,'Raw Data'!O495&gt;'Raw Data'!P495),'Raw Data'!C495,IF(AND('Raw Data'!E495&gt;'Raw Data'!C495,'Raw Data'!P495&gt;'Raw Data'!O495),'Raw Data'!E495,0))</f>
        <v>0</v>
      </c>
      <c r="AS500">
        <f>IF('Raw Data'!D495&gt;0, IF('Raw Data'!D495&gt;4, Analysis!P500, 1), 0)</f>
        <v>0</v>
      </c>
      <c r="AT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AU500">
        <f t="shared" si="127"/>
        <v>0</v>
      </c>
      <c r="AV500">
        <f>IF(AND('Raw Data'!D495&gt;4,'Raw Data'!O495&lt;'Raw Data'!P495),'Raw Data'!K495,IF(AND('Raw Data'!D495&gt;4,'Raw Data'!O495='Raw Data'!P495),0,IF('Raw Data'!O495='Raw Data'!P495,'Raw Data'!D495,0)))</f>
        <v>0</v>
      </c>
      <c r="AW500">
        <f>IF(AND('Raw Data'!D495&lt;4, NOT(ISBLANK('Raw Data'!D495))), 1, 0)</f>
        <v>0</v>
      </c>
      <c r="AX500">
        <f>IF(AND('Raw Data'!D495&lt;4, 'Raw Data'!O495='Raw Data'!P495), 'Raw Data'!D495, 0)</f>
        <v>0</v>
      </c>
    </row>
    <row r="501" spans="1:50" x14ac:dyDescent="0.3">
      <c r="A501">
        <f>'Raw Data'!Q496</f>
        <v>0</v>
      </c>
      <c r="B501" s="7">
        <f t="shared" si="112"/>
        <v>0</v>
      </c>
      <c r="C501">
        <f>IF('Raw Data'!O496&gt;'Raw Data'!P496, 'Raw Data'!C496, 0)</f>
        <v>0</v>
      </c>
      <c r="D501" s="7">
        <f t="shared" si="113"/>
        <v>0</v>
      </c>
      <c r="E501">
        <f>IF(AND(ISNUMBER('Raw Data'!O496), 'Raw Data'!O496='Raw Data'!P496), 'Raw Data'!D496, 0)</f>
        <v>0</v>
      </c>
      <c r="F501" s="7">
        <f t="shared" si="114"/>
        <v>0</v>
      </c>
      <c r="G501">
        <f>IF('Raw Data'!O496&lt;'Raw Data'!P496, 'Raw Data'!E496, 0)</f>
        <v>0</v>
      </c>
      <c r="H501" s="7">
        <f t="shared" si="115"/>
        <v>0</v>
      </c>
      <c r="I501">
        <f>IF(SUM('Raw Data'!O496:P496)&gt;2, 'Raw Data'!F496, 0)</f>
        <v>0</v>
      </c>
      <c r="J501" s="7">
        <f t="shared" si="116"/>
        <v>0</v>
      </c>
      <c r="K501">
        <f>IF(AND(ISNUMBER('Raw Data'!O496),SUM('Raw Data'!O496:P496)&lt;3),'Raw Data'!F496,)</f>
        <v>0</v>
      </c>
      <c r="L501" s="7">
        <f t="shared" si="117"/>
        <v>0</v>
      </c>
      <c r="M501">
        <f>IF(AND('Raw Data'!O496&gt;0, 'Raw Data'!P496&gt;0), 'Raw Data'!H496, 0)</f>
        <v>0</v>
      </c>
      <c r="N501" s="7">
        <f t="shared" si="118"/>
        <v>0</v>
      </c>
      <c r="O501">
        <f>IF(AND(ISNUMBER('Raw Data'!O496), OR('Raw Data'!O496=0, 'Raw Data'!P496=0)), 'Raw Data'!I496, 0)</f>
        <v>0</v>
      </c>
      <c r="P501" s="7">
        <f>IF(OR(E501&gt;0, ISBLANK('Raw Data'!O496)=TRUE), 0, 1)</f>
        <v>0</v>
      </c>
      <c r="Q501">
        <f>IF('Raw Data'!O496='Raw Data'!P496, 0, IF('Raw Data'!O496&gt;'Raw Data'!P496, 'Raw Data'!J496, 0))</f>
        <v>0</v>
      </c>
      <c r="R501" s="7">
        <f>IF(OR(E501&gt;0, ISBLANK('Raw Data'!O496)=TRUE), 0, 1)</f>
        <v>0</v>
      </c>
      <c r="S501">
        <f>IF('Raw Data'!O496='Raw Data'!P496, 0, IF('Raw Data'!O496&lt;'Raw Data'!P496, 'Raw Data'!K496, 0))</f>
        <v>0</v>
      </c>
      <c r="T501" s="7">
        <f t="shared" si="119"/>
        <v>0</v>
      </c>
      <c r="U501">
        <f>IF(AND(ISNUMBER('Raw Data'!O496), OR('Raw Data'!O496&gt;'Raw Data'!P496, 'Raw Data'!O496='Raw Data'!P496)), 'Raw Data'!L496, 0)</f>
        <v>0</v>
      </c>
      <c r="V501" s="7">
        <f t="shared" si="120"/>
        <v>0</v>
      </c>
      <c r="W501">
        <f>IF(AND(ISNUMBER('Raw Data'!O496), OR('Raw Data'!O496&lt;'Raw Data'!P496, 'Raw Data'!O496='Raw Data'!P496)), 'Raw Data'!M496, 0)</f>
        <v>0</v>
      </c>
      <c r="X501" s="7">
        <f t="shared" si="121"/>
        <v>0</v>
      </c>
      <c r="Y501">
        <f>IF(AND(ISNUMBER('Raw Data'!O496), OR('Raw Data'!O496&gt;'Raw Data'!P496, 'Raw Data'!O496&lt;'Raw Data'!P496)), 'Raw Data'!N496, 0)</f>
        <v>0</v>
      </c>
      <c r="Z501">
        <f>IF('Raw Data'!C496&lt;'Raw Data'!E496, 1, 0)</f>
        <v>0</v>
      </c>
      <c r="AA501">
        <f>IF(AND('Raw Data'!C496&lt;'Raw Data'!E496, 'Raw Data'!O496&gt;'Raw Data'!P496), 'Raw Data'!C496, 0)</f>
        <v>0</v>
      </c>
      <c r="AB501" t="b">
        <f>'Raw Data'!C496&lt;'Raw Data'!E496</f>
        <v>0</v>
      </c>
      <c r="AC501">
        <f>IF('Raw Data'!C497&gt;'Raw Data'!E497, 1, 0)</f>
        <v>0</v>
      </c>
      <c r="AD501">
        <f>IF(AND('Raw Data'!C496&gt;'Raw Data'!E496, 'Raw Data'!O496&gt;'Raw Data'!P496), 'Raw Data'!C496, 0)</f>
        <v>0</v>
      </c>
      <c r="AE501">
        <f>IF('Raw Data'!E496&lt;'Raw Data'!C496, 1, 0)</f>
        <v>0</v>
      </c>
      <c r="AF501">
        <f>IF(AND('Raw Data'!C496&gt;'Raw Data'!E496, 'Raw Data'!O496&lt;'Raw Data'!P496), 'Raw Data'!E496, 0)</f>
        <v>0</v>
      </c>
      <c r="AG501">
        <f>IF('Raw Data'!E496&gt;'Raw Data'!C496, 1, 0)</f>
        <v>0</v>
      </c>
      <c r="AH501">
        <f>IF(AND('Raw Data'!C496&lt;'Raw Data'!E496, 'Raw Data'!O496&lt;'Raw Data'!P496), 'Raw Data'!E496, 0)</f>
        <v>0</v>
      </c>
      <c r="AI501" s="7">
        <f t="shared" si="122"/>
        <v>0</v>
      </c>
      <c r="AJ501">
        <f>IF(ISNUMBER('Raw Data'!C496), IF(_xlfn.XLOOKUP(SMALL('Raw Data'!C496:E496, 1), C501:G501, C501:G501, 0)&gt;0, SMALL('Raw Data'!C496:E496, 1), 0), 0)</f>
        <v>0</v>
      </c>
      <c r="AK501" s="7">
        <f t="shared" si="123"/>
        <v>0</v>
      </c>
      <c r="AL501">
        <f>IF(ISNUMBER('Raw Data'!C496), IF(_xlfn.XLOOKUP(SMALL('Raw Data'!C496:E496, 2), C501:G501, C501:G501, 0)&gt;0, SMALL('Raw Data'!C496:E496, 2), 0), 0)</f>
        <v>0</v>
      </c>
      <c r="AM501" s="7">
        <f t="shared" si="124"/>
        <v>0</v>
      </c>
      <c r="AN501">
        <f>IF(ISNUMBER('Raw Data'!C496), IF(_xlfn.XLOOKUP(SMALL('Raw Data'!C496:E496, 3), C501:G501, C501:G501, 0)&gt;0, SMALL('Raw Data'!C496:E496, 3), 0), 0)</f>
        <v>0</v>
      </c>
      <c r="AO501" s="7">
        <f t="shared" si="125"/>
        <v>0</v>
      </c>
      <c r="AP501">
        <f>IF(AND('Raw Data'!C496&lt;'Raw Data'!E496,'Raw Data'!O496&gt;'Raw Data'!P496),'Raw Data'!C496,IF(AND('Raw Data'!E496&lt;'Raw Data'!C496,'Raw Data'!P496&gt;'Raw Data'!O496),'Raw Data'!E496,0))</f>
        <v>0</v>
      </c>
      <c r="AQ501" s="7">
        <f t="shared" si="126"/>
        <v>0</v>
      </c>
      <c r="AR501">
        <f>IF(AND('Raw Data'!C496&gt;'Raw Data'!E496,'Raw Data'!O496&gt;'Raw Data'!P496),'Raw Data'!C496,IF(AND('Raw Data'!E496&gt;'Raw Data'!C496,'Raw Data'!P496&gt;'Raw Data'!O496),'Raw Data'!E496,0))</f>
        <v>0</v>
      </c>
      <c r="AS501">
        <f>IF('Raw Data'!D496&gt;0, IF('Raw Data'!D496&gt;4, Analysis!P501, 1), 0)</f>
        <v>0</v>
      </c>
      <c r="AT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AU501">
        <f t="shared" si="127"/>
        <v>0</v>
      </c>
      <c r="AV501">
        <f>IF(AND('Raw Data'!D496&gt;4,'Raw Data'!O496&lt;'Raw Data'!P496),'Raw Data'!K496,IF(AND('Raw Data'!D496&gt;4,'Raw Data'!O496='Raw Data'!P496),0,IF('Raw Data'!O496='Raw Data'!P496,'Raw Data'!D496,0)))</f>
        <v>0</v>
      </c>
      <c r="AW501">
        <f>IF(AND('Raw Data'!D496&lt;4, NOT(ISBLANK('Raw Data'!D496))), 1, 0)</f>
        <v>0</v>
      </c>
      <c r="AX501">
        <f>IF(AND('Raw Data'!D496&lt;4, 'Raw Data'!O496='Raw Data'!P496), 'Raw Data'!D496, 0)</f>
        <v>0</v>
      </c>
    </row>
    <row r="502" spans="1:50" x14ac:dyDescent="0.3">
      <c r="A502">
        <f>'Raw Data'!Q497</f>
        <v>0</v>
      </c>
      <c r="B502" s="7">
        <f t="shared" si="112"/>
        <v>0</v>
      </c>
      <c r="C502">
        <f>IF('Raw Data'!O497&gt;'Raw Data'!P497, 'Raw Data'!C497, 0)</f>
        <v>0</v>
      </c>
      <c r="D502" s="7">
        <f t="shared" si="113"/>
        <v>0</v>
      </c>
      <c r="E502">
        <f>IF(AND(ISNUMBER('Raw Data'!O497), 'Raw Data'!O497='Raw Data'!P497), 'Raw Data'!D497, 0)</f>
        <v>0</v>
      </c>
      <c r="F502" s="7">
        <f t="shared" si="114"/>
        <v>0</v>
      </c>
      <c r="G502">
        <f>IF('Raw Data'!O497&lt;'Raw Data'!P497, 'Raw Data'!E497, 0)</f>
        <v>0</v>
      </c>
      <c r="H502" s="7">
        <f t="shared" si="115"/>
        <v>0</v>
      </c>
      <c r="I502">
        <f>IF(SUM('Raw Data'!O497:P497)&gt;2, 'Raw Data'!F497, 0)</f>
        <v>0</v>
      </c>
      <c r="J502" s="7">
        <f t="shared" si="116"/>
        <v>0</v>
      </c>
      <c r="K502">
        <f>IF(AND(ISNUMBER('Raw Data'!O497),SUM('Raw Data'!O497:P497)&lt;3),'Raw Data'!F497,)</f>
        <v>0</v>
      </c>
      <c r="L502" s="7">
        <f t="shared" si="117"/>
        <v>0</v>
      </c>
      <c r="M502">
        <f>IF(AND('Raw Data'!O497&gt;0, 'Raw Data'!P497&gt;0), 'Raw Data'!H497, 0)</f>
        <v>0</v>
      </c>
      <c r="N502" s="7">
        <f t="shared" si="118"/>
        <v>0</v>
      </c>
      <c r="O502">
        <f>IF(AND(ISNUMBER('Raw Data'!O497), OR('Raw Data'!O497=0, 'Raw Data'!P497=0)), 'Raw Data'!I497, 0)</f>
        <v>0</v>
      </c>
      <c r="P502" s="7">
        <f>IF(OR(E502&gt;0, ISBLANK('Raw Data'!O497)=TRUE), 0, 1)</f>
        <v>0</v>
      </c>
      <c r="Q502">
        <f>IF('Raw Data'!O497='Raw Data'!P497, 0, IF('Raw Data'!O497&gt;'Raw Data'!P497, 'Raw Data'!J497, 0))</f>
        <v>0</v>
      </c>
      <c r="R502" s="7">
        <f>IF(OR(E502&gt;0, ISBLANK('Raw Data'!O497)=TRUE), 0, 1)</f>
        <v>0</v>
      </c>
      <c r="S502">
        <f>IF('Raw Data'!O497='Raw Data'!P497, 0, IF('Raw Data'!O497&lt;'Raw Data'!P497, 'Raw Data'!K497, 0))</f>
        <v>0</v>
      </c>
      <c r="T502" s="7">
        <f t="shared" si="119"/>
        <v>0</v>
      </c>
      <c r="U502">
        <f>IF(AND(ISNUMBER('Raw Data'!O497), OR('Raw Data'!O497&gt;'Raw Data'!P497, 'Raw Data'!O497='Raw Data'!P497)), 'Raw Data'!L497, 0)</f>
        <v>0</v>
      </c>
      <c r="V502" s="7">
        <f t="shared" si="120"/>
        <v>0</v>
      </c>
      <c r="W502">
        <f>IF(AND(ISNUMBER('Raw Data'!O497), OR('Raw Data'!O497&lt;'Raw Data'!P497, 'Raw Data'!O497='Raw Data'!P497)), 'Raw Data'!M497, 0)</f>
        <v>0</v>
      </c>
      <c r="X502" s="7">
        <f t="shared" si="121"/>
        <v>0</v>
      </c>
      <c r="Y502">
        <f>IF(AND(ISNUMBER('Raw Data'!O497), OR('Raw Data'!O497&gt;'Raw Data'!P497, 'Raw Data'!O497&lt;'Raw Data'!P497)), 'Raw Data'!N497, 0)</f>
        <v>0</v>
      </c>
      <c r="Z502">
        <f>IF('Raw Data'!C497&lt;'Raw Data'!E497, 1, 0)</f>
        <v>0</v>
      </c>
      <c r="AA502">
        <f>IF(AND('Raw Data'!C497&lt;'Raw Data'!E497, 'Raw Data'!O497&gt;'Raw Data'!P497), 'Raw Data'!C497, 0)</f>
        <v>0</v>
      </c>
      <c r="AB502" t="b">
        <f>'Raw Data'!C497&lt;'Raw Data'!E497</f>
        <v>0</v>
      </c>
      <c r="AC502">
        <f>IF('Raw Data'!C498&gt;'Raw Data'!E498, 1, 0)</f>
        <v>0</v>
      </c>
      <c r="AD502">
        <f>IF(AND('Raw Data'!C497&gt;'Raw Data'!E497, 'Raw Data'!O497&gt;'Raw Data'!P497), 'Raw Data'!C497, 0)</f>
        <v>0</v>
      </c>
      <c r="AE502">
        <f>IF('Raw Data'!E497&lt;'Raw Data'!C497, 1, 0)</f>
        <v>0</v>
      </c>
      <c r="AF502">
        <f>IF(AND('Raw Data'!C497&gt;'Raw Data'!E497, 'Raw Data'!O497&lt;'Raw Data'!P497), 'Raw Data'!E497, 0)</f>
        <v>0</v>
      </c>
      <c r="AG502">
        <f>IF('Raw Data'!E497&gt;'Raw Data'!C497, 1, 0)</f>
        <v>0</v>
      </c>
      <c r="AH502">
        <f>IF(AND('Raw Data'!C497&lt;'Raw Data'!E497, 'Raw Data'!O497&lt;'Raw Data'!P497), 'Raw Data'!E497, 0)</f>
        <v>0</v>
      </c>
      <c r="AI502" s="7">
        <f t="shared" si="122"/>
        <v>0</v>
      </c>
      <c r="AJ502">
        <f>IF(ISNUMBER('Raw Data'!C497), IF(_xlfn.XLOOKUP(SMALL('Raw Data'!C497:E497, 1), C502:G502, C502:G502, 0)&gt;0, SMALL('Raw Data'!C497:E497, 1), 0), 0)</f>
        <v>0</v>
      </c>
      <c r="AK502" s="7">
        <f t="shared" si="123"/>
        <v>0</v>
      </c>
      <c r="AL502">
        <f>IF(ISNUMBER('Raw Data'!C497), IF(_xlfn.XLOOKUP(SMALL('Raw Data'!C497:E497, 2), C502:G502, C502:G502, 0)&gt;0, SMALL('Raw Data'!C497:E497, 2), 0), 0)</f>
        <v>0</v>
      </c>
      <c r="AM502" s="7">
        <f t="shared" si="124"/>
        <v>0</v>
      </c>
      <c r="AN502">
        <f>IF(ISNUMBER('Raw Data'!C497), IF(_xlfn.XLOOKUP(SMALL('Raw Data'!C497:E497, 3), C502:G502, C502:G502, 0)&gt;0, SMALL('Raw Data'!C497:E497, 3), 0), 0)</f>
        <v>0</v>
      </c>
      <c r="AO502" s="7">
        <f t="shared" si="125"/>
        <v>0</v>
      </c>
      <c r="AP502">
        <f>IF(AND('Raw Data'!C497&lt;'Raw Data'!E497,'Raw Data'!O497&gt;'Raw Data'!P497),'Raw Data'!C497,IF(AND('Raw Data'!E497&lt;'Raw Data'!C497,'Raw Data'!P497&gt;'Raw Data'!O497),'Raw Data'!E497,0))</f>
        <v>0</v>
      </c>
      <c r="AQ502" s="7">
        <f t="shared" si="126"/>
        <v>0</v>
      </c>
      <c r="AR502">
        <f>IF(AND('Raw Data'!C497&gt;'Raw Data'!E497,'Raw Data'!O497&gt;'Raw Data'!P497),'Raw Data'!C497,IF(AND('Raw Data'!E497&gt;'Raw Data'!C497,'Raw Data'!P497&gt;'Raw Data'!O497),'Raw Data'!E497,0))</f>
        <v>0</v>
      </c>
      <c r="AS502">
        <f>IF('Raw Data'!D497&gt;0, IF('Raw Data'!D497&gt;4, Analysis!P502, 1), 0)</f>
        <v>0</v>
      </c>
      <c r="AT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AU502">
        <f t="shared" si="127"/>
        <v>0</v>
      </c>
      <c r="AV502">
        <f>IF(AND('Raw Data'!D497&gt;4,'Raw Data'!O497&lt;'Raw Data'!P497),'Raw Data'!K497,IF(AND('Raw Data'!D497&gt;4,'Raw Data'!O497='Raw Data'!P497),0,IF('Raw Data'!O497='Raw Data'!P497,'Raw Data'!D497,0)))</f>
        <v>0</v>
      </c>
      <c r="AW502">
        <f>IF(AND('Raw Data'!D497&lt;4, NOT(ISBLANK('Raw Data'!D497))), 1, 0)</f>
        <v>0</v>
      </c>
      <c r="AX502">
        <f>IF(AND('Raw Data'!D497&lt;4, 'Raw Data'!O497='Raw Data'!P497), 'Raw Data'!D497, 0)</f>
        <v>0</v>
      </c>
    </row>
    <row r="503" spans="1:50" x14ac:dyDescent="0.3">
      <c r="A503">
        <f>'Raw Data'!Q498</f>
        <v>0</v>
      </c>
      <c r="B503" s="7">
        <f t="shared" si="112"/>
        <v>0</v>
      </c>
      <c r="C503">
        <f>IF('Raw Data'!O498&gt;'Raw Data'!P498, 'Raw Data'!C498, 0)</f>
        <v>0</v>
      </c>
      <c r="D503" s="7">
        <f t="shared" si="113"/>
        <v>0</v>
      </c>
      <c r="E503">
        <f>IF(AND(ISNUMBER('Raw Data'!O498), 'Raw Data'!O498='Raw Data'!P498), 'Raw Data'!D498, 0)</f>
        <v>0</v>
      </c>
      <c r="F503" s="7">
        <f t="shared" si="114"/>
        <v>0</v>
      </c>
      <c r="G503">
        <f>IF('Raw Data'!O498&lt;'Raw Data'!P498, 'Raw Data'!E498, 0)</f>
        <v>0</v>
      </c>
      <c r="H503" s="7">
        <f t="shared" si="115"/>
        <v>0</v>
      </c>
      <c r="I503">
        <f>IF(SUM('Raw Data'!O498:P498)&gt;2, 'Raw Data'!F498, 0)</f>
        <v>0</v>
      </c>
      <c r="J503" s="7">
        <f t="shared" si="116"/>
        <v>0</v>
      </c>
      <c r="K503">
        <f>IF(AND(ISNUMBER('Raw Data'!O498),SUM('Raw Data'!O498:P498)&lt;3),'Raw Data'!F498,)</f>
        <v>0</v>
      </c>
      <c r="L503" s="7">
        <f t="shared" si="117"/>
        <v>0</v>
      </c>
      <c r="M503">
        <f>IF(AND('Raw Data'!O498&gt;0, 'Raw Data'!P498&gt;0), 'Raw Data'!H498, 0)</f>
        <v>0</v>
      </c>
      <c r="N503" s="7">
        <f t="shared" si="118"/>
        <v>0</v>
      </c>
      <c r="O503">
        <f>IF(AND(ISNUMBER('Raw Data'!O498), OR('Raw Data'!O498=0, 'Raw Data'!P498=0)), 'Raw Data'!I498, 0)</f>
        <v>0</v>
      </c>
      <c r="P503" s="7">
        <f>IF(OR(E503&gt;0, ISBLANK('Raw Data'!O498)=TRUE), 0, 1)</f>
        <v>0</v>
      </c>
      <c r="Q503">
        <f>IF('Raw Data'!O498='Raw Data'!P498, 0, IF('Raw Data'!O498&gt;'Raw Data'!P498, 'Raw Data'!J498, 0))</f>
        <v>0</v>
      </c>
      <c r="R503" s="7">
        <f>IF(OR(E503&gt;0, ISBLANK('Raw Data'!O498)=TRUE), 0, 1)</f>
        <v>0</v>
      </c>
      <c r="S503">
        <f>IF('Raw Data'!O498='Raw Data'!P498, 0, IF('Raw Data'!O498&lt;'Raw Data'!P498, 'Raw Data'!K498, 0))</f>
        <v>0</v>
      </c>
      <c r="T503" s="7">
        <f t="shared" si="119"/>
        <v>0</v>
      </c>
      <c r="U503">
        <f>IF(AND(ISNUMBER('Raw Data'!O498), OR('Raw Data'!O498&gt;'Raw Data'!P498, 'Raw Data'!O498='Raw Data'!P498)), 'Raw Data'!L498, 0)</f>
        <v>0</v>
      </c>
      <c r="V503" s="7">
        <f t="shared" si="120"/>
        <v>0</v>
      </c>
      <c r="W503">
        <f>IF(AND(ISNUMBER('Raw Data'!O498), OR('Raw Data'!O498&lt;'Raw Data'!P498, 'Raw Data'!O498='Raw Data'!P498)), 'Raw Data'!M498, 0)</f>
        <v>0</v>
      </c>
      <c r="X503" s="7">
        <f t="shared" si="121"/>
        <v>0</v>
      </c>
      <c r="Y503">
        <f>IF(AND(ISNUMBER('Raw Data'!O498), OR('Raw Data'!O498&gt;'Raw Data'!P498, 'Raw Data'!O498&lt;'Raw Data'!P498)), 'Raw Data'!N498, 0)</f>
        <v>0</v>
      </c>
      <c r="Z503">
        <f>IF('Raw Data'!C498&lt;'Raw Data'!E498, 1, 0)</f>
        <v>0</v>
      </c>
      <c r="AA503">
        <f>IF(AND('Raw Data'!C498&lt;'Raw Data'!E498, 'Raw Data'!O498&gt;'Raw Data'!P498), 'Raw Data'!C498, 0)</f>
        <v>0</v>
      </c>
      <c r="AB503" t="b">
        <f>'Raw Data'!C498&lt;'Raw Data'!E498</f>
        <v>0</v>
      </c>
      <c r="AC503">
        <f>IF('Raw Data'!C499&gt;'Raw Data'!E499, 1, 0)</f>
        <v>0</v>
      </c>
      <c r="AD503">
        <f>IF(AND('Raw Data'!C498&gt;'Raw Data'!E498, 'Raw Data'!O498&gt;'Raw Data'!P498), 'Raw Data'!C498, 0)</f>
        <v>0</v>
      </c>
      <c r="AE503">
        <f>IF('Raw Data'!E498&lt;'Raw Data'!C498, 1, 0)</f>
        <v>0</v>
      </c>
      <c r="AF503">
        <f>IF(AND('Raw Data'!C498&gt;'Raw Data'!E498, 'Raw Data'!O498&lt;'Raw Data'!P498), 'Raw Data'!E498, 0)</f>
        <v>0</v>
      </c>
      <c r="AG503">
        <f>IF('Raw Data'!E498&gt;'Raw Data'!C498, 1, 0)</f>
        <v>0</v>
      </c>
      <c r="AH503">
        <f>IF(AND('Raw Data'!C498&lt;'Raw Data'!E498, 'Raw Data'!O498&lt;'Raw Data'!P498), 'Raw Data'!E498, 0)</f>
        <v>0</v>
      </c>
      <c r="AI503" s="7">
        <f t="shared" si="122"/>
        <v>0</v>
      </c>
      <c r="AJ503">
        <f>IF(ISNUMBER('Raw Data'!C498), IF(_xlfn.XLOOKUP(SMALL('Raw Data'!C498:E498, 1), C503:G503, C503:G503, 0)&gt;0, SMALL('Raw Data'!C498:E498, 1), 0), 0)</f>
        <v>0</v>
      </c>
      <c r="AK503" s="7">
        <f t="shared" si="123"/>
        <v>0</v>
      </c>
      <c r="AL503">
        <f>IF(ISNUMBER('Raw Data'!C498), IF(_xlfn.XLOOKUP(SMALL('Raw Data'!C498:E498, 2), C503:G503, C503:G503, 0)&gt;0, SMALL('Raw Data'!C498:E498, 2), 0), 0)</f>
        <v>0</v>
      </c>
      <c r="AM503" s="7">
        <f t="shared" si="124"/>
        <v>0</v>
      </c>
      <c r="AN503">
        <f>IF(ISNUMBER('Raw Data'!C498), IF(_xlfn.XLOOKUP(SMALL('Raw Data'!C498:E498, 3), C503:G503, C503:G503, 0)&gt;0, SMALL('Raw Data'!C498:E498, 3), 0), 0)</f>
        <v>0</v>
      </c>
      <c r="AO503" s="7">
        <f t="shared" si="125"/>
        <v>0</v>
      </c>
      <c r="AP503">
        <f>IF(AND('Raw Data'!C498&lt;'Raw Data'!E498,'Raw Data'!O498&gt;'Raw Data'!P498),'Raw Data'!C498,IF(AND('Raw Data'!E498&lt;'Raw Data'!C498,'Raw Data'!P498&gt;'Raw Data'!O498),'Raw Data'!E498,0))</f>
        <v>0</v>
      </c>
      <c r="AQ503" s="7">
        <f t="shared" si="126"/>
        <v>0</v>
      </c>
      <c r="AR503">
        <f>IF(AND('Raw Data'!C498&gt;'Raw Data'!E498,'Raw Data'!O498&gt;'Raw Data'!P498),'Raw Data'!C498,IF(AND('Raw Data'!E498&gt;'Raw Data'!C498,'Raw Data'!P498&gt;'Raw Data'!O498),'Raw Data'!E498,0))</f>
        <v>0</v>
      </c>
      <c r="AS503">
        <f>IF('Raw Data'!D498&gt;0, IF('Raw Data'!D498&gt;4, Analysis!P503, 1), 0)</f>
        <v>0</v>
      </c>
      <c r="AT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AU503">
        <f t="shared" si="127"/>
        <v>0</v>
      </c>
      <c r="AV503">
        <f>IF(AND('Raw Data'!D498&gt;4,'Raw Data'!O498&lt;'Raw Data'!P498),'Raw Data'!K498,IF(AND('Raw Data'!D498&gt;4,'Raw Data'!O498='Raw Data'!P498),0,IF('Raw Data'!O498='Raw Data'!P498,'Raw Data'!D498,0)))</f>
        <v>0</v>
      </c>
      <c r="AW503">
        <f>IF(AND('Raw Data'!D498&lt;4, NOT(ISBLANK('Raw Data'!D498))), 1, 0)</f>
        <v>0</v>
      </c>
      <c r="AX503">
        <f>IF(AND('Raw Data'!D498&lt;4, 'Raw Data'!O498='Raw Data'!P498), 'Raw Data'!D498, 0)</f>
        <v>0</v>
      </c>
    </row>
    <row r="504" spans="1:50" x14ac:dyDescent="0.3">
      <c r="A504">
        <f>'Raw Data'!Q499</f>
        <v>0</v>
      </c>
      <c r="B504" s="7">
        <f t="shared" si="112"/>
        <v>0</v>
      </c>
      <c r="C504">
        <f>IF('Raw Data'!O499&gt;'Raw Data'!P499, 'Raw Data'!C499, 0)</f>
        <v>0</v>
      </c>
      <c r="D504" s="7">
        <f t="shared" si="113"/>
        <v>0</v>
      </c>
      <c r="E504">
        <f>IF(AND(ISNUMBER('Raw Data'!O499), 'Raw Data'!O499='Raw Data'!P499), 'Raw Data'!D499, 0)</f>
        <v>0</v>
      </c>
      <c r="F504" s="7">
        <f t="shared" si="114"/>
        <v>0</v>
      </c>
      <c r="G504">
        <f>IF('Raw Data'!O499&lt;'Raw Data'!P499, 'Raw Data'!E499, 0)</f>
        <v>0</v>
      </c>
      <c r="H504" s="7">
        <f t="shared" si="115"/>
        <v>0</v>
      </c>
      <c r="I504">
        <f>IF(SUM('Raw Data'!O499:P499)&gt;2, 'Raw Data'!F499, 0)</f>
        <v>0</v>
      </c>
      <c r="J504" s="7">
        <f t="shared" si="116"/>
        <v>0</v>
      </c>
      <c r="K504">
        <f>IF(AND(ISNUMBER('Raw Data'!O499),SUM('Raw Data'!O499:P499)&lt;3),'Raw Data'!F499,)</f>
        <v>0</v>
      </c>
      <c r="L504" s="7">
        <f t="shared" si="117"/>
        <v>0</v>
      </c>
      <c r="M504">
        <f>IF(AND('Raw Data'!O499&gt;0, 'Raw Data'!P499&gt;0), 'Raw Data'!H499, 0)</f>
        <v>0</v>
      </c>
      <c r="N504" s="7">
        <f t="shared" si="118"/>
        <v>0</v>
      </c>
      <c r="O504">
        <f>IF(AND(ISNUMBER('Raw Data'!O499), OR('Raw Data'!O499=0, 'Raw Data'!P499=0)), 'Raw Data'!I499, 0)</f>
        <v>0</v>
      </c>
      <c r="P504" s="7">
        <f>IF(OR(E504&gt;0, ISBLANK('Raw Data'!O499)=TRUE), 0, 1)</f>
        <v>0</v>
      </c>
      <c r="Q504">
        <f>IF('Raw Data'!O499='Raw Data'!P499, 0, IF('Raw Data'!O499&gt;'Raw Data'!P499, 'Raw Data'!J499, 0))</f>
        <v>0</v>
      </c>
      <c r="R504" s="7">
        <f>IF(OR(E504&gt;0, ISBLANK('Raw Data'!O499)=TRUE), 0, 1)</f>
        <v>0</v>
      </c>
      <c r="S504">
        <f>IF('Raw Data'!O499='Raw Data'!P499, 0, IF('Raw Data'!O499&lt;'Raw Data'!P499, 'Raw Data'!K499, 0))</f>
        <v>0</v>
      </c>
      <c r="T504" s="7">
        <f t="shared" si="119"/>
        <v>0</v>
      </c>
      <c r="U504">
        <f>IF(AND(ISNUMBER('Raw Data'!O499), OR('Raw Data'!O499&gt;'Raw Data'!P499, 'Raw Data'!O499='Raw Data'!P499)), 'Raw Data'!L499, 0)</f>
        <v>0</v>
      </c>
      <c r="V504" s="7">
        <f t="shared" si="120"/>
        <v>0</v>
      </c>
      <c r="W504">
        <f>IF(AND(ISNUMBER('Raw Data'!O499), OR('Raw Data'!O499&lt;'Raw Data'!P499, 'Raw Data'!O499='Raw Data'!P499)), 'Raw Data'!M499, 0)</f>
        <v>0</v>
      </c>
      <c r="X504" s="7">
        <f t="shared" si="121"/>
        <v>0</v>
      </c>
      <c r="Y504">
        <f>IF(AND(ISNUMBER('Raw Data'!O499), OR('Raw Data'!O499&gt;'Raw Data'!P499, 'Raw Data'!O499&lt;'Raw Data'!P499)), 'Raw Data'!N499, 0)</f>
        <v>0</v>
      </c>
      <c r="Z504">
        <f>IF('Raw Data'!C499&lt;'Raw Data'!E499, 1, 0)</f>
        <v>0</v>
      </c>
      <c r="AA504">
        <f>IF(AND('Raw Data'!C499&lt;'Raw Data'!E499, 'Raw Data'!O499&gt;'Raw Data'!P499), 'Raw Data'!C499, 0)</f>
        <v>0</v>
      </c>
      <c r="AB504" t="b">
        <f>'Raw Data'!C499&lt;'Raw Data'!E499</f>
        <v>0</v>
      </c>
      <c r="AC504">
        <f>IF('Raw Data'!C500&gt;'Raw Data'!E500, 1, 0)</f>
        <v>0</v>
      </c>
      <c r="AD504">
        <f>IF(AND('Raw Data'!C499&gt;'Raw Data'!E499, 'Raw Data'!O499&gt;'Raw Data'!P499), 'Raw Data'!C499, 0)</f>
        <v>0</v>
      </c>
      <c r="AE504">
        <f>IF('Raw Data'!E499&lt;'Raw Data'!C499, 1, 0)</f>
        <v>0</v>
      </c>
      <c r="AF504">
        <f>IF(AND('Raw Data'!C499&gt;'Raw Data'!E499, 'Raw Data'!O499&lt;'Raw Data'!P499), 'Raw Data'!E499, 0)</f>
        <v>0</v>
      </c>
      <c r="AG504">
        <f>IF('Raw Data'!E499&gt;'Raw Data'!C499, 1, 0)</f>
        <v>0</v>
      </c>
      <c r="AH504">
        <f>IF(AND('Raw Data'!C499&lt;'Raw Data'!E499, 'Raw Data'!O499&lt;'Raw Data'!P499), 'Raw Data'!E499, 0)</f>
        <v>0</v>
      </c>
      <c r="AI504" s="7">
        <f t="shared" si="122"/>
        <v>0</v>
      </c>
      <c r="AJ504">
        <f>IF(ISNUMBER('Raw Data'!C499), IF(_xlfn.XLOOKUP(SMALL('Raw Data'!C499:E499, 1), C504:G504, C504:G504, 0)&gt;0, SMALL('Raw Data'!C499:E499, 1), 0), 0)</f>
        <v>0</v>
      </c>
      <c r="AK504" s="7">
        <f t="shared" si="123"/>
        <v>0</v>
      </c>
      <c r="AL504">
        <f>IF(ISNUMBER('Raw Data'!C499), IF(_xlfn.XLOOKUP(SMALL('Raw Data'!C499:E499, 2), C504:G504, C504:G504, 0)&gt;0, SMALL('Raw Data'!C499:E499, 2), 0), 0)</f>
        <v>0</v>
      </c>
      <c r="AM504" s="7">
        <f t="shared" si="124"/>
        <v>0</v>
      </c>
      <c r="AN504">
        <f>IF(ISNUMBER('Raw Data'!C499), IF(_xlfn.XLOOKUP(SMALL('Raw Data'!C499:E499, 3), C504:G504, C504:G504, 0)&gt;0, SMALL('Raw Data'!C499:E499, 3), 0), 0)</f>
        <v>0</v>
      </c>
      <c r="AO504" s="7">
        <f t="shared" si="125"/>
        <v>0</v>
      </c>
      <c r="AP504">
        <f>IF(AND('Raw Data'!C499&lt;'Raw Data'!E499,'Raw Data'!O499&gt;'Raw Data'!P499),'Raw Data'!C499,IF(AND('Raw Data'!E499&lt;'Raw Data'!C499,'Raw Data'!P499&gt;'Raw Data'!O499),'Raw Data'!E499,0))</f>
        <v>0</v>
      </c>
      <c r="AQ504" s="7">
        <f t="shared" si="126"/>
        <v>0</v>
      </c>
      <c r="AR504">
        <f>IF(AND('Raw Data'!C499&gt;'Raw Data'!E499,'Raw Data'!O499&gt;'Raw Data'!P499),'Raw Data'!C499,IF(AND('Raw Data'!E499&gt;'Raw Data'!C499,'Raw Data'!P499&gt;'Raw Data'!O499),'Raw Data'!E499,0))</f>
        <v>0</v>
      </c>
      <c r="AS504">
        <f>IF('Raw Data'!D499&gt;0, IF('Raw Data'!D499&gt;4, Analysis!P504, 1), 0)</f>
        <v>0</v>
      </c>
      <c r="AT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AU504">
        <f t="shared" si="127"/>
        <v>0</v>
      </c>
      <c r="AV504">
        <f>IF(AND('Raw Data'!D499&gt;4,'Raw Data'!O499&lt;'Raw Data'!P499),'Raw Data'!K499,IF(AND('Raw Data'!D499&gt;4,'Raw Data'!O499='Raw Data'!P499),0,IF('Raw Data'!O499='Raw Data'!P499,'Raw Data'!D499,0)))</f>
        <v>0</v>
      </c>
      <c r="AW504">
        <f>IF(AND('Raw Data'!D499&lt;4, NOT(ISBLANK('Raw Data'!D499))), 1, 0)</f>
        <v>0</v>
      </c>
      <c r="AX504">
        <f>IF(AND('Raw Data'!D499&lt;4, 'Raw Data'!O499='Raw Data'!P499), 'Raw Data'!D499, 0)</f>
        <v>0</v>
      </c>
    </row>
    <row r="505" spans="1:50" x14ac:dyDescent="0.3">
      <c r="A505">
        <f>'Raw Data'!Q500</f>
        <v>0</v>
      </c>
      <c r="B505" s="7">
        <f t="shared" si="112"/>
        <v>0</v>
      </c>
      <c r="C505">
        <f>IF('Raw Data'!O500&gt;'Raw Data'!P500, 'Raw Data'!C500, 0)</f>
        <v>0</v>
      </c>
      <c r="D505" s="7">
        <f t="shared" si="113"/>
        <v>0</v>
      </c>
      <c r="E505">
        <f>IF(AND(ISNUMBER('Raw Data'!O500), 'Raw Data'!O500='Raw Data'!P500), 'Raw Data'!D500, 0)</f>
        <v>0</v>
      </c>
      <c r="F505" s="7">
        <f t="shared" si="114"/>
        <v>0</v>
      </c>
      <c r="G505">
        <f>IF('Raw Data'!O500&lt;'Raw Data'!P500, 'Raw Data'!E500, 0)</f>
        <v>0</v>
      </c>
      <c r="H505" s="7">
        <f t="shared" si="115"/>
        <v>0</v>
      </c>
      <c r="I505">
        <f>IF(SUM('Raw Data'!O500:P500)&gt;2, 'Raw Data'!F500, 0)</f>
        <v>0</v>
      </c>
      <c r="J505" s="7">
        <f t="shared" si="116"/>
        <v>0</v>
      </c>
      <c r="K505">
        <f>IF(AND(ISNUMBER('Raw Data'!O500),SUM('Raw Data'!O500:P500)&lt;3),'Raw Data'!F500,)</f>
        <v>0</v>
      </c>
      <c r="L505" s="7">
        <f t="shared" si="117"/>
        <v>0</v>
      </c>
      <c r="M505">
        <f>IF(AND('Raw Data'!O500&gt;0, 'Raw Data'!P500&gt;0), 'Raw Data'!H500, 0)</f>
        <v>0</v>
      </c>
      <c r="N505" s="7">
        <f t="shared" si="118"/>
        <v>0</v>
      </c>
      <c r="O505">
        <f>IF(AND(ISNUMBER('Raw Data'!O500), OR('Raw Data'!O500=0, 'Raw Data'!P500=0)), 'Raw Data'!I500, 0)</f>
        <v>0</v>
      </c>
      <c r="P505" s="7">
        <f>IF(OR(E505&gt;0, ISBLANK('Raw Data'!O500)=TRUE), 0, 1)</f>
        <v>0</v>
      </c>
      <c r="Q505">
        <f>IF('Raw Data'!O500='Raw Data'!P500, 0, IF('Raw Data'!O500&gt;'Raw Data'!P500, 'Raw Data'!J500, 0))</f>
        <v>0</v>
      </c>
      <c r="R505" s="7">
        <f>IF(OR(E505&gt;0, ISBLANK('Raw Data'!O500)=TRUE), 0, 1)</f>
        <v>0</v>
      </c>
      <c r="S505">
        <f>IF('Raw Data'!O500='Raw Data'!P500, 0, IF('Raw Data'!O500&lt;'Raw Data'!P500, 'Raw Data'!K500, 0))</f>
        <v>0</v>
      </c>
      <c r="T505" s="7">
        <f t="shared" si="119"/>
        <v>0</v>
      </c>
      <c r="U505">
        <f>IF(AND(ISNUMBER('Raw Data'!O500), OR('Raw Data'!O500&gt;'Raw Data'!P500, 'Raw Data'!O500='Raw Data'!P500)), 'Raw Data'!L500, 0)</f>
        <v>0</v>
      </c>
      <c r="V505" s="7">
        <f t="shared" si="120"/>
        <v>0</v>
      </c>
      <c r="W505">
        <f>IF(AND(ISNUMBER('Raw Data'!O500), OR('Raw Data'!O500&lt;'Raw Data'!P500, 'Raw Data'!O500='Raw Data'!P500)), 'Raw Data'!M500, 0)</f>
        <v>0</v>
      </c>
      <c r="X505" s="7">
        <f t="shared" si="121"/>
        <v>0</v>
      </c>
      <c r="Y505">
        <f>IF(AND(ISNUMBER('Raw Data'!O500), OR('Raw Data'!O500&gt;'Raw Data'!P500, 'Raw Data'!O500&lt;'Raw Data'!P500)), 'Raw Data'!N500, 0)</f>
        <v>0</v>
      </c>
      <c r="Z505">
        <f>IF('Raw Data'!C500&lt;'Raw Data'!E500, 1, 0)</f>
        <v>0</v>
      </c>
      <c r="AA505">
        <f>IF(AND('Raw Data'!C500&lt;'Raw Data'!E500, 'Raw Data'!O500&gt;'Raw Data'!P500), 'Raw Data'!C500, 0)</f>
        <v>0</v>
      </c>
      <c r="AB505" t="b">
        <f>'Raw Data'!C500&lt;'Raw Data'!E500</f>
        <v>0</v>
      </c>
      <c r="AC505">
        <f>IF('Raw Data'!C501&gt;'Raw Data'!E501, 1, 0)</f>
        <v>0</v>
      </c>
      <c r="AD505">
        <f>IF(AND('Raw Data'!C500&gt;'Raw Data'!E500, 'Raw Data'!O500&gt;'Raw Data'!P500), 'Raw Data'!C500, 0)</f>
        <v>0</v>
      </c>
      <c r="AE505">
        <f>IF('Raw Data'!E500&lt;'Raw Data'!C500, 1, 0)</f>
        <v>0</v>
      </c>
      <c r="AF505">
        <f>IF(AND('Raw Data'!C500&gt;'Raw Data'!E500, 'Raw Data'!O500&lt;'Raw Data'!P500), 'Raw Data'!E500, 0)</f>
        <v>0</v>
      </c>
      <c r="AG505">
        <f>IF('Raw Data'!E500&gt;'Raw Data'!C500, 1, 0)</f>
        <v>0</v>
      </c>
      <c r="AH505">
        <f>IF(AND('Raw Data'!C500&lt;'Raw Data'!E500, 'Raw Data'!O500&lt;'Raw Data'!P500), 'Raw Data'!E500, 0)</f>
        <v>0</v>
      </c>
      <c r="AI505" s="7">
        <f t="shared" si="122"/>
        <v>0</v>
      </c>
      <c r="AJ505">
        <f>IF(ISNUMBER('Raw Data'!C500), IF(_xlfn.XLOOKUP(SMALL('Raw Data'!C500:E500, 1), C505:G505, C505:G505, 0)&gt;0, SMALL('Raw Data'!C500:E500, 1), 0), 0)</f>
        <v>0</v>
      </c>
      <c r="AK505" s="7">
        <f t="shared" si="123"/>
        <v>0</v>
      </c>
      <c r="AL505">
        <f>IF(ISNUMBER('Raw Data'!C500), IF(_xlfn.XLOOKUP(SMALL('Raw Data'!C500:E500, 2), C505:G505, C505:G505, 0)&gt;0, SMALL('Raw Data'!C500:E500, 2), 0), 0)</f>
        <v>0</v>
      </c>
      <c r="AM505" s="7">
        <f t="shared" si="124"/>
        <v>0</v>
      </c>
      <c r="AN505">
        <f>IF(ISNUMBER('Raw Data'!C500), IF(_xlfn.XLOOKUP(SMALL('Raw Data'!C500:E500, 3), C505:G505, C505:G505, 0)&gt;0, SMALL('Raw Data'!C500:E500, 3), 0), 0)</f>
        <v>0</v>
      </c>
      <c r="AO505" s="7">
        <f t="shared" si="125"/>
        <v>0</v>
      </c>
      <c r="AP505">
        <f>IF(AND('Raw Data'!C500&lt;'Raw Data'!E500,'Raw Data'!O500&gt;'Raw Data'!P500),'Raw Data'!C500,IF(AND('Raw Data'!E500&lt;'Raw Data'!C500,'Raw Data'!P500&gt;'Raw Data'!O500),'Raw Data'!E500,0))</f>
        <v>0</v>
      </c>
      <c r="AQ505" s="7">
        <f t="shared" si="126"/>
        <v>0</v>
      </c>
      <c r="AR505">
        <f>IF(AND('Raw Data'!C500&gt;'Raw Data'!E500,'Raw Data'!O500&gt;'Raw Data'!P500),'Raw Data'!C500,IF(AND('Raw Data'!E500&gt;'Raw Data'!C500,'Raw Data'!P500&gt;'Raw Data'!O500),'Raw Data'!E500,0))</f>
        <v>0</v>
      </c>
      <c r="AS505">
        <f>IF('Raw Data'!D500&gt;0, IF('Raw Data'!D500&gt;4, Analysis!P505, 1), 0)</f>
        <v>0</v>
      </c>
      <c r="AT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AU505">
        <f t="shared" si="127"/>
        <v>0</v>
      </c>
      <c r="AV505">
        <f>IF(AND('Raw Data'!D500&gt;4,'Raw Data'!O500&lt;'Raw Data'!P500),'Raw Data'!K500,IF(AND('Raw Data'!D500&gt;4,'Raw Data'!O500='Raw Data'!P500),0,IF('Raw Data'!O500='Raw Data'!P500,'Raw Data'!D500,0)))</f>
        <v>0</v>
      </c>
      <c r="AW505">
        <f>IF(AND('Raw Data'!D500&lt;4, NOT(ISBLANK('Raw Data'!D500))), 1, 0)</f>
        <v>0</v>
      </c>
      <c r="AX505">
        <f>IF(AND('Raw Data'!D500&lt;4, 'Raw Data'!O500='Raw Data'!P500), 'Raw Data'!D500, 0)</f>
        <v>0</v>
      </c>
    </row>
    <row r="506" spans="1:50" x14ac:dyDescent="0.3">
      <c r="A506">
        <f>'Raw Data'!Q501</f>
        <v>0</v>
      </c>
      <c r="B506" s="7">
        <f t="shared" si="112"/>
        <v>0</v>
      </c>
      <c r="C506">
        <f>IF('Raw Data'!O501&gt;'Raw Data'!P501, 'Raw Data'!C501, 0)</f>
        <v>0</v>
      </c>
      <c r="D506" s="7">
        <f t="shared" si="113"/>
        <v>0</v>
      </c>
      <c r="E506">
        <f>IF(AND(ISNUMBER('Raw Data'!O501), 'Raw Data'!O501='Raw Data'!P501), 'Raw Data'!D501, 0)</f>
        <v>0</v>
      </c>
      <c r="F506" s="7">
        <f t="shared" si="114"/>
        <v>0</v>
      </c>
      <c r="G506">
        <f>IF('Raw Data'!O501&lt;'Raw Data'!P501, 'Raw Data'!E501, 0)</f>
        <v>0</v>
      </c>
      <c r="H506" s="7">
        <f t="shared" si="115"/>
        <v>0</v>
      </c>
      <c r="I506">
        <f>IF(SUM('Raw Data'!O501:P501)&gt;2, 'Raw Data'!F501, 0)</f>
        <v>0</v>
      </c>
      <c r="J506" s="7">
        <f t="shared" si="116"/>
        <v>0</v>
      </c>
      <c r="K506">
        <f>IF(AND(ISNUMBER('Raw Data'!O501),SUM('Raw Data'!O501:P501)&lt;3),'Raw Data'!F501,)</f>
        <v>0</v>
      </c>
      <c r="L506" s="7">
        <f t="shared" si="117"/>
        <v>0</v>
      </c>
      <c r="M506">
        <f>IF(AND('Raw Data'!O501&gt;0, 'Raw Data'!P501&gt;0), 'Raw Data'!H501, 0)</f>
        <v>0</v>
      </c>
      <c r="N506" s="7">
        <f t="shared" si="118"/>
        <v>0</v>
      </c>
      <c r="O506">
        <f>IF(AND(ISNUMBER('Raw Data'!O501), OR('Raw Data'!O501=0, 'Raw Data'!P501=0)), 'Raw Data'!I501, 0)</f>
        <v>0</v>
      </c>
      <c r="P506" s="7">
        <f>IF(OR(E506&gt;0, ISBLANK('Raw Data'!O501)=TRUE), 0, 1)</f>
        <v>0</v>
      </c>
      <c r="Q506">
        <f>IF('Raw Data'!O501='Raw Data'!P501, 0, IF('Raw Data'!O501&gt;'Raw Data'!P501, 'Raw Data'!J501, 0))</f>
        <v>0</v>
      </c>
      <c r="R506" s="7">
        <f>IF(OR(E506&gt;0, ISBLANK('Raw Data'!O501)=TRUE), 0, 1)</f>
        <v>0</v>
      </c>
      <c r="S506">
        <f>IF('Raw Data'!O501='Raw Data'!P501, 0, IF('Raw Data'!O501&lt;'Raw Data'!P501, 'Raw Data'!K501, 0))</f>
        <v>0</v>
      </c>
      <c r="T506" s="7">
        <f t="shared" si="119"/>
        <v>0</v>
      </c>
      <c r="U506">
        <f>IF(AND(ISNUMBER('Raw Data'!O501), OR('Raw Data'!O501&gt;'Raw Data'!P501, 'Raw Data'!O501='Raw Data'!P501)), 'Raw Data'!L501, 0)</f>
        <v>0</v>
      </c>
      <c r="V506" s="7">
        <f t="shared" si="120"/>
        <v>0</v>
      </c>
      <c r="W506">
        <f>IF(AND(ISNUMBER('Raw Data'!O501), OR('Raw Data'!O501&lt;'Raw Data'!P501, 'Raw Data'!O501='Raw Data'!P501)), 'Raw Data'!M501, 0)</f>
        <v>0</v>
      </c>
      <c r="X506" s="7">
        <f t="shared" si="121"/>
        <v>0</v>
      </c>
      <c r="Y506">
        <f>IF(AND(ISNUMBER('Raw Data'!O501), OR('Raw Data'!O501&gt;'Raw Data'!P501, 'Raw Data'!O501&lt;'Raw Data'!P501)), 'Raw Data'!N501, 0)</f>
        <v>0</v>
      </c>
      <c r="Z506">
        <f>IF('Raw Data'!C501&lt;'Raw Data'!E501, 1, 0)</f>
        <v>0</v>
      </c>
      <c r="AA506">
        <f>IF(AND('Raw Data'!C501&lt;'Raw Data'!E501, 'Raw Data'!O501&gt;'Raw Data'!P501), 'Raw Data'!C501, 0)</f>
        <v>0</v>
      </c>
      <c r="AB506" t="b">
        <f>'Raw Data'!C501&lt;'Raw Data'!E501</f>
        <v>0</v>
      </c>
      <c r="AC506">
        <f>IF('Raw Data'!C502&gt;'Raw Data'!E502, 1, 0)</f>
        <v>0</v>
      </c>
      <c r="AD506">
        <f>IF(AND('Raw Data'!C501&gt;'Raw Data'!E501, 'Raw Data'!O501&gt;'Raw Data'!P501), 'Raw Data'!C501, 0)</f>
        <v>0</v>
      </c>
      <c r="AE506">
        <f>IF('Raw Data'!E501&lt;'Raw Data'!C501, 1, 0)</f>
        <v>0</v>
      </c>
      <c r="AF506">
        <f>IF(AND('Raw Data'!C501&gt;'Raw Data'!E501, 'Raw Data'!O501&lt;'Raw Data'!P501), 'Raw Data'!E501, 0)</f>
        <v>0</v>
      </c>
      <c r="AG506">
        <f>IF('Raw Data'!E501&gt;'Raw Data'!C501, 1, 0)</f>
        <v>0</v>
      </c>
      <c r="AH506">
        <f>IF(AND('Raw Data'!C501&lt;'Raw Data'!E501, 'Raw Data'!O501&lt;'Raw Data'!P501), 'Raw Data'!E501, 0)</f>
        <v>0</v>
      </c>
      <c r="AI506" s="7">
        <f t="shared" si="122"/>
        <v>0</v>
      </c>
      <c r="AJ506">
        <f>IF(ISNUMBER('Raw Data'!C501), IF(_xlfn.XLOOKUP(SMALL('Raw Data'!C501:E501, 1), C506:G506, C506:G506, 0)&gt;0, SMALL('Raw Data'!C501:E501, 1), 0), 0)</f>
        <v>0</v>
      </c>
      <c r="AK506" s="7">
        <f t="shared" si="123"/>
        <v>0</v>
      </c>
      <c r="AL506">
        <f>IF(ISNUMBER('Raw Data'!C501), IF(_xlfn.XLOOKUP(SMALL('Raw Data'!C501:E501, 2), C506:G506, C506:G506, 0)&gt;0, SMALL('Raw Data'!C501:E501, 2), 0), 0)</f>
        <v>0</v>
      </c>
      <c r="AM506" s="7">
        <f t="shared" si="124"/>
        <v>0</v>
      </c>
      <c r="AN506">
        <f>IF(ISNUMBER('Raw Data'!C501), IF(_xlfn.XLOOKUP(SMALL('Raw Data'!C501:E501, 3), C506:G506, C506:G506, 0)&gt;0, SMALL('Raw Data'!C501:E501, 3), 0), 0)</f>
        <v>0</v>
      </c>
      <c r="AO506" s="7">
        <f t="shared" si="125"/>
        <v>0</v>
      </c>
      <c r="AP506">
        <f>IF(AND('Raw Data'!C501&lt;'Raw Data'!E501,'Raw Data'!O501&gt;'Raw Data'!P501),'Raw Data'!C501,IF(AND('Raw Data'!E501&lt;'Raw Data'!C501,'Raw Data'!P501&gt;'Raw Data'!O501),'Raw Data'!E501,0))</f>
        <v>0</v>
      </c>
      <c r="AQ506" s="7">
        <f t="shared" si="126"/>
        <v>0</v>
      </c>
      <c r="AR506">
        <f>IF(AND('Raw Data'!C501&gt;'Raw Data'!E501,'Raw Data'!O501&gt;'Raw Data'!P501),'Raw Data'!C501,IF(AND('Raw Data'!E501&gt;'Raw Data'!C501,'Raw Data'!P501&gt;'Raw Data'!O501),'Raw Data'!E501,0))</f>
        <v>0</v>
      </c>
      <c r="AS506">
        <f>IF('Raw Data'!D501&gt;0, IF('Raw Data'!D501&gt;4, Analysis!P506, 1), 0)</f>
        <v>0</v>
      </c>
      <c r="AT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AU506">
        <f t="shared" si="127"/>
        <v>0</v>
      </c>
      <c r="AV506">
        <f>IF(AND('Raw Data'!D501&gt;4,'Raw Data'!O501&lt;'Raw Data'!P501),'Raw Data'!K501,IF(AND('Raw Data'!D501&gt;4,'Raw Data'!O501='Raw Data'!P501),0,IF('Raw Data'!O501='Raw Data'!P501,'Raw Data'!D501,0)))</f>
        <v>0</v>
      </c>
      <c r="AW506">
        <f>IF(AND('Raw Data'!D501&lt;4, NOT(ISBLANK('Raw Data'!D501))), 1, 0)</f>
        <v>0</v>
      </c>
      <c r="AX506">
        <f>IF(AND('Raw Data'!D501&lt;4, 'Raw Data'!O501='Raw Data'!P501), 'Raw Data'!D501, 0)</f>
        <v>0</v>
      </c>
    </row>
    <row r="507" spans="1:50" x14ac:dyDescent="0.3">
      <c r="A507">
        <f>'Raw Data'!Q502</f>
        <v>0</v>
      </c>
      <c r="B507" s="7">
        <f t="shared" si="112"/>
        <v>0</v>
      </c>
      <c r="C507">
        <f>IF('Raw Data'!O502&gt;'Raw Data'!P502, 'Raw Data'!C502, 0)</f>
        <v>0</v>
      </c>
      <c r="D507" s="7">
        <f t="shared" si="113"/>
        <v>0</v>
      </c>
      <c r="E507">
        <f>IF(AND(ISNUMBER('Raw Data'!O502), 'Raw Data'!O502='Raw Data'!P502), 'Raw Data'!D502, 0)</f>
        <v>0</v>
      </c>
      <c r="F507" s="7">
        <f t="shared" si="114"/>
        <v>0</v>
      </c>
      <c r="G507">
        <f>IF('Raw Data'!O502&lt;'Raw Data'!P502, 'Raw Data'!E502, 0)</f>
        <v>0</v>
      </c>
      <c r="H507" s="7">
        <f t="shared" si="115"/>
        <v>0</v>
      </c>
      <c r="I507">
        <f>IF(SUM('Raw Data'!O502:P502)&gt;2, 'Raw Data'!F502, 0)</f>
        <v>0</v>
      </c>
      <c r="J507" s="7">
        <f t="shared" si="116"/>
        <v>0</v>
      </c>
      <c r="K507">
        <f>IF(AND(ISNUMBER('Raw Data'!O502),SUM('Raw Data'!O502:P502)&lt;3),'Raw Data'!F502,)</f>
        <v>0</v>
      </c>
      <c r="L507" s="7">
        <f t="shared" si="117"/>
        <v>0</v>
      </c>
      <c r="M507">
        <f>IF(AND('Raw Data'!O502&gt;0, 'Raw Data'!P502&gt;0), 'Raw Data'!H502, 0)</f>
        <v>0</v>
      </c>
      <c r="N507" s="7">
        <f t="shared" si="118"/>
        <v>0</v>
      </c>
      <c r="O507">
        <f>IF(AND(ISNUMBER('Raw Data'!O502), OR('Raw Data'!O502=0, 'Raw Data'!P502=0)), 'Raw Data'!I502, 0)</f>
        <v>0</v>
      </c>
      <c r="P507" s="7">
        <f>IF(OR(E507&gt;0, ISBLANK('Raw Data'!O502)=TRUE), 0, 1)</f>
        <v>0</v>
      </c>
      <c r="Q507">
        <f>IF('Raw Data'!O502='Raw Data'!P502, 0, IF('Raw Data'!O502&gt;'Raw Data'!P502, 'Raw Data'!J502, 0))</f>
        <v>0</v>
      </c>
      <c r="R507" s="7">
        <f>IF(OR(E507&gt;0, ISBLANK('Raw Data'!O502)=TRUE), 0, 1)</f>
        <v>0</v>
      </c>
      <c r="S507">
        <f>IF('Raw Data'!O502='Raw Data'!P502, 0, IF('Raw Data'!O502&lt;'Raw Data'!P502, 'Raw Data'!K502, 0))</f>
        <v>0</v>
      </c>
      <c r="T507" s="7">
        <f t="shared" si="119"/>
        <v>0</v>
      </c>
      <c r="U507">
        <f>IF(AND(ISNUMBER('Raw Data'!O502), OR('Raw Data'!O502&gt;'Raw Data'!P502, 'Raw Data'!O502='Raw Data'!P502)), 'Raw Data'!L502, 0)</f>
        <v>0</v>
      </c>
      <c r="V507" s="7">
        <f t="shared" si="120"/>
        <v>0</v>
      </c>
      <c r="W507">
        <f>IF(AND(ISNUMBER('Raw Data'!O502), OR('Raw Data'!O502&lt;'Raw Data'!P502, 'Raw Data'!O502='Raw Data'!P502)), 'Raw Data'!M502, 0)</f>
        <v>0</v>
      </c>
      <c r="X507" s="7">
        <f t="shared" si="121"/>
        <v>0</v>
      </c>
      <c r="Y507">
        <f>IF(AND(ISNUMBER('Raw Data'!O502), OR('Raw Data'!O502&gt;'Raw Data'!P502, 'Raw Data'!O502&lt;'Raw Data'!P502)), 'Raw Data'!N502, 0)</f>
        <v>0</v>
      </c>
      <c r="Z507">
        <f>IF('Raw Data'!C502&lt;'Raw Data'!E502, 1, 0)</f>
        <v>0</v>
      </c>
      <c r="AA507">
        <f>IF(AND('Raw Data'!C502&lt;'Raw Data'!E502, 'Raw Data'!O502&gt;'Raw Data'!P502), 'Raw Data'!C502, 0)</f>
        <v>0</v>
      </c>
      <c r="AB507" t="b">
        <f>'Raw Data'!C502&lt;'Raw Data'!E502</f>
        <v>0</v>
      </c>
      <c r="AC507">
        <f>IF('Raw Data'!C503&gt;'Raw Data'!E503, 1, 0)</f>
        <v>0</v>
      </c>
      <c r="AD507">
        <f>IF(AND('Raw Data'!C502&gt;'Raw Data'!E502, 'Raw Data'!O502&gt;'Raw Data'!P502), 'Raw Data'!C502, 0)</f>
        <v>0</v>
      </c>
      <c r="AE507">
        <f>IF('Raw Data'!E502&lt;'Raw Data'!C502, 1, 0)</f>
        <v>0</v>
      </c>
      <c r="AF507">
        <f>IF(AND('Raw Data'!C502&gt;'Raw Data'!E502, 'Raw Data'!O502&lt;'Raw Data'!P502), 'Raw Data'!E502, 0)</f>
        <v>0</v>
      </c>
      <c r="AG507">
        <f>IF('Raw Data'!E502&gt;'Raw Data'!C502, 1, 0)</f>
        <v>0</v>
      </c>
      <c r="AH507">
        <f>IF(AND('Raw Data'!C502&lt;'Raw Data'!E502, 'Raw Data'!O502&lt;'Raw Data'!P502), 'Raw Data'!E502, 0)</f>
        <v>0</v>
      </c>
      <c r="AI507" s="7">
        <f t="shared" si="122"/>
        <v>0</v>
      </c>
      <c r="AJ507">
        <f>IF(ISNUMBER('Raw Data'!C502), IF(_xlfn.XLOOKUP(SMALL('Raw Data'!C502:E502, 1), C507:G507, C507:G507, 0)&gt;0, SMALL('Raw Data'!C502:E502, 1), 0), 0)</f>
        <v>0</v>
      </c>
      <c r="AK507" s="7">
        <f t="shared" si="123"/>
        <v>0</v>
      </c>
      <c r="AL507">
        <f>IF(ISNUMBER('Raw Data'!C502), IF(_xlfn.XLOOKUP(SMALL('Raw Data'!C502:E502, 2), C507:G507, C507:G507, 0)&gt;0, SMALL('Raw Data'!C502:E502, 2), 0), 0)</f>
        <v>0</v>
      </c>
      <c r="AM507" s="7">
        <f t="shared" si="124"/>
        <v>0</v>
      </c>
      <c r="AN507">
        <f>IF(ISNUMBER('Raw Data'!C502), IF(_xlfn.XLOOKUP(SMALL('Raw Data'!C502:E502, 3), C507:G507, C507:G507, 0)&gt;0, SMALL('Raw Data'!C502:E502, 3), 0), 0)</f>
        <v>0</v>
      </c>
      <c r="AO507" s="7">
        <f t="shared" si="125"/>
        <v>0</v>
      </c>
      <c r="AP507">
        <f>IF(AND('Raw Data'!C502&lt;'Raw Data'!E502,'Raw Data'!O502&gt;'Raw Data'!P502),'Raw Data'!C502,IF(AND('Raw Data'!E502&lt;'Raw Data'!C502,'Raw Data'!P502&gt;'Raw Data'!O502),'Raw Data'!E502,0))</f>
        <v>0</v>
      </c>
      <c r="AQ507" s="7">
        <f t="shared" si="126"/>
        <v>0</v>
      </c>
      <c r="AR507">
        <f>IF(AND('Raw Data'!C502&gt;'Raw Data'!E502,'Raw Data'!O502&gt;'Raw Data'!P502),'Raw Data'!C502,IF(AND('Raw Data'!E502&gt;'Raw Data'!C502,'Raw Data'!P502&gt;'Raw Data'!O502),'Raw Data'!E502,0))</f>
        <v>0</v>
      </c>
      <c r="AS507">
        <f>IF('Raw Data'!D502&gt;0, IF('Raw Data'!D502&gt;4, Analysis!P507, 1), 0)</f>
        <v>0</v>
      </c>
      <c r="AT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AU507">
        <f t="shared" si="127"/>
        <v>0</v>
      </c>
      <c r="AV507">
        <f>IF(AND('Raw Data'!D502&gt;4,'Raw Data'!O502&lt;'Raw Data'!P502),'Raw Data'!K502,IF(AND('Raw Data'!D502&gt;4,'Raw Data'!O502='Raw Data'!P502),0,IF('Raw Data'!O502='Raw Data'!P502,'Raw Data'!D502,0)))</f>
        <v>0</v>
      </c>
      <c r="AW507">
        <f>IF(AND('Raw Data'!D502&lt;4, NOT(ISBLANK('Raw Data'!D502))), 1, 0)</f>
        <v>0</v>
      </c>
      <c r="AX507">
        <f>IF(AND('Raw Data'!D502&lt;4, 'Raw Data'!O502='Raw Data'!P502), 'Raw Data'!D502, 0)</f>
        <v>0</v>
      </c>
    </row>
    <row r="508" spans="1:50" x14ac:dyDescent="0.3">
      <c r="A508">
        <f>'Raw Data'!Q503</f>
        <v>0</v>
      </c>
      <c r="B508" s="7">
        <f t="shared" si="112"/>
        <v>0</v>
      </c>
      <c r="C508">
        <f>IF('Raw Data'!O503&gt;'Raw Data'!P503, 'Raw Data'!C503, 0)</f>
        <v>0</v>
      </c>
      <c r="D508" s="7">
        <f t="shared" si="113"/>
        <v>0</v>
      </c>
      <c r="E508">
        <f>IF(AND(ISNUMBER('Raw Data'!O503), 'Raw Data'!O503='Raw Data'!P503), 'Raw Data'!D503, 0)</f>
        <v>0</v>
      </c>
      <c r="F508" s="7">
        <f t="shared" si="114"/>
        <v>0</v>
      </c>
      <c r="G508">
        <f>IF('Raw Data'!O503&lt;'Raw Data'!P503, 'Raw Data'!E503, 0)</f>
        <v>0</v>
      </c>
      <c r="H508" s="7">
        <f t="shared" si="115"/>
        <v>0</v>
      </c>
      <c r="I508">
        <f>IF(SUM('Raw Data'!O503:P503)&gt;2, 'Raw Data'!F503, 0)</f>
        <v>0</v>
      </c>
      <c r="J508" s="7">
        <f t="shared" si="116"/>
        <v>0</v>
      </c>
      <c r="K508">
        <f>IF(AND(ISNUMBER('Raw Data'!O503),SUM('Raw Data'!O503:P503)&lt;3),'Raw Data'!F503,)</f>
        <v>0</v>
      </c>
      <c r="L508" s="7">
        <f t="shared" si="117"/>
        <v>0</v>
      </c>
      <c r="M508">
        <f>IF(AND('Raw Data'!O503&gt;0, 'Raw Data'!P503&gt;0), 'Raw Data'!H503, 0)</f>
        <v>0</v>
      </c>
      <c r="N508" s="7">
        <f t="shared" si="118"/>
        <v>0</v>
      </c>
      <c r="O508">
        <f>IF(AND(ISNUMBER('Raw Data'!O503), OR('Raw Data'!O503=0, 'Raw Data'!P503=0)), 'Raw Data'!I503, 0)</f>
        <v>0</v>
      </c>
      <c r="P508" s="7">
        <f>IF(OR(E508&gt;0, ISBLANK('Raw Data'!O503)=TRUE), 0, 1)</f>
        <v>0</v>
      </c>
      <c r="Q508">
        <f>IF('Raw Data'!O503='Raw Data'!P503, 0, IF('Raw Data'!O503&gt;'Raw Data'!P503, 'Raw Data'!J503, 0))</f>
        <v>0</v>
      </c>
      <c r="R508" s="7">
        <f>IF(OR(E508&gt;0, ISBLANK('Raw Data'!O503)=TRUE), 0, 1)</f>
        <v>0</v>
      </c>
      <c r="S508">
        <f>IF('Raw Data'!O503='Raw Data'!P503, 0, IF('Raw Data'!O503&lt;'Raw Data'!P503, 'Raw Data'!K503, 0))</f>
        <v>0</v>
      </c>
      <c r="T508" s="7">
        <f t="shared" si="119"/>
        <v>0</v>
      </c>
      <c r="U508">
        <f>IF(AND(ISNUMBER('Raw Data'!O503), OR('Raw Data'!O503&gt;'Raw Data'!P503, 'Raw Data'!O503='Raw Data'!P503)), 'Raw Data'!L503, 0)</f>
        <v>0</v>
      </c>
      <c r="V508" s="7">
        <f t="shared" si="120"/>
        <v>0</v>
      </c>
      <c r="W508">
        <f>IF(AND(ISNUMBER('Raw Data'!O503), OR('Raw Data'!O503&lt;'Raw Data'!P503, 'Raw Data'!O503='Raw Data'!P503)), 'Raw Data'!M503, 0)</f>
        <v>0</v>
      </c>
      <c r="X508" s="7">
        <f t="shared" si="121"/>
        <v>0</v>
      </c>
      <c r="Y508">
        <f>IF(AND(ISNUMBER('Raw Data'!O503), OR('Raw Data'!O503&gt;'Raw Data'!P503, 'Raw Data'!O503&lt;'Raw Data'!P503)), 'Raw Data'!N503, 0)</f>
        <v>0</v>
      </c>
      <c r="Z508">
        <f>IF('Raw Data'!C503&lt;'Raw Data'!E503, 1, 0)</f>
        <v>0</v>
      </c>
      <c r="AA508">
        <f>IF(AND('Raw Data'!C503&lt;'Raw Data'!E503, 'Raw Data'!O503&gt;'Raw Data'!P503), 'Raw Data'!C503, 0)</f>
        <v>0</v>
      </c>
      <c r="AB508" t="b">
        <f>'Raw Data'!C503&lt;'Raw Data'!E503</f>
        <v>0</v>
      </c>
      <c r="AC508">
        <f>IF('Raw Data'!C504&gt;'Raw Data'!E504, 1, 0)</f>
        <v>0</v>
      </c>
      <c r="AD508">
        <f>IF(AND('Raw Data'!C503&gt;'Raw Data'!E503, 'Raw Data'!O503&gt;'Raw Data'!P503), 'Raw Data'!C503, 0)</f>
        <v>0</v>
      </c>
      <c r="AE508">
        <f>IF('Raw Data'!E503&lt;'Raw Data'!C503, 1, 0)</f>
        <v>0</v>
      </c>
      <c r="AF508">
        <f>IF(AND('Raw Data'!C503&gt;'Raw Data'!E503, 'Raw Data'!O503&lt;'Raw Data'!P503), 'Raw Data'!E503, 0)</f>
        <v>0</v>
      </c>
      <c r="AG508">
        <f>IF('Raw Data'!E503&gt;'Raw Data'!C503, 1, 0)</f>
        <v>0</v>
      </c>
      <c r="AH508">
        <f>IF(AND('Raw Data'!C503&lt;'Raw Data'!E503, 'Raw Data'!O503&lt;'Raw Data'!P503), 'Raw Data'!E503, 0)</f>
        <v>0</v>
      </c>
      <c r="AI508" s="7">
        <f t="shared" si="122"/>
        <v>0</v>
      </c>
      <c r="AJ508">
        <f>IF(ISNUMBER('Raw Data'!C503), IF(_xlfn.XLOOKUP(SMALL('Raw Data'!C503:E503, 1), C508:G508, C508:G508, 0)&gt;0, SMALL('Raw Data'!C503:E503, 1), 0), 0)</f>
        <v>0</v>
      </c>
      <c r="AK508" s="7">
        <f t="shared" si="123"/>
        <v>0</v>
      </c>
      <c r="AL508">
        <f>IF(ISNUMBER('Raw Data'!C503), IF(_xlfn.XLOOKUP(SMALL('Raw Data'!C503:E503, 2), C508:G508, C508:G508, 0)&gt;0, SMALL('Raw Data'!C503:E503, 2), 0), 0)</f>
        <v>0</v>
      </c>
      <c r="AM508" s="7">
        <f t="shared" si="124"/>
        <v>0</v>
      </c>
      <c r="AN508">
        <f>IF(ISNUMBER('Raw Data'!C503), IF(_xlfn.XLOOKUP(SMALL('Raw Data'!C503:E503, 3), C508:G508, C508:G508, 0)&gt;0, SMALL('Raw Data'!C503:E503, 3), 0), 0)</f>
        <v>0</v>
      </c>
      <c r="AO508" s="7">
        <f t="shared" si="125"/>
        <v>0</v>
      </c>
      <c r="AP508">
        <f>IF(AND('Raw Data'!C503&lt;'Raw Data'!E503,'Raw Data'!O503&gt;'Raw Data'!P503),'Raw Data'!C503,IF(AND('Raw Data'!E503&lt;'Raw Data'!C503,'Raw Data'!P503&gt;'Raw Data'!O503),'Raw Data'!E503,0))</f>
        <v>0</v>
      </c>
      <c r="AQ508" s="7">
        <f t="shared" si="126"/>
        <v>0</v>
      </c>
      <c r="AR508">
        <f>IF(AND('Raw Data'!C503&gt;'Raw Data'!E503,'Raw Data'!O503&gt;'Raw Data'!P503),'Raw Data'!C503,IF(AND('Raw Data'!E503&gt;'Raw Data'!C503,'Raw Data'!P503&gt;'Raw Data'!O503),'Raw Data'!E503,0))</f>
        <v>0</v>
      </c>
      <c r="AS508">
        <f>IF('Raw Data'!D503&gt;0, IF('Raw Data'!D503&gt;4, Analysis!P508, 1), 0)</f>
        <v>0</v>
      </c>
      <c r="AT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AU508">
        <f t="shared" si="127"/>
        <v>0</v>
      </c>
      <c r="AV508">
        <f>IF(AND('Raw Data'!D503&gt;4,'Raw Data'!O503&lt;'Raw Data'!P503),'Raw Data'!K503,IF(AND('Raw Data'!D503&gt;4,'Raw Data'!O503='Raw Data'!P503),0,IF('Raw Data'!O503='Raw Data'!P503,'Raw Data'!D503,0)))</f>
        <v>0</v>
      </c>
      <c r="AW508">
        <f>IF(AND('Raw Data'!D503&lt;4, NOT(ISBLANK('Raw Data'!D503))), 1, 0)</f>
        <v>0</v>
      </c>
      <c r="AX508">
        <f>IF(AND('Raw Data'!D503&lt;4, 'Raw Data'!O503='Raw Data'!P503), 'Raw Data'!D503, 0)</f>
        <v>0</v>
      </c>
    </row>
    <row r="509" spans="1:50" x14ac:dyDescent="0.3">
      <c r="A509">
        <f>'Raw Data'!Q504</f>
        <v>0</v>
      </c>
      <c r="B509" s="7">
        <f t="shared" si="112"/>
        <v>0</v>
      </c>
      <c r="C509">
        <f>IF('Raw Data'!O504&gt;'Raw Data'!P504, 'Raw Data'!C504, 0)</f>
        <v>0</v>
      </c>
      <c r="D509" s="7">
        <f t="shared" si="113"/>
        <v>0</v>
      </c>
      <c r="E509">
        <f>IF(AND(ISNUMBER('Raw Data'!O504), 'Raw Data'!O504='Raw Data'!P504), 'Raw Data'!D504, 0)</f>
        <v>0</v>
      </c>
      <c r="F509" s="7">
        <f t="shared" si="114"/>
        <v>0</v>
      </c>
      <c r="G509">
        <f>IF('Raw Data'!O504&lt;'Raw Data'!P504, 'Raw Data'!E504, 0)</f>
        <v>0</v>
      </c>
      <c r="H509" s="7">
        <f t="shared" si="115"/>
        <v>0</v>
      </c>
      <c r="I509">
        <f>IF(SUM('Raw Data'!O504:P504)&gt;2, 'Raw Data'!F504, 0)</f>
        <v>0</v>
      </c>
      <c r="J509" s="7">
        <f t="shared" si="116"/>
        <v>0</v>
      </c>
      <c r="K509">
        <f>IF(AND(ISNUMBER('Raw Data'!O504),SUM('Raw Data'!O504:P504)&lt;3),'Raw Data'!F504,)</f>
        <v>0</v>
      </c>
      <c r="L509" s="7">
        <f t="shared" si="117"/>
        <v>0</v>
      </c>
      <c r="M509">
        <f>IF(AND('Raw Data'!O504&gt;0, 'Raw Data'!P504&gt;0), 'Raw Data'!H504, 0)</f>
        <v>0</v>
      </c>
      <c r="N509" s="7">
        <f t="shared" si="118"/>
        <v>0</v>
      </c>
      <c r="O509">
        <f>IF(AND(ISNUMBER('Raw Data'!O504), OR('Raw Data'!O504=0, 'Raw Data'!P504=0)), 'Raw Data'!I504, 0)</f>
        <v>0</v>
      </c>
      <c r="P509" s="7">
        <f>IF(OR(E509&gt;0, ISBLANK('Raw Data'!O504)=TRUE), 0, 1)</f>
        <v>0</v>
      </c>
      <c r="Q509">
        <f>IF('Raw Data'!O504='Raw Data'!P504, 0, IF('Raw Data'!O504&gt;'Raw Data'!P504, 'Raw Data'!J504, 0))</f>
        <v>0</v>
      </c>
      <c r="R509" s="7">
        <f>IF(OR(E509&gt;0, ISBLANK('Raw Data'!O504)=TRUE), 0, 1)</f>
        <v>0</v>
      </c>
      <c r="S509">
        <f>IF('Raw Data'!O504='Raw Data'!P504, 0, IF('Raw Data'!O504&lt;'Raw Data'!P504, 'Raw Data'!K504, 0))</f>
        <v>0</v>
      </c>
      <c r="T509" s="7">
        <f t="shared" si="119"/>
        <v>0</v>
      </c>
      <c r="U509">
        <f>IF(AND(ISNUMBER('Raw Data'!O504), OR('Raw Data'!O504&gt;'Raw Data'!P504, 'Raw Data'!O504='Raw Data'!P504)), 'Raw Data'!L504, 0)</f>
        <v>0</v>
      </c>
      <c r="V509" s="7">
        <f t="shared" si="120"/>
        <v>0</v>
      </c>
      <c r="W509">
        <f>IF(AND(ISNUMBER('Raw Data'!O504), OR('Raw Data'!O504&lt;'Raw Data'!P504, 'Raw Data'!O504='Raw Data'!P504)), 'Raw Data'!M504, 0)</f>
        <v>0</v>
      </c>
      <c r="X509" s="7">
        <f t="shared" si="121"/>
        <v>0</v>
      </c>
      <c r="Y509">
        <f>IF(AND(ISNUMBER('Raw Data'!O504), OR('Raw Data'!O504&gt;'Raw Data'!P504, 'Raw Data'!O504&lt;'Raw Data'!P504)), 'Raw Data'!N504, 0)</f>
        <v>0</v>
      </c>
      <c r="Z509">
        <f>IF('Raw Data'!C504&lt;'Raw Data'!E504, 1, 0)</f>
        <v>0</v>
      </c>
      <c r="AA509">
        <f>IF(AND('Raw Data'!C504&lt;'Raw Data'!E504, 'Raw Data'!O504&gt;'Raw Data'!P504), 'Raw Data'!C504, 0)</f>
        <v>0</v>
      </c>
      <c r="AB509" t="b">
        <f>'Raw Data'!C504&lt;'Raw Data'!E504</f>
        <v>0</v>
      </c>
      <c r="AC509">
        <f>IF('Raw Data'!C505&gt;'Raw Data'!E505, 1, 0)</f>
        <v>0</v>
      </c>
      <c r="AD509">
        <f>IF(AND('Raw Data'!C504&gt;'Raw Data'!E504, 'Raw Data'!O504&gt;'Raw Data'!P504), 'Raw Data'!C504, 0)</f>
        <v>0</v>
      </c>
      <c r="AE509">
        <f>IF('Raw Data'!E504&lt;'Raw Data'!C504, 1, 0)</f>
        <v>0</v>
      </c>
      <c r="AF509">
        <f>IF(AND('Raw Data'!C504&gt;'Raw Data'!E504, 'Raw Data'!O504&lt;'Raw Data'!P504), 'Raw Data'!E504, 0)</f>
        <v>0</v>
      </c>
      <c r="AG509">
        <f>IF('Raw Data'!E504&gt;'Raw Data'!C504, 1, 0)</f>
        <v>0</v>
      </c>
      <c r="AH509">
        <f>IF(AND('Raw Data'!C504&lt;'Raw Data'!E504, 'Raw Data'!O504&lt;'Raw Data'!P504), 'Raw Data'!E504, 0)</f>
        <v>0</v>
      </c>
      <c r="AI509" s="7">
        <f t="shared" si="122"/>
        <v>0</v>
      </c>
      <c r="AJ509">
        <f>IF(ISNUMBER('Raw Data'!C504), IF(_xlfn.XLOOKUP(SMALL('Raw Data'!C504:E504, 1), C509:G509, C509:G509, 0)&gt;0, SMALL('Raw Data'!C504:E504, 1), 0), 0)</f>
        <v>0</v>
      </c>
      <c r="AK509" s="7">
        <f t="shared" si="123"/>
        <v>0</v>
      </c>
      <c r="AL509">
        <f>IF(ISNUMBER('Raw Data'!C504), IF(_xlfn.XLOOKUP(SMALL('Raw Data'!C504:E504, 2), C509:G509, C509:G509, 0)&gt;0, SMALL('Raw Data'!C504:E504, 2), 0), 0)</f>
        <v>0</v>
      </c>
      <c r="AM509" s="7">
        <f t="shared" si="124"/>
        <v>0</v>
      </c>
      <c r="AN509">
        <f>IF(ISNUMBER('Raw Data'!C504), IF(_xlfn.XLOOKUP(SMALL('Raw Data'!C504:E504, 3), C509:G509, C509:G509, 0)&gt;0, SMALL('Raw Data'!C504:E504, 3), 0), 0)</f>
        <v>0</v>
      </c>
      <c r="AO509" s="7">
        <f t="shared" si="125"/>
        <v>0</v>
      </c>
      <c r="AP509">
        <f>IF(AND('Raw Data'!C504&lt;'Raw Data'!E504,'Raw Data'!O504&gt;'Raw Data'!P504),'Raw Data'!C504,IF(AND('Raw Data'!E504&lt;'Raw Data'!C504,'Raw Data'!P504&gt;'Raw Data'!O504),'Raw Data'!E504,0))</f>
        <v>0</v>
      </c>
      <c r="AQ509" s="7">
        <f t="shared" si="126"/>
        <v>0</v>
      </c>
      <c r="AR509">
        <f>IF(AND('Raw Data'!C504&gt;'Raw Data'!E504,'Raw Data'!O504&gt;'Raw Data'!P504),'Raw Data'!C504,IF(AND('Raw Data'!E504&gt;'Raw Data'!C504,'Raw Data'!P504&gt;'Raw Data'!O504),'Raw Data'!E504,0))</f>
        <v>0</v>
      </c>
      <c r="AS509">
        <f>IF('Raw Data'!D504&gt;0, IF('Raw Data'!D504&gt;4, Analysis!P509, 1), 0)</f>
        <v>0</v>
      </c>
      <c r="AT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AU509">
        <f t="shared" si="127"/>
        <v>0</v>
      </c>
      <c r="AV509">
        <f>IF(AND('Raw Data'!D504&gt;4,'Raw Data'!O504&lt;'Raw Data'!P504),'Raw Data'!K504,IF(AND('Raw Data'!D504&gt;4,'Raw Data'!O504='Raw Data'!P504),0,IF('Raw Data'!O504='Raw Data'!P504,'Raw Data'!D504,0)))</f>
        <v>0</v>
      </c>
      <c r="AW509">
        <f>IF(AND('Raw Data'!D504&lt;4, NOT(ISBLANK('Raw Data'!D504))), 1, 0)</f>
        <v>0</v>
      </c>
      <c r="AX509">
        <f>IF(AND('Raw Data'!D504&lt;4, 'Raw Data'!O504='Raw Data'!P504), 'Raw Data'!D504, 0)</f>
        <v>0</v>
      </c>
    </row>
    <row r="510" spans="1:50" x14ac:dyDescent="0.3">
      <c r="A510">
        <f>'Raw Data'!Q505</f>
        <v>0</v>
      </c>
      <c r="B510" s="7">
        <f t="shared" si="112"/>
        <v>0</v>
      </c>
      <c r="C510">
        <f>IF('Raw Data'!O505&gt;'Raw Data'!P505, 'Raw Data'!C505, 0)</f>
        <v>0</v>
      </c>
      <c r="D510" s="7">
        <f t="shared" si="113"/>
        <v>0</v>
      </c>
      <c r="E510">
        <f>IF(AND(ISNUMBER('Raw Data'!O505), 'Raw Data'!O505='Raw Data'!P505), 'Raw Data'!D505, 0)</f>
        <v>0</v>
      </c>
      <c r="F510" s="7">
        <f t="shared" si="114"/>
        <v>0</v>
      </c>
      <c r="G510">
        <f>IF('Raw Data'!O505&lt;'Raw Data'!P505, 'Raw Data'!E505, 0)</f>
        <v>0</v>
      </c>
      <c r="H510" s="7">
        <f t="shared" si="115"/>
        <v>0</v>
      </c>
      <c r="I510">
        <f>IF(SUM('Raw Data'!O505:P505)&gt;2, 'Raw Data'!F505, 0)</f>
        <v>0</v>
      </c>
      <c r="J510" s="7">
        <f t="shared" si="116"/>
        <v>0</v>
      </c>
      <c r="K510">
        <f>IF(AND(ISNUMBER('Raw Data'!O505),SUM('Raw Data'!O505:P505)&lt;3),'Raw Data'!F505,)</f>
        <v>0</v>
      </c>
      <c r="L510" s="7">
        <f t="shared" si="117"/>
        <v>0</v>
      </c>
      <c r="M510">
        <f>IF(AND('Raw Data'!O505&gt;0, 'Raw Data'!P505&gt;0), 'Raw Data'!H505, 0)</f>
        <v>0</v>
      </c>
      <c r="N510" s="7">
        <f t="shared" si="118"/>
        <v>0</v>
      </c>
      <c r="O510">
        <f>IF(AND(ISNUMBER('Raw Data'!O505), OR('Raw Data'!O505=0, 'Raw Data'!P505=0)), 'Raw Data'!I505, 0)</f>
        <v>0</v>
      </c>
      <c r="P510" s="7">
        <f>IF(OR(E510&gt;0, ISBLANK('Raw Data'!O505)=TRUE), 0, 1)</f>
        <v>0</v>
      </c>
      <c r="Q510">
        <f>IF('Raw Data'!O505='Raw Data'!P505, 0, IF('Raw Data'!O505&gt;'Raw Data'!P505, 'Raw Data'!J505, 0))</f>
        <v>0</v>
      </c>
      <c r="R510" s="7">
        <f>IF(OR(E510&gt;0, ISBLANK('Raw Data'!O505)=TRUE), 0, 1)</f>
        <v>0</v>
      </c>
      <c r="S510">
        <f>IF('Raw Data'!O505='Raw Data'!P505, 0, IF('Raw Data'!O505&lt;'Raw Data'!P505, 'Raw Data'!K505, 0))</f>
        <v>0</v>
      </c>
      <c r="T510" s="7">
        <f t="shared" si="119"/>
        <v>0</v>
      </c>
      <c r="U510">
        <f>IF(AND(ISNUMBER('Raw Data'!O505), OR('Raw Data'!O505&gt;'Raw Data'!P505, 'Raw Data'!O505='Raw Data'!P505)), 'Raw Data'!L505, 0)</f>
        <v>0</v>
      </c>
      <c r="V510" s="7">
        <f t="shared" si="120"/>
        <v>0</v>
      </c>
      <c r="W510">
        <f>IF(AND(ISNUMBER('Raw Data'!O505), OR('Raw Data'!O505&lt;'Raw Data'!P505, 'Raw Data'!O505='Raw Data'!P505)), 'Raw Data'!M505, 0)</f>
        <v>0</v>
      </c>
      <c r="X510" s="7">
        <f t="shared" si="121"/>
        <v>0</v>
      </c>
      <c r="Y510">
        <f>IF(AND(ISNUMBER('Raw Data'!O505), OR('Raw Data'!O505&gt;'Raw Data'!P505, 'Raw Data'!O505&lt;'Raw Data'!P505)), 'Raw Data'!N505, 0)</f>
        <v>0</v>
      </c>
      <c r="Z510">
        <f>IF('Raw Data'!C505&lt;'Raw Data'!E505, 1, 0)</f>
        <v>0</v>
      </c>
      <c r="AA510">
        <f>IF(AND('Raw Data'!C505&lt;'Raw Data'!E505, 'Raw Data'!O505&gt;'Raw Data'!P505), 'Raw Data'!C505, 0)</f>
        <v>0</v>
      </c>
      <c r="AB510" t="b">
        <f>'Raw Data'!C505&lt;'Raw Data'!E505</f>
        <v>0</v>
      </c>
      <c r="AC510">
        <f>IF('Raw Data'!C506&gt;'Raw Data'!E506, 1, 0)</f>
        <v>0</v>
      </c>
      <c r="AD510">
        <f>IF(AND('Raw Data'!C505&gt;'Raw Data'!E505, 'Raw Data'!O505&gt;'Raw Data'!P505), 'Raw Data'!C505, 0)</f>
        <v>0</v>
      </c>
      <c r="AE510">
        <f>IF('Raw Data'!E505&lt;'Raw Data'!C505, 1, 0)</f>
        <v>0</v>
      </c>
      <c r="AF510">
        <f>IF(AND('Raw Data'!C505&gt;'Raw Data'!E505, 'Raw Data'!O505&lt;'Raw Data'!P505), 'Raw Data'!E505, 0)</f>
        <v>0</v>
      </c>
      <c r="AG510">
        <f>IF('Raw Data'!E505&gt;'Raw Data'!C505, 1, 0)</f>
        <v>0</v>
      </c>
      <c r="AH510">
        <f>IF(AND('Raw Data'!C505&lt;'Raw Data'!E505, 'Raw Data'!O505&lt;'Raw Data'!P505), 'Raw Data'!E505, 0)</f>
        <v>0</v>
      </c>
      <c r="AI510" s="7">
        <f t="shared" si="122"/>
        <v>0</v>
      </c>
      <c r="AJ510">
        <f>IF(ISNUMBER('Raw Data'!C505), IF(_xlfn.XLOOKUP(SMALL('Raw Data'!C505:E505, 1), C510:G510, C510:G510, 0)&gt;0, SMALL('Raw Data'!C505:E505, 1), 0), 0)</f>
        <v>0</v>
      </c>
      <c r="AK510" s="7">
        <f t="shared" si="123"/>
        <v>0</v>
      </c>
      <c r="AL510">
        <f>IF(ISNUMBER('Raw Data'!C505), IF(_xlfn.XLOOKUP(SMALL('Raw Data'!C505:E505, 2), C510:G510, C510:G510, 0)&gt;0, SMALL('Raw Data'!C505:E505, 2), 0), 0)</f>
        <v>0</v>
      </c>
      <c r="AM510" s="7">
        <f t="shared" si="124"/>
        <v>0</v>
      </c>
      <c r="AN510">
        <f>IF(ISNUMBER('Raw Data'!C505), IF(_xlfn.XLOOKUP(SMALL('Raw Data'!C505:E505, 3), C510:G510, C510:G510, 0)&gt;0, SMALL('Raw Data'!C505:E505, 3), 0), 0)</f>
        <v>0</v>
      </c>
      <c r="AO510" s="7">
        <f t="shared" si="125"/>
        <v>0</v>
      </c>
      <c r="AP510">
        <f>IF(AND('Raw Data'!C505&lt;'Raw Data'!E505,'Raw Data'!O505&gt;'Raw Data'!P505),'Raw Data'!C505,IF(AND('Raw Data'!E505&lt;'Raw Data'!C505,'Raw Data'!P505&gt;'Raw Data'!O505),'Raw Data'!E505,0))</f>
        <v>0</v>
      </c>
      <c r="AQ510" s="7">
        <f t="shared" si="126"/>
        <v>0</v>
      </c>
      <c r="AR510">
        <f>IF(AND('Raw Data'!C505&gt;'Raw Data'!E505,'Raw Data'!O505&gt;'Raw Data'!P505),'Raw Data'!C505,IF(AND('Raw Data'!E505&gt;'Raw Data'!C505,'Raw Data'!P505&gt;'Raw Data'!O505),'Raw Data'!E505,0))</f>
        <v>0</v>
      </c>
      <c r="AS510">
        <f>IF('Raw Data'!D505&gt;0, IF('Raw Data'!D505&gt;4, Analysis!P510, 1), 0)</f>
        <v>0</v>
      </c>
      <c r="AT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AU510">
        <f t="shared" si="127"/>
        <v>0</v>
      </c>
      <c r="AV510">
        <f>IF(AND('Raw Data'!D505&gt;4,'Raw Data'!O505&lt;'Raw Data'!P505),'Raw Data'!K505,IF(AND('Raw Data'!D505&gt;4,'Raw Data'!O505='Raw Data'!P505),0,IF('Raw Data'!O505='Raw Data'!P505,'Raw Data'!D505,0)))</f>
        <v>0</v>
      </c>
      <c r="AW510">
        <f>IF(AND('Raw Data'!D505&lt;4, NOT(ISBLANK('Raw Data'!D505))), 1, 0)</f>
        <v>0</v>
      </c>
      <c r="AX510">
        <f>IF(AND('Raw Data'!D505&lt;4, 'Raw Data'!O505='Raw Data'!P505), 'Raw Data'!D505, 0)</f>
        <v>0</v>
      </c>
    </row>
    <row r="511" spans="1:50" x14ac:dyDescent="0.3">
      <c r="A511">
        <f>'Raw Data'!Q506</f>
        <v>0</v>
      </c>
      <c r="B511" s="7">
        <f t="shared" si="112"/>
        <v>0</v>
      </c>
      <c r="C511">
        <f>IF('Raw Data'!O506&gt;'Raw Data'!P506, 'Raw Data'!C506, 0)</f>
        <v>0</v>
      </c>
      <c r="D511" s="7">
        <f t="shared" si="113"/>
        <v>0</v>
      </c>
      <c r="E511">
        <f>IF(AND(ISNUMBER('Raw Data'!O506), 'Raw Data'!O506='Raw Data'!P506), 'Raw Data'!D506, 0)</f>
        <v>0</v>
      </c>
      <c r="F511" s="7">
        <f t="shared" si="114"/>
        <v>0</v>
      </c>
      <c r="G511">
        <f>IF('Raw Data'!O506&lt;'Raw Data'!P506, 'Raw Data'!E506, 0)</f>
        <v>0</v>
      </c>
      <c r="H511" s="7">
        <f t="shared" si="115"/>
        <v>0</v>
      </c>
      <c r="I511">
        <f>IF(SUM('Raw Data'!O506:P506)&gt;2, 'Raw Data'!F506, 0)</f>
        <v>0</v>
      </c>
      <c r="J511" s="7">
        <f t="shared" si="116"/>
        <v>0</v>
      </c>
      <c r="K511">
        <f>IF(AND(ISNUMBER('Raw Data'!O506),SUM('Raw Data'!O506:P506)&lt;3),'Raw Data'!F506,)</f>
        <v>0</v>
      </c>
      <c r="L511" s="7">
        <f t="shared" si="117"/>
        <v>0</v>
      </c>
      <c r="M511">
        <f>IF(AND('Raw Data'!O506&gt;0, 'Raw Data'!P506&gt;0), 'Raw Data'!H506, 0)</f>
        <v>0</v>
      </c>
      <c r="N511" s="7">
        <f t="shared" si="118"/>
        <v>0</v>
      </c>
      <c r="O511">
        <f>IF(AND(ISNUMBER('Raw Data'!O506), OR('Raw Data'!O506=0, 'Raw Data'!P506=0)), 'Raw Data'!I506, 0)</f>
        <v>0</v>
      </c>
      <c r="P511" s="7">
        <f>IF(OR(E511&gt;0, ISBLANK('Raw Data'!O506)=TRUE), 0, 1)</f>
        <v>0</v>
      </c>
      <c r="Q511">
        <f>IF('Raw Data'!O506='Raw Data'!P506, 0, IF('Raw Data'!O506&gt;'Raw Data'!P506, 'Raw Data'!J506, 0))</f>
        <v>0</v>
      </c>
      <c r="R511" s="7">
        <f>IF(OR(E511&gt;0, ISBLANK('Raw Data'!O506)=TRUE), 0, 1)</f>
        <v>0</v>
      </c>
      <c r="S511">
        <f>IF('Raw Data'!O506='Raw Data'!P506, 0, IF('Raw Data'!O506&lt;'Raw Data'!P506, 'Raw Data'!K506, 0))</f>
        <v>0</v>
      </c>
      <c r="T511" s="7">
        <f t="shared" si="119"/>
        <v>0</v>
      </c>
      <c r="U511">
        <f>IF(AND(ISNUMBER('Raw Data'!O506), OR('Raw Data'!O506&gt;'Raw Data'!P506, 'Raw Data'!O506='Raw Data'!P506)), 'Raw Data'!L506, 0)</f>
        <v>0</v>
      </c>
      <c r="V511" s="7">
        <f t="shared" si="120"/>
        <v>0</v>
      </c>
      <c r="W511">
        <f>IF(AND(ISNUMBER('Raw Data'!O506), OR('Raw Data'!O506&lt;'Raw Data'!P506, 'Raw Data'!O506='Raw Data'!P506)), 'Raw Data'!M506, 0)</f>
        <v>0</v>
      </c>
      <c r="X511" s="7">
        <f t="shared" si="121"/>
        <v>0</v>
      </c>
      <c r="Y511">
        <f>IF(AND(ISNUMBER('Raw Data'!O506), OR('Raw Data'!O506&gt;'Raw Data'!P506, 'Raw Data'!O506&lt;'Raw Data'!P506)), 'Raw Data'!N506, 0)</f>
        <v>0</v>
      </c>
      <c r="Z511">
        <f>IF('Raw Data'!C506&lt;'Raw Data'!E506, 1, 0)</f>
        <v>0</v>
      </c>
      <c r="AA511">
        <f>IF(AND('Raw Data'!C506&lt;'Raw Data'!E506, 'Raw Data'!O506&gt;'Raw Data'!P506), 'Raw Data'!C506, 0)</f>
        <v>0</v>
      </c>
      <c r="AB511" t="b">
        <f>'Raw Data'!C506&lt;'Raw Data'!E506</f>
        <v>0</v>
      </c>
      <c r="AC511">
        <f>IF('Raw Data'!C507&gt;'Raw Data'!E507, 1, 0)</f>
        <v>0</v>
      </c>
      <c r="AD511">
        <f>IF(AND('Raw Data'!C506&gt;'Raw Data'!E506, 'Raw Data'!O506&gt;'Raw Data'!P506), 'Raw Data'!C506, 0)</f>
        <v>0</v>
      </c>
      <c r="AE511">
        <f>IF('Raw Data'!E506&lt;'Raw Data'!C506, 1, 0)</f>
        <v>0</v>
      </c>
      <c r="AF511">
        <f>IF(AND('Raw Data'!C506&gt;'Raw Data'!E506, 'Raw Data'!O506&lt;'Raw Data'!P506), 'Raw Data'!E506, 0)</f>
        <v>0</v>
      </c>
      <c r="AG511">
        <f>IF('Raw Data'!E506&gt;'Raw Data'!C506, 1, 0)</f>
        <v>0</v>
      </c>
      <c r="AH511">
        <f>IF(AND('Raw Data'!C506&lt;'Raw Data'!E506, 'Raw Data'!O506&lt;'Raw Data'!P506), 'Raw Data'!E506, 0)</f>
        <v>0</v>
      </c>
      <c r="AI511" s="7">
        <f t="shared" si="122"/>
        <v>0</v>
      </c>
      <c r="AJ511">
        <f>IF(ISNUMBER('Raw Data'!C506), IF(_xlfn.XLOOKUP(SMALL('Raw Data'!C506:E506, 1), C511:G511, C511:G511, 0)&gt;0, SMALL('Raw Data'!C506:E506, 1), 0), 0)</f>
        <v>0</v>
      </c>
      <c r="AK511" s="7">
        <f t="shared" si="123"/>
        <v>0</v>
      </c>
      <c r="AL511">
        <f>IF(ISNUMBER('Raw Data'!C506), IF(_xlfn.XLOOKUP(SMALL('Raw Data'!C506:E506, 2), C511:G511, C511:G511, 0)&gt;0, SMALL('Raw Data'!C506:E506, 2), 0), 0)</f>
        <v>0</v>
      </c>
      <c r="AM511" s="7">
        <f t="shared" si="124"/>
        <v>0</v>
      </c>
      <c r="AN511">
        <f>IF(ISNUMBER('Raw Data'!C506), IF(_xlfn.XLOOKUP(SMALL('Raw Data'!C506:E506, 3), C511:G511, C511:G511, 0)&gt;0, SMALL('Raw Data'!C506:E506, 3), 0), 0)</f>
        <v>0</v>
      </c>
      <c r="AO511" s="7">
        <f t="shared" si="125"/>
        <v>0</v>
      </c>
      <c r="AP511">
        <f>IF(AND('Raw Data'!C506&lt;'Raw Data'!E506,'Raw Data'!O506&gt;'Raw Data'!P506),'Raw Data'!C506,IF(AND('Raw Data'!E506&lt;'Raw Data'!C506,'Raw Data'!P506&gt;'Raw Data'!O506),'Raw Data'!E506,0))</f>
        <v>0</v>
      </c>
      <c r="AQ511" s="7">
        <f t="shared" si="126"/>
        <v>0</v>
      </c>
      <c r="AR511">
        <f>IF(AND('Raw Data'!C506&gt;'Raw Data'!E506,'Raw Data'!O506&gt;'Raw Data'!P506),'Raw Data'!C506,IF(AND('Raw Data'!E506&gt;'Raw Data'!C506,'Raw Data'!P506&gt;'Raw Data'!O506),'Raw Data'!E506,0))</f>
        <v>0</v>
      </c>
      <c r="AS511">
        <f>IF('Raw Data'!D506&gt;0, IF('Raw Data'!D506&gt;4, Analysis!P511, 1), 0)</f>
        <v>0</v>
      </c>
      <c r="AT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AU511">
        <f t="shared" si="127"/>
        <v>0</v>
      </c>
      <c r="AV511">
        <f>IF(AND('Raw Data'!D506&gt;4,'Raw Data'!O506&lt;'Raw Data'!P506),'Raw Data'!K506,IF(AND('Raw Data'!D506&gt;4,'Raw Data'!O506='Raw Data'!P506),0,IF('Raw Data'!O506='Raw Data'!P506,'Raw Data'!D506,0)))</f>
        <v>0</v>
      </c>
      <c r="AW511">
        <f>IF(AND('Raw Data'!D506&lt;4, NOT(ISBLANK('Raw Data'!D506))), 1, 0)</f>
        <v>0</v>
      </c>
      <c r="AX511">
        <f>IF(AND('Raw Data'!D506&lt;4, 'Raw Data'!O506='Raw Data'!P506), 'Raw Data'!D506, 0)</f>
        <v>0</v>
      </c>
    </row>
    <row r="512" spans="1:50" x14ac:dyDescent="0.3">
      <c r="A512">
        <f>'Raw Data'!Q507</f>
        <v>0</v>
      </c>
      <c r="B512" s="7">
        <f t="shared" si="112"/>
        <v>0</v>
      </c>
      <c r="C512">
        <f>IF('Raw Data'!O507&gt;'Raw Data'!P507, 'Raw Data'!C507, 0)</f>
        <v>0</v>
      </c>
      <c r="D512" s="7">
        <f t="shared" si="113"/>
        <v>0</v>
      </c>
      <c r="E512">
        <f>IF(AND(ISNUMBER('Raw Data'!O507), 'Raw Data'!O507='Raw Data'!P507), 'Raw Data'!D507, 0)</f>
        <v>0</v>
      </c>
      <c r="F512" s="7">
        <f t="shared" si="114"/>
        <v>0</v>
      </c>
      <c r="G512">
        <f>IF('Raw Data'!O507&lt;'Raw Data'!P507, 'Raw Data'!E507, 0)</f>
        <v>0</v>
      </c>
      <c r="H512" s="7">
        <f t="shared" si="115"/>
        <v>0</v>
      </c>
      <c r="I512">
        <f>IF(SUM('Raw Data'!O507:P507)&gt;2, 'Raw Data'!F507, 0)</f>
        <v>0</v>
      </c>
      <c r="J512" s="7">
        <f t="shared" si="116"/>
        <v>0</v>
      </c>
      <c r="K512">
        <f>IF(AND(ISNUMBER('Raw Data'!O507),SUM('Raw Data'!O507:P507)&lt;3),'Raw Data'!F507,)</f>
        <v>0</v>
      </c>
      <c r="L512" s="7">
        <f t="shared" si="117"/>
        <v>0</v>
      </c>
      <c r="M512">
        <f>IF(AND('Raw Data'!O507&gt;0, 'Raw Data'!P507&gt;0), 'Raw Data'!H507, 0)</f>
        <v>0</v>
      </c>
      <c r="N512" s="7">
        <f t="shared" si="118"/>
        <v>0</v>
      </c>
      <c r="O512">
        <f>IF(AND(ISNUMBER('Raw Data'!O507), OR('Raw Data'!O507=0, 'Raw Data'!P507=0)), 'Raw Data'!I507, 0)</f>
        <v>0</v>
      </c>
      <c r="P512" s="7">
        <f>IF(OR(E512&gt;0, ISBLANK('Raw Data'!O507)=TRUE), 0, 1)</f>
        <v>0</v>
      </c>
      <c r="Q512">
        <f>IF('Raw Data'!O507='Raw Data'!P507, 0, IF('Raw Data'!O507&gt;'Raw Data'!P507, 'Raw Data'!J507, 0))</f>
        <v>0</v>
      </c>
      <c r="R512" s="7">
        <f>IF(OR(E512&gt;0, ISBLANK('Raw Data'!O507)=TRUE), 0, 1)</f>
        <v>0</v>
      </c>
      <c r="S512">
        <f>IF('Raw Data'!O507='Raw Data'!P507, 0, IF('Raw Data'!O507&lt;'Raw Data'!P507, 'Raw Data'!K507, 0))</f>
        <v>0</v>
      </c>
      <c r="T512" s="7">
        <f t="shared" si="119"/>
        <v>0</v>
      </c>
      <c r="U512">
        <f>IF(AND(ISNUMBER('Raw Data'!O507), OR('Raw Data'!O507&gt;'Raw Data'!P507, 'Raw Data'!O507='Raw Data'!P507)), 'Raw Data'!L507, 0)</f>
        <v>0</v>
      </c>
      <c r="V512" s="7">
        <f t="shared" si="120"/>
        <v>0</v>
      </c>
      <c r="W512">
        <f>IF(AND(ISNUMBER('Raw Data'!O507), OR('Raw Data'!O507&lt;'Raw Data'!P507, 'Raw Data'!O507='Raw Data'!P507)), 'Raw Data'!M507, 0)</f>
        <v>0</v>
      </c>
      <c r="X512" s="7">
        <f t="shared" si="121"/>
        <v>0</v>
      </c>
      <c r="Y512">
        <f>IF(AND(ISNUMBER('Raw Data'!O507), OR('Raw Data'!O507&gt;'Raw Data'!P507, 'Raw Data'!O507&lt;'Raw Data'!P507)), 'Raw Data'!N507, 0)</f>
        <v>0</v>
      </c>
      <c r="Z512">
        <f>IF('Raw Data'!C507&lt;'Raw Data'!E507, 1, 0)</f>
        <v>0</v>
      </c>
      <c r="AA512">
        <f>IF(AND('Raw Data'!C507&lt;'Raw Data'!E507, 'Raw Data'!O507&gt;'Raw Data'!P507), 'Raw Data'!C507, 0)</f>
        <v>0</v>
      </c>
      <c r="AB512" t="b">
        <f>'Raw Data'!C507&lt;'Raw Data'!E507</f>
        <v>0</v>
      </c>
      <c r="AC512">
        <f>IF('Raw Data'!C508&gt;'Raw Data'!E508, 1, 0)</f>
        <v>0</v>
      </c>
      <c r="AD512">
        <f>IF(AND('Raw Data'!C507&gt;'Raw Data'!E507, 'Raw Data'!O507&gt;'Raw Data'!P507), 'Raw Data'!C507, 0)</f>
        <v>0</v>
      </c>
      <c r="AE512">
        <f>IF('Raw Data'!E507&lt;'Raw Data'!C507, 1, 0)</f>
        <v>0</v>
      </c>
      <c r="AF512">
        <f>IF(AND('Raw Data'!C507&gt;'Raw Data'!E507, 'Raw Data'!O507&lt;'Raw Data'!P507), 'Raw Data'!E507, 0)</f>
        <v>0</v>
      </c>
      <c r="AG512">
        <f>IF('Raw Data'!E507&gt;'Raw Data'!C507, 1, 0)</f>
        <v>0</v>
      </c>
      <c r="AH512">
        <f>IF(AND('Raw Data'!C507&lt;'Raw Data'!E507, 'Raw Data'!O507&lt;'Raw Data'!P507), 'Raw Data'!E507, 0)</f>
        <v>0</v>
      </c>
      <c r="AI512" s="7">
        <f t="shared" si="122"/>
        <v>0</v>
      </c>
      <c r="AJ512">
        <f>IF(ISNUMBER('Raw Data'!C507), IF(_xlfn.XLOOKUP(SMALL('Raw Data'!C507:E507, 1), C512:G512, C512:G512, 0)&gt;0, SMALL('Raw Data'!C507:E507, 1), 0), 0)</f>
        <v>0</v>
      </c>
      <c r="AK512" s="7">
        <f t="shared" si="123"/>
        <v>0</v>
      </c>
      <c r="AL512">
        <f>IF(ISNUMBER('Raw Data'!C507), IF(_xlfn.XLOOKUP(SMALL('Raw Data'!C507:E507, 2), C512:G512, C512:G512, 0)&gt;0, SMALL('Raw Data'!C507:E507, 2), 0), 0)</f>
        <v>0</v>
      </c>
      <c r="AM512" s="7">
        <f t="shared" si="124"/>
        <v>0</v>
      </c>
      <c r="AN512">
        <f>IF(ISNUMBER('Raw Data'!C507), IF(_xlfn.XLOOKUP(SMALL('Raw Data'!C507:E507, 3), C512:G512, C512:G512, 0)&gt;0, SMALL('Raw Data'!C507:E507, 3), 0), 0)</f>
        <v>0</v>
      </c>
      <c r="AO512" s="7">
        <f t="shared" si="125"/>
        <v>0</v>
      </c>
      <c r="AP512">
        <f>IF(AND('Raw Data'!C507&lt;'Raw Data'!E507,'Raw Data'!O507&gt;'Raw Data'!P507),'Raw Data'!C507,IF(AND('Raw Data'!E507&lt;'Raw Data'!C507,'Raw Data'!P507&gt;'Raw Data'!O507),'Raw Data'!E507,0))</f>
        <v>0</v>
      </c>
      <c r="AQ512" s="7">
        <f t="shared" si="126"/>
        <v>0</v>
      </c>
      <c r="AR512">
        <f>IF(AND('Raw Data'!C507&gt;'Raw Data'!E507,'Raw Data'!O507&gt;'Raw Data'!P507),'Raw Data'!C507,IF(AND('Raw Data'!E507&gt;'Raw Data'!C507,'Raw Data'!P507&gt;'Raw Data'!O507),'Raw Data'!E507,0))</f>
        <v>0</v>
      </c>
      <c r="AS512">
        <f>IF('Raw Data'!D507&gt;0, IF('Raw Data'!D507&gt;4, Analysis!P512, 1), 0)</f>
        <v>0</v>
      </c>
      <c r="AT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AU512">
        <f t="shared" si="127"/>
        <v>0</v>
      </c>
      <c r="AV512">
        <f>IF(AND('Raw Data'!D507&gt;4,'Raw Data'!O507&lt;'Raw Data'!P507),'Raw Data'!K507,IF(AND('Raw Data'!D507&gt;4,'Raw Data'!O507='Raw Data'!P507),0,IF('Raw Data'!O507='Raw Data'!P507,'Raw Data'!D507,0)))</f>
        <v>0</v>
      </c>
      <c r="AW512">
        <f>IF(AND('Raw Data'!D507&lt;4, NOT(ISBLANK('Raw Data'!D507))), 1, 0)</f>
        <v>0</v>
      </c>
      <c r="AX512">
        <f>IF(AND('Raw Data'!D507&lt;4, 'Raw Data'!O507='Raw Data'!P507), 'Raw Data'!D507, 0)</f>
        <v>0</v>
      </c>
    </row>
    <row r="513" spans="1:50" x14ac:dyDescent="0.3">
      <c r="A513">
        <f>'Raw Data'!Q508</f>
        <v>0</v>
      </c>
      <c r="B513" s="7">
        <f t="shared" si="112"/>
        <v>0</v>
      </c>
      <c r="C513">
        <f>IF('Raw Data'!O508&gt;'Raw Data'!P508, 'Raw Data'!C508, 0)</f>
        <v>0</v>
      </c>
      <c r="D513" s="7">
        <f t="shared" si="113"/>
        <v>0</v>
      </c>
      <c r="E513">
        <f>IF(AND(ISNUMBER('Raw Data'!O508), 'Raw Data'!O508='Raw Data'!P508), 'Raw Data'!D508, 0)</f>
        <v>0</v>
      </c>
      <c r="F513" s="7">
        <f t="shared" si="114"/>
        <v>0</v>
      </c>
      <c r="G513">
        <f>IF('Raw Data'!O508&lt;'Raw Data'!P508, 'Raw Data'!E508, 0)</f>
        <v>0</v>
      </c>
      <c r="H513" s="7">
        <f t="shared" si="115"/>
        <v>0</v>
      </c>
      <c r="I513">
        <f>IF(SUM('Raw Data'!O508:P508)&gt;2, 'Raw Data'!F508, 0)</f>
        <v>0</v>
      </c>
      <c r="J513" s="7">
        <f t="shared" si="116"/>
        <v>0</v>
      </c>
      <c r="K513">
        <f>IF(AND(ISNUMBER('Raw Data'!O508),SUM('Raw Data'!O508:P508)&lt;3),'Raw Data'!F508,)</f>
        <v>0</v>
      </c>
      <c r="L513" s="7">
        <f t="shared" si="117"/>
        <v>0</v>
      </c>
      <c r="M513">
        <f>IF(AND('Raw Data'!O508&gt;0, 'Raw Data'!P508&gt;0), 'Raw Data'!H508, 0)</f>
        <v>0</v>
      </c>
      <c r="N513" s="7">
        <f t="shared" si="118"/>
        <v>0</v>
      </c>
      <c r="O513">
        <f>IF(AND(ISNUMBER('Raw Data'!O508), OR('Raw Data'!O508=0, 'Raw Data'!P508=0)), 'Raw Data'!I508, 0)</f>
        <v>0</v>
      </c>
      <c r="P513" s="7">
        <f>IF(OR(E513&gt;0, ISBLANK('Raw Data'!O508)=TRUE), 0, 1)</f>
        <v>0</v>
      </c>
      <c r="Q513">
        <f>IF('Raw Data'!O508='Raw Data'!P508, 0, IF('Raw Data'!O508&gt;'Raw Data'!P508, 'Raw Data'!J508, 0))</f>
        <v>0</v>
      </c>
      <c r="R513" s="7">
        <f>IF(OR(E513&gt;0, ISBLANK('Raw Data'!O508)=TRUE), 0, 1)</f>
        <v>0</v>
      </c>
      <c r="S513">
        <f>IF('Raw Data'!O508='Raw Data'!P508, 0, IF('Raw Data'!O508&lt;'Raw Data'!P508, 'Raw Data'!K508, 0))</f>
        <v>0</v>
      </c>
      <c r="T513" s="7">
        <f t="shared" si="119"/>
        <v>0</v>
      </c>
      <c r="U513">
        <f>IF(AND(ISNUMBER('Raw Data'!O508), OR('Raw Data'!O508&gt;'Raw Data'!P508, 'Raw Data'!O508='Raw Data'!P508)), 'Raw Data'!L508, 0)</f>
        <v>0</v>
      </c>
      <c r="V513" s="7">
        <f t="shared" si="120"/>
        <v>0</v>
      </c>
      <c r="W513">
        <f>IF(AND(ISNUMBER('Raw Data'!O508), OR('Raw Data'!O508&lt;'Raw Data'!P508, 'Raw Data'!O508='Raw Data'!P508)), 'Raw Data'!M508, 0)</f>
        <v>0</v>
      </c>
      <c r="X513" s="7">
        <f t="shared" si="121"/>
        <v>0</v>
      </c>
      <c r="Y513">
        <f>IF(AND(ISNUMBER('Raw Data'!O508), OR('Raw Data'!O508&gt;'Raw Data'!P508, 'Raw Data'!O508&lt;'Raw Data'!P508)), 'Raw Data'!N508, 0)</f>
        <v>0</v>
      </c>
      <c r="Z513">
        <f>IF('Raw Data'!C508&lt;'Raw Data'!E508, 1, 0)</f>
        <v>0</v>
      </c>
      <c r="AA513">
        <f>IF(AND('Raw Data'!C508&lt;'Raw Data'!E508, 'Raw Data'!O508&gt;'Raw Data'!P508), 'Raw Data'!C508, 0)</f>
        <v>0</v>
      </c>
      <c r="AB513" t="b">
        <f>'Raw Data'!C508&lt;'Raw Data'!E508</f>
        <v>0</v>
      </c>
      <c r="AC513">
        <f>IF('Raw Data'!C509&gt;'Raw Data'!E509, 1, 0)</f>
        <v>0</v>
      </c>
      <c r="AD513">
        <f>IF(AND('Raw Data'!C508&gt;'Raw Data'!E508, 'Raw Data'!O508&gt;'Raw Data'!P508), 'Raw Data'!C508, 0)</f>
        <v>0</v>
      </c>
      <c r="AE513">
        <f>IF('Raw Data'!E508&lt;'Raw Data'!C508, 1, 0)</f>
        <v>0</v>
      </c>
      <c r="AF513">
        <f>IF(AND('Raw Data'!C508&gt;'Raw Data'!E508, 'Raw Data'!O508&lt;'Raw Data'!P508), 'Raw Data'!E508, 0)</f>
        <v>0</v>
      </c>
      <c r="AG513">
        <f>IF('Raw Data'!E508&gt;'Raw Data'!C508, 1, 0)</f>
        <v>0</v>
      </c>
      <c r="AH513">
        <f>IF(AND('Raw Data'!C508&lt;'Raw Data'!E508, 'Raw Data'!O508&lt;'Raw Data'!P508), 'Raw Data'!E508, 0)</f>
        <v>0</v>
      </c>
      <c r="AI513" s="7">
        <f t="shared" si="122"/>
        <v>0</v>
      </c>
      <c r="AJ513">
        <f>IF(ISNUMBER('Raw Data'!C508), IF(_xlfn.XLOOKUP(SMALL('Raw Data'!C508:E508, 1), C513:G513, C513:G513, 0)&gt;0, SMALL('Raw Data'!C508:E508, 1), 0), 0)</f>
        <v>0</v>
      </c>
      <c r="AK513" s="7">
        <f t="shared" si="123"/>
        <v>0</v>
      </c>
      <c r="AL513">
        <f>IF(ISNUMBER('Raw Data'!C508), IF(_xlfn.XLOOKUP(SMALL('Raw Data'!C508:E508, 2), C513:G513, C513:G513, 0)&gt;0, SMALL('Raw Data'!C508:E508, 2), 0), 0)</f>
        <v>0</v>
      </c>
      <c r="AM513" s="7">
        <f t="shared" si="124"/>
        <v>0</v>
      </c>
      <c r="AN513">
        <f>IF(ISNUMBER('Raw Data'!C508), IF(_xlfn.XLOOKUP(SMALL('Raw Data'!C508:E508, 3), C513:G513, C513:G513, 0)&gt;0, SMALL('Raw Data'!C508:E508, 3), 0), 0)</f>
        <v>0</v>
      </c>
      <c r="AO513" s="7">
        <f t="shared" si="125"/>
        <v>0</v>
      </c>
      <c r="AP513">
        <f>IF(AND('Raw Data'!C508&lt;'Raw Data'!E508,'Raw Data'!O508&gt;'Raw Data'!P508),'Raw Data'!C508,IF(AND('Raw Data'!E508&lt;'Raw Data'!C508,'Raw Data'!P508&gt;'Raw Data'!O508),'Raw Data'!E508,0))</f>
        <v>0</v>
      </c>
      <c r="AQ513" s="7">
        <f t="shared" si="126"/>
        <v>0</v>
      </c>
      <c r="AR513">
        <f>IF(AND('Raw Data'!C508&gt;'Raw Data'!E508,'Raw Data'!O508&gt;'Raw Data'!P508),'Raw Data'!C508,IF(AND('Raw Data'!E508&gt;'Raw Data'!C508,'Raw Data'!P508&gt;'Raw Data'!O508),'Raw Data'!E508,0))</f>
        <v>0</v>
      </c>
      <c r="AS513">
        <f>IF('Raw Data'!D508&gt;0, IF('Raw Data'!D508&gt;4, Analysis!P513, 1), 0)</f>
        <v>0</v>
      </c>
      <c r="AT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AU513">
        <f t="shared" si="127"/>
        <v>0</v>
      </c>
      <c r="AV513">
        <f>IF(AND('Raw Data'!D508&gt;4,'Raw Data'!O508&lt;'Raw Data'!P508),'Raw Data'!K508,IF(AND('Raw Data'!D508&gt;4,'Raw Data'!O508='Raw Data'!P508),0,IF('Raw Data'!O508='Raw Data'!P508,'Raw Data'!D508,0)))</f>
        <v>0</v>
      </c>
      <c r="AW513">
        <f>IF(AND('Raw Data'!D508&lt;4, NOT(ISBLANK('Raw Data'!D508))), 1, 0)</f>
        <v>0</v>
      </c>
      <c r="AX513">
        <f>IF(AND('Raw Data'!D508&lt;4, 'Raw Data'!O508='Raw Data'!P508), 'Raw Data'!D508, 0)</f>
        <v>0</v>
      </c>
    </row>
    <row r="514" spans="1:50" x14ac:dyDescent="0.3">
      <c r="A514">
        <f>'Raw Data'!Q509</f>
        <v>0</v>
      </c>
      <c r="B514" s="7">
        <f t="shared" si="112"/>
        <v>0</v>
      </c>
      <c r="C514">
        <f>IF('Raw Data'!O509&gt;'Raw Data'!P509, 'Raw Data'!C509, 0)</f>
        <v>0</v>
      </c>
      <c r="D514" s="7">
        <f t="shared" si="113"/>
        <v>0</v>
      </c>
      <c r="E514">
        <f>IF(AND(ISNUMBER('Raw Data'!O509), 'Raw Data'!O509='Raw Data'!P509), 'Raw Data'!D509, 0)</f>
        <v>0</v>
      </c>
      <c r="F514" s="7">
        <f t="shared" si="114"/>
        <v>0</v>
      </c>
      <c r="G514">
        <f>IF('Raw Data'!O509&lt;'Raw Data'!P509, 'Raw Data'!E509, 0)</f>
        <v>0</v>
      </c>
      <c r="H514" s="7">
        <f t="shared" si="115"/>
        <v>0</v>
      </c>
      <c r="I514">
        <f>IF(SUM('Raw Data'!O509:P509)&gt;2, 'Raw Data'!F509, 0)</f>
        <v>0</v>
      </c>
      <c r="J514" s="7">
        <f t="shared" si="116"/>
        <v>0</v>
      </c>
      <c r="K514">
        <f>IF(AND(ISNUMBER('Raw Data'!O509),SUM('Raw Data'!O509:P509)&lt;3),'Raw Data'!F509,)</f>
        <v>0</v>
      </c>
      <c r="L514" s="7">
        <f t="shared" si="117"/>
        <v>0</v>
      </c>
      <c r="M514">
        <f>IF(AND('Raw Data'!O509&gt;0, 'Raw Data'!P509&gt;0), 'Raw Data'!H509, 0)</f>
        <v>0</v>
      </c>
      <c r="N514" s="7">
        <f t="shared" si="118"/>
        <v>0</v>
      </c>
      <c r="O514">
        <f>IF(AND(ISNUMBER('Raw Data'!O509), OR('Raw Data'!O509=0, 'Raw Data'!P509=0)), 'Raw Data'!I509, 0)</f>
        <v>0</v>
      </c>
      <c r="P514" s="7">
        <f>IF(OR(E514&gt;0, ISBLANK('Raw Data'!O509)=TRUE), 0, 1)</f>
        <v>0</v>
      </c>
      <c r="Q514">
        <f>IF('Raw Data'!O509='Raw Data'!P509, 0, IF('Raw Data'!O509&gt;'Raw Data'!P509, 'Raw Data'!J509, 0))</f>
        <v>0</v>
      </c>
      <c r="R514" s="7">
        <f>IF(OR(E514&gt;0, ISBLANK('Raw Data'!O509)=TRUE), 0, 1)</f>
        <v>0</v>
      </c>
      <c r="S514">
        <f>IF('Raw Data'!O509='Raw Data'!P509, 0, IF('Raw Data'!O509&lt;'Raw Data'!P509, 'Raw Data'!K509, 0))</f>
        <v>0</v>
      </c>
      <c r="T514" s="7">
        <f t="shared" si="119"/>
        <v>0</v>
      </c>
      <c r="U514">
        <f>IF(AND(ISNUMBER('Raw Data'!O509), OR('Raw Data'!O509&gt;'Raw Data'!P509, 'Raw Data'!O509='Raw Data'!P509)), 'Raw Data'!L509, 0)</f>
        <v>0</v>
      </c>
      <c r="V514" s="7">
        <f t="shared" si="120"/>
        <v>0</v>
      </c>
      <c r="W514">
        <f>IF(AND(ISNUMBER('Raw Data'!O509), OR('Raw Data'!O509&lt;'Raw Data'!P509, 'Raw Data'!O509='Raw Data'!P509)), 'Raw Data'!M509, 0)</f>
        <v>0</v>
      </c>
      <c r="X514" s="7">
        <f t="shared" si="121"/>
        <v>0</v>
      </c>
      <c r="Y514">
        <f>IF(AND(ISNUMBER('Raw Data'!O509), OR('Raw Data'!O509&gt;'Raw Data'!P509, 'Raw Data'!O509&lt;'Raw Data'!P509)), 'Raw Data'!N509, 0)</f>
        <v>0</v>
      </c>
      <c r="Z514">
        <f>IF('Raw Data'!C509&lt;'Raw Data'!E509, 1, 0)</f>
        <v>0</v>
      </c>
      <c r="AA514">
        <f>IF(AND('Raw Data'!C509&lt;'Raw Data'!E509, 'Raw Data'!O509&gt;'Raw Data'!P509), 'Raw Data'!C509, 0)</f>
        <v>0</v>
      </c>
      <c r="AB514" t="b">
        <f>'Raw Data'!C509&lt;'Raw Data'!E509</f>
        <v>0</v>
      </c>
      <c r="AC514">
        <f>IF('Raw Data'!C510&gt;'Raw Data'!E510, 1, 0)</f>
        <v>0</v>
      </c>
      <c r="AD514">
        <f>IF(AND('Raw Data'!C509&gt;'Raw Data'!E509, 'Raw Data'!O509&gt;'Raw Data'!P509), 'Raw Data'!C509, 0)</f>
        <v>0</v>
      </c>
      <c r="AE514">
        <f>IF('Raw Data'!E509&lt;'Raw Data'!C509, 1, 0)</f>
        <v>0</v>
      </c>
      <c r="AF514">
        <f>IF(AND('Raw Data'!C509&gt;'Raw Data'!E509, 'Raw Data'!O509&lt;'Raw Data'!P509), 'Raw Data'!E509, 0)</f>
        <v>0</v>
      </c>
      <c r="AG514">
        <f>IF('Raw Data'!E509&gt;'Raw Data'!C509, 1, 0)</f>
        <v>0</v>
      </c>
      <c r="AH514">
        <f>IF(AND('Raw Data'!C509&lt;'Raw Data'!E509, 'Raw Data'!O509&lt;'Raw Data'!P509), 'Raw Data'!E509, 0)</f>
        <v>0</v>
      </c>
      <c r="AI514" s="7">
        <f t="shared" si="122"/>
        <v>0</v>
      </c>
      <c r="AJ514">
        <f>IF(ISNUMBER('Raw Data'!C509), IF(_xlfn.XLOOKUP(SMALL('Raw Data'!C509:E509, 1), C514:G514, C514:G514, 0)&gt;0, SMALL('Raw Data'!C509:E509, 1), 0), 0)</f>
        <v>0</v>
      </c>
      <c r="AK514" s="7">
        <f t="shared" si="123"/>
        <v>0</v>
      </c>
      <c r="AL514">
        <f>IF(ISNUMBER('Raw Data'!C509), IF(_xlfn.XLOOKUP(SMALL('Raw Data'!C509:E509, 2), C514:G514, C514:G514, 0)&gt;0, SMALL('Raw Data'!C509:E509, 2), 0), 0)</f>
        <v>0</v>
      </c>
      <c r="AM514" s="7">
        <f t="shared" si="124"/>
        <v>0</v>
      </c>
      <c r="AN514">
        <f>IF(ISNUMBER('Raw Data'!C509), IF(_xlfn.XLOOKUP(SMALL('Raw Data'!C509:E509, 3), C514:G514, C514:G514, 0)&gt;0, SMALL('Raw Data'!C509:E509, 3), 0), 0)</f>
        <v>0</v>
      </c>
      <c r="AO514" s="7">
        <f t="shared" si="125"/>
        <v>0</v>
      </c>
      <c r="AP514">
        <f>IF(AND('Raw Data'!C509&lt;'Raw Data'!E509,'Raw Data'!O509&gt;'Raw Data'!P509),'Raw Data'!C509,IF(AND('Raw Data'!E509&lt;'Raw Data'!C509,'Raw Data'!P509&gt;'Raw Data'!O509),'Raw Data'!E509,0))</f>
        <v>0</v>
      </c>
      <c r="AQ514" s="7">
        <f t="shared" si="126"/>
        <v>0</v>
      </c>
      <c r="AR514">
        <f>IF(AND('Raw Data'!C509&gt;'Raw Data'!E509,'Raw Data'!O509&gt;'Raw Data'!P509),'Raw Data'!C509,IF(AND('Raw Data'!E509&gt;'Raw Data'!C509,'Raw Data'!P509&gt;'Raw Data'!O509),'Raw Data'!E509,0))</f>
        <v>0</v>
      </c>
      <c r="AS514">
        <f>IF('Raw Data'!D509&gt;0, IF('Raw Data'!D509&gt;4, Analysis!P514, 1), 0)</f>
        <v>0</v>
      </c>
      <c r="AT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AU514">
        <f t="shared" si="127"/>
        <v>0</v>
      </c>
      <c r="AV514">
        <f>IF(AND('Raw Data'!D509&gt;4,'Raw Data'!O509&lt;'Raw Data'!P509),'Raw Data'!K509,IF(AND('Raw Data'!D509&gt;4,'Raw Data'!O509='Raw Data'!P509),0,IF('Raw Data'!O509='Raw Data'!P509,'Raw Data'!D509,0)))</f>
        <v>0</v>
      </c>
      <c r="AW514">
        <f>IF(AND('Raw Data'!D509&lt;4, NOT(ISBLANK('Raw Data'!D509))), 1, 0)</f>
        <v>0</v>
      </c>
      <c r="AX514">
        <f>IF(AND('Raw Data'!D509&lt;4, 'Raw Data'!O509='Raw Data'!P509), 'Raw Data'!D509, 0)</f>
        <v>0</v>
      </c>
    </row>
    <row r="515" spans="1:50" x14ac:dyDescent="0.3">
      <c r="A515">
        <f>'Raw Data'!Q510</f>
        <v>0</v>
      </c>
      <c r="B515" s="7">
        <f t="shared" si="112"/>
        <v>0</v>
      </c>
      <c r="C515">
        <f>IF('Raw Data'!O510&gt;'Raw Data'!P510, 'Raw Data'!C510, 0)</f>
        <v>0</v>
      </c>
      <c r="D515" s="7">
        <f t="shared" si="113"/>
        <v>0</v>
      </c>
      <c r="E515">
        <f>IF(AND(ISNUMBER('Raw Data'!O510), 'Raw Data'!O510='Raw Data'!P510), 'Raw Data'!D510, 0)</f>
        <v>0</v>
      </c>
      <c r="F515" s="7">
        <f t="shared" si="114"/>
        <v>0</v>
      </c>
      <c r="G515">
        <f>IF('Raw Data'!O510&lt;'Raw Data'!P510, 'Raw Data'!E510, 0)</f>
        <v>0</v>
      </c>
      <c r="H515" s="7">
        <f t="shared" si="115"/>
        <v>0</v>
      </c>
      <c r="I515">
        <f>IF(SUM('Raw Data'!O510:P510)&gt;2, 'Raw Data'!F510, 0)</f>
        <v>0</v>
      </c>
      <c r="J515" s="7">
        <f t="shared" si="116"/>
        <v>0</v>
      </c>
      <c r="K515">
        <f>IF(AND(ISNUMBER('Raw Data'!O510),SUM('Raw Data'!O510:P510)&lt;3),'Raw Data'!F510,)</f>
        <v>0</v>
      </c>
      <c r="L515" s="7">
        <f t="shared" si="117"/>
        <v>0</v>
      </c>
      <c r="M515">
        <f>IF(AND('Raw Data'!O510&gt;0, 'Raw Data'!P510&gt;0), 'Raw Data'!H510, 0)</f>
        <v>0</v>
      </c>
      <c r="N515" s="7">
        <f t="shared" si="118"/>
        <v>0</v>
      </c>
      <c r="O515">
        <f>IF(AND(ISNUMBER('Raw Data'!O510), OR('Raw Data'!O510=0, 'Raw Data'!P510=0)), 'Raw Data'!I510, 0)</f>
        <v>0</v>
      </c>
      <c r="P515" s="7">
        <f>IF(OR(E515&gt;0, ISBLANK('Raw Data'!O510)=TRUE), 0, 1)</f>
        <v>0</v>
      </c>
      <c r="Q515">
        <f>IF('Raw Data'!O510='Raw Data'!P510, 0, IF('Raw Data'!O510&gt;'Raw Data'!P510, 'Raw Data'!J510, 0))</f>
        <v>0</v>
      </c>
      <c r="R515" s="7">
        <f>IF(OR(E515&gt;0, ISBLANK('Raw Data'!O510)=TRUE), 0, 1)</f>
        <v>0</v>
      </c>
      <c r="S515">
        <f>IF('Raw Data'!O510='Raw Data'!P510, 0, IF('Raw Data'!O510&lt;'Raw Data'!P510, 'Raw Data'!K510, 0))</f>
        <v>0</v>
      </c>
      <c r="T515" s="7">
        <f t="shared" si="119"/>
        <v>0</v>
      </c>
      <c r="U515">
        <f>IF(AND(ISNUMBER('Raw Data'!O510), OR('Raw Data'!O510&gt;'Raw Data'!P510, 'Raw Data'!O510='Raw Data'!P510)), 'Raw Data'!L510, 0)</f>
        <v>0</v>
      </c>
      <c r="V515" s="7">
        <f t="shared" si="120"/>
        <v>0</v>
      </c>
      <c r="W515">
        <f>IF(AND(ISNUMBER('Raw Data'!O510), OR('Raw Data'!O510&lt;'Raw Data'!P510, 'Raw Data'!O510='Raw Data'!P510)), 'Raw Data'!M510, 0)</f>
        <v>0</v>
      </c>
      <c r="X515" s="7">
        <f t="shared" si="121"/>
        <v>0</v>
      </c>
      <c r="Y515">
        <f>IF(AND(ISNUMBER('Raw Data'!O510), OR('Raw Data'!O510&gt;'Raw Data'!P510, 'Raw Data'!O510&lt;'Raw Data'!P510)), 'Raw Data'!N510, 0)</f>
        <v>0</v>
      </c>
      <c r="Z515">
        <f>IF('Raw Data'!C510&lt;'Raw Data'!E510, 1, 0)</f>
        <v>0</v>
      </c>
      <c r="AA515">
        <f>IF(AND('Raw Data'!C510&lt;'Raw Data'!E510, 'Raw Data'!O510&gt;'Raw Data'!P510), 'Raw Data'!C510, 0)</f>
        <v>0</v>
      </c>
      <c r="AB515" t="b">
        <f>'Raw Data'!C510&lt;'Raw Data'!E510</f>
        <v>0</v>
      </c>
      <c r="AC515">
        <f>IF('Raw Data'!C511&gt;'Raw Data'!E511, 1, 0)</f>
        <v>0</v>
      </c>
      <c r="AD515">
        <f>IF(AND('Raw Data'!C510&gt;'Raw Data'!E510, 'Raw Data'!O510&gt;'Raw Data'!P510), 'Raw Data'!C510, 0)</f>
        <v>0</v>
      </c>
      <c r="AE515">
        <f>IF('Raw Data'!E510&lt;'Raw Data'!C510, 1, 0)</f>
        <v>0</v>
      </c>
      <c r="AF515">
        <f>IF(AND('Raw Data'!C510&gt;'Raw Data'!E510, 'Raw Data'!O510&lt;'Raw Data'!P510), 'Raw Data'!E510, 0)</f>
        <v>0</v>
      </c>
      <c r="AG515">
        <f>IF('Raw Data'!E510&gt;'Raw Data'!C510, 1, 0)</f>
        <v>0</v>
      </c>
      <c r="AH515">
        <f>IF(AND('Raw Data'!C510&lt;'Raw Data'!E510, 'Raw Data'!O510&lt;'Raw Data'!P510), 'Raw Data'!E510, 0)</f>
        <v>0</v>
      </c>
      <c r="AI515" s="7">
        <f t="shared" si="122"/>
        <v>0</v>
      </c>
      <c r="AJ515">
        <f>IF(ISNUMBER('Raw Data'!C510), IF(_xlfn.XLOOKUP(SMALL('Raw Data'!C510:E510, 1), C515:G515, C515:G515, 0)&gt;0, SMALL('Raw Data'!C510:E510, 1), 0), 0)</f>
        <v>0</v>
      </c>
      <c r="AK515" s="7">
        <f t="shared" si="123"/>
        <v>0</v>
      </c>
      <c r="AL515">
        <f>IF(ISNUMBER('Raw Data'!C510), IF(_xlfn.XLOOKUP(SMALL('Raw Data'!C510:E510, 2), C515:G515, C515:G515, 0)&gt;0, SMALL('Raw Data'!C510:E510, 2), 0), 0)</f>
        <v>0</v>
      </c>
      <c r="AM515" s="7">
        <f t="shared" si="124"/>
        <v>0</v>
      </c>
      <c r="AN515">
        <f>IF(ISNUMBER('Raw Data'!C510), IF(_xlfn.XLOOKUP(SMALL('Raw Data'!C510:E510, 3), C515:G515, C515:G515, 0)&gt;0, SMALL('Raw Data'!C510:E510, 3), 0), 0)</f>
        <v>0</v>
      </c>
      <c r="AO515" s="7">
        <f t="shared" si="125"/>
        <v>0</v>
      </c>
      <c r="AP515">
        <f>IF(AND('Raw Data'!C510&lt;'Raw Data'!E510,'Raw Data'!O510&gt;'Raw Data'!P510),'Raw Data'!C510,IF(AND('Raw Data'!E510&lt;'Raw Data'!C510,'Raw Data'!P510&gt;'Raw Data'!O510),'Raw Data'!E510,0))</f>
        <v>0</v>
      </c>
      <c r="AQ515" s="7">
        <f t="shared" si="126"/>
        <v>0</v>
      </c>
      <c r="AR515">
        <f>IF(AND('Raw Data'!C510&gt;'Raw Data'!E510,'Raw Data'!O510&gt;'Raw Data'!P510),'Raw Data'!C510,IF(AND('Raw Data'!E510&gt;'Raw Data'!C510,'Raw Data'!P510&gt;'Raw Data'!O510),'Raw Data'!E510,0))</f>
        <v>0</v>
      </c>
      <c r="AS515">
        <f>IF('Raw Data'!D510&gt;0, IF('Raw Data'!D510&gt;4, Analysis!P515, 1), 0)</f>
        <v>0</v>
      </c>
      <c r="AT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AU515">
        <f t="shared" si="127"/>
        <v>0</v>
      </c>
      <c r="AV515">
        <f>IF(AND('Raw Data'!D510&gt;4,'Raw Data'!O510&lt;'Raw Data'!P510),'Raw Data'!K510,IF(AND('Raw Data'!D510&gt;4,'Raw Data'!O510='Raw Data'!P510),0,IF('Raw Data'!O510='Raw Data'!P510,'Raw Data'!D510,0)))</f>
        <v>0</v>
      </c>
      <c r="AW515">
        <f>IF(AND('Raw Data'!D510&lt;4, NOT(ISBLANK('Raw Data'!D510))), 1, 0)</f>
        <v>0</v>
      </c>
      <c r="AX515">
        <f>IF(AND('Raw Data'!D510&lt;4, 'Raw Data'!O510='Raw Data'!P510), 'Raw Data'!D510, 0)</f>
        <v>0</v>
      </c>
    </row>
    <row r="516" spans="1:50" x14ac:dyDescent="0.3">
      <c r="A516">
        <f>'Raw Data'!Q511</f>
        <v>0</v>
      </c>
      <c r="B516" s="7">
        <f t="shared" si="112"/>
        <v>0</v>
      </c>
      <c r="C516">
        <f>IF('Raw Data'!O511&gt;'Raw Data'!P511, 'Raw Data'!C511, 0)</f>
        <v>0</v>
      </c>
      <c r="D516" s="7">
        <f t="shared" si="113"/>
        <v>0</v>
      </c>
      <c r="E516">
        <f>IF(AND(ISNUMBER('Raw Data'!O511), 'Raw Data'!O511='Raw Data'!P511), 'Raw Data'!D511, 0)</f>
        <v>0</v>
      </c>
      <c r="F516" s="7">
        <f t="shared" si="114"/>
        <v>0</v>
      </c>
      <c r="G516">
        <f>IF('Raw Data'!O511&lt;'Raw Data'!P511, 'Raw Data'!E511, 0)</f>
        <v>0</v>
      </c>
      <c r="H516" s="7">
        <f t="shared" si="115"/>
        <v>0</v>
      </c>
      <c r="I516">
        <f>IF(SUM('Raw Data'!O511:P511)&gt;2, 'Raw Data'!F511, 0)</f>
        <v>0</v>
      </c>
      <c r="J516" s="7">
        <f t="shared" si="116"/>
        <v>0</v>
      </c>
      <c r="K516">
        <f>IF(AND(ISNUMBER('Raw Data'!O511),SUM('Raw Data'!O511:P511)&lt;3),'Raw Data'!F511,)</f>
        <v>0</v>
      </c>
      <c r="L516" s="7">
        <f t="shared" si="117"/>
        <v>0</v>
      </c>
      <c r="M516">
        <f>IF(AND('Raw Data'!O511&gt;0, 'Raw Data'!P511&gt;0), 'Raw Data'!H511, 0)</f>
        <v>0</v>
      </c>
      <c r="N516" s="7">
        <f t="shared" si="118"/>
        <v>0</v>
      </c>
      <c r="O516">
        <f>IF(AND(ISNUMBER('Raw Data'!O511), OR('Raw Data'!O511=0, 'Raw Data'!P511=0)), 'Raw Data'!I511, 0)</f>
        <v>0</v>
      </c>
      <c r="P516" s="7">
        <f>IF(OR(E516&gt;0, ISBLANK('Raw Data'!O511)=TRUE), 0, 1)</f>
        <v>0</v>
      </c>
      <c r="Q516">
        <f>IF('Raw Data'!O511='Raw Data'!P511, 0, IF('Raw Data'!O511&gt;'Raw Data'!P511, 'Raw Data'!J511, 0))</f>
        <v>0</v>
      </c>
      <c r="R516" s="7">
        <f>IF(OR(E516&gt;0, ISBLANK('Raw Data'!O511)=TRUE), 0, 1)</f>
        <v>0</v>
      </c>
      <c r="S516">
        <f>IF('Raw Data'!O511='Raw Data'!P511, 0, IF('Raw Data'!O511&lt;'Raw Data'!P511, 'Raw Data'!K511, 0))</f>
        <v>0</v>
      </c>
      <c r="T516" s="7">
        <f t="shared" si="119"/>
        <v>0</v>
      </c>
      <c r="U516">
        <f>IF(AND(ISNUMBER('Raw Data'!O511), OR('Raw Data'!O511&gt;'Raw Data'!P511, 'Raw Data'!O511='Raw Data'!P511)), 'Raw Data'!L511, 0)</f>
        <v>0</v>
      </c>
      <c r="V516" s="7">
        <f t="shared" si="120"/>
        <v>0</v>
      </c>
      <c r="W516">
        <f>IF(AND(ISNUMBER('Raw Data'!O511), OR('Raw Data'!O511&lt;'Raw Data'!P511, 'Raw Data'!O511='Raw Data'!P511)), 'Raw Data'!M511, 0)</f>
        <v>0</v>
      </c>
      <c r="X516" s="7">
        <f t="shared" si="121"/>
        <v>0</v>
      </c>
      <c r="Y516">
        <f>IF(AND(ISNUMBER('Raw Data'!O511), OR('Raw Data'!O511&gt;'Raw Data'!P511, 'Raw Data'!O511&lt;'Raw Data'!P511)), 'Raw Data'!N511, 0)</f>
        <v>0</v>
      </c>
      <c r="Z516">
        <f>IF('Raw Data'!C511&lt;'Raw Data'!E511, 1, 0)</f>
        <v>0</v>
      </c>
      <c r="AA516">
        <f>IF(AND('Raw Data'!C511&lt;'Raw Data'!E511, 'Raw Data'!O511&gt;'Raw Data'!P511), 'Raw Data'!C511, 0)</f>
        <v>0</v>
      </c>
      <c r="AB516" t="b">
        <f>'Raw Data'!C511&lt;'Raw Data'!E511</f>
        <v>0</v>
      </c>
      <c r="AC516">
        <f>IF('Raw Data'!C512&gt;'Raw Data'!E512, 1, 0)</f>
        <v>0</v>
      </c>
      <c r="AD516">
        <f>IF(AND('Raw Data'!C511&gt;'Raw Data'!E511, 'Raw Data'!O511&gt;'Raw Data'!P511), 'Raw Data'!C511, 0)</f>
        <v>0</v>
      </c>
      <c r="AE516">
        <f>IF('Raw Data'!E511&lt;'Raw Data'!C511, 1, 0)</f>
        <v>0</v>
      </c>
      <c r="AF516">
        <f>IF(AND('Raw Data'!C511&gt;'Raw Data'!E511, 'Raw Data'!O511&lt;'Raw Data'!P511), 'Raw Data'!E511, 0)</f>
        <v>0</v>
      </c>
      <c r="AG516">
        <f>IF('Raw Data'!E511&gt;'Raw Data'!C511, 1, 0)</f>
        <v>0</v>
      </c>
      <c r="AH516">
        <f>IF(AND('Raw Data'!C511&lt;'Raw Data'!E511, 'Raw Data'!O511&lt;'Raw Data'!P511), 'Raw Data'!E511, 0)</f>
        <v>0</v>
      </c>
      <c r="AI516" s="7">
        <f t="shared" si="122"/>
        <v>0</v>
      </c>
      <c r="AJ516">
        <f>IF(ISNUMBER('Raw Data'!C511), IF(_xlfn.XLOOKUP(SMALL('Raw Data'!C511:E511, 1), C516:G516, C516:G516, 0)&gt;0, SMALL('Raw Data'!C511:E511, 1), 0), 0)</f>
        <v>0</v>
      </c>
      <c r="AK516" s="7">
        <f t="shared" si="123"/>
        <v>0</v>
      </c>
      <c r="AL516">
        <f>IF(ISNUMBER('Raw Data'!C511), IF(_xlfn.XLOOKUP(SMALL('Raw Data'!C511:E511, 2), C516:G516, C516:G516, 0)&gt;0, SMALL('Raw Data'!C511:E511, 2), 0), 0)</f>
        <v>0</v>
      </c>
      <c r="AM516" s="7">
        <f t="shared" si="124"/>
        <v>0</v>
      </c>
      <c r="AN516">
        <f>IF(ISNUMBER('Raw Data'!C511), IF(_xlfn.XLOOKUP(SMALL('Raw Data'!C511:E511, 3), C516:G516, C516:G516, 0)&gt;0, SMALL('Raw Data'!C511:E511, 3), 0), 0)</f>
        <v>0</v>
      </c>
      <c r="AO516" s="7">
        <f t="shared" si="125"/>
        <v>0</v>
      </c>
      <c r="AP516">
        <f>IF(AND('Raw Data'!C511&lt;'Raw Data'!E511,'Raw Data'!O511&gt;'Raw Data'!P511),'Raw Data'!C511,IF(AND('Raw Data'!E511&lt;'Raw Data'!C511,'Raw Data'!P511&gt;'Raw Data'!O511),'Raw Data'!E511,0))</f>
        <v>0</v>
      </c>
      <c r="AQ516" s="7">
        <f t="shared" si="126"/>
        <v>0</v>
      </c>
      <c r="AR516">
        <f>IF(AND('Raw Data'!C511&gt;'Raw Data'!E511,'Raw Data'!O511&gt;'Raw Data'!P511),'Raw Data'!C511,IF(AND('Raw Data'!E511&gt;'Raw Data'!C511,'Raw Data'!P511&gt;'Raw Data'!O511),'Raw Data'!E511,0))</f>
        <v>0</v>
      </c>
      <c r="AS516">
        <f>IF('Raw Data'!D511&gt;0, IF('Raw Data'!D511&gt;4, Analysis!P516, 1), 0)</f>
        <v>0</v>
      </c>
      <c r="AT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AU516">
        <f t="shared" si="127"/>
        <v>0</v>
      </c>
      <c r="AV516">
        <f>IF(AND('Raw Data'!D511&gt;4,'Raw Data'!O511&lt;'Raw Data'!P511),'Raw Data'!K511,IF(AND('Raw Data'!D511&gt;4,'Raw Data'!O511='Raw Data'!P511),0,IF('Raw Data'!O511='Raw Data'!P511,'Raw Data'!D511,0)))</f>
        <v>0</v>
      </c>
      <c r="AW516">
        <f>IF(AND('Raw Data'!D511&lt;4, NOT(ISBLANK('Raw Data'!D511))), 1, 0)</f>
        <v>0</v>
      </c>
      <c r="AX516">
        <f>IF(AND('Raw Data'!D511&lt;4, 'Raw Data'!O511='Raw Data'!P511), 'Raw Data'!D511, 0)</f>
        <v>0</v>
      </c>
    </row>
    <row r="517" spans="1:50" x14ac:dyDescent="0.3">
      <c r="A517">
        <f>'Raw Data'!Q512</f>
        <v>0</v>
      </c>
      <c r="B517" s="7">
        <f t="shared" si="112"/>
        <v>0</v>
      </c>
      <c r="C517">
        <f>IF('Raw Data'!O512&gt;'Raw Data'!P512, 'Raw Data'!C512, 0)</f>
        <v>0</v>
      </c>
      <c r="D517" s="7">
        <f t="shared" si="113"/>
        <v>0</v>
      </c>
      <c r="E517">
        <f>IF(AND(ISNUMBER('Raw Data'!O512), 'Raw Data'!O512='Raw Data'!P512), 'Raw Data'!D512, 0)</f>
        <v>0</v>
      </c>
      <c r="F517" s="7">
        <f t="shared" si="114"/>
        <v>0</v>
      </c>
      <c r="G517">
        <f>IF('Raw Data'!O512&lt;'Raw Data'!P512, 'Raw Data'!E512, 0)</f>
        <v>0</v>
      </c>
      <c r="H517" s="7">
        <f t="shared" si="115"/>
        <v>0</v>
      </c>
      <c r="I517">
        <f>IF(SUM('Raw Data'!O512:P512)&gt;2, 'Raw Data'!F512, 0)</f>
        <v>0</v>
      </c>
      <c r="J517" s="7">
        <f t="shared" si="116"/>
        <v>0</v>
      </c>
      <c r="K517">
        <f>IF(AND(ISNUMBER('Raw Data'!O512),SUM('Raw Data'!O512:P512)&lt;3),'Raw Data'!F512,)</f>
        <v>0</v>
      </c>
      <c r="L517" s="7">
        <f t="shared" si="117"/>
        <v>0</v>
      </c>
      <c r="M517">
        <f>IF(AND('Raw Data'!O512&gt;0, 'Raw Data'!P512&gt;0), 'Raw Data'!H512, 0)</f>
        <v>0</v>
      </c>
      <c r="N517" s="7">
        <f t="shared" si="118"/>
        <v>0</v>
      </c>
      <c r="O517">
        <f>IF(AND(ISNUMBER('Raw Data'!O512), OR('Raw Data'!O512=0, 'Raw Data'!P512=0)), 'Raw Data'!I512, 0)</f>
        <v>0</v>
      </c>
      <c r="P517" s="7">
        <f>IF(OR(E517&gt;0, ISBLANK('Raw Data'!O512)=TRUE), 0, 1)</f>
        <v>0</v>
      </c>
      <c r="Q517">
        <f>IF('Raw Data'!O512='Raw Data'!P512, 0, IF('Raw Data'!O512&gt;'Raw Data'!P512, 'Raw Data'!J512, 0))</f>
        <v>0</v>
      </c>
      <c r="R517" s="7">
        <f>IF(OR(E517&gt;0, ISBLANK('Raw Data'!O512)=TRUE), 0, 1)</f>
        <v>0</v>
      </c>
      <c r="S517">
        <f>IF('Raw Data'!O512='Raw Data'!P512, 0, IF('Raw Data'!O512&lt;'Raw Data'!P512, 'Raw Data'!K512, 0))</f>
        <v>0</v>
      </c>
      <c r="T517" s="7">
        <f t="shared" si="119"/>
        <v>0</v>
      </c>
      <c r="U517">
        <f>IF(AND(ISNUMBER('Raw Data'!O512), OR('Raw Data'!O512&gt;'Raw Data'!P512, 'Raw Data'!O512='Raw Data'!P512)), 'Raw Data'!L512, 0)</f>
        <v>0</v>
      </c>
      <c r="V517" s="7">
        <f t="shared" si="120"/>
        <v>0</v>
      </c>
      <c r="W517">
        <f>IF(AND(ISNUMBER('Raw Data'!O512), OR('Raw Data'!O512&lt;'Raw Data'!P512, 'Raw Data'!O512='Raw Data'!P512)), 'Raw Data'!M512, 0)</f>
        <v>0</v>
      </c>
      <c r="X517" s="7">
        <f t="shared" si="121"/>
        <v>0</v>
      </c>
      <c r="Y517">
        <f>IF(AND(ISNUMBER('Raw Data'!O512), OR('Raw Data'!O512&gt;'Raw Data'!P512, 'Raw Data'!O512&lt;'Raw Data'!P512)), 'Raw Data'!N512, 0)</f>
        <v>0</v>
      </c>
      <c r="Z517">
        <f>IF('Raw Data'!C512&lt;'Raw Data'!E512, 1, 0)</f>
        <v>0</v>
      </c>
      <c r="AA517">
        <f>IF(AND('Raw Data'!C512&lt;'Raw Data'!E512, 'Raw Data'!O512&gt;'Raw Data'!P512), 'Raw Data'!C512, 0)</f>
        <v>0</v>
      </c>
      <c r="AB517" t="b">
        <f>'Raw Data'!C512&lt;'Raw Data'!E512</f>
        <v>0</v>
      </c>
      <c r="AC517">
        <f>IF('Raw Data'!C513&gt;'Raw Data'!E513, 1, 0)</f>
        <v>0</v>
      </c>
      <c r="AD517">
        <f>IF(AND('Raw Data'!C512&gt;'Raw Data'!E512, 'Raw Data'!O512&gt;'Raw Data'!P512), 'Raw Data'!C512, 0)</f>
        <v>0</v>
      </c>
      <c r="AE517">
        <f>IF('Raw Data'!E512&lt;'Raw Data'!C512, 1, 0)</f>
        <v>0</v>
      </c>
      <c r="AF517">
        <f>IF(AND('Raw Data'!C512&gt;'Raw Data'!E512, 'Raw Data'!O512&lt;'Raw Data'!P512), 'Raw Data'!E512, 0)</f>
        <v>0</v>
      </c>
      <c r="AG517">
        <f>IF('Raw Data'!E512&gt;'Raw Data'!C512, 1, 0)</f>
        <v>0</v>
      </c>
      <c r="AH517">
        <f>IF(AND('Raw Data'!C512&lt;'Raw Data'!E512, 'Raw Data'!O512&lt;'Raw Data'!P512), 'Raw Data'!E512, 0)</f>
        <v>0</v>
      </c>
      <c r="AI517" s="7">
        <f t="shared" si="122"/>
        <v>0</v>
      </c>
      <c r="AJ517">
        <f>IF(ISNUMBER('Raw Data'!C512), IF(_xlfn.XLOOKUP(SMALL('Raw Data'!C512:E512, 1), C517:G517, C517:G517, 0)&gt;0, SMALL('Raw Data'!C512:E512, 1), 0), 0)</f>
        <v>0</v>
      </c>
      <c r="AK517" s="7">
        <f t="shared" si="123"/>
        <v>0</v>
      </c>
      <c r="AL517">
        <f>IF(ISNUMBER('Raw Data'!C512), IF(_xlfn.XLOOKUP(SMALL('Raw Data'!C512:E512, 2), C517:G517, C517:G517, 0)&gt;0, SMALL('Raw Data'!C512:E512, 2), 0), 0)</f>
        <v>0</v>
      </c>
      <c r="AM517" s="7">
        <f t="shared" si="124"/>
        <v>0</v>
      </c>
      <c r="AN517">
        <f>IF(ISNUMBER('Raw Data'!C512), IF(_xlfn.XLOOKUP(SMALL('Raw Data'!C512:E512, 3), C517:G517, C517:G517, 0)&gt;0, SMALL('Raw Data'!C512:E512, 3), 0), 0)</f>
        <v>0</v>
      </c>
      <c r="AO517" s="7">
        <f t="shared" si="125"/>
        <v>0</v>
      </c>
      <c r="AP517">
        <f>IF(AND('Raw Data'!C512&lt;'Raw Data'!E512,'Raw Data'!O512&gt;'Raw Data'!P512),'Raw Data'!C512,IF(AND('Raw Data'!E512&lt;'Raw Data'!C512,'Raw Data'!P512&gt;'Raw Data'!O512),'Raw Data'!E512,0))</f>
        <v>0</v>
      </c>
      <c r="AQ517" s="7">
        <f t="shared" si="126"/>
        <v>0</v>
      </c>
      <c r="AR517">
        <f>IF(AND('Raw Data'!C512&gt;'Raw Data'!E512,'Raw Data'!O512&gt;'Raw Data'!P512),'Raw Data'!C512,IF(AND('Raw Data'!E512&gt;'Raw Data'!C512,'Raw Data'!P512&gt;'Raw Data'!O512),'Raw Data'!E512,0))</f>
        <v>0</v>
      </c>
      <c r="AS517">
        <f>IF('Raw Data'!D512&gt;0, IF('Raw Data'!D512&gt;4, Analysis!P517, 1), 0)</f>
        <v>0</v>
      </c>
      <c r="AT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AU517">
        <f t="shared" si="127"/>
        <v>0</v>
      </c>
      <c r="AV517">
        <f>IF(AND('Raw Data'!D512&gt;4,'Raw Data'!O512&lt;'Raw Data'!P512),'Raw Data'!K512,IF(AND('Raw Data'!D512&gt;4,'Raw Data'!O512='Raw Data'!P512),0,IF('Raw Data'!O512='Raw Data'!P512,'Raw Data'!D512,0)))</f>
        <v>0</v>
      </c>
      <c r="AW517">
        <f>IF(AND('Raw Data'!D512&lt;4, NOT(ISBLANK('Raw Data'!D512))), 1, 0)</f>
        <v>0</v>
      </c>
      <c r="AX517">
        <f>IF(AND('Raw Data'!D512&lt;4, 'Raw Data'!O512='Raw Data'!P512), 'Raw Data'!D512, 0)</f>
        <v>0</v>
      </c>
    </row>
    <row r="518" spans="1:50" x14ac:dyDescent="0.3">
      <c r="A518">
        <f>'Raw Data'!Q513</f>
        <v>0</v>
      </c>
      <c r="B518" s="7">
        <f t="shared" si="112"/>
        <v>0</v>
      </c>
      <c r="C518">
        <f>IF('Raw Data'!O513&gt;'Raw Data'!P513, 'Raw Data'!C513, 0)</f>
        <v>0</v>
      </c>
      <c r="D518" s="7">
        <f t="shared" si="113"/>
        <v>0</v>
      </c>
      <c r="E518">
        <f>IF(AND(ISNUMBER('Raw Data'!O513), 'Raw Data'!O513='Raw Data'!P513), 'Raw Data'!D513, 0)</f>
        <v>0</v>
      </c>
      <c r="F518" s="7">
        <f t="shared" si="114"/>
        <v>0</v>
      </c>
      <c r="G518">
        <f>IF('Raw Data'!O513&lt;'Raw Data'!P513, 'Raw Data'!E513, 0)</f>
        <v>0</v>
      </c>
      <c r="H518" s="7">
        <f t="shared" si="115"/>
        <v>0</v>
      </c>
      <c r="I518">
        <f>IF(SUM('Raw Data'!O513:P513)&gt;2, 'Raw Data'!F513, 0)</f>
        <v>0</v>
      </c>
      <c r="J518" s="7">
        <f t="shared" si="116"/>
        <v>0</v>
      </c>
      <c r="K518">
        <f>IF(AND(ISNUMBER('Raw Data'!O513),SUM('Raw Data'!O513:P513)&lt;3),'Raw Data'!F513,)</f>
        <v>0</v>
      </c>
      <c r="L518" s="7">
        <f t="shared" si="117"/>
        <v>0</v>
      </c>
      <c r="M518">
        <f>IF(AND('Raw Data'!O513&gt;0, 'Raw Data'!P513&gt;0), 'Raw Data'!H513, 0)</f>
        <v>0</v>
      </c>
      <c r="N518" s="7">
        <f t="shared" si="118"/>
        <v>0</v>
      </c>
      <c r="O518">
        <f>IF(AND(ISNUMBER('Raw Data'!O513), OR('Raw Data'!O513=0, 'Raw Data'!P513=0)), 'Raw Data'!I513, 0)</f>
        <v>0</v>
      </c>
      <c r="P518" s="7">
        <f>IF(OR(E518&gt;0, ISBLANK('Raw Data'!O513)=TRUE), 0, 1)</f>
        <v>0</v>
      </c>
      <c r="Q518">
        <f>IF('Raw Data'!O513='Raw Data'!P513, 0, IF('Raw Data'!O513&gt;'Raw Data'!P513, 'Raw Data'!J513, 0))</f>
        <v>0</v>
      </c>
      <c r="R518" s="7">
        <f>IF(OR(E518&gt;0, ISBLANK('Raw Data'!O513)=TRUE), 0, 1)</f>
        <v>0</v>
      </c>
      <c r="S518">
        <f>IF('Raw Data'!O513='Raw Data'!P513, 0, IF('Raw Data'!O513&lt;'Raw Data'!P513, 'Raw Data'!K513, 0))</f>
        <v>0</v>
      </c>
      <c r="T518" s="7">
        <f t="shared" si="119"/>
        <v>0</v>
      </c>
      <c r="U518">
        <f>IF(AND(ISNUMBER('Raw Data'!O513), OR('Raw Data'!O513&gt;'Raw Data'!P513, 'Raw Data'!O513='Raw Data'!P513)), 'Raw Data'!L513, 0)</f>
        <v>0</v>
      </c>
      <c r="V518" s="7">
        <f t="shared" si="120"/>
        <v>0</v>
      </c>
      <c r="W518">
        <f>IF(AND(ISNUMBER('Raw Data'!O513), OR('Raw Data'!O513&lt;'Raw Data'!P513, 'Raw Data'!O513='Raw Data'!P513)), 'Raw Data'!M513, 0)</f>
        <v>0</v>
      </c>
      <c r="X518" s="7">
        <f t="shared" si="121"/>
        <v>0</v>
      </c>
      <c r="Y518">
        <f>IF(AND(ISNUMBER('Raw Data'!O513), OR('Raw Data'!O513&gt;'Raw Data'!P513, 'Raw Data'!O513&lt;'Raw Data'!P513)), 'Raw Data'!N513, 0)</f>
        <v>0</v>
      </c>
      <c r="Z518">
        <f>IF('Raw Data'!C513&lt;'Raw Data'!E513, 1, 0)</f>
        <v>0</v>
      </c>
      <c r="AA518">
        <f>IF(AND('Raw Data'!C513&lt;'Raw Data'!E513, 'Raw Data'!O513&gt;'Raw Data'!P513), 'Raw Data'!C513, 0)</f>
        <v>0</v>
      </c>
      <c r="AB518" t="b">
        <f>'Raw Data'!C513&lt;'Raw Data'!E513</f>
        <v>0</v>
      </c>
      <c r="AC518">
        <f>IF('Raw Data'!C514&gt;'Raw Data'!E514, 1, 0)</f>
        <v>0</v>
      </c>
      <c r="AD518">
        <f>IF(AND('Raw Data'!C513&gt;'Raw Data'!E513, 'Raw Data'!O513&gt;'Raw Data'!P513), 'Raw Data'!C513, 0)</f>
        <v>0</v>
      </c>
      <c r="AE518">
        <f>IF('Raw Data'!E513&lt;'Raw Data'!C513, 1, 0)</f>
        <v>0</v>
      </c>
      <c r="AF518">
        <f>IF(AND('Raw Data'!C513&gt;'Raw Data'!E513, 'Raw Data'!O513&lt;'Raw Data'!P513), 'Raw Data'!E513, 0)</f>
        <v>0</v>
      </c>
      <c r="AG518">
        <f>IF('Raw Data'!E513&gt;'Raw Data'!C513, 1, 0)</f>
        <v>0</v>
      </c>
      <c r="AH518">
        <f>IF(AND('Raw Data'!C513&lt;'Raw Data'!E513, 'Raw Data'!O513&lt;'Raw Data'!P513), 'Raw Data'!E513, 0)</f>
        <v>0</v>
      </c>
      <c r="AI518" s="7">
        <f t="shared" si="122"/>
        <v>0</v>
      </c>
      <c r="AJ518">
        <f>IF(ISNUMBER('Raw Data'!C513), IF(_xlfn.XLOOKUP(SMALL('Raw Data'!C513:E513, 1), C518:G518, C518:G518, 0)&gt;0, SMALL('Raw Data'!C513:E513, 1), 0), 0)</f>
        <v>0</v>
      </c>
      <c r="AK518" s="7">
        <f t="shared" si="123"/>
        <v>0</v>
      </c>
      <c r="AL518">
        <f>IF(ISNUMBER('Raw Data'!C513), IF(_xlfn.XLOOKUP(SMALL('Raw Data'!C513:E513, 2), C518:G518, C518:G518, 0)&gt;0, SMALL('Raw Data'!C513:E513, 2), 0), 0)</f>
        <v>0</v>
      </c>
      <c r="AM518" s="7">
        <f t="shared" si="124"/>
        <v>0</v>
      </c>
      <c r="AN518">
        <f>IF(ISNUMBER('Raw Data'!C513), IF(_xlfn.XLOOKUP(SMALL('Raw Data'!C513:E513, 3), C518:G518, C518:G518, 0)&gt;0, SMALL('Raw Data'!C513:E513, 3), 0), 0)</f>
        <v>0</v>
      </c>
      <c r="AO518" s="7">
        <f t="shared" si="125"/>
        <v>0</v>
      </c>
      <c r="AP518">
        <f>IF(AND('Raw Data'!C513&lt;'Raw Data'!E513,'Raw Data'!O513&gt;'Raw Data'!P513),'Raw Data'!C513,IF(AND('Raw Data'!E513&lt;'Raw Data'!C513,'Raw Data'!P513&gt;'Raw Data'!O513),'Raw Data'!E513,0))</f>
        <v>0</v>
      </c>
      <c r="AQ518" s="7">
        <f t="shared" si="126"/>
        <v>0</v>
      </c>
      <c r="AR518">
        <f>IF(AND('Raw Data'!C513&gt;'Raw Data'!E513,'Raw Data'!O513&gt;'Raw Data'!P513),'Raw Data'!C513,IF(AND('Raw Data'!E513&gt;'Raw Data'!C513,'Raw Data'!P513&gt;'Raw Data'!O513),'Raw Data'!E513,0))</f>
        <v>0</v>
      </c>
      <c r="AS518">
        <f>IF('Raw Data'!D513&gt;0, IF('Raw Data'!D513&gt;4, Analysis!P518, 1), 0)</f>
        <v>0</v>
      </c>
      <c r="AT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AU518">
        <f t="shared" si="127"/>
        <v>0</v>
      </c>
      <c r="AV518">
        <f>IF(AND('Raw Data'!D513&gt;4,'Raw Data'!O513&lt;'Raw Data'!P513),'Raw Data'!K513,IF(AND('Raw Data'!D513&gt;4,'Raw Data'!O513='Raw Data'!P513),0,IF('Raw Data'!O513='Raw Data'!P513,'Raw Data'!D513,0)))</f>
        <v>0</v>
      </c>
      <c r="AW518">
        <f>IF(AND('Raw Data'!D513&lt;4, NOT(ISBLANK('Raw Data'!D513))), 1, 0)</f>
        <v>0</v>
      </c>
      <c r="AX518">
        <f>IF(AND('Raw Data'!D513&lt;4, 'Raw Data'!O513='Raw Data'!P513), 'Raw Data'!D513, 0)</f>
        <v>0</v>
      </c>
    </row>
    <row r="519" spans="1:50" x14ac:dyDescent="0.3">
      <c r="A519">
        <f>'Raw Data'!Q514</f>
        <v>0</v>
      </c>
      <c r="B519" s="7">
        <f t="shared" ref="B519:B532" si="128">IF(A519, 1, 0)</f>
        <v>0</v>
      </c>
      <c r="C519">
        <f>IF('Raw Data'!O514&gt;'Raw Data'!P514, 'Raw Data'!C514, 0)</f>
        <v>0</v>
      </c>
      <c r="D519" s="7">
        <f t="shared" ref="D519:D532" si="129">B519</f>
        <v>0</v>
      </c>
      <c r="E519">
        <f>IF(AND(ISNUMBER('Raw Data'!O514), 'Raw Data'!O514='Raw Data'!P514), 'Raw Data'!D514, 0)</f>
        <v>0</v>
      </c>
      <c r="F519" s="7">
        <f t="shared" ref="F519:F532" si="130">B519</f>
        <v>0</v>
      </c>
      <c r="G519">
        <f>IF('Raw Data'!O514&lt;'Raw Data'!P514, 'Raw Data'!E514, 0)</f>
        <v>0</v>
      </c>
      <c r="H519" s="7">
        <f t="shared" ref="H519:H532" si="131">D519</f>
        <v>0</v>
      </c>
      <c r="I519">
        <f>IF(SUM('Raw Data'!O514:P514)&gt;2, 'Raw Data'!F514, 0)</f>
        <v>0</v>
      </c>
      <c r="J519" s="7">
        <f t="shared" ref="J519:J532" si="132">H519</f>
        <v>0</v>
      </c>
      <c r="K519">
        <f>IF(AND(ISNUMBER('Raw Data'!O514),SUM('Raw Data'!O514:P514)&lt;3),'Raw Data'!F514,)</f>
        <v>0</v>
      </c>
      <c r="L519" s="7">
        <f t="shared" ref="L519:L532" si="133">J519</f>
        <v>0</v>
      </c>
      <c r="M519">
        <f>IF(AND('Raw Data'!O514&gt;0, 'Raw Data'!P514&gt;0), 'Raw Data'!H514, 0)</f>
        <v>0</v>
      </c>
      <c r="N519" s="7">
        <f t="shared" ref="N519:N532" si="134">J519</f>
        <v>0</v>
      </c>
      <c r="O519">
        <f>IF(AND(ISNUMBER('Raw Data'!O514), OR('Raw Data'!O514=0, 'Raw Data'!P514=0)), 'Raw Data'!I514, 0)</f>
        <v>0</v>
      </c>
      <c r="P519" s="7">
        <f>IF(OR(E519&gt;0, ISBLANK('Raw Data'!O514)=TRUE), 0, 1)</f>
        <v>0</v>
      </c>
      <c r="Q519">
        <f>IF('Raw Data'!O514='Raw Data'!P514, 0, IF('Raw Data'!O514&gt;'Raw Data'!P514, 'Raw Data'!J514, 0))</f>
        <v>0</v>
      </c>
      <c r="R519" s="7">
        <f>IF(OR(E519&gt;0, ISBLANK('Raw Data'!O514)=TRUE), 0, 1)</f>
        <v>0</v>
      </c>
      <c r="S519">
        <f>IF('Raw Data'!O514='Raw Data'!P514, 0, IF('Raw Data'!O514&lt;'Raw Data'!P514, 'Raw Data'!K514, 0))</f>
        <v>0</v>
      </c>
      <c r="T519" s="7">
        <f t="shared" ref="T519:T532" si="135">B519</f>
        <v>0</v>
      </c>
      <c r="U519">
        <f>IF(AND(ISNUMBER('Raw Data'!O514), OR('Raw Data'!O514&gt;'Raw Data'!P514, 'Raw Data'!O514='Raw Data'!P514)), 'Raw Data'!L514, 0)</f>
        <v>0</v>
      </c>
      <c r="V519" s="7">
        <f t="shared" ref="V519:V532" si="136">D519</f>
        <v>0</v>
      </c>
      <c r="W519">
        <f>IF(AND(ISNUMBER('Raw Data'!O514), OR('Raw Data'!O514&lt;'Raw Data'!P514, 'Raw Data'!O514='Raw Data'!P514)), 'Raw Data'!M514, 0)</f>
        <v>0</v>
      </c>
      <c r="X519" s="7">
        <f t="shared" ref="X519:X532" si="137">V519</f>
        <v>0</v>
      </c>
      <c r="Y519">
        <f>IF(AND(ISNUMBER('Raw Data'!O514), OR('Raw Data'!O514&gt;'Raw Data'!P514, 'Raw Data'!O514&lt;'Raw Data'!P514)), 'Raw Data'!N514, 0)</f>
        <v>0</v>
      </c>
      <c r="Z519">
        <f>IF('Raw Data'!C514&lt;'Raw Data'!E514, 1, 0)</f>
        <v>0</v>
      </c>
      <c r="AA519">
        <f>IF(AND('Raw Data'!C514&lt;'Raw Data'!E514, 'Raw Data'!O514&gt;'Raw Data'!P514), 'Raw Data'!C514, 0)</f>
        <v>0</v>
      </c>
      <c r="AB519" t="b">
        <f>'Raw Data'!C514&lt;'Raw Data'!E514</f>
        <v>0</v>
      </c>
      <c r="AC519">
        <f>IF('Raw Data'!C515&gt;'Raw Data'!E515, 1, 0)</f>
        <v>0</v>
      </c>
      <c r="AD519">
        <f>IF(AND('Raw Data'!C514&gt;'Raw Data'!E514, 'Raw Data'!O514&gt;'Raw Data'!P514), 'Raw Data'!C514, 0)</f>
        <v>0</v>
      </c>
      <c r="AE519">
        <f>IF('Raw Data'!E514&lt;'Raw Data'!C514, 1, 0)</f>
        <v>0</v>
      </c>
      <c r="AF519">
        <f>IF(AND('Raw Data'!C514&gt;'Raw Data'!E514, 'Raw Data'!O514&lt;'Raw Data'!P514), 'Raw Data'!E514, 0)</f>
        <v>0</v>
      </c>
      <c r="AG519">
        <f>IF('Raw Data'!E514&gt;'Raw Data'!C514, 1, 0)</f>
        <v>0</v>
      </c>
      <c r="AH519">
        <f>IF(AND('Raw Data'!C514&lt;'Raw Data'!E514, 'Raw Data'!O514&lt;'Raw Data'!P514), 'Raw Data'!E514, 0)</f>
        <v>0</v>
      </c>
      <c r="AI519" s="7">
        <f t="shared" ref="AI519:AI532" si="138">B519</f>
        <v>0</v>
      </c>
      <c r="AJ519">
        <f>IF(ISNUMBER('Raw Data'!C514), IF(_xlfn.XLOOKUP(SMALL('Raw Data'!C514:E514, 1), C519:G519, C519:G519, 0)&gt;0, SMALL('Raw Data'!C514:E514, 1), 0), 0)</f>
        <v>0</v>
      </c>
      <c r="AK519" s="7">
        <f t="shared" ref="AK519:AK532" si="139">AI519</f>
        <v>0</v>
      </c>
      <c r="AL519">
        <f>IF(ISNUMBER('Raw Data'!C514), IF(_xlfn.XLOOKUP(SMALL('Raw Data'!C514:E514, 2), C519:G519, C519:G519, 0)&gt;0, SMALL('Raw Data'!C514:E514, 2), 0), 0)</f>
        <v>0</v>
      </c>
      <c r="AM519" s="7">
        <f t="shared" ref="AM519:AM532" si="140">AK519</f>
        <v>0</v>
      </c>
      <c r="AN519">
        <f>IF(ISNUMBER('Raw Data'!C514), IF(_xlfn.XLOOKUP(SMALL('Raw Data'!C514:E514, 3), C519:G519, C519:G519, 0)&gt;0, SMALL('Raw Data'!C514:E514, 3), 0), 0)</f>
        <v>0</v>
      </c>
      <c r="AO519" s="7">
        <f t="shared" ref="AO519:AO532" si="141">AM519</f>
        <v>0</v>
      </c>
      <c r="AP519">
        <f>IF(AND('Raw Data'!C514&lt;'Raw Data'!E514,'Raw Data'!O514&gt;'Raw Data'!P514),'Raw Data'!C514,IF(AND('Raw Data'!E514&lt;'Raw Data'!C514,'Raw Data'!P514&gt;'Raw Data'!O514),'Raw Data'!E514,0))</f>
        <v>0</v>
      </c>
      <c r="AQ519" s="7">
        <f t="shared" ref="AQ519:AQ532" si="142">AO519</f>
        <v>0</v>
      </c>
      <c r="AR519">
        <f>IF(AND('Raw Data'!C514&gt;'Raw Data'!E514,'Raw Data'!O514&gt;'Raw Data'!P514),'Raw Data'!C514,IF(AND('Raw Data'!E514&gt;'Raw Data'!C514,'Raw Data'!P514&gt;'Raw Data'!O514),'Raw Data'!E514,0))</f>
        <v>0</v>
      </c>
      <c r="AS519">
        <f>IF('Raw Data'!D514&gt;0, IF('Raw Data'!D514&gt;4, Analysis!P519, 1), 0)</f>
        <v>0</v>
      </c>
      <c r="AT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AU519">
        <f t="shared" ref="AU519:AU532" si="143">AS519</f>
        <v>0</v>
      </c>
      <c r="AV519">
        <f>IF(AND('Raw Data'!D514&gt;4,'Raw Data'!O514&lt;'Raw Data'!P514),'Raw Data'!K514,IF(AND('Raw Data'!D514&gt;4,'Raw Data'!O514='Raw Data'!P514),0,IF('Raw Data'!O514='Raw Data'!P514,'Raw Data'!D514,0)))</f>
        <v>0</v>
      </c>
      <c r="AW519">
        <f>IF(AND('Raw Data'!D514&lt;4, NOT(ISBLANK('Raw Data'!D514))), 1, 0)</f>
        <v>0</v>
      </c>
      <c r="AX519">
        <f>IF(AND('Raw Data'!D514&lt;4, 'Raw Data'!O514='Raw Data'!P514), 'Raw Data'!D514, 0)</f>
        <v>0</v>
      </c>
    </row>
    <row r="520" spans="1:50" x14ac:dyDescent="0.3">
      <c r="A520">
        <f>'Raw Data'!Q515</f>
        <v>0</v>
      </c>
      <c r="B520" s="7">
        <f t="shared" si="128"/>
        <v>0</v>
      </c>
      <c r="C520">
        <f>IF('Raw Data'!O515&gt;'Raw Data'!P515, 'Raw Data'!C515, 0)</f>
        <v>0</v>
      </c>
      <c r="D520" s="7">
        <f t="shared" si="129"/>
        <v>0</v>
      </c>
      <c r="E520">
        <f>IF(AND(ISNUMBER('Raw Data'!O515), 'Raw Data'!O515='Raw Data'!P515), 'Raw Data'!D515, 0)</f>
        <v>0</v>
      </c>
      <c r="F520" s="7">
        <f t="shared" si="130"/>
        <v>0</v>
      </c>
      <c r="G520">
        <f>IF('Raw Data'!O515&lt;'Raw Data'!P515, 'Raw Data'!E515, 0)</f>
        <v>0</v>
      </c>
      <c r="H520" s="7">
        <f t="shared" si="131"/>
        <v>0</v>
      </c>
      <c r="I520">
        <f>IF(SUM('Raw Data'!O515:P515)&gt;2, 'Raw Data'!F515, 0)</f>
        <v>0</v>
      </c>
      <c r="J520" s="7">
        <f t="shared" si="132"/>
        <v>0</v>
      </c>
      <c r="K520">
        <f>IF(AND(ISNUMBER('Raw Data'!O515),SUM('Raw Data'!O515:P515)&lt;3),'Raw Data'!F515,)</f>
        <v>0</v>
      </c>
      <c r="L520" s="7">
        <f t="shared" si="133"/>
        <v>0</v>
      </c>
      <c r="M520">
        <f>IF(AND('Raw Data'!O515&gt;0, 'Raw Data'!P515&gt;0), 'Raw Data'!H515, 0)</f>
        <v>0</v>
      </c>
      <c r="N520" s="7">
        <f t="shared" si="134"/>
        <v>0</v>
      </c>
      <c r="O520">
        <f>IF(AND(ISNUMBER('Raw Data'!O515), OR('Raw Data'!O515=0, 'Raw Data'!P515=0)), 'Raw Data'!I515, 0)</f>
        <v>0</v>
      </c>
      <c r="P520" s="7">
        <f>IF(OR(E520&gt;0, ISBLANK('Raw Data'!O515)=TRUE), 0, 1)</f>
        <v>0</v>
      </c>
      <c r="Q520">
        <f>IF('Raw Data'!O515='Raw Data'!P515, 0, IF('Raw Data'!O515&gt;'Raw Data'!P515, 'Raw Data'!J515, 0))</f>
        <v>0</v>
      </c>
      <c r="R520" s="7">
        <f>IF(OR(E520&gt;0, ISBLANK('Raw Data'!O515)=TRUE), 0, 1)</f>
        <v>0</v>
      </c>
      <c r="S520">
        <f>IF('Raw Data'!O515='Raw Data'!P515, 0, IF('Raw Data'!O515&lt;'Raw Data'!P515, 'Raw Data'!K515, 0))</f>
        <v>0</v>
      </c>
      <c r="T520" s="7">
        <f t="shared" si="135"/>
        <v>0</v>
      </c>
      <c r="U520">
        <f>IF(AND(ISNUMBER('Raw Data'!O515), OR('Raw Data'!O515&gt;'Raw Data'!P515, 'Raw Data'!O515='Raw Data'!P515)), 'Raw Data'!L515, 0)</f>
        <v>0</v>
      </c>
      <c r="V520" s="7">
        <f t="shared" si="136"/>
        <v>0</v>
      </c>
      <c r="W520">
        <f>IF(AND(ISNUMBER('Raw Data'!O515), OR('Raw Data'!O515&lt;'Raw Data'!P515, 'Raw Data'!O515='Raw Data'!P515)), 'Raw Data'!M515, 0)</f>
        <v>0</v>
      </c>
      <c r="X520" s="7">
        <f t="shared" si="137"/>
        <v>0</v>
      </c>
      <c r="Y520">
        <f>IF(AND(ISNUMBER('Raw Data'!O515), OR('Raw Data'!O515&gt;'Raw Data'!P515, 'Raw Data'!O515&lt;'Raw Data'!P515)), 'Raw Data'!N515, 0)</f>
        <v>0</v>
      </c>
      <c r="Z520">
        <f>IF('Raw Data'!C515&lt;'Raw Data'!E515, 1, 0)</f>
        <v>0</v>
      </c>
      <c r="AA520">
        <f>IF(AND('Raw Data'!C515&lt;'Raw Data'!E515, 'Raw Data'!O515&gt;'Raw Data'!P515), 'Raw Data'!C515, 0)</f>
        <v>0</v>
      </c>
      <c r="AB520" t="b">
        <f>'Raw Data'!C515&lt;'Raw Data'!E515</f>
        <v>0</v>
      </c>
      <c r="AC520">
        <f>IF('Raw Data'!C516&gt;'Raw Data'!E516, 1, 0)</f>
        <v>0</v>
      </c>
      <c r="AD520">
        <f>IF(AND('Raw Data'!C515&gt;'Raw Data'!E515, 'Raw Data'!O515&gt;'Raw Data'!P515), 'Raw Data'!C515, 0)</f>
        <v>0</v>
      </c>
      <c r="AE520">
        <f>IF('Raw Data'!E515&lt;'Raw Data'!C515, 1, 0)</f>
        <v>0</v>
      </c>
      <c r="AF520">
        <f>IF(AND('Raw Data'!C515&gt;'Raw Data'!E515, 'Raw Data'!O515&lt;'Raw Data'!P515), 'Raw Data'!E515, 0)</f>
        <v>0</v>
      </c>
      <c r="AG520">
        <f>IF('Raw Data'!E515&gt;'Raw Data'!C515, 1, 0)</f>
        <v>0</v>
      </c>
      <c r="AH520">
        <f>IF(AND('Raw Data'!C515&lt;'Raw Data'!E515, 'Raw Data'!O515&lt;'Raw Data'!P515), 'Raw Data'!E515, 0)</f>
        <v>0</v>
      </c>
      <c r="AI520" s="7">
        <f t="shared" si="138"/>
        <v>0</v>
      </c>
      <c r="AJ520">
        <f>IF(ISNUMBER('Raw Data'!C515), IF(_xlfn.XLOOKUP(SMALL('Raw Data'!C515:E515, 1), C520:G520, C520:G520, 0)&gt;0, SMALL('Raw Data'!C515:E515, 1), 0), 0)</f>
        <v>0</v>
      </c>
      <c r="AK520" s="7">
        <f t="shared" si="139"/>
        <v>0</v>
      </c>
      <c r="AL520">
        <f>IF(ISNUMBER('Raw Data'!C515), IF(_xlfn.XLOOKUP(SMALL('Raw Data'!C515:E515, 2), C520:G520, C520:G520, 0)&gt;0, SMALL('Raw Data'!C515:E515, 2), 0), 0)</f>
        <v>0</v>
      </c>
      <c r="AM520" s="7">
        <f t="shared" si="140"/>
        <v>0</v>
      </c>
      <c r="AN520">
        <f>IF(ISNUMBER('Raw Data'!C515), IF(_xlfn.XLOOKUP(SMALL('Raw Data'!C515:E515, 3), C520:G520, C520:G520, 0)&gt;0, SMALL('Raw Data'!C515:E515, 3), 0), 0)</f>
        <v>0</v>
      </c>
      <c r="AO520" s="7">
        <f t="shared" si="141"/>
        <v>0</v>
      </c>
      <c r="AP520">
        <f>IF(AND('Raw Data'!C515&lt;'Raw Data'!E515,'Raw Data'!O515&gt;'Raw Data'!P515),'Raw Data'!C515,IF(AND('Raw Data'!E515&lt;'Raw Data'!C515,'Raw Data'!P515&gt;'Raw Data'!O515),'Raw Data'!E515,0))</f>
        <v>0</v>
      </c>
      <c r="AQ520" s="7">
        <f t="shared" si="142"/>
        <v>0</v>
      </c>
      <c r="AR520">
        <f>IF(AND('Raw Data'!C515&gt;'Raw Data'!E515,'Raw Data'!O515&gt;'Raw Data'!P515),'Raw Data'!C515,IF(AND('Raw Data'!E515&gt;'Raw Data'!C515,'Raw Data'!P515&gt;'Raw Data'!O515),'Raw Data'!E515,0))</f>
        <v>0</v>
      </c>
      <c r="AS520">
        <f>IF('Raw Data'!D515&gt;0, IF('Raw Data'!D515&gt;4, Analysis!P520, 1), 0)</f>
        <v>0</v>
      </c>
      <c r="AT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AU520">
        <f t="shared" si="143"/>
        <v>0</v>
      </c>
      <c r="AV520">
        <f>IF(AND('Raw Data'!D515&gt;4,'Raw Data'!O515&lt;'Raw Data'!P515),'Raw Data'!K515,IF(AND('Raw Data'!D515&gt;4,'Raw Data'!O515='Raw Data'!P515),0,IF('Raw Data'!O515='Raw Data'!P515,'Raw Data'!D515,0)))</f>
        <v>0</v>
      </c>
      <c r="AW520">
        <f>IF(AND('Raw Data'!D515&lt;4, NOT(ISBLANK('Raw Data'!D515))), 1, 0)</f>
        <v>0</v>
      </c>
      <c r="AX520">
        <f>IF(AND('Raw Data'!D515&lt;4, 'Raw Data'!O515='Raw Data'!P515), 'Raw Data'!D515, 0)</f>
        <v>0</v>
      </c>
    </row>
    <row r="521" spans="1:50" x14ac:dyDescent="0.3">
      <c r="A521">
        <f>'Raw Data'!Q516</f>
        <v>0</v>
      </c>
      <c r="B521" s="7">
        <f t="shared" si="128"/>
        <v>0</v>
      </c>
      <c r="C521">
        <f>IF('Raw Data'!O516&gt;'Raw Data'!P516, 'Raw Data'!C516, 0)</f>
        <v>0</v>
      </c>
      <c r="D521" s="7">
        <f t="shared" si="129"/>
        <v>0</v>
      </c>
      <c r="E521">
        <f>IF(AND(ISNUMBER('Raw Data'!O516), 'Raw Data'!O516='Raw Data'!P516), 'Raw Data'!D516, 0)</f>
        <v>0</v>
      </c>
      <c r="F521" s="7">
        <f t="shared" si="130"/>
        <v>0</v>
      </c>
      <c r="G521">
        <f>IF('Raw Data'!O516&lt;'Raw Data'!P516, 'Raw Data'!E516, 0)</f>
        <v>0</v>
      </c>
      <c r="H521" s="7">
        <f t="shared" si="131"/>
        <v>0</v>
      </c>
      <c r="I521">
        <f>IF(SUM('Raw Data'!O516:P516)&gt;2, 'Raw Data'!F516, 0)</f>
        <v>0</v>
      </c>
      <c r="J521" s="7">
        <f t="shared" si="132"/>
        <v>0</v>
      </c>
      <c r="K521">
        <f>IF(AND(ISNUMBER('Raw Data'!O516),SUM('Raw Data'!O516:P516)&lt;3),'Raw Data'!F516,)</f>
        <v>0</v>
      </c>
      <c r="L521" s="7">
        <f t="shared" si="133"/>
        <v>0</v>
      </c>
      <c r="M521">
        <f>IF(AND('Raw Data'!O516&gt;0, 'Raw Data'!P516&gt;0), 'Raw Data'!H516, 0)</f>
        <v>0</v>
      </c>
      <c r="N521" s="7">
        <f t="shared" si="134"/>
        <v>0</v>
      </c>
      <c r="O521">
        <f>IF(AND(ISNUMBER('Raw Data'!O516), OR('Raw Data'!O516=0, 'Raw Data'!P516=0)), 'Raw Data'!I516, 0)</f>
        <v>0</v>
      </c>
      <c r="P521" s="7">
        <f>IF(OR(E521&gt;0, ISBLANK('Raw Data'!O516)=TRUE), 0, 1)</f>
        <v>0</v>
      </c>
      <c r="Q521">
        <f>IF('Raw Data'!O516='Raw Data'!P516, 0, IF('Raw Data'!O516&gt;'Raw Data'!P516, 'Raw Data'!J516, 0))</f>
        <v>0</v>
      </c>
      <c r="R521" s="7">
        <f>IF(OR(E521&gt;0, ISBLANK('Raw Data'!O516)=TRUE), 0, 1)</f>
        <v>0</v>
      </c>
      <c r="S521">
        <f>IF('Raw Data'!O516='Raw Data'!P516, 0, IF('Raw Data'!O516&lt;'Raw Data'!P516, 'Raw Data'!K516, 0))</f>
        <v>0</v>
      </c>
      <c r="T521" s="7">
        <f t="shared" si="135"/>
        <v>0</v>
      </c>
      <c r="U521">
        <f>IF(AND(ISNUMBER('Raw Data'!O516), OR('Raw Data'!O516&gt;'Raw Data'!P516, 'Raw Data'!O516='Raw Data'!P516)), 'Raw Data'!L516, 0)</f>
        <v>0</v>
      </c>
      <c r="V521" s="7">
        <f t="shared" si="136"/>
        <v>0</v>
      </c>
      <c r="W521">
        <f>IF(AND(ISNUMBER('Raw Data'!O516), OR('Raw Data'!O516&lt;'Raw Data'!P516, 'Raw Data'!O516='Raw Data'!P516)), 'Raw Data'!M516, 0)</f>
        <v>0</v>
      </c>
      <c r="X521" s="7">
        <f t="shared" si="137"/>
        <v>0</v>
      </c>
      <c r="Y521">
        <f>IF(AND(ISNUMBER('Raw Data'!O516), OR('Raw Data'!O516&gt;'Raw Data'!P516, 'Raw Data'!O516&lt;'Raw Data'!P516)), 'Raw Data'!N516, 0)</f>
        <v>0</v>
      </c>
      <c r="Z521">
        <f>IF('Raw Data'!C516&lt;'Raw Data'!E516, 1, 0)</f>
        <v>0</v>
      </c>
      <c r="AA521">
        <f>IF(AND('Raw Data'!C516&lt;'Raw Data'!E516, 'Raw Data'!O516&gt;'Raw Data'!P516), 'Raw Data'!C516, 0)</f>
        <v>0</v>
      </c>
      <c r="AB521" t="b">
        <f>'Raw Data'!C516&lt;'Raw Data'!E516</f>
        <v>0</v>
      </c>
      <c r="AC521">
        <f>IF('Raw Data'!C517&gt;'Raw Data'!E517, 1, 0)</f>
        <v>0</v>
      </c>
      <c r="AD521">
        <f>IF(AND('Raw Data'!C516&gt;'Raw Data'!E516, 'Raw Data'!O516&gt;'Raw Data'!P516), 'Raw Data'!C516, 0)</f>
        <v>0</v>
      </c>
      <c r="AE521">
        <f>IF('Raw Data'!E516&lt;'Raw Data'!C516, 1, 0)</f>
        <v>0</v>
      </c>
      <c r="AF521">
        <f>IF(AND('Raw Data'!C516&gt;'Raw Data'!E516, 'Raw Data'!O516&lt;'Raw Data'!P516), 'Raw Data'!E516, 0)</f>
        <v>0</v>
      </c>
      <c r="AG521">
        <f>IF('Raw Data'!E516&gt;'Raw Data'!C516, 1, 0)</f>
        <v>0</v>
      </c>
      <c r="AH521">
        <f>IF(AND('Raw Data'!C516&lt;'Raw Data'!E516, 'Raw Data'!O516&lt;'Raw Data'!P516), 'Raw Data'!E516, 0)</f>
        <v>0</v>
      </c>
      <c r="AI521" s="7">
        <f t="shared" si="138"/>
        <v>0</v>
      </c>
      <c r="AJ521">
        <f>IF(ISNUMBER('Raw Data'!C516), IF(_xlfn.XLOOKUP(SMALL('Raw Data'!C516:E516, 1), C521:G521, C521:G521, 0)&gt;0, SMALL('Raw Data'!C516:E516, 1), 0), 0)</f>
        <v>0</v>
      </c>
      <c r="AK521" s="7">
        <f t="shared" si="139"/>
        <v>0</v>
      </c>
      <c r="AL521">
        <f>IF(ISNUMBER('Raw Data'!C516), IF(_xlfn.XLOOKUP(SMALL('Raw Data'!C516:E516, 2), C521:G521, C521:G521, 0)&gt;0, SMALL('Raw Data'!C516:E516, 2), 0), 0)</f>
        <v>0</v>
      </c>
      <c r="AM521" s="7">
        <f t="shared" si="140"/>
        <v>0</v>
      </c>
      <c r="AN521">
        <f>IF(ISNUMBER('Raw Data'!C516), IF(_xlfn.XLOOKUP(SMALL('Raw Data'!C516:E516, 3), C521:G521, C521:G521, 0)&gt;0, SMALL('Raw Data'!C516:E516, 3), 0), 0)</f>
        <v>0</v>
      </c>
      <c r="AO521" s="7">
        <f t="shared" si="141"/>
        <v>0</v>
      </c>
      <c r="AP521">
        <f>IF(AND('Raw Data'!C516&lt;'Raw Data'!E516,'Raw Data'!O516&gt;'Raw Data'!P516),'Raw Data'!C516,IF(AND('Raw Data'!E516&lt;'Raw Data'!C516,'Raw Data'!P516&gt;'Raw Data'!O516),'Raw Data'!E516,0))</f>
        <v>0</v>
      </c>
      <c r="AQ521" s="7">
        <f t="shared" si="142"/>
        <v>0</v>
      </c>
      <c r="AR521">
        <f>IF(AND('Raw Data'!C516&gt;'Raw Data'!E516,'Raw Data'!O516&gt;'Raw Data'!P516),'Raw Data'!C516,IF(AND('Raw Data'!E516&gt;'Raw Data'!C516,'Raw Data'!P516&gt;'Raw Data'!O516),'Raw Data'!E516,0))</f>
        <v>0</v>
      </c>
      <c r="AS521">
        <f>IF('Raw Data'!D516&gt;0, IF('Raw Data'!D516&gt;4, Analysis!P521, 1), 0)</f>
        <v>0</v>
      </c>
      <c r="AT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AU521">
        <f t="shared" si="143"/>
        <v>0</v>
      </c>
      <c r="AV521">
        <f>IF(AND('Raw Data'!D516&gt;4,'Raw Data'!O516&lt;'Raw Data'!P516),'Raw Data'!K516,IF(AND('Raw Data'!D516&gt;4,'Raw Data'!O516='Raw Data'!P516),0,IF('Raw Data'!O516='Raw Data'!P516,'Raw Data'!D516,0)))</f>
        <v>0</v>
      </c>
      <c r="AW521">
        <f>IF(AND('Raw Data'!D516&lt;4, NOT(ISBLANK('Raw Data'!D516))), 1, 0)</f>
        <v>0</v>
      </c>
      <c r="AX521">
        <f>IF(AND('Raw Data'!D516&lt;4, 'Raw Data'!O516='Raw Data'!P516), 'Raw Data'!D516, 0)</f>
        <v>0</v>
      </c>
    </row>
    <row r="522" spans="1:50" x14ac:dyDescent="0.3">
      <c r="A522">
        <f>'Raw Data'!Q517</f>
        <v>0</v>
      </c>
      <c r="B522" s="7">
        <f t="shared" si="128"/>
        <v>0</v>
      </c>
      <c r="C522">
        <f>IF('Raw Data'!O517&gt;'Raw Data'!P517, 'Raw Data'!C517, 0)</f>
        <v>0</v>
      </c>
      <c r="D522" s="7">
        <f t="shared" si="129"/>
        <v>0</v>
      </c>
      <c r="E522">
        <f>IF(AND(ISNUMBER('Raw Data'!O517), 'Raw Data'!O517='Raw Data'!P517), 'Raw Data'!D517, 0)</f>
        <v>0</v>
      </c>
      <c r="F522" s="7">
        <f t="shared" si="130"/>
        <v>0</v>
      </c>
      <c r="G522">
        <f>IF('Raw Data'!O517&lt;'Raw Data'!P517, 'Raw Data'!E517, 0)</f>
        <v>0</v>
      </c>
      <c r="H522" s="7">
        <f t="shared" si="131"/>
        <v>0</v>
      </c>
      <c r="I522">
        <f>IF(SUM('Raw Data'!O517:P517)&gt;2, 'Raw Data'!F517, 0)</f>
        <v>0</v>
      </c>
      <c r="J522" s="7">
        <f t="shared" si="132"/>
        <v>0</v>
      </c>
      <c r="K522">
        <f>IF(AND(ISNUMBER('Raw Data'!O517),SUM('Raw Data'!O517:P517)&lt;3),'Raw Data'!F517,)</f>
        <v>0</v>
      </c>
      <c r="L522" s="7">
        <f t="shared" si="133"/>
        <v>0</v>
      </c>
      <c r="M522">
        <f>IF(AND('Raw Data'!O517&gt;0, 'Raw Data'!P517&gt;0), 'Raw Data'!H517, 0)</f>
        <v>0</v>
      </c>
      <c r="N522" s="7">
        <f t="shared" si="134"/>
        <v>0</v>
      </c>
      <c r="O522">
        <f>IF(AND(ISNUMBER('Raw Data'!O517), OR('Raw Data'!O517=0, 'Raw Data'!P517=0)), 'Raw Data'!I517, 0)</f>
        <v>0</v>
      </c>
      <c r="P522" s="7">
        <f>IF(OR(E522&gt;0, ISBLANK('Raw Data'!O517)=TRUE), 0, 1)</f>
        <v>0</v>
      </c>
      <c r="Q522">
        <f>IF('Raw Data'!O517='Raw Data'!P517, 0, IF('Raw Data'!O517&gt;'Raw Data'!P517, 'Raw Data'!J517, 0))</f>
        <v>0</v>
      </c>
      <c r="R522" s="7">
        <f>IF(OR(E522&gt;0, ISBLANK('Raw Data'!O517)=TRUE), 0, 1)</f>
        <v>0</v>
      </c>
      <c r="S522">
        <f>IF('Raw Data'!O517='Raw Data'!P517, 0, IF('Raw Data'!O517&lt;'Raw Data'!P517, 'Raw Data'!K517, 0))</f>
        <v>0</v>
      </c>
      <c r="T522" s="7">
        <f t="shared" si="135"/>
        <v>0</v>
      </c>
      <c r="U522">
        <f>IF(AND(ISNUMBER('Raw Data'!O517), OR('Raw Data'!O517&gt;'Raw Data'!P517, 'Raw Data'!O517='Raw Data'!P517)), 'Raw Data'!L517, 0)</f>
        <v>0</v>
      </c>
      <c r="V522" s="7">
        <f t="shared" si="136"/>
        <v>0</v>
      </c>
      <c r="W522">
        <f>IF(AND(ISNUMBER('Raw Data'!O517), OR('Raw Data'!O517&lt;'Raw Data'!P517, 'Raw Data'!O517='Raw Data'!P517)), 'Raw Data'!M517, 0)</f>
        <v>0</v>
      </c>
      <c r="X522" s="7">
        <f t="shared" si="137"/>
        <v>0</v>
      </c>
      <c r="Y522">
        <f>IF(AND(ISNUMBER('Raw Data'!O517), OR('Raw Data'!O517&gt;'Raw Data'!P517, 'Raw Data'!O517&lt;'Raw Data'!P517)), 'Raw Data'!N517, 0)</f>
        <v>0</v>
      </c>
      <c r="Z522">
        <f>IF('Raw Data'!C517&lt;'Raw Data'!E517, 1, 0)</f>
        <v>0</v>
      </c>
      <c r="AA522">
        <f>IF(AND('Raw Data'!C517&lt;'Raw Data'!E517, 'Raw Data'!O517&gt;'Raw Data'!P517), 'Raw Data'!C517, 0)</f>
        <v>0</v>
      </c>
      <c r="AB522" t="b">
        <f>'Raw Data'!C517&lt;'Raw Data'!E517</f>
        <v>0</v>
      </c>
      <c r="AC522">
        <f>IF('Raw Data'!C518&gt;'Raw Data'!E518, 1, 0)</f>
        <v>0</v>
      </c>
      <c r="AD522">
        <f>IF(AND('Raw Data'!C517&gt;'Raw Data'!E517, 'Raw Data'!O517&gt;'Raw Data'!P517), 'Raw Data'!C517, 0)</f>
        <v>0</v>
      </c>
      <c r="AE522">
        <f>IF('Raw Data'!E517&lt;'Raw Data'!C517, 1, 0)</f>
        <v>0</v>
      </c>
      <c r="AF522">
        <f>IF(AND('Raw Data'!C517&gt;'Raw Data'!E517, 'Raw Data'!O517&lt;'Raw Data'!P517), 'Raw Data'!E517, 0)</f>
        <v>0</v>
      </c>
      <c r="AG522">
        <f>IF('Raw Data'!E517&gt;'Raw Data'!C517, 1, 0)</f>
        <v>0</v>
      </c>
      <c r="AH522">
        <f>IF(AND('Raw Data'!C517&lt;'Raw Data'!E517, 'Raw Data'!O517&lt;'Raw Data'!P517), 'Raw Data'!E517, 0)</f>
        <v>0</v>
      </c>
      <c r="AI522" s="7">
        <f t="shared" si="138"/>
        <v>0</v>
      </c>
      <c r="AJ522">
        <f>IF(ISNUMBER('Raw Data'!C517), IF(_xlfn.XLOOKUP(SMALL('Raw Data'!C517:E517, 1), C522:G522, C522:G522, 0)&gt;0, SMALL('Raw Data'!C517:E517, 1), 0), 0)</f>
        <v>0</v>
      </c>
      <c r="AK522" s="7">
        <f t="shared" si="139"/>
        <v>0</v>
      </c>
      <c r="AL522">
        <f>IF(ISNUMBER('Raw Data'!C517), IF(_xlfn.XLOOKUP(SMALL('Raw Data'!C517:E517, 2), C522:G522, C522:G522, 0)&gt;0, SMALL('Raw Data'!C517:E517, 2), 0), 0)</f>
        <v>0</v>
      </c>
      <c r="AM522" s="7">
        <f t="shared" si="140"/>
        <v>0</v>
      </c>
      <c r="AN522">
        <f>IF(ISNUMBER('Raw Data'!C517), IF(_xlfn.XLOOKUP(SMALL('Raw Data'!C517:E517, 3), C522:G522, C522:G522, 0)&gt;0, SMALL('Raw Data'!C517:E517, 3), 0), 0)</f>
        <v>0</v>
      </c>
      <c r="AO522" s="7">
        <f t="shared" si="141"/>
        <v>0</v>
      </c>
      <c r="AP522">
        <f>IF(AND('Raw Data'!C517&lt;'Raw Data'!E517,'Raw Data'!O517&gt;'Raw Data'!P517),'Raw Data'!C517,IF(AND('Raw Data'!E517&lt;'Raw Data'!C517,'Raw Data'!P517&gt;'Raw Data'!O517),'Raw Data'!E517,0))</f>
        <v>0</v>
      </c>
      <c r="AQ522" s="7">
        <f t="shared" si="142"/>
        <v>0</v>
      </c>
      <c r="AR522">
        <f>IF(AND('Raw Data'!C517&gt;'Raw Data'!E517,'Raw Data'!O517&gt;'Raw Data'!P517),'Raw Data'!C517,IF(AND('Raw Data'!E517&gt;'Raw Data'!C517,'Raw Data'!P517&gt;'Raw Data'!O517),'Raw Data'!E517,0))</f>
        <v>0</v>
      </c>
      <c r="AS522">
        <f>IF('Raw Data'!D517&gt;0, IF('Raw Data'!D517&gt;4, Analysis!P522, 1), 0)</f>
        <v>0</v>
      </c>
      <c r="AT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AU522">
        <f t="shared" si="143"/>
        <v>0</v>
      </c>
      <c r="AV522">
        <f>IF(AND('Raw Data'!D517&gt;4,'Raw Data'!O517&lt;'Raw Data'!P517),'Raw Data'!K517,IF(AND('Raw Data'!D517&gt;4,'Raw Data'!O517='Raw Data'!P517),0,IF('Raw Data'!O517='Raw Data'!P517,'Raw Data'!D517,0)))</f>
        <v>0</v>
      </c>
      <c r="AW522">
        <f>IF(AND('Raw Data'!D517&lt;4, NOT(ISBLANK('Raw Data'!D517))), 1, 0)</f>
        <v>0</v>
      </c>
      <c r="AX522">
        <f>IF(AND('Raw Data'!D517&lt;4, 'Raw Data'!O517='Raw Data'!P517), 'Raw Data'!D517, 0)</f>
        <v>0</v>
      </c>
    </row>
    <row r="523" spans="1:50" x14ac:dyDescent="0.3">
      <c r="A523">
        <f>'Raw Data'!Q518</f>
        <v>0</v>
      </c>
      <c r="B523" s="7">
        <f t="shared" si="128"/>
        <v>0</v>
      </c>
      <c r="C523">
        <f>IF('Raw Data'!O518&gt;'Raw Data'!P518, 'Raw Data'!C518, 0)</f>
        <v>0</v>
      </c>
      <c r="D523" s="7">
        <f t="shared" si="129"/>
        <v>0</v>
      </c>
      <c r="E523">
        <f>IF(AND(ISNUMBER('Raw Data'!O518), 'Raw Data'!O518='Raw Data'!P518), 'Raw Data'!D518, 0)</f>
        <v>0</v>
      </c>
      <c r="F523" s="7">
        <f t="shared" si="130"/>
        <v>0</v>
      </c>
      <c r="G523">
        <f>IF('Raw Data'!O518&lt;'Raw Data'!P518, 'Raw Data'!E518, 0)</f>
        <v>0</v>
      </c>
      <c r="H523" s="7">
        <f t="shared" si="131"/>
        <v>0</v>
      </c>
      <c r="I523">
        <f>IF(SUM('Raw Data'!O518:P518)&gt;2, 'Raw Data'!F518, 0)</f>
        <v>0</v>
      </c>
      <c r="J523" s="7">
        <f t="shared" si="132"/>
        <v>0</v>
      </c>
      <c r="K523">
        <f>IF(AND(ISNUMBER('Raw Data'!O518),SUM('Raw Data'!O518:P518)&lt;3),'Raw Data'!F518,)</f>
        <v>0</v>
      </c>
      <c r="L523" s="7">
        <f t="shared" si="133"/>
        <v>0</v>
      </c>
      <c r="M523">
        <f>IF(AND('Raw Data'!O518&gt;0, 'Raw Data'!P518&gt;0), 'Raw Data'!H518, 0)</f>
        <v>0</v>
      </c>
      <c r="N523" s="7">
        <f t="shared" si="134"/>
        <v>0</v>
      </c>
      <c r="O523">
        <f>IF(AND(ISNUMBER('Raw Data'!O518), OR('Raw Data'!O518=0, 'Raw Data'!P518=0)), 'Raw Data'!I518, 0)</f>
        <v>0</v>
      </c>
      <c r="P523" s="7">
        <f>IF(OR(E523&gt;0, ISBLANK('Raw Data'!O518)=TRUE), 0, 1)</f>
        <v>0</v>
      </c>
      <c r="Q523">
        <f>IF('Raw Data'!O518='Raw Data'!P518, 0, IF('Raw Data'!O518&gt;'Raw Data'!P518, 'Raw Data'!J518, 0))</f>
        <v>0</v>
      </c>
      <c r="R523" s="7">
        <f>IF(OR(E523&gt;0, ISBLANK('Raw Data'!O518)=TRUE), 0, 1)</f>
        <v>0</v>
      </c>
      <c r="S523">
        <f>IF('Raw Data'!O518='Raw Data'!P518, 0, IF('Raw Data'!O518&lt;'Raw Data'!P518, 'Raw Data'!K518, 0))</f>
        <v>0</v>
      </c>
      <c r="T523" s="7">
        <f t="shared" si="135"/>
        <v>0</v>
      </c>
      <c r="U523">
        <f>IF(AND(ISNUMBER('Raw Data'!O518), OR('Raw Data'!O518&gt;'Raw Data'!P518, 'Raw Data'!O518='Raw Data'!P518)), 'Raw Data'!L518, 0)</f>
        <v>0</v>
      </c>
      <c r="V523" s="7">
        <f t="shared" si="136"/>
        <v>0</v>
      </c>
      <c r="W523">
        <f>IF(AND(ISNUMBER('Raw Data'!O518), OR('Raw Data'!O518&lt;'Raw Data'!P518, 'Raw Data'!O518='Raw Data'!P518)), 'Raw Data'!M518, 0)</f>
        <v>0</v>
      </c>
      <c r="X523" s="7">
        <f t="shared" si="137"/>
        <v>0</v>
      </c>
      <c r="Y523">
        <f>IF(AND(ISNUMBER('Raw Data'!O518), OR('Raw Data'!O518&gt;'Raw Data'!P518, 'Raw Data'!O518&lt;'Raw Data'!P518)), 'Raw Data'!N518, 0)</f>
        <v>0</v>
      </c>
      <c r="Z523">
        <f>IF('Raw Data'!C518&lt;'Raw Data'!E518, 1, 0)</f>
        <v>0</v>
      </c>
      <c r="AA523">
        <f>IF(AND('Raw Data'!C518&lt;'Raw Data'!E518, 'Raw Data'!O518&gt;'Raw Data'!P518), 'Raw Data'!C518, 0)</f>
        <v>0</v>
      </c>
      <c r="AB523" t="b">
        <f>'Raw Data'!C518&lt;'Raw Data'!E518</f>
        <v>0</v>
      </c>
      <c r="AC523">
        <f>IF('Raw Data'!C519&gt;'Raw Data'!E519, 1, 0)</f>
        <v>0</v>
      </c>
      <c r="AD523">
        <f>IF(AND('Raw Data'!C518&gt;'Raw Data'!E518, 'Raw Data'!O518&gt;'Raw Data'!P518), 'Raw Data'!C518, 0)</f>
        <v>0</v>
      </c>
      <c r="AE523">
        <f>IF('Raw Data'!E518&lt;'Raw Data'!C518, 1, 0)</f>
        <v>0</v>
      </c>
      <c r="AF523">
        <f>IF(AND('Raw Data'!C518&gt;'Raw Data'!E518, 'Raw Data'!O518&lt;'Raw Data'!P518), 'Raw Data'!E518, 0)</f>
        <v>0</v>
      </c>
      <c r="AG523">
        <f>IF('Raw Data'!E518&gt;'Raw Data'!C518, 1, 0)</f>
        <v>0</v>
      </c>
      <c r="AH523">
        <f>IF(AND('Raw Data'!C518&lt;'Raw Data'!E518, 'Raw Data'!O518&lt;'Raw Data'!P518), 'Raw Data'!E518, 0)</f>
        <v>0</v>
      </c>
      <c r="AI523" s="7">
        <f t="shared" si="138"/>
        <v>0</v>
      </c>
      <c r="AJ523">
        <f>IF(ISNUMBER('Raw Data'!C518), IF(_xlfn.XLOOKUP(SMALL('Raw Data'!C518:E518, 1), C523:G523, C523:G523, 0)&gt;0, SMALL('Raw Data'!C518:E518, 1), 0), 0)</f>
        <v>0</v>
      </c>
      <c r="AK523" s="7">
        <f t="shared" si="139"/>
        <v>0</v>
      </c>
      <c r="AL523">
        <f>IF(ISNUMBER('Raw Data'!C518), IF(_xlfn.XLOOKUP(SMALL('Raw Data'!C518:E518, 2), C523:G523, C523:G523, 0)&gt;0, SMALL('Raw Data'!C518:E518, 2), 0), 0)</f>
        <v>0</v>
      </c>
      <c r="AM523" s="7">
        <f t="shared" si="140"/>
        <v>0</v>
      </c>
      <c r="AN523">
        <f>IF(ISNUMBER('Raw Data'!C518), IF(_xlfn.XLOOKUP(SMALL('Raw Data'!C518:E518, 3), C523:G523, C523:G523, 0)&gt;0, SMALL('Raw Data'!C518:E518, 3), 0), 0)</f>
        <v>0</v>
      </c>
      <c r="AO523" s="7">
        <f t="shared" si="141"/>
        <v>0</v>
      </c>
      <c r="AP523">
        <f>IF(AND('Raw Data'!C518&lt;'Raw Data'!E518,'Raw Data'!O518&gt;'Raw Data'!P518),'Raw Data'!C518,IF(AND('Raw Data'!E518&lt;'Raw Data'!C518,'Raw Data'!P518&gt;'Raw Data'!O518),'Raw Data'!E518,0))</f>
        <v>0</v>
      </c>
      <c r="AQ523" s="7">
        <f t="shared" si="142"/>
        <v>0</v>
      </c>
      <c r="AR523">
        <f>IF(AND('Raw Data'!C518&gt;'Raw Data'!E518,'Raw Data'!O518&gt;'Raw Data'!P518),'Raw Data'!C518,IF(AND('Raw Data'!E518&gt;'Raw Data'!C518,'Raw Data'!P518&gt;'Raw Data'!O518),'Raw Data'!E518,0))</f>
        <v>0</v>
      </c>
      <c r="AS523">
        <f>IF('Raw Data'!D518&gt;0, IF('Raw Data'!D518&gt;4, Analysis!P523, 1), 0)</f>
        <v>0</v>
      </c>
      <c r="AT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AU523">
        <f t="shared" si="143"/>
        <v>0</v>
      </c>
      <c r="AV523">
        <f>IF(AND('Raw Data'!D518&gt;4,'Raw Data'!O518&lt;'Raw Data'!P518),'Raw Data'!K518,IF(AND('Raw Data'!D518&gt;4,'Raw Data'!O518='Raw Data'!P518),0,IF('Raw Data'!O518='Raw Data'!P518,'Raw Data'!D518,0)))</f>
        <v>0</v>
      </c>
      <c r="AW523">
        <f>IF(AND('Raw Data'!D518&lt;4, NOT(ISBLANK('Raw Data'!D518))), 1, 0)</f>
        <v>0</v>
      </c>
      <c r="AX523">
        <f>IF(AND('Raw Data'!D518&lt;4, 'Raw Data'!O518='Raw Data'!P518), 'Raw Data'!D518, 0)</f>
        <v>0</v>
      </c>
    </row>
    <row r="524" spans="1:50" x14ac:dyDescent="0.3">
      <c r="A524">
        <f>'Raw Data'!Q519</f>
        <v>0</v>
      </c>
      <c r="B524" s="7">
        <f t="shared" si="128"/>
        <v>0</v>
      </c>
      <c r="C524">
        <f>IF('Raw Data'!O519&gt;'Raw Data'!P519, 'Raw Data'!C519, 0)</f>
        <v>0</v>
      </c>
      <c r="D524" s="7">
        <f t="shared" si="129"/>
        <v>0</v>
      </c>
      <c r="E524">
        <f>IF(AND(ISNUMBER('Raw Data'!O519), 'Raw Data'!O519='Raw Data'!P519), 'Raw Data'!D519, 0)</f>
        <v>0</v>
      </c>
      <c r="F524" s="7">
        <f t="shared" si="130"/>
        <v>0</v>
      </c>
      <c r="G524">
        <f>IF('Raw Data'!O519&lt;'Raw Data'!P519, 'Raw Data'!E519, 0)</f>
        <v>0</v>
      </c>
      <c r="H524" s="7">
        <f t="shared" si="131"/>
        <v>0</v>
      </c>
      <c r="I524">
        <f>IF(SUM('Raw Data'!O519:P519)&gt;2, 'Raw Data'!F519, 0)</f>
        <v>0</v>
      </c>
      <c r="J524" s="7">
        <f t="shared" si="132"/>
        <v>0</v>
      </c>
      <c r="K524">
        <f>IF(AND(ISNUMBER('Raw Data'!O519),SUM('Raw Data'!O519:P519)&lt;3),'Raw Data'!F519,)</f>
        <v>0</v>
      </c>
      <c r="L524" s="7">
        <f t="shared" si="133"/>
        <v>0</v>
      </c>
      <c r="M524">
        <f>IF(AND('Raw Data'!O519&gt;0, 'Raw Data'!P519&gt;0), 'Raw Data'!H519, 0)</f>
        <v>0</v>
      </c>
      <c r="N524" s="7">
        <f t="shared" si="134"/>
        <v>0</v>
      </c>
      <c r="O524">
        <f>IF(AND(ISNUMBER('Raw Data'!O519), OR('Raw Data'!O519=0, 'Raw Data'!P519=0)), 'Raw Data'!I519, 0)</f>
        <v>0</v>
      </c>
      <c r="P524" s="7">
        <f>IF(OR(E524&gt;0, ISBLANK('Raw Data'!O519)=TRUE), 0, 1)</f>
        <v>0</v>
      </c>
      <c r="Q524">
        <f>IF('Raw Data'!O519='Raw Data'!P519, 0, IF('Raw Data'!O519&gt;'Raw Data'!P519, 'Raw Data'!J519, 0))</f>
        <v>0</v>
      </c>
      <c r="R524" s="7">
        <f>IF(OR(E524&gt;0, ISBLANK('Raw Data'!O519)=TRUE), 0, 1)</f>
        <v>0</v>
      </c>
      <c r="S524">
        <f>IF('Raw Data'!O519='Raw Data'!P519, 0, IF('Raw Data'!O519&lt;'Raw Data'!P519, 'Raw Data'!K519, 0))</f>
        <v>0</v>
      </c>
      <c r="T524" s="7">
        <f t="shared" si="135"/>
        <v>0</v>
      </c>
      <c r="U524">
        <f>IF(AND(ISNUMBER('Raw Data'!O519), OR('Raw Data'!O519&gt;'Raw Data'!P519, 'Raw Data'!O519='Raw Data'!P519)), 'Raw Data'!L519, 0)</f>
        <v>0</v>
      </c>
      <c r="V524" s="7">
        <f t="shared" si="136"/>
        <v>0</v>
      </c>
      <c r="W524">
        <f>IF(AND(ISNUMBER('Raw Data'!O519), OR('Raw Data'!O519&lt;'Raw Data'!P519, 'Raw Data'!O519='Raw Data'!P519)), 'Raw Data'!M519, 0)</f>
        <v>0</v>
      </c>
      <c r="X524" s="7">
        <f t="shared" si="137"/>
        <v>0</v>
      </c>
      <c r="Y524">
        <f>IF(AND(ISNUMBER('Raw Data'!O519), OR('Raw Data'!O519&gt;'Raw Data'!P519, 'Raw Data'!O519&lt;'Raw Data'!P519)), 'Raw Data'!N519, 0)</f>
        <v>0</v>
      </c>
      <c r="Z524">
        <f>IF('Raw Data'!C519&lt;'Raw Data'!E519, 1, 0)</f>
        <v>0</v>
      </c>
      <c r="AA524">
        <f>IF(AND('Raw Data'!C519&lt;'Raw Data'!E519, 'Raw Data'!O519&gt;'Raw Data'!P519), 'Raw Data'!C519, 0)</f>
        <v>0</v>
      </c>
      <c r="AB524" t="b">
        <f>'Raw Data'!C519&lt;'Raw Data'!E519</f>
        <v>0</v>
      </c>
      <c r="AC524">
        <f>IF('Raw Data'!C520&gt;'Raw Data'!E520, 1, 0)</f>
        <v>0</v>
      </c>
      <c r="AD524">
        <f>IF(AND('Raw Data'!C519&gt;'Raw Data'!E519, 'Raw Data'!O519&gt;'Raw Data'!P519), 'Raw Data'!C519, 0)</f>
        <v>0</v>
      </c>
      <c r="AE524">
        <f>IF('Raw Data'!E519&lt;'Raw Data'!C519, 1, 0)</f>
        <v>0</v>
      </c>
      <c r="AF524">
        <f>IF(AND('Raw Data'!C519&gt;'Raw Data'!E519, 'Raw Data'!O519&lt;'Raw Data'!P519), 'Raw Data'!E519, 0)</f>
        <v>0</v>
      </c>
      <c r="AG524">
        <f>IF('Raw Data'!E519&gt;'Raw Data'!C519, 1, 0)</f>
        <v>0</v>
      </c>
      <c r="AH524">
        <f>IF(AND('Raw Data'!C519&lt;'Raw Data'!E519, 'Raw Data'!O519&lt;'Raw Data'!P519), 'Raw Data'!E519, 0)</f>
        <v>0</v>
      </c>
      <c r="AI524" s="7">
        <f t="shared" si="138"/>
        <v>0</v>
      </c>
      <c r="AJ524">
        <f>IF(ISNUMBER('Raw Data'!C519), IF(_xlfn.XLOOKUP(SMALL('Raw Data'!C519:E519, 1), C524:G524, C524:G524, 0)&gt;0, SMALL('Raw Data'!C519:E519, 1), 0), 0)</f>
        <v>0</v>
      </c>
      <c r="AK524" s="7">
        <f t="shared" si="139"/>
        <v>0</v>
      </c>
      <c r="AL524">
        <f>IF(ISNUMBER('Raw Data'!C519), IF(_xlfn.XLOOKUP(SMALL('Raw Data'!C519:E519, 2), C524:G524, C524:G524, 0)&gt;0, SMALL('Raw Data'!C519:E519, 2), 0), 0)</f>
        <v>0</v>
      </c>
      <c r="AM524" s="7">
        <f t="shared" si="140"/>
        <v>0</v>
      </c>
      <c r="AN524">
        <f>IF(ISNUMBER('Raw Data'!C519), IF(_xlfn.XLOOKUP(SMALL('Raw Data'!C519:E519, 3), C524:G524, C524:G524, 0)&gt;0, SMALL('Raw Data'!C519:E519, 3), 0), 0)</f>
        <v>0</v>
      </c>
      <c r="AO524" s="7">
        <f t="shared" si="141"/>
        <v>0</v>
      </c>
      <c r="AP524">
        <f>IF(AND('Raw Data'!C519&lt;'Raw Data'!E519,'Raw Data'!O519&gt;'Raw Data'!P519),'Raw Data'!C519,IF(AND('Raw Data'!E519&lt;'Raw Data'!C519,'Raw Data'!P519&gt;'Raw Data'!O519),'Raw Data'!E519,0))</f>
        <v>0</v>
      </c>
      <c r="AQ524" s="7">
        <f t="shared" si="142"/>
        <v>0</v>
      </c>
      <c r="AR524">
        <f>IF(AND('Raw Data'!C519&gt;'Raw Data'!E519,'Raw Data'!O519&gt;'Raw Data'!P519),'Raw Data'!C519,IF(AND('Raw Data'!E519&gt;'Raw Data'!C519,'Raw Data'!P519&gt;'Raw Data'!O519),'Raw Data'!E519,0))</f>
        <v>0</v>
      </c>
      <c r="AS524">
        <f>IF('Raw Data'!D519&gt;0, IF('Raw Data'!D519&gt;4, Analysis!P524, 1), 0)</f>
        <v>0</v>
      </c>
      <c r="AT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AU524">
        <f t="shared" si="143"/>
        <v>0</v>
      </c>
      <c r="AV524">
        <f>IF(AND('Raw Data'!D519&gt;4,'Raw Data'!O519&lt;'Raw Data'!P519),'Raw Data'!K519,IF(AND('Raw Data'!D519&gt;4,'Raw Data'!O519='Raw Data'!P519),0,IF('Raw Data'!O519='Raw Data'!P519,'Raw Data'!D519,0)))</f>
        <v>0</v>
      </c>
      <c r="AW524">
        <f>IF(AND('Raw Data'!D519&lt;4, NOT(ISBLANK('Raw Data'!D519))), 1, 0)</f>
        <v>0</v>
      </c>
      <c r="AX524">
        <f>IF(AND('Raw Data'!D519&lt;4, 'Raw Data'!O519='Raw Data'!P519), 'Raw Data'!D519, 0)</f>
        <v>0</v>
      </c>
    </row>
    <row r="525" spans="1:50" x14ac:dyDescent="0.3">
      <c r="A525">
        <f>'Raw Data'!Q520</f>
        <v>0</v>
      </c>
      <c r="B525" s="7">
        <f t="shared" si="128"/>
        <v>0</v>
      </c>
      <c r="C525">
        <f>IF('Raw Data'!O520&gt;'Raw Data'!P520, 'Raw Data'!C520, 0)</f>
        <v>0</v>
      </c>
      <c r="D525" s="7">
        <f t="shared" si="129"/>
        <v>0</v>
      </c>
      <c r="E525">
        <f>IF(AND(ISNUMBER('Raw Data'!O520), 'Raw Data'!O520='Raw Data'!P520), 'Raw Data'!D520, 0)</f>
        <v>0</v>
      </c>
      <c r="F525" s="7">
        <f t="shared" si="130"/>
        <v>0</v>
      </c>
      <c r="G525">
        <f>IF('Raw Data'!O520&lt;'Raw Data'!P520, 'Raw Data'!E520, 0)</f>
        <v>0</v>
      </c>
      <c r="H525" s="7">
        <f t="shared" si="131"/>
        <v>0</v>
      </c>
      <c r="I525">
        <f>IF(SUM('Raw Data'!O520:P520)&gt;2, 'Raw Data'!F520, 0)</f>
        <v>0</v>
      </c>
      <c r="J525" s="7">
        <f t="shared" si="132"/>
        <v>0</v>
      </c>
      <c r="K525">
        <f>IF(AND(ISNUMBER('Raw Data'!O520),SUM('Raw Data'!O520:P520)&lt;3),'Raw Data'!F520,)</f>
        <v>0</v>
      </c>
      <c r="L525" s="7">
        <f t="shared" si="133"/>
        <v>0</v>
      </c>
      <c r="M525">
        <f>IF(AND('Raw Data'!O520&gt;0, 'Raw Data'!P520&gt;0), 'Raw Data'!H520, 0)</f>
        <v>0</v>
      </c>
      <c r="N525" s="7">
        <f t="shared" si="134"/>
        <v>0</v>
      </c>
      <c r="O525">
        <f>IF(AND(ISNUMBER('Raw Data'!O520), OR('Raw Data'!O520=0, 'Raw Data'!P520=0)), 'Raw Data'!I520, 0)</f>
        <v>0</v>
      </c>
      <c r="P525" s="7">
        <f>IF(OR(E525&gt;0, ISBLANK('Raw Data'!O520)=TRUE), 0, 1)</f>
        <v>0</v>
      </c>
      <c r="Q525">
        <f>IF('Raw Data'!O520='Raw Data'!P520, 0, IF('Raw Data'!O520&gt;'Raw Data'!P520, 'Raw Data'!J520, 0))</f>
        <v>0</v>
      </c>
      <c r="R525" s="7">
        <f>IF(OR(E525&gt;0, ISBLANK('Raw Data'!O520)=TRUE), 0, 1)</f>
        <v>0</v>
      </c>
      <c r="S525">
        <f>IF('Raw Data'!O520='Raw Data'!P520, 0, IF('Raw Data'!O520&lt;'Raw Data'!P520, 'Raw Data'!K520, 0))</f>
        <v>0</v>
      </c>
      <c r="T525" s="7">
        <f t="shared" si="135"/>
        <v>0</v>
      </c>
      <c r="U525">
        <f>IF(AND(ISNUMBER('Raw Data'!O520), OR('Raw Data'!O520&gt;'Raw Data'!P520, 'Raw Data'!O520='Raw Data'!P520)), 'Raw Data'!L520, 0)</f>
        <v>0</v>
      </c>
      <c r="V525" s="7">
        <f t="shared" si="136"/>
        <v>0</v>
      </c>
      <c r="W525">
        <f>IF(AND(ISNUMBER('Raw Data'!O520), OR('Raw Data'!O520&lt;'Raw Data'!P520, 'Raw Data'!O520='Raw Data'!P520)), 'Raw Data'!M520, 0)</f>
        <v>0</v>
      </c>
      <c r="X525" s="7">
        <f t="shared" si="137"/>
        <v>0</v>
      </c>
      <c r="Y525">
        <f>IF(AND(ISNUMBER('Raw Data'!O520), OR('Raw Data'!O520&gt;'Raw Data'!P520, 'Raw Data'!O520&lt;'Raw Data'!P520)), 'Raw Data'!N520, 0)</f>
        <v>0</v>
      </c>
      <c r="Z525">
        <f>IF('Raw Data'!C520&lt;'Raw Data'!E520, 1, 0)</f>
        <v>0</v>
      </c>
      <c r="AA525">
        <f>IF(AND('Raw Data'!C520&lt;'Raw Data'!E520, 'Raw Data'!O520&gt;'Raw Data'!P520), 'Raw Data'!C520, 0)</f>
        <v>0</v>
      </c>
      <c r="AB525" t="b">
        <f>'Raw Data'!C520&lt;'Raw Data'!E520</f>
        <v>0</v>
      </c>
      <c r="AC525">
        <f>IF('Raw Data'!C521&gt;'Raw Data'!E521, 1, 0)</f>
        <v>0</v>
      </c>
      <c r="AD525">
        <f>IF(AND('Raw Data'!C520&gt;'Raw Data'!E520, 'Raw Data'!O520&gt;'Raw Data'!P520), 'Raw Data'!C520, 0)</f>
        <v>0</v>
      </c>
      <c r="AE525">
        <f>IF('Raw Data'!E520&lt;'Raw Data'!C520, 1, 0)</f>
        <v>0</v>
      </c>
      <c r="AF525">
        <f>IF(AND('Raw Data'!C520&gt;'Raw Data'!E520, 'Raw Data'!O520&lt;'Raw Data'!P520), 'Raw Data'!E520, 0)</f>
        <v>0</v>
      </c>
      <c r="AG525">
        <f>IF('Raw Data'!E520&gt;'Raw Data'!C520, 1, 0)</f>
        <v>0</v>
      </c>
      <c r="AH525">
        <f>IF(AND('Raw Data'!C520&lt;'Raw Data'!E520, 'Raw Data'!O520&lt;'Raw Data'!P520), 'Raw Data'!E520, 0)</f>
        <v>0</v>
      </c>
      <c r="AI525" s="7">
        <f t="shared" si="138"/>
        <v>0</v>
      </c>
      <c r="AJ525">
        <f>IF(ISNUMBER('Raw Data'!C520), IF(_xlfn.XLOOKUP(SMALL('Raw Data'!C520:E520, 1), C525:G525, C525:G525, 0)&gt;0, SMALL('Raw Data'!C520:E520, 1), 0), 0)</f>
        <v>0</v>
      </c>
      <c r="AK525" s="7">
        <f t="shared" si="139"/>
        <v>0</v>
      </c>
      <c r="AL525">
        <f>IF(ISNUMBER('Raw Data'!C520), IF(_xlfn.XLOOKUP(SMALL('Raw Data'!C520:E520, 2), C525:G525, C525:G525, 0)&gt;0, SMALL('Raw Data'!C520:E520, 2), 0), 0)</f>
        <v>0</v>
      </c>
      <c r="AM525" s="7">
        <f t="shared" si="140"/>
        <v>0</v>
      </c>
      <c r="AN525">
        <f>IF(ISNUMBER('Raw Data'!C520), IF(_xlfn.XLOOKUP(SMALL('Raw Data'!C520:E520, 3), C525:G525, C525:G525, 0)&gt;0, SMALL('Raw Data'!C520:E520, 3), 0), 0)</f>
        <v>0</v>
      </c>
      <c r="AO525" s="7">
        <f t="shared" si="141"/>
        <v>0</v>
      </c>
      <c r="AP525">
        <f>IF(AND('Raw Data'!C520&lt;'Raw Data'!E520,'Raw Data'!O520&gt;'Raw Data'!P520),'Raw Data'!C520,IF(AND('Raw Data'!E520&lt;'Raw Data'!C520,'Raw Data'!P520&gt;'Raw Data'!O520),'Raw Data'!E520,0))</f>
        <v>0</v>
      </c>
      <c r="AQ525" s="7">
        <f t="shared" si="142"/>
        <v>0</v>
      </c>
      <c r="AR525">
        <f>IF(AND('Raw Data'!C520&gt;'Raw Data'!E520,'Raw Data'!O520&gt;'Raw Data'!P520),'Raw Data'!C520,IF(AND('Raw Data'!E520&gt;'Raw Data'!C520,'Raw Data'!P520&gt;'Raw Data'!O520),'Raw Data'!E520,0))</f>
        <v>0</v>
      </c>
      <c r="AS525">
        <f>IF('Raw Data'!D520&gt;0, IF('Raw Data'!D520&gt;4, Analysis!P525, 1), 0)</f>
        <v>0</v>
      </c>
      <c r="AT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AU525">
        <f t="shared" si="143"/>
        <v>0</v>
      </c>
      <c r="AV525">
        <f>IF(AND('Raw Data'!D520&gt;4,'Raw Data'!O520&lt;'Raw Data'!P520),'Raw Data'!K520,IF(AND('Raw Data'!D520&gt;4,'Raw Data'!O520='Raw Data'!P520),0,IF('Raw Data'!O520='Raw Data'!P520,'Raw Data'!D520,0)))</f>
        <v>0</v>
      </c>
      <c r="AW525">
        <f>IF(AND('Raw Data'!D520&lt;4, NOT(ISBLANK('Raw Data'!D520))), 1, 0)</f>
        <v>0</v>
      </c>
      <c r="AX525">
        <f>IF(AND('Raw Data'!D520&lt;4, 'Raw Data'!O520='Raw Data'!P520), 'Raw Data'!D520, 0)</f>
        <v>0</v>
      </c>
    </row>
    <row r="526" spans="1:50" x14ac:dyDescent="0.3">
      <c r="A526">
        <f>'Raw Data'!Q521</f>
        <v>0</v>
      </c>
      <c r="B526" s="7">
        <f t="shared" si="128"/>
        <v>0</v>
      </c>
      <c r="C526">
        <f>IF('Raw Data'!O521&gt;'Raw Data'!P521, 'Raw Data'!C521, 0)</f>
        <v>0</v>
      </c>
      <c r="D526" s="7">
        <f t="shared" si="129"/>
        <v>0</v>
      </c>
      <c r="E526">
        <f>IF(AND(ISNUMBER('Raw Data'!O521), 'Raw Data'!O521='Raw Data'!P521), 'Raw Data'!D521, 0)</f>
        <v>0</v>
      </c>
      <c r="F526" s="7">
        <f t="shared" si="130"/>
        <v>0</v>
      </c>
      <c r="G526">
        <f>IF('Raw Data'!O521&lt;'Raw Data'!P521, 'Raw Data'!E521, 0)</f>
        <v>0</v>
      </c>
      <c r="H526" s="7">
        <f t="shared" si="131"/>
        <v>0</v>
      </c>
      <c r="I526">
        <f>IF(SUM('Raw Data'!O521:P521)&gt;2, 'Raw Data'!F521, 0)</f>
        <v>0</v>
      </c>
      <c r="J526" s="7">
        <f t="shared" si="132"/>
        <v>0</v>
      </c>
      <c r="K526">
        <f>IF(AND(ISNUMBER('Raw Data'!O521),SUM('Raw Data'!O521:P521)&lt;3),'Raw Data'!F521,)</f>
        <v>0</v>
      </c>
      <c r="L526" s="7">
        <f t="shared" si="133"/>
        <v>0</v>
      </c>
      <c r="M526">
        <f>IF(AND('Raw Data'!O521&gt;0, 'Raw Data'!P521&gt;0), 'Raw Data'!H521, 0)</f>
        <v>0</v>
      </c>
      <c r="N526" s="7">
        <f t="shared" si="134"/>
        <v>0</v>
      </c>
      <c r="O526">
        <f>IF(AND(ISNUMBER('Raw Data'!O521), OR('Raw Data'!O521=0, 'Raw Data'!P521=0)), 'Raw Data'!I521, 0)</f>
        <v>0</v>
      </c>
      <c r="P526" s="7">
        <f>IF(OR(E526&gt;0, ISBLANK('Raw Data'!O521)=TRUE), 0, 1)</f>
        <v>0</v>
      </c>
      <c r="Q526">
        <f>IF('Raw Data'!O521='Raw Data'!P521, 0, IF('Raw Data'!O521&gt;'Raw Data'!P521, 'Raw Data'!J521, 0))</f>
        <v>0</v>
      </c>
      <c r="R526" s="7">
        <f>IF(OR(E526&gt;0, ISBLANK('Raw Data'!O521)=TRUE), 0, 1)</f>
        <v>0</v>
      </c>
      <c r="S526">
        <f>IF('Raw Data'!O521='Raw Data'!P521, 0, IF('Raw Data'!O521&lt;'Raw Data'!P521, 'Raw Data'!K521, 0))</f>
        <v>0</v>
      </c>
      <c r="T526" s="7">
        <f t="shared" si="135"/>
        <v>0</v>
      </c>
      <c r="U526">
        <f>IF(AND(ISNUMBER('Raw Data'!O521), OR('Raw Data'!O521&gt;'Raw Data'!P521, 'Raw Data'!O521='Raw Data'!P521)), 'Raw Data'!L521, 0)</f>
        <v>0</v>
      </c>
      <c r="V526" s="7">
        <f t="shared" si="136"/>
        <v>0</v>
      </c>
      <c r="W526">
        <f>IF(AND(ISNUMBER('Raw Data'!O521), OR('Raw Data'!O521&lt;'Raw Data'!P521, 'Raw Data'!O521='Raw Data'!P521)), 'Raw Data'!M521, 0)</f>
        <v>0</v>
      </c>
      <c r="X526" s="7">
        <f t="shared" si="137"/>
        <v>0</v>
      </c>
      <c r="Y526">
        <f>IF(AND(ISNUMBER('Raw Data'!O521), OR('Raw Data'!O521&gt;'Raw Data'!P521, 'Raw Data'!O521&lt;'Raw Data'!P521)), 'Raw Data'!N521, 0)</f>
        <v>0</v>
      </c>
      <c r="Z526">
        <f>IF('Raw Data'!C521&lt;'Raw Data'!E521, 1, 0)</f>
        <v>0</v>
      </c>
      <c r="AA526">
        <f>IF(AND('Raw Data'!C521&lt;'Raw Data'!E521, 'Raw Data'!O521&gt;'Raw Data'!P521), 'Raw Data'!C521, 0)</f>
        <v>0</v>
      </c>
      <c r="AB526" t="b">
        <f>'Raw Data'!C521&lt;'Raw Data'!E521</f>
        <v>0</v>
      </c>
      <c r="AC526">
        <f>IF('Raw Data'!C522&gt;'Raw Data'!E522, 1, 0)</f>
        <v>0</v>
      </c>
      <c r="AD526">
        <f>IF(AND('Raw Data'!C521&gt;'Raw Data'!E521, 'Raw Data'!O521&gt;'Raw Data'!P521), 'Raw Data'!C521, 0)</f>
        <v>0</v>
      </c>
      <c r="AE526">
        <f>IF('Raw Data'!E521&lt;'Raw Data'!C521, 1, 0)</f>
        <v>0</v>
      </c>
      <c r="AF526">
        <f>IF(AND('Raw Data'!C521&gt;'Raw Data'!E521, 'Raw Data'!O521&lt;'Raw Data'!P521), 'Raw Data'!E521, 0)</f>
        <v>0</v>
      </c>
      <c r="AG526">
        <f>IF('Raw Data'!E521&gt;'Raw Data'!C521, 1, 0)</f>
        <v>0</v>
      </c>
      <c r="AH526">
        <f>IF(AND('Raw Data'!C521&lt;'Raw Data'!E521, 'Raw Data'!O521&lt;'Raw Data'!P521), 'Raw Data'!E521, 0)</f>
        <v>0</v>
      </c>
      <c r="AI526" s="7">
        <f t="shared" si="138"/>
        <v>0</v>
      </c>
      <c r="AJ526">
        <f>IF(ISNUMBER('Raw Data'!C521), IF(_xlfn.XLOOKUP(SMALL('Raw Data'!C521:E521, 1), C526:G526, C526:G526, 0)&gt;0, SMALL('Raw Data'!C521:E521, 1), 0), 0)</f>
        <v>0</v>
      </c>
      <c r="AK526" s="7">
        <f t="shared" si="139"/>
        <v>0</v>
      </c>
      <c r="AL526">
        <f>IF(ISNUMBER('Raw Data'!C521), IF(_xlfn.XLOOKUP(SMALL('Raw Data'!C521:E521, 2), C526:G526, C526:G526, 0)&gt;0, SMALL('Raw Data'!C521:E521, 2), 0), 0)</f>
        <v>0</v>
      </c>
      <c r="AM526" s="7">
        <f t="shared" si="140"/>
        <v>0</v>
      </c>
      <c r="AN526">
        <f>IF(ISNUMBER('Raw Data'!C521), IF(_xlfn.XLOOKUP(SMALL('Raw Data'!C521:E521, 3), C526:G526, C526:G526, 0)&gt;0, SMALL('Raw Data'!C521:E521, 3), 0), 0)</f>
        <v>0</v>
      </c>
      <c r="AO526" s="7">
        <f t="shared" si="141"/>
        <v>0</v>
      </c>
      <c r="AP526">
        <f>IF(AND('Raw Data'!C521&lt;'Raw Data'!E521,'Raw Data'!O521&gt;'Raw Data'!P521),'Raw Data'!C521,IF(AND('Raw Data'!E521&lt;'Raw Data'!C521,'Raw Data'!P521&gt;'Raw Data'!O521),'Raw Data'!E521,0))</f>
        <v>0</v>
      </c>
      <c r="AQ526" s="7">
        <f t="shared" si="142"/>
        <v>0</v>
      </c>
      <c r="AR526">
        <f>IF(AND('Raw Data'!C521&gt;'Raw Data'!E521,'Raw Data'!O521&gt;'Raw Data'!P521),'Raw Data'!C521,IF(AND('Raw Data'!E521&gt;'Raw Data'!C521,'Raw Data'!P521&gt;'Raw Data'!O521),'Raw Data'!E521,0))</f>
        <v>0</v>
      </c>
      <c r="AS526">
        <f>IF('Raw Data'!D521&gt;0, IF('Raw Data'!D521&gt;4, Analysis!P526, 1), 0)</f>
        <v>0</v>
      </c>
      <c r="AT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AU526">
        <f t="shared" si="143"/>
        <v>0</v>
      </c>
      <c r="AV526">
        <f>IF(AND('Raw Data'!D521&gt;4,'Raw Data'!O521&lt;'Raw Data'!P521),'Raw Data'!K521,IF(AND('Raw Data'!D521&gt;4,'Raw Data'!O521='Raw Data'!P521),0,IF('Raw Data'!O521='Raw Data'!P521,'Raw Data'!D521,0)))</f>
        <v>0</v>
      </c>
      <c r="AW526">
        <f>IF(AND('Raw Data'!D521&lt;4, NOT(ISBLANK('Raw Data'!D521))), 1, 0)</f>
        <v>0</v>
      </c>
      <c r="AX526">
        <f>IF(AND('Raw Data'!D521&lt;4, 'Raw Data'!O521='Raw Data'!P521), 'Raw Data'!D521, 0)</f>
        <v>0</v>
      </c>
    </row>
    <row r="527" spans="1:50" x14ac:dyDescent="0.3">
      <c r="A527">
        <f>'Raw Data'!Q522</f>
        <v>0</v>
      </c>
      <c r="B527" s="7">
        <f t="shared" si="128"/>
        <v>0</v>
      </c>
      <c r="C527">
        <f>IF('Raw Data'!O522&gt;'Raw Data'!P522, 'Raw Data'!C522, 0)</f>
        <v>0</v>
      </c>
      <c r="D527" s="7">
        <f t="shared" si="129"/>
        <v>0</v>
      </c>
      <c r="E527">
        <f>IF(AND(ISNUMBER('Raw Data'!O522), 'Raw Data'!O522='Raw Data'!P522), 'Raw Data'!D522, 0)</f>
        <v>0</v>
      </c>
      <c r="F527" s="7">
        <f t="shared" si="130"/>
        <v>0</v>
      </c>
      <c r="G527">
        <f>IF('Raw Data'!O522&lt;'Raw Data'!P522, 'Raw Data'!E522, 0)</f>
        <v>0</v>
      </c>
      <c r="H527" s="7">
        <f t="shared" si="131"/>
        <v>0</v>
      </c>
      <c r="I527">
        <f>IF(SUM('Raw Data'!O522:P522)&gt;2, 'Raw Data'!F522, 0)</f>
        <v>0</v>
      </c>
      <c r="J527" s="7">
        <f t="shared" si="132"/>
        <v>0</v>
      </c>
      <c r="K527">
        <f>IF(AND(ISNUMBER('Raw Data'!O522),SUM('Raw Data'!O522:P522)&lt;3),'Raw Data'!F522,)</f>
        <v>0</v>
      </c>
      <c r="L527" s="7">
        <f t="shared" si="133"/>
        <v>0</v>
      </c>
      <c r="M527">
        <f>IF(AND('Raw Data'!O522&gt;0, 'Raw Data'!P522&gt;0), 'Raw Data'!H522, 0)</f>
        <v>0</v>
      </c>
      <c r="N527" s="7">
        <f t="shared" si="134"/>
        <v>0</v>
      </c>
      <c r="O527">
        <f>IF(AND(ISNUMBER('Raw Data'!O522), OR('Raw Data'!O522=0, 'Raw Data'!P522=0)), 'Raw Data'!I522, 0)</f>
        <v>0</v>
      </c>
      <c r="P527" s="7">
        <f>IF(OR(E527&gt;0, ISBLANK('Raw Data'!O522)=TRUE), 0, 1)</f>
        <v>0</v>
      </c>
      <c r="Q527">
        <f>IF('Raw Data'!O522='Raw Data'!P522, 0, IF('Raw Data'!O522&gt;'Raw Data'!P522, 'Raw Data'!J522, 0))</f>
        <v>0</v>
      </c>
      <c r="R527" s="7">
        <f>IF(OR(E527&gt;0, ISBLANK('Raw Data'!O522)=TRUE), 0, 1)</f>
        <v>0</v>
      </c>
      <c r="S527">
        <f>IF('Raw Data'!O522='Raw Data'!P522, 0, IF('Raw Data'!O522&lt;'Raw Data'!P522, 'Raw Data'!K522, 0))</f>
        <v>0</v>
      </c>
      <c r="T527" s="7">
        <f t="shared" si="135"/>
        <v>0</v>
      </c>
      <c r="U527">
        <f>IF(AND(ISNUMBER('Raw Data'!O522), OR('Raw Data'!O522&gt;'Raw Data'!P522, 'Raw Data'!O522='Raw Data'!P522)), 'Raw Data'!L522, 0)</f>
        <v>0</v>
      </c>
      <c r="V527" s="7">
        <f t="shared" si="136"/>
        <v>0</v>
      </c>
      <c r="W527">
        <f>IF(AND(ISNUMBER('Raw Data'!O522), OR('Raw Data'!O522&lt;'Raw Data'!P522, 'Raw Data'!O522='Raw Data'!P522)), 'Raw Data'!M522, 0)</f>
        <v>0</v>
      </c>
      <c r="X527" s="7">
        <f t="shared" si="137"/>
        <v>0</v>
      </c>
      <c r="Y527">
        <f>IF(AND(ISNUMBER('Raw Data'!O522), OR('Raw Data'!O522&gt;'Raw Data'!P522, 'Raw Data'!O522&lt;'Raw Data'!P522)), 'Raw Data'!N522, 0)</f>
        <v>0</v>
      </c>
      <c r="Z527">
        <f>IF('Raw Data'!C522&lt;'Raw Data'!E522, 1, 0)</f>
        <v>0</v>
      </c>
      <c r="AA527">
        <f>IF(AND('Raw Data'!C522&lt;'Raw Data'!E522, 'Raw Data'!O522&gt;'Raw Data'!P522), 'Raw Data'!C522, 0)</f>
        <v>0</v>
      </c>
      <c r="AB527" t="b">
        <f>'Raw Data'!C522&lt;'Raw Data'!E522</f>
        <v>0</v>
      </c>
      <c r="AC527">
        <f>IF('Raw Data'!C523&gt;'Raw Data'!E523, 1, 0)</f>
        <v>0</v>
      </c>
      <c r="AD527">
        <f>IF(AND('Raw Data'!C522&gt;'Raw Data'!E522, 'Raw Data'!O522&gt;'Raw Data'!P522), 'Raw Data'!C522, 0)</f>
        <v>0</v>
      </c>
      <c r="AE527">
        <f>IF('Raw Data'!E522&lt;'Raw Data'!C522, 1, 0)</f>
        <v>0</v>
      </c>
      <c r="AF527">
        <f>IF(AND('Raw Data'!C522&gt;'Raw Data'!E522, 'Raw Data'!O522&lt;'Raw Data'!P522), 'Raw Data'!E522, 0)</f>
        <v>0</v>
      </c>
      <c r="AG527">
        <f>IF('Raw Data'!E522&gt;'Raw Data'!C522, 1, 0)</f>
        <v>0</v>
      </c>
      <c r="AH527">
        <f>IF(AND('Raw Data'!C522&lt;'Raw Data'!E522, 'Raw Data'!O522&lt;'Raw Data'!P522), 'Raw Data'!E522, 0)</f>
        <v>0</v>
      </c>
      <c r="AI527" s="7">
        <f t="shared" si="138"/>
        <v>0</v>
      </c>
      <c r="AJ527">
        <f>IF(ISNUMBER('Raw Data'!C522), IF(_xlfn.XLOOKUP(SMALL('Raw Data'!C522:E522, 1), C527:G527, C527:G527, 0)&gt;0, SMALL('Raw Data'!C522:E522, 1), 0), 0)</f>
        <v>0</v>
      </c>
      <c r="AK527" s="7">
        <f t="shared" si="139"/>
        <v>0</v>
      </c>
      <c r="AL527">
        <f>IF(ISNUMBER('Raw Data'!C522), IF(_xlfn.XLOOKUP(SMALL('Raw Data'!C522:E522, 2), C527:G527, C527:G527, 0)&gt;0, SMALL('Raw Data'!C522:E522, 2), 0), 0)</f>
        <v>0</v>
      </c>
      <c r="AM527" s="7">
        <f t="shared" si="140"/>
        <v>0</v>
      </c>
      <c r="AN527">
        <f>IF(ISNUMBER('Raw Data'!C522), IF(_xlfn.XLOOKUP(SMALL('Raw Data'!C522:E522, 3), C527:G527, C527:G527, 0)&gt;0, SMALL('Raw Data'!C522:E522, 3), 0), 0)</f>
        <v>0</v>
      </c>
      <c r="AO527" s="7">
        <f t="shared" si="141"/>
        <v>0</v>
      </c>
      <c r="AP527">
        <f>IF(AND('Raw Data'!C522&lt;'Raw Data'!E522,'Raw Data'!O522&gt;'Raw Data'!P522),'Raw Data'!C522,IF(AND('Raw Data'!E522&lt;'Raw Data'!C522,'Raw Data'!P522&gt;'Raw Data'!O522),'Raw Data'!E522,0))</f>
        <v>0</v>
      </c>
      <c r="AQ527" s="7">
        <f t="shared" si="142"/>
        <v>0</v>
      </c>
      <c r="AR527">
        <f>IF(AND('Raw Data'!C522&gt;'Raw Data'!E522,'Raw Data'!O522&gt;'Raw Data'!P522),'Raw Data'!C522,IF(AND('Raw Data'!E522&gt;'Raw Data'!C522,'Raw Data'!P522&gt;'Raw Data'!O522),'Raw Data'!E522,0))</f>
        <v>0</v>
      </c>
      <c r="AS527">
        <f>IF('Raw Data'!D522&gt;0, IF('Raw Data'!D522&gt;4, Analysis!P527, 1), 0)</f>
        <v>0</v>
      </c>
      <c r="AT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AU527">
        <f t="shared" si="143"/>
        <v>0</v>
      </c>
      <c r="AV527">
        <f>IF(AND('Raw Data'!D522&gt;4,'Raw Data'!O522&lt;'Raw Data'!P522),'Raw Data'!K522,IF(AND('Raw Data'!D522&gt;4,'Raw Data'!O522='Raw Data'!P522),0,IF('Raw Data'!O522='Raw Data'!P522,'Raw Data'!D522,0)))</f>
        <v>0</v>
      </c>
      <c r="AW527">
        <f>IF(AND('Raw Data'!D522&lt;4, NOT(ISBLANK('Raw Data'!D522))), 1, 0)</f>
        <v>0</v>
      </c>
      <c r="AX527">
        <f>IF(AND('Raw Data'!D522&lt;4, 'Raw Data'!O522='Raw Data'!P522), 'Raw Data'!D522, 0)</f>
        <v>0</v>
      </c>
    </row>
    <row r="528" spans="1:50" x14ac:dyDescent="0.3">
      <c r="A528">
        <f>'Raw Data'!Q523</f>
        <v>0</v>
      </c>
      <c r="B528" s="7">
        <f t="shared" si="128"/>
        <v>0</v>
      </c>
      <c r="C528">
        <f>IF('Raw Data'!O523&gt;'Raw Data'!P523, 'Raw Data'!C523, 0)</f>
        <v>0</v>
      </c>
      <c r="D528" s="7">
        <f t="shared" si="129"/>
        <v>0</v>
      </c>
      <c r="E528">
        <f>IF(AND(ISNUMBER('Raw Data'!O523), 'Raw Data'!O523='Raw Data'!P523), 'Raw Data'!D523, 0)</f>
        <v>0</v>
      </c>
      <c r="F528" s="7">
        <f t="shared" si="130"/>
        <v>0</v>
      </c>
      <c r="G528">
        <f>IF('Raw Data'!O523&lt;'Raw Data'!P523, 'Raw Data'!E523, 0)</f>
        <v>0</v>
      </c>
      <c r="H528" s="7">
        <f t="shared" si="131"/>
        <v>0</v>
      </c>
      <c r="I528">
        <f>IF(SUM('Raw Data'!O523:P523)&gt;2, 'Raw Data'!F523, 0)</f>
        <v>0</v>
      </c>
      <c r="J528" s="7">
        <f t="shared" si="132"/>
        <v>0</v>
      </c>
      <c r="K528">
        <f>IF(AND(ISNUMBER('Raw Data'!O523),SUM('Raw Data'!O523:P523)&lt;3),'Raw Data'!F523,)</f>
        <v>0</v>
      </c>
      <c r="L528" s="7">
        <f t="shared" si="133"/>
        <v>0</v>
      </c>
      <c r="M528">
        <f>IF(AND('Raw Data'!O523&gt;0, 'Raw Data'!P523&gt;0), 'Raw Data'!H523, 0)</f>
        <v>0</v>
      </c>
      <c r="N528" s="7">
        <f t="shared" si="134"/>
        <v>0</v>
      </c>
      <c r="O528">
        <f>IF(AND(ISNUMBER('Raw Data'!O523), OR('Raw Data'!O523=0, 'Raw Data'!P523=0)), 'Raw Data'!I523, 0)</f>
        <v>0</v>
      </c>
      <c r="P528" s="7">
        <f>IF(OR(E528&gt;0, ISBLANK('Raw Data'!O523)=TRUE), 0, 1)</f>
        <v>0</v>
      </c>
      <c r="Q528">
        <f>IF('Raw Data'!O523='Raw Data'!P523, 0, IF('Raw Data'!O523&gt;'Raw Data'!P523, 'Raw Data'!J523, 0))</f>
        <v>0</v>
      </c>
      <c r="R528" s="7">
        <f>IF(OR(E528&gt;0, ISBLANK('Raw Data'!O523)=TRUE), 0, 1)</f>
        <v>0</v>
      </c>
      <c r="S528">
        <f>IF('Raw Data'!O523='Raw Data'!P523, 0, IF('Raw Data'!O523&lt;'Raw Data'!P523, 'Raw Data'!K523, 0))</f>
        <v>0</v>
      </c>
      <c r="T528" s="7">
        <f t="shared" si="135"/>
        <v>0</v>
      </c>
      <c r="U528">
        <f>IF(AND(ISNUMBER('Raw Data'!O523), OR('Raw Data'!O523&gt;'Raw Data'!P523, 'Raw Data'!O523='Raw Data'!P523)), 'Raw Data'!L523, 0)</f>
        <v>0</v>
      </c>
      <c r="V528" s="7">
        <f t="shared" si="136"/>
        <v>0</v>
      </c>
      <c r="W528">
        <f>IF(AND(ISNUMBER('Raw Data'!O523), OR('Raw Data'!O523&lt;'Raw Data'!P523, 'Raw Data'!O523='Raw Data'!P523)), 'Raw Data'!M523, 0)</f>
        <v>0</v>
      </c>
      <c r="X528" s="7">
        <f t="shared" si="137"/>
        <v>0</v>
      </c>
      <c r="Y528">
        <f>IF(AND(ISNUMBER('Raw Data'!O523), OR('Raw Data'!O523&gt;'Raw Data'!P523, 'Raw Data'!O523&lt;'Raw Data'!P523)), 'Raw Data'!N523, 0)</f>
        <v>0</v>
      </c>
      <c r="Z528">
        <f>IF('Raw Data'!C523&lt;'Raw Data'!E523, 1, 0)</f>
        <v>0</v>
      </c>
      <c r="AA528">
        <f>IF(AND('Raw Data'!C523&lt;'Raw Data'!E523, 'Raw Data'!O523&gt;'Raw Data'!P523), 'Raw Data'!C523, 0)</f>
        <v>0</v>
      </c>
      <c r="AB528" t="b">
        <f>'Raw Data'!C523&lt;'Raw Data'!E523</f>
        <v>0</v>
      </c>
      <c r="AC528">
        <f>IF('Raw Data'!C524&gt;'Raw Data'!E524, 1, 0)</f>
        <v>0</v>
      </c>
      <c r="AD528">
        <f>IF(AND('Raw Data'!C523&gt;'Raw Data'!E523, 'Raw Data'!O523&gt;'Raw Data'!P523), 'Raw Data'!C523, 0)</f>
        <v>0</v>
      </c>
      <c r="AE528">
        <f>IF('Raw Data'!E523&lt;'Raw Data'!C523, 1, 0)</f>
        <v>0</v>
      </c>
      <c r="AF528">
        <f>IF(AND('Raw Data'!C523&gt;'Raw Data'!E523, 'Raw Data'!O523&lt;'Raw Data'!P523), 'Raw Data'!E523, 0)</f>
        <v>0</v>
      </c>
      <c r="AG528">
        <f>IF('Raw Data'!E523&gt;'Raw Data'!C523, 1, 0)</f>
        <v>0</v>
      </c>
      <c r="AH528">
        <f>IF(AND('Raw Data'!C523&lt;'Raw Data'!E523, 'Raw Data'!O523&lt;'Raw Data'!P523), 'Raw Data'!E523, 0)</f>
        <v>0</v>
      </c>
      <c r="AI528" s="7">
        <f t="shared" si="138"/>
        <v>0</v>
      </c>
      <c r="AJ528">
        <f>IF(ISNUMBER('Raw Data'!C523), IF(_xlfn.XLOOKUP(SMALL('Raw Data'!C523:E523, 1), C528:G528, C528:G528, 0)&gt;0, SMALL('Raw Data'!C523:E523, 1), 0), 0)</f>
        <v>0</v>
      </c>
      <c r="AK528" s="7">
        <f t="shared" si="139"/>
        <v>0</v>
      </c>
      <c r="AL528">
        <f>IF(ISNUMBER('Raw Data'!C523), IF(_xlfn.XLOOKUP(SMALL('Raw Data'!C523:E523, 2), C528:G528, C528:G528, 0)&gt;0, SMALL('Raw Data'!C523:E523, 2), 0), 0)</f>
        <v>0</v>
      </c>
      <c r="AM528" s="7">
        <f t="shared" si="140"/>
        <v>0</v>
      </c>
      <c r="AN528">
        <f>IF(ISNUMBER('Raw Data'!C523), IF(_xlfn.XLOOKUP(SMALL('Raw Data'!C523:E523, 3), C528:G528, C528:G528, 0)&gt;0, SMALL('Raw Data'!C523:E523, 3), 0), 0)</f>
        <v>0</v>
      </c>
      <c r="AO528" s="7">
        <f t="shared" si="141"/>
        <v>0</v>
      </c>
      <c r="AP528">
        <f>IF(AND('Raw Data'!C523&lt;'Raw Data'!E523,'Raw Data'!O523&gt;'Raw Data'!P523),'Raw Data'!C523,IF(AND('Raw Data'!E523&lt;'Raw Data'!C523,'Raw Data'!P523&gt;'Raw Data'!O523),'Raw Data'!E523,0))</f>
        <v>0</v>
      </c>
      <c r="AQ528" s="7">
        <f t="shared" si="142"/>
        <v>0</v>
      </c>
      <c r="AR528">
        <f>IF(AND('Raw Data'!C523&gt;'Raw Data'!E523,'Raw Data'!O523&gt;'Raw Data'!P523),'Raw Data'!C523,IF(AND('Raw Data'!E523&gt;'Raw Data'!C523,'Raw Data'!P523&gt;'Raw Data'!O523),'Raw Data'!E523,0))</f>
        <v>0</v>
      </c>
      <c r="AS528">
        <f>IF('Raw Data'!D523&gt;0, IF('Raw Data'!D523&gt;4, Analysis!P528, 1), 0)</f>
        <v>0</v>
      </c>
      <c r="AT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AU528">
        <f t="shared" si="143"/>
        <v>0</v>
      </c>
      <c r="AV528">
        <f>IF(AND('Raw Data'!D523&gt;4,'Raw Data'!O523&lt;'Raw Data'!P523),'Raw Data'!K523,IF(AND('Raw Data'!D523&gt;4,'Raw Data'!O523='Raw Data'!P523),0,IF('Raw Data'!O523='Raw Data'!P523,'Raw Data'!D523,0)))</f>
        <v>0</v>
      </c>
      <c r="AW528">
        <f>IF(AND('Raw Data'!D523&lt;4, NOT(ISBLANK('Raw Data'!D523))), 1, 0)</f>
        <v>0</v>
      </c>
      <c r="AX528">
        <f>IF(AND('Raw Data'!D523&lt;4, 'Raw Data'!O523='Raw Data'!P523), 'Raw Data'!D523, 0)</f>
        <v>0</v>
      </c>
    </row>
    <row r="529" spans="1:50" x14ac:dyDescent="0.3">
      <c r="A529">
        <f>'Raw Data'!Q524</f>
        <v>0</v>
      </c>
      <c r="B529" s="7">
        <f t="shared" si="128"/>
        <v>0</v>
      </c>
      <c r="C529">
        <f>IF('Raw Data'!O524&gt;'Raw Data'!P524, 'Raw Data'!C524, 0)</f>
        <v>0</v>
      </c>
      <c r="D529" s="7">
        <f t="shared" si="129"/>
        <v>0</v>
      </c>
      <c r="E529">
        <f>IF(AND(ISNUMBER('Raw Data'!O524), 'Raw Data'!O524='Raw Data'!P524), 'Raw Data'!D524, 0)</f>
        <v>0</v>
      </c>
      <c r="F529" s="7">
        <f t="shared" si="130"/>
        <v>0</v>
      </c>
      <c r="G529">
        <f>IF('Raw Data'!O524&lt;'Raw Data'!P524, 'Raw Data'!E524, 0)</f>
        <v>0</v>
      </c>
      <c r="H529" s="7">
        <f t="shared" si="131"/>
        <v>0</v>
      </c>
      <c r="I529">
        <f>IF(SUM('Raw Data'!O524:P524)&gt;2, 'Raw Data'!F524, 0)</f>
        <v>0</v>
      </c>
      <c r="J529" s="7">
        <f t="shared" si="132"/>
        <v>0</v>
      </c>
      <c r="K529">
        <f>IF(AND(ISNUMBER('Raw Data'!O524),SUM('Raw Data'!O524:P524)&lt;3),'Raw Data'!F524,)</f>
        <v>0</v>
      </c>
      <c r="L529" s="7">
        <f t="shared" si="133"/>
        <v>0</v>
      </c>
      <c r="M529">
        <f>IF(AND('Raw Data'!O524&gt;0, 'Raw Data'!P524&gt;0), 'Raw Data'!H524, 0)</f>
        <v>0</v>
      </c>
      <c r="N529" s="7">
        <f t="shared" si="134"/>
        <v>0</v>
      </c>
      <c r="O529">
        <f>IF(AND(ISNUMBER('Raw Data'!O524), OR('Raw Data'!O524=0, 'Raw Data'!P524=0)), 'Raw Data'!I524, 0)</f>
        <v>0</v>
      </c>
      <c r="P529" s="7">
        <f>IF(OR(E529&gt;0, ISBLANK('Raw Data'!O524)=TRUE), 0, 1)</f>
        <v>0</v>
      </c>
      <c r="Q529">
        <f>IF('Raw Data'!O524='Raw Data'!P524, 0, IF('Raw Data'!O524&gt;'Raw Data'!P524, 'Raw Data'!J524, 0))</f>
        <v>0</v>
      </c>
      <c r="R529" s="7">
        <f>IF(OR(E529&gt;0, ISBLANK('Raw Data'!O524)=TRUE), 0, 1)</f>
        <v>0</v>
      </c>
      <c r="S529">
        <f>IF('Raw Data'!O524='Raw Data'!P524, 0, IF('Raw Data'!O524&lt;'Raw Data'!P524, 'Raw Data'!K524, 0))</f>
        <v>0</v>
      </c>
      <c r="T529" s="7">
        <f t="shared" si="135"/>
        <v>0</v>
      </c>
      <c r="U529">
        <f>IF(AND(ISNUMBER('Raw Data'!O524), OR('Raw Data'!O524&gt;'Raw Data'!P524, 'Raw Data'!O524='Raw Data'!P524)), 'Raw Data'!L524, 0)</f>
        <v>0</v>
      </c>
      <c r="V529" s="7">
        <f t="shared" si="136"/>
        <v>0</v>
      </c>
      <c r="W529">
        <f>IF(AND(ISNUMBER('Raw Data'!O524), OR('Raw Data'!O524&lt;'Raw Data'!P524, 'Raw Data'!O524='Raw Data'!P524)), 'Raw Data'!M524, 0)</f>
        <v>0</v>
      </c>
      <c r="X529" s="7">
        <f t="shared" si="137"/>
        <v>0</v>
      </c>
      <c r="Y529">
        <f>IF(AND(ISNUMBER('Raw Data'!O524), OR('Raw Data'!O524&gt;'Raw Data'!P524, 'Raw Data'!O524&lt;'Raw Data'!P524)), 'Raw Data'!N524, 0)</f>
        <v>0</v>
      </c>
      <c r="Z529">
        <f>IF('Raw Data'!C524&lt;'Raw Data'!E524, 1, 0)</f>
        <v>0</v>
      </c>
      <c r="AA529">
        <f>IF(AND('Raw Data'!C524&lt;'Raw Data'!E524, 'Raw Data'!O524&gt;'Raw Data'!P524), 'Raw Data'!C524, 0)</f>
        <v>0</v>
      </c>
      <c r="AB529" t="b">
        <f>'Raw Data'!C524&lt;'Raw Data'!E524</f>
        <v>0</v>
      </c>
      <c r="AC529">
        <f>IF('Raw Data'!C525&gt;'Raw Data'!E525, 1, 0)</f>
        <v>0</v>
      </c>
      <c r="AD529">
        <f>IF(AND('Raw Data'!C524&gt;'Raw Data'!E524, 'Raw Data'!O524&gt;'Raw Data'!P524), 'Raw Data'!C524, 0)</f>
        <v>0</v>
      </c>
      <c r="AE529">
        <f>IF('Raw Data'!E524&lt;'Raw Data'!C524, 1, 0)</f>
        <v>0</v>
      </c>
      <c r="AF529">
        <f>IF(AND('Raw Data'!C524&gt;'Raw Data'!E524, 'Raw Data'!O524&lt;'Raw Data'!P524), 'Raw Data'!E524, 0)</f>
        <v>0</v>
      </c>
      <c r="AG529">
        <f>IF('Raw Data'!E524&gt;'Raw Data'!C524, 1, 0)</f>
        <v>0</v>
      </c>
      <c r="AH529">
        <f>IF(AND('Raw Data'!C524&lt;'Raw Data'!E524, 'Raw Data'!O524&lt;'Raw Data'!P524), 'Raw Data'!E524, 0)</f>
        <v>0</v>
      </c>
      <c r="AI529" s="7">
        <f t="shared" si="138"/>
        <v>0</v>
      </c>
      <c r="AJ529">
        <f>IF(ISNUMBER('Raw Data'!C524), IF(_xlfn.XLOOKUP(SMALL('Raw Data'!C524:E524, 1), C529:G529, C529:G529, 0)&gt;0, SMALL('Raw Data'!C524:E524, 1), 0), 0)</f>
        <v>0</v>
      </c>
      <c r="AK529" s="7">
        <f t="shared" si="139"/>
        <v>0</v>
      </c>
      <c r="AL529">
        <f>IF(ISNUMBER('Raw Data'!C524), IF(_xlfn.XLOOKUP(SMALL('Raw Data'!C524:E524, 2), C529:G529, C529:G529, 0)&gt;0, SMALL('Raw Data'!C524:E524, 2), 0), 0)</f>
        <v>0</v>
      </c>
      <c r="AM529" s="7">
        <f t="shared" si="140"/>
        <v>0</v>
      </c>
      <c r="AN529">
        <f>IF(ISNUMBER('Raw Data'!C524), IF(_xlfn.XLOOKUP(SMALL('Raw Data'!C524:E524, 3), C529:G529, C529:G529, 0)&gt;0, SMALL('Raw Data'!C524:E524, 3), 0), 0)</f>
        <v>0</v>
      </c>
      <c r="AO529" s="7">
        <f t="shared" si="141"/>
        <v>0</v>
      </c>
      <c r="AP529">
        <f>IF(AND('Raw Data'!C524&lt;'Raw Data'!E524,'Raw Data'!O524&gt;'Raw Data'!P524),'Raw Data'!C524,IF(AND('Raw Data'!E524&lt;'Raw Data'!C524,'Raw Data'!P524&gt;'Raw Data'!O524),'Raw Data'!E524,0))</f>
        <v>0</v>
      </c>
      <c r="AQ529" s="7">
        <f t="shared" si="142"/>
        <v>0</v>
      </c>
      <c r="AR529">
        <f>IF(AND('Raw Data'!C524&gt;'Raw Data'!E524,'Raw Data'!O524&gt;'Raw Data'!P524),'Raw Data'!C524,IF(AND('Raw Data'!E524&gt;'Raw Data'!C524,'Raw Data'!P524&gt;'Raw Data'!O524),'Raw Data'!E524,0))</f>
        <v>0</v>
      </c>
      <c r="AS529">
        <f>IF('Raw Data'!D524&gt;0, IF('Raw Data'!D524&gt;4, Analysis!P529, 1), 0)</f>
        <v>0</v>
      </c>
      <c r="AT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AU529">
        <f t="shared" si="143"/>
        <v>0</v>
      </c>
      <c r="AV529">
        <f>IF(AND('Raw Data'!D524&gt;4,'Raw Data'!O524&lt;'Raw Data'!P524),'Raw Data'!K524,IF(AND('Raw Data'!D524&gt;4,'Raw Data'!O524='Raw Data'!P524),0,IF('Raw Data'!O524='Raw Data'!P524,'Raw Data'!D524,0)))</f>
        <v>0</v>
      </c>
      <c r="AW529">
        <f>IF(AND('Raw Data'!D524&lt;4, NOT(ISBLANK('Raw Data'!D524))), 1, 0)</f>
        <v>0</v>
      </c>
      <c r="AX529">
        <f>IF(AND('Raw Data'!D524&lt;4, 'Raw Data'!O524='Raw Data'!P524), 'Raw Data'!D524, 0)</f>
        <v>0</v>
      </c>
    </row>
    <row r="530" spans="1:50" x14ac:dyDescent="0.3">
      <c r="A530">
        <f>'Raw Data'!Q525</f>
        <v>0</v>
      </c>
      <c r="B530" s="7">
        <f t="shared" si="128"/>
        <v>0</v>
      </c>
      <c r="C530">
        <f>IF('Raw Data'!O525&gt;'Raw Data'!P525, 'Raw Data'!C525, 0)</f>
        <v>0</v>
      </c>
      <c r="D530" s="7">
        <f t="shared" si="129"/>
        <v>0</v>
      </c>
      <c r="E530">
        <f>IF(AND(ISNUMBER('Raw Data'!O525), 'Raw Data'!O525='Raw Data'!P525), 'Raw Data'!D525, 0)</f>
        <v>0</v>
      </c>
      <c r="F530" s="7">
        <f t="shared" si="130"/>
        <v>0</v>
      </c>
      <c r="G530">
        <f>IF('Raw Data'!O525&lt;'Raw Data'!P525, 'Raw Data'!E525, 0)</f>
        <v>0</v>
      </c>
      <c r="H530" s="7">
        <f t="shared" si="131"/>
        <v>0</v>
      </c>
      <c r="I530">
        <f>IF(SUM('Raw Data'!O525:P525)&gt;2, 'Raw Data'!F525, 0)</f>
        <v>0</v>
      </c>
      <c r="J530" s="7">
        <f t="shared" si="132"/>
        <v>0</v>
      </c>
      <c r="K530">
        <f>IF(AND(ISNUMBER('Raw Data'!O525),SUM('Raw Data'!O525:P525)&lt;3),'Raw Data'!F525,)</f>
        <v>0</v>
      </c>
      <c r="L530" s="7">
        <f t="shared" si="133"/>
        <v>0</v>
      </c>
      <c r="M530">
        <f>IF(AND('Raw Data'!O525&gt;0, 'Raw Data'!P525&gt;0), 'Raw Data'!H525, 0)</f>
        <v>0</v>
      </c>
      <c r="N530" s="7">
        <f t="shared" si="134"/>
        <v>0</v>
      </c>
      <c r="O530">
        <f>IF(AND(ISNUMBER('Raw Data'!O525), OR('Raw Data'!O525=0, 'Raw Data'!P525=0)), 'Raw Data'!I525, 0)</f>
        <v>0</v>
      </c>
      <c r="P530" s="7">
        <f>IF(OR(E530&gt;0, ISBLANK('Raw Data'!O525)=TRUE), 0, 1)</f>
        <v>0</v>
      </c>
      <c r="Q530">
        <f>IF('Raw Data'!O525='Raw Data'!P525, 0, IF('Raw Data'!O525&gt;'Raw Data'!P525, 'Raw Data'!J525, 0))</f>
        <v>0</v>
      </c>
      <c r="R530" s="7">
        <f>IF(OR(E530&gt;0, ISBLANK('Raw Data'!O525)=TRUE), 0, 1)</f>
        <v>0</v>
      </c>
      <c r="S530">
        <f>IF('Raw Data'!O525='Raw Data'!P525, 0, IF('Raw Data'!O525&lt;'Raw Data'!P525, 'Raw Data'!K525, 0))</f>
        <v>0</v>
      </c>
      <c r="T530" s="7">
        <f t="shared" si="135"/>
        <v>0</v>
      </c>
      <c r="U530">
        <f>IF(AND(ISNUMBER('Raw Data'!O525), OR('Raw Data'!O525&gt;'Raw Data'!P525, 'Raw Data'!O525='Raw Data'!P525)), 'Raw Data'!L525, 0)</f>
        <v>0</v>
      </c>
      <c r="V530" s="7">
        <f t="shared" si="136"/>
        <v>0</v>
      </c>
      <c r="W530">
        <f>IF(AND(ISNUMBER('Raw Data'!O525), OR('Raw Data'!O525&lt;'Raw Data'!P525, 'Raw Data'!O525='Raw Data'!P525)), 'Raw Data'!M525, 0)</f>
        <v>0</v>
      </c>
      <c r="X530" s="7">
        <f t="shared" si="137"/>
        <v>0</v>
      </c>
      <c r="Y530">
        <f>IF(AND(ISNUMBER('Raw Data'!O525), OR('Raw Data'!O525&gt;'Raw Data'!P525, 'Raw Data'!O525&lt;'Raw Data'!P525)), 'Raw Data'!N525, 0)</f>
        <v>0</v>
      </c>
      <c r="Z530">
        <f>IF('Raw Data'!C525&lt;'Raw Data'!E525, 1, 0)</f>
        <v>0</v>
      </c>
      <c r="AA530">
        <f>IF(AND('Raw Data'!C525&lt;'Raw Data'!E525, 'Raw Data'!O525&gt;'Raw Data'!P525), 'Raw Data'!C525, 0)</f>
        <v>0</v>
      </c>
      <c r="AB530" t="b">
        <f>'Raw Data'!C525&lt;'Raw Data'!E525</f>
        <v>0</v>
      </c>
      <c r="AC530">
        <f>IF('Raw Data'!C526&gt;'Raw Data'!E526, 1, 0)</f>
        <v>0</v>
      </c>
      <c r="AD530">
        <f>IF(AND('Raw Data'!C525&gt;'Raw Data'!E525, 'Raw Data'!O525&gt;'Raw Data'!P525), 'Raw Data'!C525, 0)</f>
        <v>0</v>
      </c>
      <c r="AE530">
        <f>IF('Raw Data'!E525&lt;'Raw Data'!C525, 1, 0)</f>
        <v>0</v>
      </c>
      <c r="AF530">
        <f>IF(AND('Raw Data'!C525&gt;'Raw Data'!E525, 'Raw Data'!O525&lt;'Raw Data'!P525), 'Raw Data'!E525, 0)</f>
        <v>0</v>
      </c>
      <c r="AG530">
        <f>IF('Raw Data'!E525&gt;'Raw Data'!C525, 1, 0)</f>
        <v>0</v>
      </c>
      <c r="AH530">
        <f>IF(AND('Raw Data'!C525&lt;'Raw Data'!E525, 'Raw Data'!O525&lt;'Raw Data'!P525), 'Raw Data'!E525, 0)</f>
        <v>0</v>
      </c>
      <c r="AI530" s="7">
        <f t="shared" si="138"/>
        <v>0</v>
      </c>
      <c r="AJ530">
        <f>IF(ISNUMBER('Raw Data'!C525), IF(_xlfn.XLOOKUP(SMALL('Raw Data'!C525:E525, 1), C530:G530, C530:G530, 0)&gt;0, SMALL('Raw Data'!C525:E525, 1), 0), 0)</f>
        <v>0</v>
      </c>
      <c r="AK530" s="7">
        <f t="shared" si="139"/>
        <v>0</v>
      </c>
      <c r="AL530">
        <f>IF(ISNUMBER('Raw Data'!C525), IF(_xlfn.XLOOKUP(SMALL('Raw Data'!C525:E525, 2), C530:G530, C530:G530, 0)&gt;0, SMALL('Raw Data'!C525:E525, 2), 0), 0)</f>
        <v>0</v>
      </c>
      <c r="AM530" s="7">
        <f t="shared" si="140"/>
        <v>0</v>
      </c>
      <c r="AN530">
        <f>IF(ISNUMBER('Raw Data'!C525), IF(_xlfn.XLOOKUP(SMALL('Raw Data'!C525:E525, 3), C530:G530, C530:G530, 0)&gt;0, SMALL('Raw Data'!C525:E525, 3), 0), 0)</f>
        <v>0</v>
      </c>
      <c r="AO530" s="7">
        <f t="shared" si="141"/>
        <v>0</v>
      </c>
      <c r="AP530">
        <f>IF(AND('Raw Data'!C525&lt;'Raw Data'!E525,'Raw Data'!O525&gt;'Raw Data'!P525),'Raw Data'!C525,IF(AND('Raw Data'!E525&lt;'Raw Data'!C525,'Raw Data'!P525&gt;'Raw Data'!O525),'Raw Data'!E525,0))</f>
        <v>0</v>
      </c>
      <c r="AQ530" s="7">
        <f t="shared" si="142"/>
        <v>0</v>
      </c>
      <c r="AR530">
        <f>IF(AND('Raw Data'!C525&gt;'Raw Data'!E525,'Raw Data'!O525&gt;'Raw Data'!P525),'Raw Data'!C525,IF(AND('Raw Data'!E525&gt;'Raw Data'!C525,'Raw Data'!P525&gt;'Raw Data'!O525),'Raw Data'!E525,0))</f>
        <v>0</v>
      </c>
      <c r="AS530">
        <f>IF('Raw Data'!D525&gt;0, IF('Raw Data'!D525&gt;4, Analysis!P530, 1), 0)</f>
        <v>0</v>
      </c>
      <c r="AT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AU530">
        <f t="shared" si="143"/>
        <v>0</v>
      </c>
      <c r="AV530">
        <f>IF(AND('Raw Data'!D525&gt;4,'Raw Data'!O525&lt;'Raw Data'!P525),'Raw Data'!K525,IF(AND('Raw Data'!D525&gt;4,'Raw Data'!O525='Raw Data'!P525),0,IF('Raw Data'!O525='Raw Data'!P525,'Raw Data'!D525,0)))</f>
        <v>0</v>
      </c>
      <c r="AW530">
        <f>IF(AND('Raw Data'!D525&lt;4, NOT(ISBLANK('Raw Data'!D525))), 1, 0)</f>
        <v>0</v>
      </c>
      <c r="AX530">
        <f>IF(AND('Raw Data'!D525&lt;4, 'Raw Data'!O525='Raw Data'!P525), 'Raw Data'!D525, 0)</f>
        <v>0</v>
      </c>
    </row>
    <row r="531" spans="1:50" x14ac:dyDescent="0.3">
      <c r="A531">
        <f>'Raw Data'!Q526</f>
        <v>0</v>
      </c>
      <c r="B531" s="7">
        <f t="shared" si="128"/>
        <v>0</v>
      </c>
      <c r="C531">
        <f>IF('Raw Data'!O526&gt;'Raw Data'!P526, 'Raw Data'!C526, 0)</f>
        <v>0</v>
      </c>
      <c r="D531" s="7">
        <f t="shared" si="129"/>
        <v>0</v>
      </c>
      <c r="E531">
        <f>IF(AND(ISNUMBER('Raw Data'!O526), 'Raw Data'!O526='Raw Data'!P526), 'Raw Data'!D526, 0)</f>
        <v>0</v>
      </c>
      <c r="F531" s="7">
        <f t="shared" si="130"/>
        <v>0</v>
      </c>
      <c r="G531">
        <f>IF('Raw Data'!O526&lt;'Raw Data'!P526, 'Raw Data'!E526, 0)</f>
        <v>0</v>
      </c>
      <c r="H531" s="7">
        <f t="shared" si="131"/>
        <v>0</v>
      </c>
      <c r="I531">
        <f>IF(SUM('Raw Data'!O526:P526)&gt;2, 'Raw Data'!F526, 0)</f>
        <v>0</v>
      </c>
      <c r="J531" s="7">
        <f t="shared" si="132"/>
        <v>0</v>
      </c>
      <c r="K531">
        <f>IF(AND(ISNUMBER('Raw Data'!O526),SUM('Raw Data'!O526:P526)&lt;3),'Raw Data'!F526,)</f>
        <v>0</v>
      </c>
      <c r="L531" s="7">
        <f t="shared" si="133"/>
        <v>0</v>
      </c>
      <c r="M531">
        <f>IF(AND('Raw Data'!O526&gt;0, 'Raw Data'!P526&gt;0), 'Raw Data'!H526, 0)</f>
        <v>0</v>
      </c>
      <c r="N531" s="7">
        <f t="shared" si="134"/>
        <v>0</v>
      </c>
      <c r="O531">
        <f>IF(AND(ISNUMBER('Raw Data'!O526), OR('Raw Data'!O526=0, 'Raw Data'!P526=0)), 'Raw Data'!I526, 0)</f>
        <v>0</v>
      </c>
      <c r="P531" s="7">
        <f>IF(OR(E531&gt;0, ISBLANK('Raw Data'!O526)=TRUE), 0, 1)</f>
        <v>0</v>
      </c>
      <c r="Q531">
        <f>IF('Raw Data'!O526='Raw Data'!P526, 0, IF('Raw Data'!O526&gt;'Raw Data'!P526, 'Raw Data'!J526, 0))</f>
        <v>0</v>
      </c>
      <c r="R531" s="7">
        <f>IF(OR(E531&gt;0, ISBLANK('Raw Data'!O526)=TRUE), 0, 1)</f>
        <v>0</v>
      </c>
      <c r="S531">
        <f>IF('Raw Data'!O526='Raw Data'!P526, 0, IF('Raw Data'!O526&lt;'Raw Data'!P526, 'Raw Data'!K526, 0))</f>
        <v>0</v>
      </c>
      <c r="T531" s="7">
        <f t="shared" si="135"/>
        <v>0</v>
      </c>
      <c r="U531">
        <f>IF(AND(ISNUMBER('Raw Data'!O526), OR('Raw Data'!O526&gt;'Raw Data'!P526, 'Raw Data'!O526='Raw Data'!P526)), 'Raw Data'!L526, 0)</f>
        <v>0</v>
      </c>
      <c r="V531" s="7">
        <f t="shared" si="136"/>
        <v>0</v>
      </c>
      <c r="W531">
        <f>IF(AND(ISNUMBER('Raw Data'!O526), OR('Raw Data'!O526&lt;'Raw Data'!P526, 'Raw Data'!O526='Raw Data'!P526)), 'Raw Data'!M526, 0)</f>
        <v>0</v>
      </c>
      <c r="X531" s="7">
        <f t="shared" si="137"/>
        <v>0</v>
      </c>
      <c r="Y531">
        <f>IF(AND(ISNUMBER('Raw Data'!O526), OR('Raw Data'!O526&gt;'Raw Data'!P526, 'Raw Data'!O526&lt;'Raw Data'!P526)), 'Raw Data'!N526, 0)</f>
        <v>0</v>
      </c>
      <c r="Z531">
        <f>IF('Raw Data'!C526&lt;'Raw Data'!E526, 1, 0)</f>
        <v>0</v>
      </c>
      <c r="AA531">
        <f>IF(AND('Raw Data'!C526&lt;'Raw Data'!E526, 'Raw Data'!O526&gt;'Raw Data'!P526), 'Raw Data'!C526, 0)</f>
        <v>0</v>
      </c>
      <c r="AB531" t="b">
        <f>'Raw Data'!C526&lt;'Raw Data'!E526</f>
        <v>0</v>
      </c>
      <c r="AC531">
        <f>IF('Raw Data'!C527&gt;'Raw Data'!E527, 1, 0)</f>
        <v>0</v>
      </c>
      <c r="AD531">
        <f>IF(AND('Raw Data'!C526&gt;'Raw Data'!E526, 'Raw Data'!O526&gt;'Raw Data'!P526), 'Raw Data'!C526, 0)</f>
        <v>0</v>
      </c>
      <c r="AE531">
        <f>IF('Raw Data'!E526&lt;'Raw Data'!C526, 1, 0)</f>
        <v>0</v>
      </c>
      <c r="AF531">
        <f>IF(AND('Raw Data'!C526&gt;'Raw Data'!E526, 'Raw Data'!O526&lt;'Raw Data'!P526), 'Raw Data'!E526, 0)</f>
        <v>0</v>
      </c>
      <c r="AG531">
        <f>IF('Raw Data'!E526&gt;'Raw Data'!C526, 1, 0)</f>
        <v>0</v>
      </c>
      <c r="AH531">
        <f>IF(AND('Raw Data'!C526&lt;'Raw Data'!E526, 'Raw Data'!O526&lt;'Raw Data'!P526), 'Raw Data'!E526, 0)</f>
        <v>0</v>
      </c>
      <c r="AI531" s="7">
        <f t="shared" si="138"/>
        <v>0</v>
      </c>
      <c r="AJ531">
        <f>IF(ISNUMBER('Raw Data'!C526), IF(_xlfn.XLOOKUP(SMALL('Raw Data'!C526:E526, 1), C531:G531, C531:G531, 0)&gt;0, SMALL('Raw Data'!C526:E526, 1), 0), 0)</f>
        <v>0</v>
      </c>
      <c r="AK531" s="7">
        <f t="shared" si="139"/>
        <v>0</v>
      </c>
      <c r="AL531">
        <f>IF(ISNUMBER('Raw Data'!C526), IF(_xlfn.XLOOKUP(SMALL('Raw Data'!C526:E526, 2), C531:G531, C531:G531, 0)&gt;0, SMALL('Raw Data'!C526:E526, 2), 0), 0)</f>
        <v>0</v>
      </c>
      <c r="AM531" s="7">
        <f t="shared" si="140"/>
        <v>0</v>
      </c>
      <c r="AN531">
        <f>IF(ISNUMBER('Raw Data'!C526), IF(_xlfn.XLOOKUP(SMALL('Raw Data'!C526:E526, 3), C531:G531, C531:G531, 0)&gt;0, SMALL('Raw Data'!C526:E526, 3), 0), 0)</f>
        <v>0</v>
      </c>
      <c r="AO531" s="7">
        <f t="shared" si="141"/>
        <v>0</v>
      </c>
      <c r="AP531">
        <f>IF(AND('Raw Data'!C526&lt;'Raw Data'!E526,'Raw Data'!O526&gt;'Raw Data'!P526),'Raw Data'!C526,IF(AND('Raw Data'!E526&lt;'Raw Data'!C526,'Raw Data'!P526&gt;'Raw Data'!O526),'Raw Data'!E526,0))</f>
        <v>0</v>
      </c>
      <c r="AQ531" s="7">
        <f t="shared" si="142"/>
        <v>0</v>
      </c>
      <c r="AR531">
        <f>IF(AND('Raw Data'!C526&gt;'Raw Data'!E526,'Raw Data'!O526&gt;'Raw Data'!P526),'Raw Data'!C526,IF(AND('Raw Data'!E526&gt;'Raw Data'!C526,'Raw Data'!P526&gt;'Raw Data'!O526),'Raw Data'!E526,0))</f>
        <v>0</v>
      </c>
      <c r="AS531">
        <f>IF('Raw Data'!D526&gt;0, IF('Raw Data'!D526&gt;4, Analysis!P531, 1), 0)</f>
        <v>0</v>
      </c>
      <c r="AT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AU531">
        <f t="shared" si="143"/>
        <v>0</v>
      </c>
      <c r="AV531">
        <f>IF(AND('Raw Data'!D526&gt;4,'Raw Data'!O526&lt;'Raw Data'!P526),'Raw Data'!K526,IF(AND('Raw Data'!D526&gt;4,'Raw Data'!O526='Raw Data'!P526),0,IF('Raw Data'!O526='Raw Data'!P526,'Raw Data'!D526,0)))</f>
        <v>0</v>
      </c>
      <c r="AW531">
        <f>IF(AND('Raw Data'!D526&lt;4, NOT(ISBLANK('Raw Data'!D526))), 1, 0)</f>
        <v>0</v>
      </c>
      <c r="AX531">
        <f>IF(AND('Raw Data'!D526&lt;4, 'Raw Data'!O526='Raw Data'!P526), 'Raw Data'!D526, 0)</f>
        <v>0</v>
      </c>
    </row>
    <row r="532" spans="1:50" x14ac:dyDescent="0.3">
      <c r="A532">
        <f>'Raw Data'!Q527</f>
        <v>0</v>
      </c>
      <c r="B532" s="7">
        <f t="shared" si="128"/>
        <v>0</v>
      </c>
      <c r="C532">
        <f>IF('Raw Data'!O527&gt;'Raw Data'!P527, 'Raw Data'!C527, 0)</f>
        <v>0</v>
      </c>
      <c r="D532" s="7">
        <f t="shared" si="129"/>
        <v>0</v>
      </c>
      <c r="E532">
        <f>IF(AND(ISNUMBER('Raw Data'!O527), 'Raw Data'!O527='Raw Data'!P527), 'Raw Data'!D527, 0)</f>
        <v>0</v>
      </c>
      <c r="F532" s="7">
        <f t="shared" si="130"/>
        <v>0</v>
      </c>
      <c r="G532">
        <f>IF('Raw Data'!O527&lt;'Raw Data'!P527, 'Raw Data'!E527, 0)</f>
        <v>0</v>
      </c>
      <c r="H532" s="7">
        <f t="shared" si="131"/>
        <v>0</v>
      </c>
      <c r="I532">
        <f>IF(SUM('Raw Data'!O527:P527)&gt;2, 'Raw Data'!F527, 0)</f>
        <v>0</v>
      </c>
      <c r="J532" s="7">
        <f t="shared" si="132"/>
        <v>0</v>
      </c>
      <c r="K532">
        <f>IF(AND(ISNUMBER('Raw Data'!O527),SUM('Raw Data'!O527:P527)&lt;3),'Raw Data'!F527,)</f>
        <v>0</v>
      </c>
      <c r="L532" s="7">
        <f t="shared" si="133"/>
        <v>0</v>
      </c>
      <c r="M532">
        <f>IF(AND('Raw Data'!O527&gt;0, 'Raw Data'!P527&gt;0), 'Raw Data'!H527, 0)</f>
        <v>0</v>
      </c>
      <c r="N532" s="7">
        <f t="shared" si="134"/>
        <v>0</v>
      </c>
      <c r="O532">
        <f>IF(AND(ISNUMBER('Raw Data'!O527), OR('Raw Data'!O527=0, 'Raw Data'!P527=0)), 'Raw Data'!I527, 0)</f>
        <v>0</v>
      </c>
      <c r="P532" s="7">
        <f>IF(OR(E532&gt;0, ISBLANK('Raw Data'!O527)=TRUE), 0, 1)</f>
        <v>0</v>
      </c>
      <c r="Q532">
        <f>IF('Raw Data'!O527='Raw Data'!P527, 0, IF('Raw Data'!O527&gt;'Raw Data'!P527, 'Raw Data'!J527, 0))</f>
        <v>0</v>
      </c>
      <c r="R532" s="7">
        <f>IF(OR(E532&gt;0, ISBLANK('Raw Data'!O527)=TRUE), 0, 1)</f>
        <v>0</v>
      </c>
      <c r="S532">
        <f>IF('Raw Data'!O527='Raw Data'!P527, 0, IF('Raw Data'!O527&lt;'Raw Data'!P527, 'Raw Data'!K527, 0))</f>
        <v>0</v>
      </c>
      <c r="T532" s="7">
        <f t="shared" si="135"/>
        <v>0</v>
      </c>
      <c r="U532">
        <f>IF(AND(ISNUMBER('Raw Data'!O527), OR('Raw Data'!O527&gt;'Raw Data'!P527, 'Raw Data'!O527='Raw Data'!P527)), 'Raw Data'!L527, 0)</f>
        <v>0</v>
      </c>
      <c r="V532" s="7">
        <f t="shared" si="136"/>
        <v>0</v>
      </c>
      <c r="W532">
        <f>IF(AND(ISNUMBER('Raw Data'!O527), OR('Raw Data'!O527&lt;'Raw Data'!P527, 'Raw Data'!O527='Raw Data'!P527)), 'Raw Data'!M527, 0)</f>
        <v>0</v>
      </c>
      <c r="X532" s="7">
        <f t="shared" si="137"/>
        <v>0</v>
      </c>
      <c r="Y532">
        <f>IF(AND(ISNUMBER('Raw Data'!O527), OR('Raw Data'!O527&gt;'Raw Data'!P527, 'Raw Data'!O527&lt;'Raw Data'!P527)), 'Raw Data'!N527, 0)</f>
        <v>0</v>
      </c>
      <c r="Z532">
        <f>IF('Raw Data'!C527&lt;'Raw Data'!E527, 1, 0)</f>
        <v>0</v>
      </c>
      <c r="AA532">
        <f>IF(AND('Raw Data'!C527&lt;'Raw Data'!E527, 'Raw Data'!O527&gt;'Raw Data'!P527), 'Raw Data'!C527, 0)</f>
        <v>0</v>
      </c>
      <c r="AB532" t="b">
        <f>'Raw Data'!C527&lt;'Raw Data'!E527</f>
        <v>0</v>
      </c>
      <c r="AD532">
        <f>IF(AND('Raw Data'!C527&gt;'Raw Data'!E527, 'Raw Data'!O527&gt;'Raw Data'!P527), 'Raw Data'!C527, 0)</f>
        <v>0</v>
      </c>
      <c r="AE532">
        <f>IF('Raw Data'!E527&lt;'Raw Data'!C527, 1, 0)</f>
        <v>0</v>
      </c>
      <c r="AF532">
        <f>IF(AND('Raw Data'!C527&gt;'Raw Data'!E527, 'Raw Data'!O527&lt;'Raw Data'!P527), 'Raw Data'!E527, 0)</f>
        <v>0</v>
      </c>
      <c r="AG532">
        <f>IF('Raw Data'!E527&gt;'Raw Data'!C527, 1, 0)</f>
        <v>0</v>
      </c>
      <c r="AH532">
        <f>IF(AND('Raw Data'!C527&lt;'Raw Data'!E527, 'Raw Data'!O527&lt;'Raw Data'!P527), 'Raw Data'!E527, 0)</f>
        <v>0</v>
      </c>
      <c r="AI532" s="7">
        <f t="shared" si="138"/>
        <v>0</v>
      </c>
      <c r="AJ532">
        <f>IF(ISNUMBER('Raw Data'!C527), IF(_xlfn.XLOOKUP(SMALL('Raw Data'!C527:E527, 1), C532:G532, C532:G532, 0)&gt;0, SMALL('Raw Data'!C527:E527, 1), 0), 0)</f>
        <v>0</v>
      </c>
      <c r="AK532" s="7">
        <f t="shared" si="139"/>
        <v>0</v>
      </c>
      <c r="AL532">
        <f>IF(ISNUMBER('Raw Data'!C527), IF(_xlfn.XLOOKUP(SMALL('Raw Data'!C527:E527, 2), C532:G532, C532:G532, 0)&gt;0, SMALL('Raw Data'!C527:E527, 2), 0), 0)</f>
        <v>0</v>
      </c>
      <c r="AM532" s="7">
        <f t="shared" si="140"/>
        <v>0</v>
      </c>
      <c r="AN532">
        <f>IF(ISNUMBER('Raw Data'!C527), IF(_xlfn.XLOOKUP(SMALL('Raw Data'!C527:E527, 3), C532:G532, C532:G532, 0)&gt;0, SMALL('Raw Data'!C527:E527, 3), 0), 0)</f>
        <v>0</v>
      </c>
      <c r="AO532" s="7">
        <f t="shared" si="141"/>
        <v>0</v>
      </c>
      <c r="AP532">
        <f>IF(AND('Raw Data'!C527&lt;'Raw Data'!E527,'Raw Data'!O527&gt;'Raw Data'!P527),'Raw Data'!C527,IF(AND('Raw Data'!E527&lt;'Raw Data'!C527,'Raw Data'!P527&gt;'Raw Data'!O527),'Raw Data'!E527,0))</f>
        <v>0</v>
      </c>
      <c r="AQ532" s="7">
        <f t="shared" si="142"/>
        <v>0</v>
      </c>
      <c r="AR532">
        <f>IF(AND('Raw Data'!C527&gt;'Raw Data'!E527,'Raw Data'!O527&gt;'Raw Data'!P527),'Raw Data'!C527,IF(AND('Raw Data'!E527&gt;'Raw Data'!C527,'Raw Data'!P527&gt;'Raw Data'!O527),'Raw Data'!E527,0))</f>
        <v>0</v>
      </c>
      <c r="AS532">
        <f>IF('Raw Data'!D527&gt;0, IF('Raw Data'!D527&gt;4, Analysis!P532, 1), 0)</f>
        <v>0</v>
      </c>
      <c r="AT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AU532">
        <f t="shared" si="143"/>
        <v>0</v>
      </c>
      <c r="AV532">
        <f>IF(AND('Raw Data'!D527&gt;4,'Raw Data'!O527&lt;'Raw Data'!P527),'Raw Data'!K527,IF(AND('Raw Data'!D527&gt;4,'Raw Data'!O527='Raw Data'!P527),0,IF('Raw Data'!O527='Raw Data'!P527,'Raw Data'!D527,0)))</f>
        <v>0</v>
      </c>
      <c r="AW532">
        <f>IF(AND('Raw Data'!D527&lt;4, NOT(ISBLANK('Raw Data'!D527))), 1, 0)</f>
        <v>0</v>
      </c>
      <c r="AX532">
        <f>IF(AND('Raw Data'!D527&lt;4, 'Raw Data'!O527='Raw Data'!P527), 'Raw Data'!D527, 0)</f>
        <v>0</v>
      </c>
    </row>
  </sheetData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30"/>
  <sheetViews>
    <sheetView workbookViewId="0">
      <selection activeCell="J12" sqref="J12"/>
    </sheetView>
  </sheetViews>
  <sheetFormatPr defaultRowHeight="14.4" x14ac:dyDescent="0.3"/>
  <cols>
    <col min="2" max="2" width="9.44140625" style="6" bestFit="1" customWidth="1"/>
    <col min="3" max="3" width="13.21875" style="6" bestFit="1" customWidth="1"/>
    <col min="6" max="6" width="12.5546875" style="6" bestFit="1" customWidth="1"/>
    <col min="7" max="7" width="16" style="6" bestFit="1" customWidth="1"/>
    <col min="8" max="8" width="15.6640625" style="6" bestFit="1" customWidth="1"/>
    <col min="9" max="9" width="20.21875" style="6" bestFit="1" customWidth="1"/>
  </cols>
  <sheetData>
    <row r="1" spans="1:9" x14ac:dyDescent="0.3">
      <c r="A1" t="s">
        <v>14</v>
      </c>
      <c r="B1" t="s">
        <v>48</v>
      </c>
      <c r="C1" t="s">
        <v>43</v>
      </c>
      <c r="D1" t="s">
        <v>52</v>
      </c>
    </row>
    <row r="2" spans="1:9" x14ac:dyDescent="0.3">
      <c r="A2">
        <v>1</v>
      </c>
      <c r="B2">
        <v>0</v>
      </c>
      <c r="C2">
        <v>0</v>
      </c>
      <c r="D2">
        <f>IF('Raw Data'!D2&lt;4, 1, 0)</f>
        <v>1</v>
      </c>
      <c r="F2" s="4" t="s">
        <v>53</v>
      </c>
      <c r="G2" t="s">
        <v>54</v>
      </c>
      <c r="H2" t="s">
        <v>55</v>
      </c>
      <c r="I2" t="s">
        <v>56</v>
      </c>
    </row>
    <row r="3" spans="1:9" x14ac:dyDescent="0.3">
      <c r="A3">
        <v>1</v>
      </c>
      <c r="B3">
        <v>3.4</v>
      </c>
      <c r="C3">
        <v>3.4</v>
      </c>
      <c r="D3">
        <f>IF('Raw Data'!D3&lt;4, 1, 0)</f>
        <v>1</v>
      </c>
      <c r="F3" s="5">
        <v>1</v>
      </c>
      <c r="G3">
        <v>13.6</v>
      </c>
      <c r="H3">
        <v>5</v>
      </c>
      <c r="I3">
        <v>18.899999999999999</v>
      </c>
    </row>
    <row r="4" spans="1:9" x14ac:dyDescent="0.3">
      <c r="A4">
        <v>1</v>
      </c>
      <c r="B4">
        <v>0</v>
      </c>
      <c r="C4">
        <v>0</v>
      </c>
      <c r="D4">
        <f>IF('Raw Data'!D4&lt;4, 1, 0)</f>
        <v>0</v>
      </c>
      <c r="F4" s="5">
        <v>2</v>
      </c>
      <c r="G4">
        <v>7.4</v>
      </c>
      <c r="H4">
        <v>5</v>
      </c>
      <c r="I4">
        <v>18.93</v>
      </c>
    </row>
    <row r="5" spans="1:9" x14ac:dyDescent="0.3">
      <c r="A5">
        <v>1</v>
      </c>
      <c r="B5">
        <v>0</v>
      </c>
      <c r="C5">
        <v>0</v>
      </c>
      <c r="D5">
        <f>IF('Raw Data'!D5&lt;4, 1, 0)</f>
        <v>0</v>
      </c>
      <c r="F5" s="5">
        <v>3</v>
      </c>
      <c r="G5">
        <v>7</v>
      </c>
      <c r="H5">
        <v>4</v>
      </c>
      <c r="I5">
        <v>7</v>
      </c>
    </row>
    <row r="6" spans="1:9" x14ac:dyDescent="0.3">
      <c r="A6">
        <v>1</v>
      </c>
      <c r="B6">
        <v>0</v>
      </c>
      <c r="C6">
        <v>8.5</v>
      </c>
      <c r="D6">
        <f>IF('Raw Data'!D6&lt;4, 1, 0)</f>
        <v>0</v>
      </c>
      <c r="F6" s="5">
        <v>4</v>
      </c>
      <c r="G6">
        <v>3.9</v>
      </c>
      <c r="H6">
        <v>7</v>
      </c>
      <c r="I6">
        <v>0</v>
      </c>
    </row>
    <row r="7" spans="1:9" x14ac:dyDescent="0.3">
      <c r="A7">
        <v>1</v>
      </c>
      <c r="B7">
        <v>3.4</v>
      </c>
      <c r="C7">
        <v>3.4</v>
      </c>
      <c r="D7">
        <f>IF('Raw Data'!D7&lt;4, 1, 0)</f>
        <v>1</v>
      </c>
      <c r="F7" s="5">
        <v>5</v>
      </c>
      <c r="G7">
        <v>10.9</v>
      </c>
      <c r="H7">
        <v>6</v>
      </c>
      <c r="I7">
        <v>22.1</v>
      </c>
    </row>
    <row r="8" spans="1:9" x14ac:dyDescent="0.3">
      <c r="A8">
        <v>1</v>
      </c>
      <c r="B8">
        <v>3.6</v>
      </c>
      <c r="C8">
        <v>3.6</v>
      </c>
      <c r="D8">
        <f>IF('Raw Data'!D8&lt;4, 1, 0)</f>
        <v>1</v>
      </c>
      <c r="F8" s="5" t="s">
        <v>57</v>
      </c>
      <c r="G8">
        <v>42.8</v>
      </c>
      <c r="H8">
        <v>27</v>
      </c>
      <c r="I8">
        <v>66.930000000000007</v>
      </c>
    </row>
    <row r="9" spans="1:9" x14ac:dyDescent="0.3">
      <c r="A9">
        <v>1</v>
      </c>
      <c r="B9">
        <v>3.2</v>
      </c>
      <c r="C9">
        <v>0</v>
      </c>
      <c r="D9">
        <f>IF('Raw Data'!D9&lt;4, 1, 0)</f>
        <v>1</v>
      </c>
    </row>
    <row r="10" spans="1:9" x14ac:dyDescent="0.3">
      <c r="A10">
        <v>1</v>
      </c>
      <c r="B10">
        <v>0</v>
      </c>
      <c r="C10">
        <v>0</v>
      </c>
      <c r="D10">
        <f>IF('Raw Data'!D10&lt;4, 1, 0)</f>
        <v>0</v>
      </c>
    </row>
    <row r="11" spans="1:9" x14ac:dyDescent="0.3">
      <c r="A11">
        <v>2</v>
      </c>
      <c r="B11">
        <v>0</v>
      </c>
      <c r="C11">
        <v>0</v>
      </c>
      <c r="D11">
        <f>IF('Raw Data'!D11&lt;4, 1, 0)</f>
        <v>0</v>
      </c>
    </row>
    <row r="12" spans="1:9" x14ac:dyDescent="0.3">
      <c r="A12">
        <v>2</v>
      </c>
      <c r="B12">
        <v>0</v>
      </c>
      <c r="C12">
        <v>0</v>
      </c>
      <c r="D12">
        <f>IF('Raw Data'!D12&lt;4, 1, 0)</f>
        <v>1</v>
      </c>
    </row>
    <row r="13" spans="1:9" x14ac:dyDescent="0.3">
      <c r="A13">
        <v>2</v>
      </c>
      <c r="B13">
        <v>3.8</v>
      </c>
      <c r="C13">
        <v>0</v>
      </c>
      <c r="D13">
        <f>IF('Raw Data'!D13&lt;4, 1, 0)</f>
        <v>1</v>
      </c>
    </row>
    <row r="14" spans="1:9" x14ac:dyDescent="0.3">
      <c r="A14">
        <v>2</v>
      </c>
      <c r="B14">
        <v>0</v>
      </c>
      <c r="C14">
        <v>0</v>
      </c>
      <c r="D14">
        <f>IF('Raw Data'!D14&lt;4, 1, 0)</f>
        <v>1</v>
      </c>
    </row>
    <row r="15" spans="1:9" x14ac:dyDescent="0.3">
      <c r="A15">
        <v>2</v>
      </c>
      <c r="B15">
        <v>0</v>
      </c>
      <c r="C15">
        <v>4.33</v>
      </c>
      <c r="D15">
        <f>IF('Raw Data'!D15&lt;4, 1, 0)</f>
        <v>0</v>
      </c>
    </row>
    <row r="16" spans="1:9" x14ac:dyDescent="0.3">
      <c r="A16">
        <v>2</v>
      </c>
      <c r="B16">
        <v>0</v>
      </c>
      <c r="C16">
        <v>7.5</v>
      </c>
      <c r="D16">
        <f>IF('Raw Data'!D16&lt;4, 1, 0)</f>
        <v>0</v>
      </c>
    </row>
    <row r="17" spans="1:4" x14ac:dyDescent="0.3">
      <c r="A17">
        <v>2</v>
      </c>
      <c r="B17">
        <v>0</v>
      </c>
      <c r="C17">
        <v>3.5</v>
      </c>
      <c r="D17">
        <f>IF('Raw Data'!D17&lt;4, 1, 0)</f>
        <v>1</v>
      </c>
    </row>
    <row r="18" spans="1:4" x14ac:dyDescent="0.3">
      <c r="A18">
        <v>2</v>
      </c>
      <c r="B18">
        <v>3.6</v>
      </c>
      <c r="C18">
        <v>3.6</v>
      </c>
      <c r="D18">
        <f>IF('Raw Data'!D18&lt;4, 1, 0)</f>
        <v>1</v>
      </c>
    </row>
    <row r="19" spans="1:4" x14ac:dyDescent="0.3">
      <c r="A19">
        <v>2</v>
      </c>
      <c r="B19">
        <v>0</v>
      </c>
      <c r="C19">
        <v>0</v>
      </c>
      <c r="D19">
        <f>IF('Raw Data'!D19&lt;4, 1, 0)</f>
        <v>0</v>
      </c>
    </row>
    <row r="20" spans="1:4" x14ac:dyDescent="0.3">
      <c r="A20">
        <v>3</v>
      </c>
      <c r="B20">
        <v>0</v>
      </c>
      <c r="C20">
        <v>0</v>
      </c>
      <c r="D20">
        <f>IF('Raw Data'!D20&lt;4, 1, 0)</f>
        <v>0</v>
      </c>
    </row>
    <row r="21" spans="1:4" x14ac:dyDescent="0.3">
      <c r="A21">
        <v>3</v>
      </c>
      <c r="B21">
        <v>0</v>
      </c>
      <c r="C21">
        <v>0</v>
      </c>
      <c r="D21">
        <f>IF('Raw Data'!D21&lt;4, 1, 0)</f>
        <v>1</v>
      </c>
    </row>
    <row r="22" spans="1:4" x14ac:dyDescent="0.3">
      <c r="A22">
        <v>3</v>
      </c>
      <c r="B22">
        <v>0</v>
      </c>
      <c r="C22">
        <v>0</v>
      </c>
      <c r="D22">
        <f>IF('Raw Data'!D22&lt;4, 1, 0)</f>
        <v>0</v>
      </c>
    </row>
    <row r="23" spans="1:4" x14ac:dyDescent="0.3">
      <c r="A23">
        <v>3</v>
      </c>
      <c r="B23">
        <v>0</v>
      </c>
      <c r="C23">
        <v>0</v>
      </c>
      <c r="D23">
        <f>IF('Raw Data'!D23&lt;4, 1, 0)</f>
        <v>1</v>
      </c>
    </row>
    <row r="24" spans="1:4" x14ac:dyDescent="0.3">
      <c r="A24">
        <v>3</v>
      </c>
      <c r="B24">
        <v>0</v>
      </c>
      <c r="C24">
        <v>0</v>
      </c>
      <c r="D24">
        <f>IF('Raw Data'!D24&lt;4, 1, 0)</f>
        <v>0</v>
      </c>
    </row>
    <row r="25" spans="1:4" x14ac:dyDescent="0.3">
      <c r="A25">
        <v>3</v>
      </c>
      <c r="B25">
        <v>0</v>
      </c>
      <c r="C25">
        <v>0</v>
      </c>
      <c r="D25">
        <f>IF('Raw Data'!D25&lt;4, 1, 0)</f>
        <v>0</v>
      </c>
    </row>
    <row r="26" spans="1:4" x14ac:dyDescent="0.3">
      <c r="A26">
        <v>3</v>
      </c>
      <c r="B26">
        <v>0</v>
      </c>
      <c r="C26">
        <v>0</v>
      </c>
      <c r="D26">
        <f>IF('Raw Data'!D26&lt;4, 1, 0)</f>
        <v>0</v>
      </c>
    </row>
    <row r="27" spans="1:4" x14ac:dyDescent="0.3">
      <c r="A27">
        <v>3</v>
      </c>
      <c r="B27">
        <v>3.5</v>
      </c>
      <c r="C27">
        <v>3.5</v>
      </c>
      <c r="D27">
        <f>IF('Raw Data'!D27&lt;4, 1, 0)</f>
        <v>1</v>
      </c>
    </row>
    <row r="28" spans="1:4" x14ac:dyDescent="0.3">
      <c r="A28">
        <v>3</v>
      </c>
      <c r="B28">
        <v>3.5</v>
      </c>
      <c r="C28">
        <v>3.5</v>
      </c>
      <c r="D28">
        <f>IF('Raw Data'!D28&lt;4, 1, 0)</f>
        <v>1</v>
      </c>
    </row>
    <row r="29" spans="1:4" x14ac:dyDescent="0.3">
      <c r="A29">
        <v>4</v>
      </c>
      <c r="B29">
        <v>0</v>
      </c>
      <c r="C29">
        <v>0</v>
      </c>
      <c r="D29">
        <f>IF('Raw Data'!D29&lt;4, 1, 0)</f>
        <v>0</v>
      </c>
    </row>
    <row r="30" spans="1:4" x14ac:dyDescent="0.3">
      <c r="A30">
        <v>4</v>
      </c>
      <c r="B30">
        <v>0</v>
      </c>
      <c r="C30">
        <v>0</v>
      </c>
      <c r="D30">
        <f>IF('Raw Data'!D30&lt;4, 1, 0)</f>
        <v>0</v>
      </c>
    </row>
    <row r="31" spans="1:4" x14ac:dyDescent="0.3">
      <c r="A31">
        <v>4</v>
      </c>
      <c r="B31">
        <v>3.9</v>
      </c>
      <c r="C31">
        <v>0</v>
      </c>
      <c r="D31">
        <f>IF('Raw Data'!D31&lt;4, 1, 0)</f>
        <v>1</v>
      </c>
    </row>
    <row r="32" spans="1:4" x14ac:dyDescent="0.3">
      <c r="A32">
        <v>4</v>
      </c>
      <c r="B32">
        <v>0</v>
      </c>
      <c r="C32">
        <v>0</v>
      </c>
      <c r="D32">
        <f>IF('Raw Data'!D32&lt;4, 1, 0)</f>
        <v>1</v>
      </c>
    </row>
    <row r="33" spans="1:4" x14ac:dyDescent="0.3">
      <c r="A33">
        <v>4</v>
      </c>
      <c r="B33">
        <v>0</v>
      </c>
      <c r="C33">
        <v>0</v>
      </c>
      <c r="D33">
        <f>IF('Raw Data'!D33&lt;4, 1, 0)</f>
        <v>1</v>
      </c>
    </row>
    <row r="34" spans="1:4" x14ac:dyDescent="0.3">
      <c r="A34">
        <v>4</v>
      </c>
      <c r="B34">
        <v>0</v>
      </c>
      <c r="C34">
        <v>0</v>
      </c>
      <c r="D34">
        <f>IF('Raw Data'!D34&lt;4, 1, 0)</f>
        <v>1</v>
      </c>
    </row>
    <row r="35" spans="1:4" x14ac:dyDescent="0.3">
      <c r="A35">
        <v>4</v>
      </c>
      <c r="B35">
        <v>0</v>
      </c>
      <c r="C35">
        <v>0</v>
      </c>
      <c r="D35">
        <f>IF('Raw Data'!D35&lt;4, 1, 0)</f>
        <v>1</v>
      </c>
    </row>
    <row r="36" spans="1:4" x14ac:dyDescent="0.3">
      <c r="A36">
        <v>4</v>
      </c>
      <c r="B36">
        <v>0</v>
      </c>
      <c r="C36">
        <v>0</v>
      </c>
      <c r="D36">
        <f>IF('Raw Data'!D36&lt;4, 1, 0)</f>
        <v>1</v>
      </c>
    </row>
    <row r="37" spans="1:4" x14ac:dyDescent="0.3">
      <c r="A37">
        <v>4</v>
      </c>
      <c r="B37">
        <v>0</v>
      </c>
      <c r="C37">
        <v>0</v>
      </c>
      <c r="D37">
        <f>IF('Raw Data'!D37&lt;4, 1, 0)</f>
        <v>1</v>
      </c>
    </row>
    <row r="38" spans="1:4" x14ac:dyDescent="0.3">
      <c r="A38">
        <v>5</v>
      </c>
      <c r="B38">
        <v>3.8</v>
      </c>
      <c r="C38">
        <v>0</v>
      </c>
      <c r="D38">
        <f>IF('Raw Data'!D38&lt;4, 1, 0)</f>
        <v>1</v>
      </c>
    </row>
    <row r="39" spans="1:4" x14ac:dyDescent="0.3">
      <c r="A39">
        <v>5</v>
      </c>
      <c r="B39">
        <v>0</v>
      </c>
      <c r="C39">
        <v>0</v>
      </c>
      <c r="D39">
        <f>IF('Raw Data'!D39&lt;4, 1, 0)</f>
        <v>1</v>
      </c>
    </row>
    <row r="40" spans="1:4" x14ac:dyDescent="0.3">
      <c r="A40">
        <v>5</v>
      </c>
      <c r="B40">
        <v>0</v>
      </c>
      <c r="C40">
        <v>15</v>
      </c>
      <c r="D40">
        <f>IF('Raw Data'!D40&lt;4, 1, 0)</f>
        <v>0</v>
      </c>
    </row>
    <row r="41" spans="1:4" x14ac:dyDescent="0.3">
      <c r="A41">
        <v>5</v>
      </c>
      <c r="B41">
        <v>0</v>
      </c>
      <c r="C41">
        <v>0</v>
      </c>
      <c r="D41">
        <f>IF('Raw Data'!D41&lt;4, 1, 0)</f>
        <v>0</v>
      </c>
    </row>
    <row r="42" spans="1:4" x14ac:dyDescent="0.3">
      <c r="A42">
        <v>5</v>
      </c>
      <c r="B42">
        <v>0</v>
      </c>
      <c r="C42">
        <v>0</v>
      </c>
      <c r="D42">
        <f>IF('Raw Data'!D42&lt;4, 1, 0)</f>
        <v>0</v>
      </c>
    </row>
    <row r="43" spans="1:4" x14ac:dyDescent="0.3">
      <c r="A43">
        <v>5</v>
      </c>
      <c r="B43">
        <v>0</v>
      </c>
      <c r="C43">
        <v>0</v>
      </c>
      <c r="D43">
        <f>IF('Raw Data'!D43&lt;4, 1, 0)</f>
        <v>1</v>
      </c>
    </row>
    <row r="44" spans="1:4" x14ac:dyDescent="0.3">
      <c r="A44">
        <v>5</v>
      </c>
      <c r="B44">
        <v>0</v>
      </c>
      <c r="C44">
        <v>0</v>
      </c>
      <c r="D44">
        <f>IF('Raw Data'!D44&lt;4, 1, 0)</f>
        <v>1</v>
      </c>
    </row>
    <row r="45" spans="1:4" x14ac:dyDescent="0.3">
      <c r="A45">
        <v>5</v>
      </c>
      <c r="B45">
        <v>3.6</v>
      </c>
      <c r="C45">
        <v>3.6</v>
      </c>
      <c r="D45">
        <f>IF('Raw Data'!D45&lt;4, 1, 0)</f>
        <v>1</v>
      </c>
    </row>
    <row r="46" spans="1:4" x14ac:dyDescent="0.3">
      <c r="A46">
        <v>5</v>
      </c>
      <c r="B46">
        <v>3.5</v>
      </c>
      <c r="C46">
        <v>3.5</v>
      </c>
      <c r="D46">
        <f>IF('Raw Data'!D46&lt;4, 1, 0)</f>
        <v>1</v>
      </c>
    </row>
    <row r="47" spans="1:4" x14ac:dyDescent="0.3">
      <c r="A47">
        <v>0</v>
      </c>
      <c r="B47">
        <v>0</v>
      </c>
      <c r="C47">
        <v>0</v>
      </c>
      <c r="D47">
        <f>IF('Raw Data'!D47&lt;4, 1, 0)</f>
        <v>0</v>
      </c>
    </row>
    <row r="48" spans="1:4" x14ac:dyDescent="0.3">
      <c r="A48">
        <v>0</v>
      </c>
      <c r="B48">
        <v>0</v>
      </c>
      <c r="C48">
        <v>0</v>
      </c>
      <c r="D48">
        <f>IF('Raw Data'!D48&lt;4, 1, 0)</f>
        <v>1</v>
      </c>
    </row>
    <row r="49" spans="1:4" x14ac:dyDescent="0.3">
      <c r="A49">
        <v>0</v>
      </c>
      <c r="B49">
        <v>0</v>
      </c>
      <c r="C49">
        <v>0</v>
      </c>
      <c r="D49">
        <f>IF('Raw Data'!D49&lt;4, 1, 0)</f>
        <v>1</v>
      </c>
    </row>
    <row r="50" spans="1:4" x14ac:dyDescent="0.3">
      <c r="A50">
        <v>0</v>
      </c>
      <c r="B50">
        <v>0</v>
      </c>
      <c r="C50">
        <v>0</v>
      </c>
      <c r="D50">
        <f>IF('Raw Data'!D50&lt;4, 1, 0)</f>
        <v>1</v>
      </c>
    </row>
    <row r="51" spans="1:4" x14ac:dyDescent="0.3">
      <c r="A51">
        <v>0</v>
      </c>
      <c r="B51">
        <v>0</v>
      </c>
      <c r="C51">
        <v>0</v>
      </c>
      <c r="D51">
        <f>IF('Raw Data'!D51&lt;4, 1, 0)</f>
        <v>1</v>
      </c>
    </row>
    <row r="52" spans="1:4" x14ac:dyDescent="0.3">
      <c r="A52">
        <v>0</v>
      </c>
      <c r="B52">
        <v>0</v>
      </c>
      <c r="C52">
        <v>0</v>
      </c>
      <c r="D52">
        <f>IF('Raw Data'!D52&lt;4, 1, 0)</f>
        <v>0</v>
      </c>
    </row>
    <row r="53" spans="1:4" x14ac:dyDescent="0.3">
      <c r="A53">
        <v>0</v>
      </c>
      <c r="B53">
        <v>0</v>
      </c>
      <c r="C53">
        <v>0</v>
      </c>
      <c r="D53">
        <f>IF('Raw Data'!D53&lt;4, 1, 0)</f>
        <v>1</v>
      </c>
    </row>
    <row r="54" spans="1:4" x14ac:dyDescent="0.3">
      <c r="A54">
        <v>0</v>
      </c>
      <c r="B54">
        <v>0</v>
      </c>
      <c r="C54">
        <v>0</v>
      </c>
      <c r="D54">
        <f>IF('Raw Data'!D54&lt;4, 1, 0)</f>
        <v>1</v>
      </c>
    </row>
    <row r="55" spans="1:4" x14ac:dyDescent="0.3">
      <c r="A55">
        <v>0</v>
      </c>
      <c r="B55">
        <v>0</v>
      </c>
      <c r="C55">
        <v>0</v>
      </c>
      <c r="D55">
        <f>IF('Raw Data'!D55&lt;4, 1, 0)</f>
        <v>1</v>
      </c>
    </row>
    <row r="56" spans="1:4" x14ac:dyDescent="0.3">
      <c r="A56">
        <v>0</v>
      </c>
      <c r="B56">
        <v>0</v>
      </c>
      <c r="C56">
        <v>0</v>
      </c>
      <c r="D56">
        <f>IF('Raw Data'!D56&lt;4, 1, 0)</f>
        <v>1</v>
      </c>
    </row>
    <row r="57" spans="1:4" x14ac:dyDescent="0.3">
      <c r="A57">
        <v>0</v>
      </c>
      <c r="B57">
        <v>0</v>
      </c>
      <c r="C57">
        <v>0</v>
      </c>
      <c r="D57">
        <f>IF('Raw Data'!D57&lt;4, 1, 0)</f>
        <v>0</v>
      </c>
    </row>
    <row r="58" spans="1:4" x14ac:dyDescent="0.3">
      <c r="A58">
        <v>0</v>
      </c>
      <c r="B58">
        <v>0</v>
      </c>
      <c r="C58">
        <v>0</v>
      </c>
      <c r="D58">
        <f>IF('Raw Data'!D58&lt;4, 1, 0)</f>
        <v>1</v>
      </c>
    </row>
    <row r="59" spans="1:4" x14ac:dyDescent="0.3">
      <c r="A59">
        <v>0</v>
      </c>
      <c r="B59">
        <v>0</v>
      </c>
      <c r="C59">
        <v>0</v>
      </c>
      <c r="D59">
        <f>IF('Raw Data'!D59&lt;4, 1, 0)</f>
        <v>1</v>
      </c>
    </row>
    <row r="60" spans="1:4" x14ac:dyDescent="0.3">
      <c r="A60">
        <v>0</v>
      </c>
      <c r="B60">
        <v>0</v>
      </c>
      <c r="C60">
        <v>0</v>
      </c>
      <c r="D60">
        <f>IF('Raw Data'!D60&lt;4, 1, 0)</f>
        <v>1</v>
      </c>
    </row>
    <row r="61" spans="1:4" x14ac:dyDescent="0.3">
      <c r="A61">
        <v>0</v>
      </c>
      <c r="B61">
        <v>0</v>
      </c>
      <c r="C61">
        <v>0</v>
      </c>
      <c r="D61">
        <f>IF('Raw Data'!D61&lt;4, 1, 0)</f>
        <v>0</v>
      </c>
    </row>
    <row r="62" spans="1:4" x14ac:dyDescent="0.3">
      <c r="A62">
        <v>0</v>
      </c>
      <c r="B62">
        <v>0</v>
      </c>
      <c r="C62">
        <v>0</v>
      </c>
      <c r="D62">
        <f>IF('Raw Data'!D62&lt;4, 1, 0)</f>
        <v>1</v>
      </c>
    </row>
    <row r="63" spans="1:4" x14ac:dyDescent="0.3">
      <c r="A63">
        <v>0</v>
      </c>
      <c r="B63">
        <v>0</v>
      </c>
      <c r="C63">
        <v>0</v>
      </c>
      <c r="D63">
        <f>IF('Raw Data'!D63&lt;4, 1, 0)</f>
        <v>1</v>
      </c>
    </row>
    <row r="64" spans="1:4" x14ac:dyDescent="0.3">
      <c r="A64">
        <v>0</v>
      </c>
      <c r="B64">
        <v>0</v>
      </c>
      <c r="C64">
        <v>0</v>
      </c>
      <c r="D64">
        <f>IF('Raw Data'!D64&lt;4, 1, 0)</f>
        <v>1</v>
      </c>
    </row>
    <row r="65" spans="1:4" x14ac:dyDescent="0.3">
      <c r="A65">
        <v>0</v>
      </c>
      <c r="B65">
        <v>0</v>
      </c>
      <c r="C65">
        <v>0</v>
      </c>
      <c r="D65">
        <f>IF('Raw Data'!D65&lt;4, 1, 0)</f>
        <v>1</v>
      </c>
    </row>
    <row r="66" spans="1:4" x14ac:dyDescent="0.3">
      <c r="A66">
        <v>0</v>
      </c>
      <c r="B66">
        <v>0</v>
      </c>
      <c r="C66">
        <v>0</v>
      </c>
      <c r="D66">
        <f>IF('Raw Data'!D66&lt;4, 1, 0)</f>
        <v>1</v>
      </c>
    </row>
    <row r="67" spans="1:4" x14ac:dyDescent="0.3">
      <c r="A67">
        <v>0</v>
      </c>
      <c r="B67">
        <v>0</v>
      </c>
      <c r="C67">
        <v>0</v>
      </c>
      <c r="D67">
        <f>IF('Raw Data'!D67&lt;4, 1, 0)</f>
        <v>1</v>
      </c>
    </row>
    <row r="68" spans="1:4" x14ac:dyDescent="0.3">
      <c r="A68">
        <v>0</v>
      </c>
      <c r="B68">
        <v>0</v>
      </c>
      <c r="C68">
        <v>0</v>
      </c>
      <c r="D68">
        <f>IF('Raw Data'!D68&lt;4, 1, 0)</f>
        <v>1</v>
      </c>
    </row>
    <row r="69" spans="1:4" x14ac:dyDescent="0.3">
      <c r="A69">
        <v>0</v>
      </c>
      <c r="B69">
        <v>0</v>
      </c>
      <c r="C69">
        <v>0</v>
      </c>
      <c r="D69">
        <f>IF('Raw Data'!D69&lt;4, 1, 0)</f>
        <v>1</v>
      </c>
    </row>
    <row r="70" spans="1:4" x14ac:dyDescent="0.3">
      <c r="A70">
        <v>0</v>
      </c>
      <c r="B70">
        <v>0</v>
      </c>
      <c r="C70">
        <v>0</v>
      </c>
      <c r="D70">
        <f>IF('Raw Data'!D70&lt;4, 1, 0)</f>
        <v>0</v>
      </c>
    </row>
    <row r="71" spans="1:4" x14ac:dyDescent="0.3">
      <c r="A71">
        <v>0</v>
      </c>
      <c r="B71">
        <v>0</v>
      </c>
      <c r="C71">
        <v>0</v>
      </c>
      <c r="D71">
        <f>IF('Raw Data'!D71&lt;4, 1, 0)</f>
        <v>0</v>
      </c>
    </row>
    <row r="72" spans="1:4" x14ac:dyDescent="0.3">
      <c r="A72">
        <v>0</v>
      </c>
      <c r="B72">
        <v>0</v>
      </c>
      <c r="C72">
        <v>0</v>
      </c>
      <c r="D72">
        <f>IF('Raw Data'!D72&lt;4, 1, 0)</f>
        <v>1</v>
      </c>
    </row>
    <row r="73" spans="1:4" x14ac:dyDescent="0.3">
      <c r="A73">
        <v>0</v>
      </c>
      <c r="B73">
        <v>0</v>
      </c>
      <c r="C73">
        <v>0</v>
      </c>
      <c r="D73">
        <f>IF('Raw Data'!D73&lt;4, 1, 0)</f>
        <v>0</v>
      </c>
    </row>
    <row r="74" spans="1:4" x14ac:dyDescent="0.3">
      <c r="A74">
        <v>0</v>
      </c>
      <c r="B74">
        <v>0</v>
      </c>
      <c r="C74">
        <v>0</v>
      </c>
      <c r="D74">
        <f>IF('Raw Data'!D74&lt;4, 1, 0)</f>
        <v>1</v>
      </c>
    </row>
    <row r="75" spans="1:4" x14ac:dyDescent="0.3">
      <c r="A75">
        <v>0</v>
      </c>
      <c r="B75">
        <v>0</v>
      </c>
      <c r="C75">
        <v>0</v>
      </c>
      <c r="D75">
        <f>IF('Raw Data'!D75&lt;4, 1, 0)</f>
        <v>1</v>
      </c>
    </row>
    <row r="76" spans="1:4" x14ac:dyDescent="0.3">
      <c r="A76">
        <v>0</v>
      </c>
      <c r="B76">
        <v>0</v>
      </c>
      <c r="C76">
        <v>0</v>
      </c>
      <c r="D76">
        <f>IF('Raw Data'!D76&lt;4, 1, 0)</f>
        <v>1</v>
      </c>
    </row>
    <row r="77" spans="1:4" x14ac:dyDescent="0.3">
      <c r="A77">
        <v>0</v>
      </c>
      <c r="B77">
        <v>0</v>
      </c>
      <c r="C77">
        <v>0</v>
      </c>
      <c r="D77">
        <f>IF('Raw Data'!D77&lt;4, 1, 0)</f>
        <v>1</v>
      </c>
    </row>
    <row r="78" spans="1:4" x14ac:dyDescent="0.3">
      <c r="A78">
        <v>0</v>
      </c>
      <c r="B78">
        <v>0</v>
      </c>
      <c r="C78">
        <v>0</v>
      </c>
      <c r="D78">
        <f>IF('Raw Data'!D78&lt;4, 1, 0)</f>
        <v>1</v>
      </c>
    </row>
    <row r="79" spans="1:4" x14ac:dyDescent="0.3">
      <c r="A79">
        <v>0</v>
      </c>
      <c r="B79">
        <v>0</v>
      </c>
      <c r="C79">
        <v>0</v>
      </c>
      <c r="D79">
        <f>IF('Raw Data'!D79&lt;4, 1, 0)</f>
        <v>1</v>
      </c>
    </row>
    <row r="80" spans="1:4" x14ac:dyDescent="0.3">
      <c r="A80">
        <v>0</v>
      </c>
      <c r="B80">
        <v>0</v>
      </c>
      <c r="C80">
        <v>0</v>
      </c>
      <c r="D80">
        <f>IF('Raw Data'!D80&lt;4, 1, 0)</f>
        <v>1</v>
      </c>
    </row>
    <row r="81" spans="1:4" x14ac:dyDescent="0.3">
      <c r="A81">
        <v>0</v>
      </c>
      <c r="B81">
        <v>0</v>
      </c>
      <c r="C81">
        <v>0</v>
      </c>
      <c r="D81">
        <f>IF('Raw Data'!D81&lt;4, 1, 0)</f>
        <v>1</v>
      </c>
    </row>
    <row r="82" spans="1:4" x14ac:dyDescent="0.3">
      <c r="A82">
        <v>0</v>
      </c>
      <c r="B82">
        <v>0</v>
      </c>
      <c r="C82">
        <v>0</v>
      </c>
      <c r="D82">
        <f>IF('Raw Data'!D82&lt;4, 1, 0)</f>
        <v>1</v>
      </c>
    </row>
    <row r="83" spans="1:4" x14ac:dyDescent="0.3">
      <c r="A83">
        <v>0</v>
      </c>
      <c r="B83">
        <v>0</v>
      </c>
      <c r="C83">
        <v>0</v>
      </c>
      <c r="D83">
        <f>IF('Raw Data'!D83&lt;4, 1, 0)</f>
        <v>1</v>
      </c>
    </row>
    <row r="84" spans="1:4" x14ac:dyDescent="0.3">
      <c r="A84">
        <v>0</v>
      </c>
      <c r="B84">
        <v>0</v>
      </c>
      <c r="C84">
        <v>0</v>
      </c>
      <c r="D84">
        <f>IF('Raw Data'!D84&lt;4, 1, 0)</f>
        <v>1</v>
      </c>
    </row>
    <row r="85" spans="1:4" x14ac:dyDescent="0.3">
      <c r="A85">
        <v>0</v>
      </c>
      <c r="B85">
        <v>0</v>
      </c>
      <c r="C85">
        <v>0</v>
      </c>
      <c r="D85">
        <f>IF('Raw Data'!D85&lt;4, 1, 0)</f>
        <v>1</v>
      </c>
    </row>
    <row r="86" spans="1:4" x14ac:dyDescent="0.3">
      <c r="A86">
        <v>0</v>
      </c>
      <c r="B86">
        <v>0</v>
      </c>
      <c r="C86">
        <v>0</v>
      </c>
      <c r="D86">
        <f>IF('Raw Data'!D86&lt;4, 1, 0)</f>
        <v>1</v>
      </c>
    </row>
    <row r="87" spans="1:4" x14ac:dyDescent="0.3">
      <c r="A87">
        <v>0</v>
      </c>
      <c r="B87">
        <v>0</v>
      </c>
      <c r="C87">
        <v>0</v>
      </c>
      <c r="D87">
        <f>IF('Raw Data'!D87&lt;4, 1, 0)</f>
        <v>1</v>
      </c>
    </row>
    <row r="88" spans="1:4" x14ac:dyDescent="0.3">
      <c r="A88">
        <v>0</v>
      </c>
      <c r="B88">
        <v>0</v>
      </c>
      <c r="C88">
        <v>0</v>
      </c>
      <c r="D88">
        <f>IF('Raw Data'!D88&lt;4, 1, 0)</f>
        <v>1</v>
      </c>
    </row>
    <row r="89" spans="1:4" x14ac:dyDescent="0.3">
      <c r="A89">
        <v>0</v>
      </c>
      <c r="B89">
        <v>0</v>
      </c>
      <c r="C89">
        <v>0</v>
      </c>
      <c r="D89">
        <f>IF('Raw Data'!D89&lt;4, 1, 0)</f>
        <v>1</v>
      </c>
    </row>
    <row r="90" spans="1:4" x14ac:dyDescent="0.3">
      <c r="A90">
        <v>0</v>
      </c>
      <c r="B90">
        <v>0</v>
      </c>
      <c r="C90">
        <v>0</v>
      </c>
      <c r="D90">
        <f>IF('Raw Data'!D90&lt;4, 1, 0)</f>
        <v>1</v>
      </c>
    </row>
    <row r="91" spans="1:4" x14ac:dyDescent="0.3">
      <c r="A91">
        <v>0</v>
      </c>
      <c r="B91">
        <v>0</v>
      </c>
      <c r="C91">
        <v>0</v>
      </c>
      <c r="D91">
        <f>IF('Raw Data'!D91&lt;4, 1, 0)</f>
        <v>1</v>
      </c>
    </row>
    <row r="92" spans="1:4" x14ac:dyDescent="0.3">
      <c r="A92">
        <v>0</v>
      </c>
      <c r="B92">
        <v>0</v>
      </c>
      <c r="C92">
        <v>0</v>
      </c>
      <c r="D92">
        <f>IF('Raw Data'!D92&lt;4, 1, 0)</f>
        <v>1</v>
      </c>
    </row>
    <row r="93" spans="1:4" x14ac:dyDescent="0.3">
      <c r="A93">
        <v>0</v>
      </c>
      <c r="B93">
        <v>0</v>
      </c>
      <c r="C93">
        <v>0</v>
      </c>
      <c r="D93">
        <f>IF('Raw Data'!D93&lt;4, 1, 0)</f>
        <v>1</v>
      </c>
    </row>
    <row r="94" spans="1:4" x14ac:dyDescent="0.3">
      <c r="A94">
        <v>0</v>
      </c>
      <c r="B94">
        <v>0</v>
      </c>
      <c r="C94">
        <v>0</v>
      </c>
      <c r="D94">
        <f>IF('Raw Data'!D94&lt;4, 1, 0)</f>
        <v>1</v>
      </c>
    </row>
    <row r="95" spans="1:4" x14ac:dyDescent="0.3">
      <c r="A95">
        <v>0</v>
      </c>
      <c r="B95">
        <v>0</v>
      </c>
      <c r="C95">
        <v>0</v>
      </c>
      <c r="D95">
        <f>IF('Raw Data'!D95&lt;4, 1, 0)</f>
        <v>1</v>
      </c>
    </row>
    <row r="96" spans="1:4" x14ac:dyDescent="0.3">
      <c r="A96">
        <v>0</v>
      </c>
      <c r="B96">
        <v>0</v>
      </c>
      <c r="C96">
        <v>0</v>
      </c>
      <c r="D96">
        <f>IF('Raw Data'!D96&lt;4, 1, 0)</f>
        <v>1</v>
      </c>
    </row>
    <row r="97" spans="1:4" x14ac:dyDescent="0.3">
      <c r="A97">
        <v>0</v>
      </c>
      <c r="B97">
        <v>0</v>
      </c>
      <c r="C97">
        <v>0</v>
      </c>
      <c r="D97">
        <f>IF('Raw Data'!D97&lt;4, 1, 0)</f>
        <v>1</v>
      </c>
    </row>
    <row r="98" spans="1:4" x14ac:dyDescent="0.3">
      <c r="A98">
        <v>0</v>
      </c>
      <c r="B98">
        <v>0</v>
      </c>
      <c r="C98">
        <v>0</v>
      </c>
      <c r="D98">
        <f>IF('Raw Data'!D98&lt;4, 1, 0)</f>
        <v>1</v>
      </c>
    </row>
    <row r="99" spans="1:4" x14ac:dyDescent="0.3">
      <c r="A99">
        <v>0</v>
      </c>
      <c r="B99">
        <v>0</v>
      </c>
      <c r="C99">
        <v>0</v>
      </c>
      <c r="D99">
        <f>IF('Raw Data'!D99&lt;4, 1, 0)</f>
        <v>1</v>
      </c>
    </row>
    <row r="100" spans="1:4" x14ac:dyDescent="0.3">
      <c r="A100">
        <v>0</v>
      </c>
      <c r="B100">
        <v>0</v>
      </c>
      <c r="C100">
        <v>0</v>
      </c>
      <c r="D100">
        <f>IF('Raw Data'!D100&lt;4, 1, 0)</f>
        <v>1</v>
      </c>
    </row>
    <row r="101" spans="1:4" x14ac:dyDescent="0.3">
      <c r="A101">
        <v>0</v>
      </c>
      <c r="B101">
        <v>0</v>
      </c>
      <c r="C101">
        <v>0</v>
      </c>
      <c r="D101">
        <f>IF('Raw Data'!D101&lt;4, 1, 0)</f>
        <v>1</v>
      </c>
    </row>
    <row r="102" spans="1:4" x14ac:dyDescent="0.3">
      <c r="A102">
        <v>0</v>
      </c>
      <c r="B102">
        <v>0</v>
      </c>
      <c r="C102">
        <v>0</v>
      </c>
      <c r="D102">
        <f>IF('Raw Data'!D102&lt;4, 1, 0)</f>
        <v>1</v>
      </c>
    </row>
    <row r="103" spans="1:4" x14ac:dyDescent="0.3">
      <c r="A103">
        <v>0</v>
      </c>
      <c r="B103">
        <v>0</v>
      </c>
      <c r="C103">
        <v>0</v>
      </c>
      <c r="D103">
        <f>IF('Raw Data'!D103&lt;4, 1, 0)</f>
        <v>1</v>
      </c>
    </row>
    <row r="104" spans="1:4" x14ac:dyDescent="0.3">
      <c r="A104">
        <v>0</v>
      </c>
      <c r="B104">
        <v>0</v>
      </c>
      <c r="C104">
        <v>0</v>
      </c>
      <c r="D104">
        <f>IF('Raw Data'!D104&lt;4, 1, 0)</f>
        <v>1</v>
      </c>
    </row>
    <row r="105" spans="1:4" x14ac:dyDescent="0.3">
      <c r="A105">
        <v>0</v>
      </c>
      <c r="B105">
        <v>0</v>
      </c>
      <c r="C105">
        <v>0</v>
      </c>
      <c r="D105">
        <f>IF('Raw Data'!D105&lt;4, 1, 0)</f>
        <v>1</v>
      </c>
    </row>
    <row r="106" spans="1:4" x14ac:dyDescent="0.3">
      <c r="A106">
        <v>0</v>
      </c>
      <c r="B106">
        <v>0</v>
      </c>
      <c r="C106">
        <v>0</v>
      </c>
      <c r="D106">
        <f>IF('Raw Data'!D106&lt;4, 1, 0)</f>
        <v>1</v>
      </c>
    </row>
    <row r="107" spans="1:4" x14ac:dyDescent="0.3">
      <c r="A107">
        <v>0</v>
      </c>
      <c r="B107">
        <v>0</v>
      </c>
      <c r="C107">
        <v>0</v>
      </c>
      <c r="D107">
        <f>IF('Raw Data'!D107&lt;4, 1, 0)</f>
        <v>1</v>
      </c>
    </row>
    <row r="108" spans="1:4" x14ac:dyDescent="0.3">
      <c r="A108">
        <v>0</v>
      </c>
      <c r="B108">
        <v>0</v>
      </c>
      <c r="C108">
        <v>0</v>
      </c>
      <c r="D108">
        <f>IF('Raw Data'!D108&lt;4, 1, 0)</f>
        <v>1</v>
      </c>
    </row>
    <row r="109" spans="1:4" x14ac:dyDescent="0.3">
      <c r="A109">
        <v>0</v>
      </c>
      <c r="B109">
        <v>0</v>
      </c>
      <c r="C109">
        <v>0</v>
      </c>
      <c r="D109">
        <f>IF('Raw Data'!D109&lt;4, 1, 0)</f>
        <v>1</v>
      </c>
    </row>
    <row r="110" spans="1:4" x14ac:dyDescent="0.3">
      <c r="A110">
        <v>0</v>
      </c>
      <c r="B110">
        <v>0</v>
      </c>
      <c r="C110">
        <v>0</v>
      </c>
      <c r="D110">
        <f>IF('Raw Data'!D110&lt;4, 1, 0)</f>
        <v>1</v>
      </c>
    </row>
    <row r="111" spans="1:4" x14ac:dyDescent="0.3">
      <c r="A111">
        <v>0</v>
      </c>
      <c r="B111">
        <v>0</v>
      </c>
      <c r="C111">
        <v>0</v>
      </c>
      <c r="D111">
        <f>IF('Raw Data'!D111&lt;4, 1, 0)</f>
        <v>1</v>
      </c>
    </row>
    <row r="112" spans="1:4" x14ac:dyDescent="0.3">
      <c r="A112">
        <v>0</v>
      </c>
      <c r="B112">
        <v>0</v>
      </c>
      <c r="C112">
        <v>0</v>
      </c>
      <c r="D112">
        <f>IF('Raw Data'!D112&lt;4, 1, 0)</f>
        <v>1</v>
      </c>
    </row>
    <row r="113" spans="1:4" x14ac:dyDescent="0.3">
      <c r="A113">
        <v>0</v>
      </c>
      <c r="B113">
        <v>0</v>
      </c>
      <c r="C113">
        <v>0</v>
      </c>
      <c r="D113">
        <f>IF('Raw Data'!D113&lt;4, 1, 0)</f>
        <v>1</v>
      </c>
    </row>
    <row r="114" spans="1:4" x14ac:dyDescent="0.3">
      <c r="A114">
        <v>0</v>
      </c>
      <c r="B114">
        <v>0</v>
      </c>
      <c r="C114">
        <v>0</v>
      </c>
      <c r="D114">
        <f>IF('Raw Data'!D114&lt;4, 1, 0)</f>
        <v>1</v>
      </c>
    </row>
    <row r="115" spans="1:4" x14ac:dyDescent="0.3">
      <c r="A115">
        <v>0</v>
      </c>
      <c r="B115">
        <v>0</v>
      </c>
      <c r="C115">
        <v>0</v>
      </c>
      <c r="D115">
        <f>IF('Raw Data'!D115&lt;4, 1, 0)</f>
        <v>1</v>
      </c>
    </row>
    <row r="116" spans="1:4" x14ac:dyDescent="0.3">
      <c r="A116">
        <v>0</v>
      </c>
      <c r="B116">
        <v>0</v>
      </c>
      <c r="C116">
        <v>0</v>
      </c>
      <c r="D116">
        <f>IF('Raw Data'!D116&lt;4, 1, 0)</f>
        <v>1</v>
      </c>
    </row>
    <row r="117" spans="1:4" x14ac:dyDescent="0.3">
      <c r="A117">
        <v>0</v>
      </c>
      <c r="B117">
        <v>0</v>
      </c>
      <c r="C117">
        <v>0</v>
      </c>
      <c r="D117">
        <f>IF('Raw Data'!D117&lt;4, 1, 0)</f>
        <v>1</v>
      </c>
    </row>
    <row r="118" spans="1:4" x14ac:dyDescent="0.3">
      <c r="A118">
        <v>0</v>
      </c>
      <c r="B118">
        <v>0</v>
      </c>
      <c r="C118">
        <v>0</v>
      </c>
      <c r="D118">
        <f>IF('Raw Data'!D118&lt;4, 1, 0)</f>
        <v>1</v>
      </c>
    </row>
    <row r="119" spans="1:4" x14ac:dyDescent="0.3">
      <c r="A119">
        <v>0</v>
      </c>
      <c r="B119">
        <v>0</v>
      </c>
      <c r="C119">
        <v>0</v>
      </c>
      <c r="D119">
        <f>IF('Raw Data'!D119&lt;4, 1, 0)</f>
        <v>1</v>
      </c>
    </row>
    <row r="120" spans="1:4" x14ac:dyDescent="0.3">
      <c r="A120">
        <v>0</v>
      </c>
      <c r="B120">
        <v>0</v>
      </c>
      <c r="C120">
        <v>0</v>
      </c>
      <c r="D120">
        <f>IF('Raw Data'!D120&lt;4, 1, 0)</f>
        <v>1</v>
      </c>
    </row>
    <row r="121" spans="1:4" x14ac:dyDescent="0.3">
      <c r="A121">
        <v>0</v>
      </c>
      <c r="B121">
        <v>0</v>
      </c>
      <c r="C121">
        <v>0</v>
      </c>
      <c r="D121">
        <f>IF('Raw Data'!D121&lt;4, 1, 0)</f>
        <v>1</v>
      </c>
    </row>
    <row r="122" spans="1:4" x14ac:dyDescent="0.3">
      <c r="A122">
        <v>0</v>
      </c>
      <c r="B122">
        <v>0</v>
      </c>
      <c r="C122">
        <v>0</v>
      </c>
      <c r="D122">
        <f>IF('Raw Data'!D122&lt;4, 1, 0)</f>
        <v>1</v>
      </c>
    </row>
    <row r="123" spans="1:4" x14ac:dyDescent="0.3">
      <c r="A123">
        <v>0</v>
      </c>
      <c r="B123">
        <v>0</v>
      </c>
      <c r="C123">
        <v>0</v>
      </c>
      <c r="D123">
        <f>IF('Raw Data'!D123&lt;4, 1, 0)</f>
        <v>1</v>
      </c>
    </row>
    <row r="124" spans="1:4" x14ac:dyDescent="0.3">
      <c r="A124">
        <v>0</v>
      </c>
      <c r="B124">
        <v>0</v>
      </c>
      <c r="C124">
        <v>0</v>
      </c>
      <c r="D124">
        <f>IF('Raw Data'!D124&lt;4, 1, 0)</f>
        <v>1</v>
      </c>
    </row>
    <row r="125" spans="1:4" x14ac:dyDescent="0.3">
      <c r="A125">
        <v>0</v>
      </c>
      <c r="B125">
        <v>0</v>
      </c>
      <c r="C125">
        <v>0</v>
      </c>
      <c r="D125">
        <f>IF('Raw Data'!D125&lt;4, 1, 0)</f>
        <v>1</v>
      </c>
    </row>
    <row r="126" spans="1:4" x14ac:dyDescent="0.3">
      <c r="A126">
        <v>0</v>
      </c>
      <c r="B126">
        <v>0</v>
      </c>
      <c r="C126">
        <v>0</v>
      </c>
      <c r="D126">
        <f>IF('Raw Data'!D126&lt;4, 1, 0)</f>
        <v>1</v>
      </c>
    </row>
    <row r="127" spans="1:4" x14ac:dyDescent="0.3">
      <c r="A127">
        <v>0</v>
      </c>
      <c r="B127">
        <v>0</v>
      </c>
      <c r="C127">
        <v>0</v>
      </c>
      <c r="D127">
        <f>IF('Raw Data'!D127&lt;4, 1, 0)</f>
        <v>1</v>
      </c>
    </row>
    <row r="128" spans="1:4" x14ac:dyDescent="0.3">
      <c r="A128">
        <v>0</v>
      </c>
      <c r="B128">
        <v>0</v>
      </c>
      <c r="C128">
        <v>0</v>
      </c>
      <c r="D128">
        <f>IF('Raw Data'!D128&lt;4, 1, 0)</f>
        <v>1</v>
      </c>
    </row>
    <row r="129" spans="1:4" x14ac:dyDescent="0.3">
      <c r="A129">
        <v>0</v>
      </c>
      <c r="B129">
        <v>0</v>
      </c>
      <c r="C129">
        <v>0</v>
      </c>
      <c r="D129">
        <f>IF('Raw Data'!D129&lt;4, 1, 0)</f>
        <v>1</v>
      </c>
    </row>
    <row r="130" spans="1:4" x14ac:dyDescent="0.3">
      <c r="A130">
        <v>0</v>
      </c>
      <c r="B130">
        <v>0</v>
      </c>
      <c r="C130">
        <v>0</v>
      </c>
      <c r="D130">
        <f>IF('Raw Data'!D130&lt;4, 1, 0)</f>
        <v>1</v>
      </c>
    </row>
    <row r="131" spans="1:4" x14ac:dyDescent="0.3">
      <c r="A131">
        <v>0</v>
      </c>
      <c r="B131">
        <v>0</v>
      </c>
      <c r="C131">
        <v>0</v>
      </c>
      <c r="D131">
        <f>IF('Raw Data'!D131&lt;4, 1, 0)</f>
        <v>1</v>
      </c>
    </row>
    <row r="132" spans="1:4" x14ac:dyDescent="0.3">
      <c r="A132">
        <v>0</v>
      </c>
      <c r="B132">
        <v>0</v>
      </c>
      <c r="C132">
        <v>0</v>
      </c>
      <c r="D132">
        <f>IF('Raw Data'!D132&lt;4, 1, 0)</f>
        <v>1</v>
      </c>
    </row>
    <row r="133" spans="1:4" x14ac:dyDescent="0.3">
      <c r="A133">
        <v>0</v>
      </c>
      <c r="B133">
        <v>0</v>
      </c>
      <c r="C133">
        <v>0</v>
      </c>
      <c r="D133">
        <f>IF('Raw Data'!D133&lt;4, 1, 0)</f>
        <v>1</v>
      </c>
    </row>
    <row r="134" spans="1:4" x14ac:dyDescent="0.3">
      <c r="A134">
        <v>0</v>
      </c>
      <c r="B134">
        <v>0</v>
      </c>
      <c r="C134">
        <v>0</v>
      </c>
      <c r="D134">
        <f>IF('Raw Data'!D134&lt;4, 1, 0)</f>
        <v>1</v>
      </c>
    </row>
    <row r="135" spans="1:4" x14ac:dyDescent="0.3">
      <c r="A135">
        <v>0</v>
      </c>
      <c r="B135">
        <v>0</v>
      </c>
      <c r="C135">
        <v>0</v>
      </c>
      <c r="D135">
        <f>IF('Raw Data'!D135&lt;4, 1, 0)</f>
        <v>1</v>
      </c>
    </row>
    <row r="136" spans="1:4" x14ac:dyDescent="0.3">
      <c r="A136">
        <v>0</v>
      </c>
      <c r="B136">
        <v>0</v>
      </c>
      <c r="C136">
        <v>0</v>
      </c>
      <c r="D136">
        <f>IF('Raw Data'!D136&lt;4, 1, 0)</f>
        <v>1</v>
      </c>
    </row>
    <row r="137" spans="1:4" x14ac:dyDescent="0.3">
      <c r="A137">
        <v>0</v>
      </c>
      <c r="B137">
        <v>0</v>
      </c>
      <c r="C137">
        <v>0</v>
      </c>
      <c r="D137">
        <f>IF('Raw Data'!D137&lt;4, 1, 0)</f>
        <v>1</v>
      </c>
    </row>
    <row r="138" spans="1:4" x14ac:dyDescent="0.3">
      <c r="A138">
        <v>0</v>
      </c>
      <c r="B138">
        <v>0</v>
      </c>
      <c r="C138">
        <v>0</v>
      </c>
      <c r="D138">
        <f>IF('Raw Data'!D138&lt;4, 1, 0)</f>
        <v>1</v>
      </c>
    </row>
    <row r="139" spans="1:4" x14ac:dyDescent="0.3">
      <c r="A139">
        <v>0</v>
      </c>
      <c r="B139">
        <v>0</v>
      </c>
      <c r="C139">
        <v>0</v>
      </c>
      <c r="D139">
        <f>IF('Raw Data'!D139&lt;4, 1, 0)</f>
        <v>1</v>
      </c>
    </row>
    <row r="140" spans="1:4" x14ac:dyDescent="0.3">
      <c r="A140">
        <v>0</v>
      </c>
      <c r="B140">
        <v>0</v>
      </c>
      <c r="C140">
        <v>0</v>
      </c>
      <c r="D140">
        <f>IF('Raw Data'!D140&lt;4, 1, 0)</f>
        <v>1</v>
      </c>
    </row>
    <row r="141" spans="1:4" x14ac:dyDescent="0.3">
      <c r="A141">
        <v>0</v>
      </c>
      <c r="B141">
        <v>0</v>
      </c>
      <c r="C141">
        <v>0</v>
      </c>
      <c r="D141">
        <f>IF('Raw Data'!D141&lt;4, 1, 0)</f>
        <v>1</v>
      </c>
    </row>
    <row r="142" spans="1:4" x14ac:dyDescent="0.3">
      <c r="A142">
        <v>0</v>
      </c>
      <c r="B142">
        <v>0</v>
      </c>
      <c r="C142">
        <v>0</v>
      </c>
      <c r="D142">
        <f>IF('Raw Data'!D142&lt;4, 1, 0)</f>
        <v>1</v>
      </c>
    </row>
    <row r="143" spans="1:4" x14ac:dyDescent="0.3">
      <c r="A143">
        <v>0</v>
      </c>
      <c r="B143">
        <v>0</v>
      </c>
      <c r="C143">
        <v>0</v>
      </c>
      <c r="D143">
        <f>IF('Raw Data'!D143&lt;4, 1, 0)</f>
        <v>1</v>
      </c>
    </row>
    <row r="144" spans="1:4" x14ac:dyDescent="0.3">
      <c r="A144">
        <v>0</v>
      </c>
      <c r="B144">
        <v>0</v>
      </c>
      <c r="C144">
        <v>0</v>
      </c>
      <c r="D144">
        <f>IF('Raw Data'!D144&lt;4, 1, 0)</f>
        <v>1</v>
      </c>
    </row>
    <row r="145" spans="1:4" x14ac:dyDescent="0.3">
      <c r="A145">
        <v>0</v>
      </c>
      <c r="B145">
        <v>0</v>
      </c>
      <c r="C145">
        <v>0</v>
      </c>
      <c r="D145">
        <f>IF('Raw Data'!D145&lt;4, 1, 0)</f>
        <v>1</v>
      </c>
    </row>
    <row r="146" spans="1:4" x14ac:dyDescent="0.3">
      <c r="A146">
        <v>0</v>
      </c>
      <c r="B146">
        <v>0</v>
      </c>
      <c r="C146">
        <v>0</v>
      </c>
      <c r="D146">
        <f>IF('Raw Data'!D146&lt;4, 1, 0)</f>
        <v>1</v>
      </c>
    </row>
    <row r="147" spans="1:4" x14ac:dyDescent="0.3">
      <c r="A147">
        <v>0</v>
      </c>
      <c r="B147">
        <v>0</v>
      </c>
      <c r="C147">
        <v>0</v>
      </c>
      <c r="D147">
        <f>IF('Raw Data'!D147&lt;4, 1, 0)</f>
        <v>1</v>
      </c>
    </row>
    <row r="148" spans="1:4" x14ac:dyDescent="0.3">
      <c r="A148">
        <v>0</v>
      </c>
      <c r="B148">
        <v>0</v>
      </c>
      <c r="C148">
        <v>0</v>
      </c>
      <c r="D148">
        <f>IF('Raw Data'!D148&lt;4, 1, 0)</f>
        <v>1</v>
      </c>
    </row>
    <row r="149" spans="1:4" x14ac:dyDescent="0.3">
      <c r="A149">
        <v>0</v>
      </c>
      <c r="B149">
        <v>0</v>
      </c>
      <c r="C149">
        <v>0</v>
      </c>
      <c r="D149">
        <f>IF('Raw Data'!D149&lt;4, 1, 0)</f>
        <v>1</v>
      </c>
    </row>
    <row r="150" spans="1:4" x14ac:dyDescent="0.3">
      <c r="A150">
        <v>0</v>
      </c>
      <c r="B150">
        <v>0</v>
      </c>
      <c r="C150">
        <v>0</v>
      </c>
      <c r="D150">
        <f>IF('Raw Data'!D150&lt;4, 1, 0)</f>
        <v>1</v>
      </c>
    </row>
    <row r="151" spans="1:4" x14ac:dyDescent="0.3">
      <c r="A151">
        <v>0</v>
      </c>
      <c r="B151">
        <v>0</v>
      </c>
      <c r="C151">
        <v>0</v>
      </c>
      <c r="D151">
        <f>IF('Raw Data'!D151&lt;4, 1, 0)</f>
        <v>1</v>
      </c>
    </row>
    <row r="152" spans="1:4" x14ac:dyDescent="0.3">
      <c r="A152">
        <v>0</v>
      </c>
      <c r="B152">
        <v>0</v>
      </c>
      <c r="C152">
        <v>0</v>
      </c>
      <c r="D152">
        <f>IF('Raw Data'!D152&lt;4, 1, 0)</f>
        <v>1</v>
      </c>
    </row>
    <row r="153" spans="1:4" x14ac:dyDescent="0.3">
      <c r="A153">
        <v>0</v>
      </c>
      <c r="B153">
        <v>0</v>
      </c>
      <c r="C153">
        <v>0</v>
      </c>
      <c r="D153">
        <f>IF('Raw Data'!D153&lt;4, 1, 0)</f>
        <v>1</v>
      </c>
    </row>
    <row r="154" spans="1:4" x14ac:dyDescent="0.3">
      <c r="A154">
        <v>0</v>
      </c>
      <c r="B154">
        <v>0</v>
      </c>
      <c r="C154">
        <v>0</v>
      </c>
      <c r="D154">
        <f>IF('Raw Data'!D154&lt;4, 1, 0)</f>
        <v>1</v>
      </c>
    </row>
    <row r="155" spans="1:4" x14ac:dyDescent="0.3">
      <c r="A155">
        <v>0</v>
      </c>
      <c r="B155">
        <v>0</v>
      </c>
      <c r="C155">
        <v>0</v>
      </c>
      <c r="D155">
        <f>IF('Raw Data'!D155&lt;4, 1, 0)</f>
        <v>1</v>
      </c>
    </row>
    <row r="156" spans="1:4" x14ac:dyDescent="0.3">
      <c r="A156">
        <v>0</v>
      </c>
      <c r="B156">
        <v>0</v>
      </c>
      <c r="C156">
        <v>0</v>
      </c>
      <c r="D156">
        <f>IF('Raw Data'!D156&lt;4, 1, 0)</f>
        <v>1</v>
      </c>
    </row>
    <row r="157" spans="1:4" x14ac:dyDescent="0.3">
      <c r="A157">
        <v>0</v>
      </c>
      <c r="B157">
        <v>0</v>
      </c>
      <c r="C157">
        <v>0</v>
      </c>
      <c r="D157">
        <f>IF('Raw Data'!D157&lt;4, 1, 0)</f>
        <v>1</v>
      </c>
    </row>
    <row r="158" spans="1:4" x14ac:dyDescent="0.3">
      <c r="A158">
        <v>0</v>
      </c>
      <c r="B158">
        <v>0</v>
      </c>
      <c r="C158">
        <v>0</v>
      </c>
      <c r="D158">
        <f>IF('Raw Data'!D158&lt;4, 1, 0)</f>
        <v>1</v>
      </c>
    </row>
    <row r="159" spans="1:4" x14ac:dyDescent="0.3">
      <c r="A159">
        <v>0</v>
      </c>
      <c r="B159">
        <v>0</v>
      </c>
      <c r="C159">
        <v>0</v>
      </c>
      <c r="D159">
        <f>IF('Raw Data'!D159&lt;4, 1, 0)</f>
        <v>1</v>
      </c>
    </row>
    <row r="160" spans="1:4" x14ac:dyDescent="0.3">
      <c r="A160">
        <v>0</v>
      </c>
      <c r="B160">
        <v>0</v>
      </c>
      <c r="C160">
        <v>0</v>
      </c>
      <c r="D160">
        <f>IF('Raw Data'!D160&lt;4, 1, 0)</f>
        <v>1</v>
      </c>
    </row>
    <row r="161" spans="1:4" x14ac:dyDescent="0.3">
      <c r="A161">
        <v>0</v>
      </c>
      <c r="B161">
        <v>0</v>
      </c>
      <c r="C161">
        <v>0</v>
      </c>
      <c r="D161">
        <f>IF('Raw Data'!D161&lt;4, 1, 0)</f>
        <v>1</v>
      </c>
    </row>
    <row r="162" spans="1:4" x14ac:dyDescent="0.3">
      <c r="A162">
        <v>0</v>
      </c>
      <c r="B162">
        <v>0</v>
      </c>
      <c r="C162">
        <v>0</v>
      </c>
      <c r="D162">
        <f>IF('Raw Data'!D162&lt;4, 1, 0)</f>
        <v>1</v>
      </c>
    </row>
    <row r="163" spans="1:4" x14ac:dyDescent="0.3">
      <c r="A163">
        <v>0</v>
      </c>
      <c r="B163">
        <v>0</v>
      </c>
      <c r="C163">
        <v>0</v>
      </c>
      <c r="D163">
        <f>IF('Raw Data'!D163&lt;4, 1, 0)</f>
        <v>1</v>
      </c>
    </row>
    <row r="164" spans="1:4" x14ac:dyDescent="0.3">
      <c r="A164">
        <v>0</v>
      </c>
      <c r="B164">
        <v>0</v>
      </c>
      <c r="C164">
        <v>0</v>
      </c>
      <c r="D164">
        <f>IF('Raw Data'!D164&lt;4, 1, 0)</f>
        <v>1</v>
      </c>
    </row>
    <row r="165" spans="1:4" x14ac:dyDescent="0.3">
      <c r="A165">
        <v>0</v>
      </c>
      <c r="B165">
        <v>0</v>
      </c>
      <c r="C165">
        <v>0</v>
      </c>
      <c r="D165">
        <f>IF('Raw Data'!D165&lt;4, 1, 0)</f>
        <v>1</v>
      </c>
    </row>
    <row r="166" spans="1:4" x14ac:dyDescent="0.3">
      <c r="A166">
        <v>0</v>
      </c>
      <c r="B166">
        <v>0</v>
      </c>
      <c r="C166">
        <v>0</v>
      </c>
      <c r="D166">
        <f>IF('Raw Data'!D166&lt;4, 1, 0)</f>
        <v>1</v>
      </c>
    </row>
    <row r="167" spans="1:4" x14ac:dyDescent="0.3">
      <c r="A167">
        <v>0</v>
      </c>
      <c r="B167">
        <v>0</v>
      </c>
      <c r="C167">
        <v>0</v>
      </c>
      <c r="D167">
        <f>IF('Raw Data'!D167&lt;4, 1, 0)</f>
        <v>1</v>
      </c>
    </row>
    <row r="168" spans="1:4" x14ac:dyDescent="0.3">
      <c r="A168">
        <v>0</v>
      </c>
      <c r="B168">
        <v>0</v>
      </c>
      <c r="C168">
        <v>0</v>
      </c>
      <c r="D168">
        <f>IF('Raw Data'!D168&lt;4, 1, 0)</f>
        <v>1</v>
      </c>
    </row>
    <row r="169" spans="1:4" x14ac:dyDescent="0.3">
      <c r="A169">
        <v>0</v>
      </c>
      <c r="B169">
        <v>0</v>
      </c>
      <c r="C169">
        <v>0</v>
      </c>
      <c r="D169">
        <f>IF('Raw Data'!D169&lt;4, 1, 0)</f>
        <v>1</v>
      </c>
    </row>
    <row r="170" spans="1:4" x14ac:dyDescent="0.3">
      <c r="A170">
        <v>0</v>
      </c>
      <c r="B170">
        <v>0</v>
      </c>
      <c r="C170">
        <v>0</v>
      </c>
      <c r="D170">
        <f>IF('Raw Data'!D170&lt;4, 1, 0)</f>
        <v>1</v>
      </c>
    </row>
    <row r="171" spans="1:4" x14ac:dyDescent="0.3">
      <c r="A171">
        <v>0</v>
      </c>
      <c r="B171">
        <v>0</v>
      </c>
      <c r="C171">
        <v>0</v>
      </c>
      <c r="D171">
        <f>IF('Raw Data'!D171&lt;4, 1, 0)</f>
        <v>1</v>
      </c>
    </row>
    <row r="172" spans="1:4" x14ac:dyDescent="0.3">
      <c r="A172">
        <v>0</v>
      </c>
      <c r="B172">
        <v>0</v>
      </c>
      <c r="C172">
        <v>0</v>
      </c>
      <c r="D172">
        <f>IF('Raw Data'!D172&lt;4, 1, 0)</f>
        <v>1</v>
      </c>
    </row>
    <row r="173" spans="1:4" x14ac:dyDescent="0.3">
      <c r="A173">
        <v>0</v>
      </c>
      <c r="B173">
        <v>0</v>
      </c>
      <c r="C173">
        <v>0</v>
      </c>
      <c r="D173">
        <f>IF('Raw Data'!D173&lt;4, 1, 0)</f>
        <v>1</v>
      </c>
    </row>
    <row r="174" spans="1:4" x14ac:dyDescent="0.3">
      <c r="A174">
        <v>0</v>
      </c>
      <c r="B174">
        <v>0</v>
      </c>
      <c r="C174">
        <v>0</v>
      </c>
      <c r="D174">
        <f>IF('Raw Data'!D174&lt;4, 1, 0)</f>
        <v>1</v>
      </c>
    </row>
    <row r="175" spans="1:4" x14ac:dyDescent="0.3">
      <c r="A175">
        <v>0</v>
      </c>
      <c r="B175">
        <v>0</v>
      </c>
      <c r="C175">
        <v>0</v>
      </c>
      <c r="D175">
        <f>IF('Raw Data'!D175&lt;4, 1, 0)</f>
        <v>1</v>
      </c>
    </row>
    <row r="176" spans="1:4" x14ac:dyDescent="0.3">
      <c r="A176">
        <v>0</v>
      </c>
      <c r="B176">
        <v>0</v>
      </c>
      <c r="C176">
        <v>0</v>
      </c>
      <c r="D176">
        <f>IF('Raw Data'!D176&lt;4, 1, 0)</f>
        <v>1</v>
      </c>
    </row>
    <row r="177" spans="1:4" x14ac:dyDescent="0.3">
      <c r="A177">
        <v>0</v>
      </c>
      <c r="B177">
        <v>0</v>
      </c>
      <c r="C177">
        <v>0</v>
      </c>
      <c r="D177">
        <f>IF('Raw Data'!D177&lt;4, 1, 0)</f>
        <v>1</v>
      </c>
    </row>
    <row r="178" spans="1:4" x14ac:dyDescent="0.3">
      <c r="A178">
        <v>0</v>
      </c>
      <c r="B178">
        <v>0</v>
      </c>
      <c r="C178">
        <v>0</v>
      </c>
      <c r="D178">
        <f>IF('Raw Data'!D178&lt;4, 1, 0)</f>
        <v>1</v>
      </c>
    </row>
    <row r="179" spans="1:4" x14ac:dyDescent="0.3">
      <c r="A179">
        <v>0</v>
      </c>
      <c r="B179">
        <v>0</v>
      </c>
      <c r="C179">
        <v>0</v>
      </c>
      <c r="D179">
        <f>IF('Raw Data'!D179&lt;4, 1, 0)</f>
        <v>1</v>
      </c>
    </row>
    <row r="180" spans="1:4" x14ac:dyDescent="0.3">
      <c r="A180">
        <v>0</v>
      </c>
      <c r="B180">
        <v>0</v>
      </c>
      <c r="C180">
        <v>0</v>
      </c>
      <c r="D180">
        <f>IF('Raw Data'!D180&lt;4, 1, 0)</f>
        <v>1</v>
      </c>
    </row>
    <row r="181" spans="1:4" x14ac:dyDescent="0.3">
      <c r="A181">
        <v>0</v>
      </c>
      <c r="B181">
        <v>0</v>
      </c>
      <c r="C181">
        <v>0</v>
      </c>
      <c r="D181">
        <f>IF('Raw Data'!D181&lt;4, 1, 0)</f>
        <v>1</v>
      </c>
    </row>
    <row r="182" spans="1:4" x14ac:dyDescent="0.3">
      <c r="A182">
        <v>0</v>
      </c>
      <c r="B182">
        <v>0</v>
      </c>
      <c r="C182">
        <v>0</v>
      </c>
      <c r="D182">
        <f>IF('Raw Data'!D182&lt;4, 1, 0)</f>
        <v>1</v>
      </c>
    </row>
    <row r="183" spans="1:4" x14ac:dyDescent="0.3">
      <c r="A183">
        <v>0</v>
      </c>
      <c r="B183">
        <v>0</v>
      </c>
      <c r="C183">
        <v>0</v>
      </c>
      <c r="D183">
        <f>IF('Raw Data'!D183&lt;4, 1, 0)</f>
        <v>1</v>
      </c>
    </row>
    <row r="184" spans="1:4" x14ac:dyDescent="0.3">
      <c r="A184">
        <v>0</v>
      </c>
      <c r="B184">
        <v>0</v>
      </c>
      <c r="C184">
        <v>0</v>
      </c>
      <c r="D184">
        <f>IF('Raw Data'!D184&lt;4, 1, 0)</f>
        <v>1</v>
      </c>
    </row>
    <row r="185" spans="1:4" x14ac:dyDescent="0.3">
      <c r="A185">
        <v>0</v>
      </c>
      <c r="B185">
        <v>0</v>
      </c>
      <c r="C185">
        <v>0</v>
      </c>
      <c r="D185">
        <f>IF('Raw Data'!D185&lt;4, 1, 0)</f>
        <v>1</v>
      </c>
    </row>
    <row r="186" spans="1:4" x14ac:dyDescent="0.3">
      <c r="A186">
        <v>0</v>
      </c>
      <c r="B186">
        <v>0</v>
      </c>
      <c r="C186">
        <v>0</v>
      </c>
      <c r="D186">
        <f>IF('Raw Data'!D186&lt;4, 1, 0)</f>
        <v>1</v>
      </c>
    </row>
    <row r="187" spans="1:4" x14ac:dyDescent="0.3">
      <c r="A187">
        <v>0</v>
      </c>
      <c r="B187">
        <v>0</v>
      </c>
      <c r="C187">
        <v>0</v>
      </c>
      <c r="D187">
        <f>IF('Raw Data'!D187&lt;4, 1, 0)</f>
        <v>1</v>
      </c>
    </row>
    <row r="188" spans="1:4" x14ac:dyDescent="0.3">
      <c r="A188">
        <v>0</v>
      </c>
      <c r="B188">
        <v>0</v>
      </c>
      <c r="C188">
        <v>0</v>
      </c>
      <c r="D188">
        <f>IF('Raw Data'!D188&lt;4, 1, 0)</f>
        <v>1</v>
      </c>
    </row>
    <row r="189" spans="1:4" x14ac:dyDescent="0.3">
      <c r="A189">
        <v>0</v>
      </c>
      <c r="B189">
        <v>0</v>
      </c>
      <c r="C189">
        <v>0</v>
      </c>
      <c r="D189">
        <f>IF('Raw Data'!D189&lt;4, 1, 0)</f>
        <v>1</v>
      </c>
    </row>
    <row r="190" spans="1:4" x14ac:dyDescent="0.3">
      <c r="A190">
        <v>0</v>
      </c>
      <c r="B190">
        <v>0</v>
      </c>
      <c r="C190">
        <v>0</v>
      </c>
      <c r="D190">
        <f>IF('Raw Data'!D190&lt;4, 1, 0)</f>
        <v>1</v>
      </c>
    </row>
    <row r="191" spans="1:4" x14ac:dyDescent="0.3">
      <c r="A191">
        <v>0</v>
      </c>
      <c r="B191">
        <v>0</v>
      </c>
      <c r="C191">
        <v>0</v>
      </c>
      <c r="D191">
        <f>IF('Raw Data'!D191&lt;4, 1, 0)</f>
        <v>1</v>
      </c>
    </row>
    <row r="192" spans="1:4" x14ac:dyDescent="0.3">
      <c r="A192">
        <v>0</v>
      </c>
      <c r="B192">
        <v>0</v>
      </c>
      <c r="C192">
        <v>0</v>
      </c>
      <c r="D192">
        <f>IF('Raw Data'!D192&lt;4, 1, 0)</f>
        <v>1</v>
      </c>
    </row>
    <row r="193" spans="1:4" x14ac:dyDescent="0.3">
      <c r="A193">
        <v>0</v>
      </c>
      <c r="B193">
        <v>0</v>
      </c>
      <c r="C193">
        <v>0</v>
      </c>
      <c r="D193">
        <f>IF('Raw Data'!D193&lt;4, 1, 0)</f>
        <v>1</v>
      </c>
    </row>
    <row r="194" spans="1:4" x14ac:dyDescent="0.3">
      <c r="A194">
        <v>0</v>
      </c>
      <c r="B194">
        <v>0</v>
      </c>
      <c r="C194">
        <v>0</v>
      </c>
      <c r="D194">
        <f>IF('Raw Data'!D194&lt;4, 1, 0)</f>
        <v>1</v>
      </c>
    </row>
    <row r="195" spans="1:4" x14ac:dyDescent="0.3">
      <c r="A195">
        <v>0</v>
      </c>
      <c r="B195">
        <v>0</v>
      </c>
      <c r="C195">
        <v>0</v>
      </c>
      <c r="D195">
        <f>IF('Raw Data'!D195&lt;4, 1, 0)</f>
        <v>1</v>
      </c>
    </row>
    <row r="196" spans="1:4" x14ac:dyDescent="0.3">
      <c r="A196">
        <v>0</v>
      </c>
      <c r="B196">
        <v>0</v>
      </c>
      <c r="C196">
        <v>0</v>
      </c>
      <c r="D196">
        <f>IF('Raw Data'!D196&lt;4, 1, 0)</f>
        <v>1</v>
      </c>
    </row>
    <row r="197" spans="1:4" x14ac:dyDescent="0.3">
      <c r="A197">
        <v>0</v>
      </c>
      <c r="B197">
        <v>0</v>
      </c>
      <c r="C197">
        <v>0</v>
      </c>
      <c r="D197">
        <f>IF('Raw Data'!D197&lt;4, 1, 0)</f>
        <v>1</v>
      </c>
    </row>
    <row r="198" spans="1:4" x14ac:dyDescent="0.3">
      <c r="A198">
        <v>0</v>
      </c>
      <c r="B198">
        <v>0</v>
      </c>
      <c r="C198">
        <v>0</v>
      </c>
      <c r="D198">
        <f>IF('Raw Data'!D198&lt;4, 1, 0)</f>
        <v>1</v>
      </c>
    </row>
    <row r="199" spans="1:4" x14ac:dyDescent="0.3">
      <c r="A199">
        <v>0</v>
      </c>
      <c r="B199">
        <v>0</v>
      </c>
      <c r="C199">
        <v>0</v>
      </c>
      <c r="D199">
        <f>IF('Raw Data'!D199&lt;4, 1, 0)</f>
        <v>1</v>
      </c>
    </row>
    <row r="200" spans="1:4" x14ac:dyDescent="0.3">
      <c r="A200">
        <v>0</v>
      </c>
      <c r="B200">
        <v>0</v>
      </c>
      <c r="C200">
        <v>0</v>
      </c>
      <c r="D200">
        <f>IF('Raw Data'!D200&lt;4, 1, 0)</f>
        <v>1</v>
      </c>
    </row>
    <row r="201" spans="1:4" x14ac:dyDescent="0.3">
      <c r="A201">
        <v>0</v>
      </c>
      <c r="B201">
        <v>0</v>
      </c>
      <c r="C201">
        <v>0</v>
      </c>
      <c r="D201">
        <f>IF('Raw Data'!D201&lt;4, 1, 0)</f>
        <v>1</v>
      </c>
    </row>
    <row r="202" spans="1:4" x14ac:dyDescent="0.3">
      <c r="A202">
        <v>0</v>
      </c>
      <c r="B202">
        <v>0</v>
      </c>
      <c r="C202">
        <v>0</v>
      </c>
      <c r="D202">
        <f>IF('Raw Data'!D202&lt;4, 1, 0)</f>
        <v>1</v>
      </c>
    </row>
    <row r="203" spans="1:4" x14ac:dyDescent="0.3">
      <c r="A203">
        <v>0</v>
      </c>
      <c r="B203">
        <v>0</v>
      </c>
      <c r="C203">
        <v>0</v>
      </c>
      <c r="D203">
        <f>IF('Raw Data'!D203&lt;4, 1, 0)</f>
        <v>1</v>
      </c>
    </row>
    <row r="204" spans="1:4" x14ac:dyDescent="0.3">
      <c r="A204">
        <v>0</v>
      </c>
      <c r="B204">
        <v>0</v>
      </c>
      <c r="C204">
        <v>0</v>
      </c>
      <c r="D204">
        <f>IF('Raw Data'!D204&lt;4, 1, 0)</f>
        <v>1</v>
      </c>
    </row>
    <row r="205" spans="1:4" x14ac:dyDescent="0.3">
      <c r="A205">
        <v>0</v>
      </c>
      <c r="B205">
        <v>0</v>
      </c>
      <c r="C205">
        <v>0</v>
      </c>
      <c r="D205">
        <f>IF('Raw Data'!D205&lt;4, 1, 0)</f>
        <v>1</v>
      </c>
    </row>
    <row r="206" spans="1:4" x14ac:dyDescent="0.3">
      <c r="A206">
        <v>0</v>
      </c>
      <c r="B206">
        <v>0</v>
      </c>
      <c r="C206">
        <v>0</v>
      </c>
      <c r="D206">
        <f>IF('Raw Data'!D206&lt;4, 1, 0)</f>
        <v>1</v>
      </c>
    </row>
    <row r="207" spans="1:4" x14ac:dyDescent="0.3">
      <c r="A207">
        <v>0</v>
      </c>
      <c r="B207">
        <v>0</v>
      </c>
      <c r="C207">
        <v>0</v>
      </c>
      <c r="D207">
        <f>IF('Raw Data'!D207&lt;4, 1, 0)</f>
        <v>1</v>
      </c>
    </row>
    <row r="208" spans="1:4" x14ac:dyDescent="0.3">
      <c r="A208">
        <v>0</v>
      </c>
      <c r="B208">
        <v>0</v>
      </c>
      <c r="C208">
        <v>0</v>
      </c>
      <c r="D208">
        <f>IF('Raw Data'!D208&lt;4, 1, 0)</f>
        <v>1</v>
      </c>
    </row>
    <row r="209" spans="1:4" x14ac:dyDescent="0.3">
      <c r="A209">
        <v>0</v>
      </c>
      <c r="B209">
        <v>0</v>
      </c>
      <c r="C209">
        <v>0</v>
      </c>
      <c r="D209">
        <f>IF('Raw Data'!D209&lt;4, 1, 0)</f>
        <v>1</v>
      </c>
    </row>
    <row r="210" spans="1:4" x14ac:dyDescent="0.3">
      <c r="A210">
        <v>0</v>
      </c>
      <c r="B210">
        <v>0</v>
      </c>
      <c r="C210">
        <v>0</v>
      </c>
      <c r="D210">
        <f>IF('Raw Data'!D210&lt;4, 1, 0)</f>
        <v>1</v>
      </c>
    </row>
    <row r="211" spans="1:4" x14ac:dyDescent="0.3">
      <c r="A211">
        <v>0</v>
      </c>
      <c r="B211">
        <v>0</v>
      </c>
      <c r="C211">
        <v>0</v>
      </c>
      <c r="D211">
        <f>IF('Raw Data'!D211&lt;4, 1, 0)</f>
        <v>1</v>
      </c>
    </row>
    <row r="212" spans="1:4" x14ac:dyDescent="0.3">
      <c r="A212">
        <v>0</v>
      </c>
      <c r="B212">
        <v>0</v>
      </c>
      <c r="C212">
        <v>0</v>
      </c>
      <c r="D212">
        <f>IF('Raw Data'!D212&lt;4, 1, 0)</f>
        <v>1</v>
      </c>
    </row>
    <row r="213" spans="1:4" x14ac:dyDescent="0.3">
      <c r="A213">
        <v>0</v>
      </c>
      <c r="B213">
        <v>0</v>
      </c>
      <c r="C213">
        <v>0</v>
      </c>
      <c r="D213">
        <f>IF('Raw Data'!D213&lt;4, 1, 0)</f>
        <v>1</v>
      </c>
    </row>
    <row r="214" spans="1:4" x14ac:dyDescent="0.3">
      <c r="A214">
        <v>0</v>
      </c>
      <c r="B214">
        <v>0</v>
      </c>
      <c r="C214">
        <v>0</v>
      </c>
      <c r="D214">
        <f>IF('Raw Data'!D214&lt;4, 1, 0)</f>
        <v>1</v>
      </c>
    </row>
    <row r="215" spans="1:4" x14ac:dyDescent="0.3">
      <c r="A215">
        <v>0</v>
      </c>
      <c r="B215">
        <v>0</v>
      </c>
      <c r="C215">
        <v>0</v>
      </c>
      <c r="D215">
        <f>IF('Raw Data'!D215&lt;4, 1, 0)</f>
        <v>1</v>
      </c>
    </row>
    <row r="216" spans="1:4" x14ac:dyDescent="0.3">
      <c r="A216">
        <v>0</v>
      </c>
      <c r="B216">
        <v>0</v>
      </c>
      <c r="C216">
        <v>0</v>
      </c>
      <c r="D216">
        <f>IF('Raw Data'!D216&lt;4, 1, 0)</f>
        <v>1</v>
      </c>
    </row>
    <row r="217" spans="1:4" x14ac:dyDescent="0.3">
      <c r="A217">
        <v>0</v>
      </c>
      <c r="B217">
        <v>0</v>
      </c>
      <c r="C217">
        <v>0</v>
      </c>
      <c r="D217">
        <f>IF('Raw Data'!D217&lt;4, 1, 0)</f>
        <v>1</v>
      </c>
    </row>
    <row r="218" spans="1:4" x14ac:dyDescent="0.3">
      <c r="A218">
        <v>0</v>
      </c>
      <c r="B218">
        <v>0</v>
      </c>
      <c r="C218">
        <v>0</v>
      </c>
      <c r="D218">
        <f>IF('Raw Data'!D218&lt;4, 1, 0)</f>
        <v>1</v>
      </c>
    </row>
    <row r="219" spans="1:4" x14ac:dyDescent="0.3">
      <c r="A219">
        <v>0</v>
      </c>
      <c r="B219">
        <v>0</v>
      </c>
      <c r="C219">
        <v>0</v>
      </c>
      <c r="D219">
        <f>IF('Raw Data'!D219&lt;4, 1, 0)</f>
        <v>1</v>
      </c>
    </row>
    <row r="220" spans="1:4" x14ac:dyDescent="0.3">
      <c r="A220">
        <v>0</v>
      </c>
      <c r="B220">
        <v>0</v>
      </c>
      <c r="C220">
        <v>0</v>
      </c>
      <c r="D220">
        <f>IF('Raw Data'!D220&lt;4, 1, 0)</f>
        <v>1</v>
      </c>
    </row>
    <row r="221" spans="1:4" x14ac:dyDescent="0.3">
      <c r="A221">
        <v>0</v>
      </c>
      <c r="B221">
        <v>0</v>
      </c>
      <c r="C221">
        <v>0</v>
      </c>
      <c r="D221">
        <f>IF('Raw Data'!D221&lt;4, 1, 0)</f>
        <v>1</v>
      </c>
    </row>
    <row r="222" spans="1:4" x14ac:dyDescent="0.3">
      <c r="A222">
        <v>0</v>
      </c>
      <c r="B222">
        <v>0</v>
      </c>
      <c r="C222">
        <v>0</v>
      </c>
      <c r="D222">
        <f>IF('Raw Data'!D222&lt;4, 1, 0)</f>
        <v>1</v>
      </c>
    </row>
    <row r="223" spans="1:4" x14ac:dyDescent="0.3">
      <c r="A223">
        <v>0</v>
      </c>
      <c r="B223">
        <v>0</v>
      </c>
      <c r="C223">
        <v>0</v>
      </c>
      <c r="D223">
        <f>IF('Raw Data'!D223&lt;4, 1, 0)</f>
        <v>1</v>
      </c>
    </row>
    <row r="224" spans="1:4" x14ac:dyDescent="0.3">
      <c r="A224">
        <v>0</v>
      </c>
      <c r="B224">
        <v>0</v>
      </c>
      <c r="C224">
        <v>0</v>
      </c>
      <c r="D224">
        <f>IF('Raw Data'!D224&lt;4, 1, 0)</f>
        <v>1</v>
      </c>
    </row>
    <row r="225" spans="1:4" x14ac:dyDescent="0.3">
      <c r="A225">
        <v>0</v>
      </c>
      <c r="B225">
        <v>0</v>
      </c>
      <c r="C225">
        <v>0</v>
      </c>
      <c r="D225">
        <f>IF('Raw Data'!D225&lt;4, 1, 0)</f>
        <v>1</v>
      </c>
    </row>
    <row r="226" spans="1:4" x14ac:dyDescent="0.3">
      <c r="A226">
        <v>0</v>
      </c>
      <c r="B226">
        <v>0</v>
      </c>
      <c r="C226">
        <v>0</v>
      </c>
      <c r="D226">
        <f>IF('Raw Data'!D226&lt;4, 1, 0)</f>
        <v>1</v>
      </c>
    </row>
    <row r="227" spans="1:4" x14ac:dyDescent="0.3">
      <c r="A227">
        <v>0</v>
      </c>
      <c r="B227">
        <v>0</v>
      </c>
      <c r="C227">
        <v>0</v>
      </c>
      <c r="D227">
        <f>IF('Raw Data'!D227&lt;4, 1, 0)</f>
        <v>1</v>
      </c>
    </row>
    <row r="228" spans="1:4" x14ac:dyDescent="0.3">
      <c r="A228">
        <v>0</v>
      </c>
      <c r="B228">
        <v>0</v>
      </c>
      <c r="C228">
        <v>0</v>
      </c>
      <c r="D228">
        <f>IF('Raw Data'!D228&lt;4, 1, 0)</f>
        <v>1</v>
      </c>
    </row>
    <row r="229" spans="1:4" x14ac:dyDescent="0.3">
      <c r="A229">
        <v>0</v>
      </c>
      <c r="B229">
        <v>0</v>
      </c>
      <c r="C229">
        <v>0</v>
      </c>
      <c r="D229">
        <f>IF('Raw Data'!D229&lt;4, 1, 0)</f>
        <v>1</v>
      </c>
    </row>
    <row r="230" spans="1:4" x14ac:dyDescent="0.3">
      <c r="A230">
        <v>0</v>
      </c>
      <c r="B230">
        <v>0</v>
      </c>
      <c r="C230">
        <v>0</v>
      </c>
      <c r="D230">
        <f>IF('Raw Data'!D230&lt;4, 1, 0)</f>
        <v>1</v>
      </c>
    </row>
    <row r="231" spans="1:4" x14ac:dyDescent="0.3">
      <c r="A231">
        <v>0</v>
      </c>
      <c r="B231">
        <v>0</v>
      </c>
      <c r="C231">
        <v>0</v>
      </c>
      <c r="D231">
        <f>IF('Raw Data'!D231&lt;4, 1, 0)</f>
        <v>1</v>
      </c>
    </row>
    <row r="232" spans="1:4" x14ac:dyDescent="0.3">
      <c r="A232">
        <v>0</v>
      </c>
      <c r="B232">
        <v>0</v>
      </c>
      <c r="C232">
        <v>0</v>
      </c>
      <c r="D232">
        <f>IF('Raw Data'!D232&lt;4, 1, 0)</f>
        <v>1</v>
      </c>
    </row>
    <row r="233" spans="1:4" x14ac:dyDescent="0.3">
      <c r="A233">
        <v>0</v>
      </c>
      <c r="B233">
        <v>0</v>
      </c>
      <c r="C233">
        <v>0</v>
      </c>
      <c r="D233">
        <f>IF('Raw Data'!D233&lt;4, 1, 0)</f>
        <v>1</v>
      </c>
    </row>
    <row r="234" spans="1:4" x14ac:dyDescent="0.3">
      <c r="A234">
        <v>0</v>
      </c>
      <c r="B234">
        <v>0</v>
      </c>
      <c r="C234">
        <v>0</v>
      </c>
      <c r="D234">
        <f>IF('Raw Data'!D234&lt;4, 1, 0)</f>
        <v>1</v>
      </c>
    </row>
    <row r="235" spans="1:4" x14ac:dyDescent="0.3">
      <c r="A235">
        <v>0</v>
      </c>
      <c r="B235">
        <v>0</v>
      </c>
      <c r="C235">
        <v>0</v>
      </c>
      <c r="D235">
        <f>IF('Raw Data'!D235&lt;4, 1, 0)</f>
        <v>1</v>
      </c>
    </row>
    <row r="236" spans="1:4" x14ac:dyDescent="0.3">
      <c r="A236">
        <v>0</v>
      </c>
      <c r="B236">
        <v>0</v>
      </c>
      <c r="C236">
        <v>0</v>
      </c>
      <c r="D236">
        <f>IF('Raw Data'!D236&lt;4, 1, 0)</f>
        <v>1</v>
      </c>
    </row>
    <row r="237" spans="1:4" x14ac:dyDescent="0.3">
      <c r="A237">
        <v>0</v>
      </c>
      <c r="B237">
        <v>0</v>
      </c>
      <c r="C237">
        <v>0</v>
      </c>
      <c r="D237">
        <f>IF('Raw Data'!D237&lt;4, 1, 0)</f>
        <v>1</v>
      </c>
    </row>
    <row r="238" spans="1:4" x14ac:dyDescent="0.3">
      <c r="A238">
        <v>0</v>
      </c>
      <c r="B238">
        <v>0</v>
      </c>
      <c r="C238">
        <v>0</v>
      </c>
      <c r="D238">
        <f>IF('Raw Data'!D238&lt;4, 1, 0)</f>
        <v>1</v>
      </c>
    </row>
    <row r="239" spans="1:4" x14ac:dyDescent="0.3">
      <c r="A239">
        <v>0</v>
      </c>
      <c r="B239">
        <v>0</v>
      </c>
      <c r="C239">
        <v>0</v>
      </c>
      <c r="D239">
        <f>IF('Raw Data'!D239&lt;4, 1, 0)</f>
        <v>1</v>
      </c>
    </row>
    <row r="240" spans="1:4" x14ac:dyDescent="0.3">
      <c r="A240">
        <v>0</v>
      </c>
      <c r="B240">
        <v>0</v>
      </c>
      <c r="C240">
        <v>0</v>
      </c>
      <c r="D240">
        <f>IF('Raw Data'!D240&lt;4, 1, 0)</f>
        <v>1</v>
      </c>
    </row>
    <row r="241" spans="1:4" x14ac:dyDescent="0.3">
      <c r="A241">
        <v>0</v>
      </c>
      <c r="B241">
        <v>0</v>
      </c>
      <c r="C241">
        <v>0</v>
      </c>
      <c r="D241">
        <f>IF('Raw Data'!D241&lt;4, 1, 0)</f>
        <v>1</v>
      </c>
    </row>
    <row r="242" spans="1:4" x14ac:dyDescent="0.3">
      <c r="A242">
        <v>0</v>
      </c>
      <c r="B242">
        <v>0</v>
      </c>
      <c r="C242">
        <v>0</v>
      </c>
      <c r="D242">
        <f>IF('Raw Data'!D242&lt;4, 1, 0)</f>
        <v>1</v>
      </c>
    </row>
    <row r="243" spans="1:4" x14ac:dyDescent="0.3">
      <c r="A243">
        <v>0</v>
      </c>
      <c r="B243">
        <v>0</v>
      </c>
      <c r="C243">
        <v>0</v>
      </c>
      <c r="D243">
        <f>IF('Raw Data'!D243&lt;4, 1, 0)</f>
        <v>1</v>
      </c>
    </row>
    <row r="244" spans="1:4" x14ac:dyDescent="0.3">
      <c r="A244">
        <v>0</v>
      </c>
      <c r="B244">
        <v>0</v>
      </c>
      <c r="C244">
        <v>0</v>
      </c>
      <c r="D244">
        <f>IF('Raw Data'!D244&lt;4, 1, 0)</f>
        <v>1</v>
      </c>
    </row>
    <row r="245" spans="1:4" x14ac:dyDescent="0.3">
      <c r="A245">
        <v>0</v>
      </c>
      <c r="B245">
        <v>0</v>
      </c>
      <c r="C245">
        <v>0</v>
      </c>
      <c r="D245">
        <f>IF('Raw Data'!D245&lt;4, 1, 0)</f>
        <v>1</v>
      </c>
    </row>
    <row r="246" spans="1:4" x14ac:dyDescent="0.3">
      <c r="A246">
        <v>0</v>
      </c>
      <c r="B246">
        <v>0</v>
      </c>
      <c r="C246">
        <v>0</v>
      </c>
      <c r="D246">
        <f>IF('Raw Data'!D246&lt;4, 1, 0)</f>
        <v>1</v>
      </c>
    </row>
    <row r="247" spans="1:4" x14ac:dyDescent="0.3">
      <c r="A247">
        <v>0</v>
      </c>
      <c r="B247">
        <v>0</v>
      </c>
      <c r="C247">
        <v>0</v>
      </c>
      <c r="D247">
        <f>IF('Raw Data'!D247&lt;4, 1, 0)</f>
        <v>1</v>
      </c>
    </row>
    <row r="248" spans="1:4" x14ac:dyDescent="0.3">
      <c r="A248">
        <v>0</v>
      </c>
      <c r="B248">
        <v>0</v>
      </c>
      <c r="C248">
        <v>0</v>
      </c>
      <c r="D248">
        <f>IF('Raw Data'!D248&lt;4, 1, 0)</f>
        <v>1</v>
      </c>
    </row>
    <row r="249" spans="1:4" x14ac:dyDescent="0.3">
      <c r="A249">
        <v>0</v>
      </c>
      <c r="B249">
        <v>0</v>
      </c>
      <c r="C249">
        <v>0</v>
      </c>
      <c r="D249">
        <f>IF('Raw Data'!D249&lt;4, 1, 0)</f>
        <v>1</v>
      </c>
    </row>
    <row r="250" spans="1:4" x14ac:dyDescent="0.3">
      <c r="A250">
        <v>0</v>
      </c>
      <c r="B250">
        <v>0</v>
      </c>
      <c r="C250">
        <v>0</v>
      </c>
      <c r="D250">
        <f>IF('Raw Data'!D250&lt;4, 1, 0)</f>
        <v>1</v>
      </c>
    </row>
    <row r="251" spans="1:4" x14ac:dyDescent="0.3">
      <c r="A251">
        <v>0</v>
      </c>
      <c r="B251">
        <v>0</v>
      </c>
      <c r="C251">
        <v>0</v>
      </c>
      <c r="D251">
        <f>IF('Raw Data'!D251&lt;4, 1, 0)</f>
        <v>1</v>
      </c>
    </row>
    <row r="252" spans="1:4" x14ac:dyDescent="0.3">
      <c r="A252">
        <v>0</v>
      </c>
      <c r="B252">
        <v>0</v>
      </c>
      <c r="C252">
        <v>0</v>
      </c>
      <c r="D252">
        <f>IF('Raw Data'!D252&lt;4, 1, 0)</f>
        <v>1</v>
      </c>
    </row>
    <row r="253" spans="1:4" x14ac:dyDescent="0.3">
      <c r="A253">
        <v>0</v>
      </c>
      <c r="B253">
        <v>0</v>
      </c>
      <c r="C253">
        <v>0</v>
      </c>
      <c r="D253">
        <f>IF('Raw Data'!D253&lt;4, 1, 0)</f>
        <v>1</v>
      </c>
    </row>
    <row r="254" spans="1:4" x14ac:dyDescent="0.3">
      <c r="A254">
        <v>0</v>
      </c>
      <c r="B254">
        <v>0</v>
      </c>
      <c r="C254">
        <v>0</v>
      </c>
      <c r="D254">
        <f>IF('Raw Data'!D254&lt;4, 1, 0)</f>
        <v>1</v>
      </c>
    </row>
    <row r="255" spans="1:4" x14ac:dyDescent="0.3">
      <c r="A255">
        <v>0</v>
      </c>
      <c r="B255">
        <v>0</v>
      </c>
      <c r="C255">
        <v>0</v>
      </c>
      <c r="D255">
        <f>IF('Raw Data'!D255&lt;4, 1, 0)</f>
        <v>1</v>
      </c>
    </row>
    <row r="256" spans="1:4" x14ac:dyDescent="0.3">
      <c r="A256">
        <v>0</v>
      </c>
      <c r="B256">
        <v>0</v>
      </c>
      <c r="C256">
        <v>0</v>
      </c>
      <c r="D256">
        <f>IF('Raw Data'!D256&lt;4, 1, 0)</f>
        <v>1</v>
      </c>
    </row>
    <row r="257" spans="1:4" x14ac:dyDescent="0.3">
      <c r="A257">
        <v>0</v>
      </c>
      <c r="B257">
        <v>0</v>
      </c>
      <c r="C257">
        <v>0</v>
      </c>
      <c r="D257">
        <f>IF('Raw Data'!D257&lt;4, 1, 0)</f>
        <v>1</v>
      </c>
    </row>
    <row r="258" spans="1:4" x14ac:dyDescent="0.3">
      <c r="A258">
        <v>0</v>
      </c>
      <c r="B258">
        <v>0</v>
      </c>
      <c r="C258">
        <v>0</v>
      </c>
      <c r="D258">
        <f>IF('Raw Data'!D258&lt;4, 1, 0)</f>
        <v>1</v>
      </c>
    </row>
    <row r="259" spans="1:4" x14ac:dyDescent="0.3">
      <c r="A259">
        <v>0</v>
      </c>
      <c r="B259">
        <v>0</v>
      </c>
      <c r="C259">
        <v>0</v>
      </c>
      <c r="D259">
        <f>IF('Raw Data'!D259&lt;4, 1, 0)</f>
        <v>1</v>
      </c>
    </row>
    <row r="260" spans="1:4" x14ac:dyDescent="0.3">
      <c r="A260">
        <v>0</v>
      </c>
      <c r="B260">
        <v>0</v>
      </c>
      <c r="C260">
        <v>0</v>
      </c>
      <c r="D260">
        <f>IF('Raw Data'!D260&lt;4, 1, 0)</f>
        <v>1</v>
      </c>
    </row>
    <row r="261" spans="1:4" x14ac:dyDescent="0.3">
      <c r="A261">
        <v>0</v>
      </c>
      <c r="B261">
        <v>0</v>
      </c>
      <c r="C261">
        <v>0</v>
      </c>
      <c r="D261">
        <f>IF('Raw Data'!D261&lt;4, 1, 0)</f>
        <v>1</v>
      </c>
    </row>
    <row r="262" spans="1:4" x14ac:dyDescent="0.3">
      <c r="A262">
        <v>0</v>
      </c>
      <c r="B262">
        <v>0</v>
      </c>
      <c r="C262">
        <v>0</v>
      </c>
      <c r="D262">
        <f>IF('Raw Data'!D262&lt;4, 1, 0)</f>
        <v>1</v>
      </c>
    </row>
    <row r="263" spans="1:4" x14ac:dyDescent="0.3">
      <c r="A263">
        <v>0</v>
      </c>
      <c r="B263">
        <v>0</v>
      </c>
      <c r="C263">
        <v>0</v>
      </c>
      <c r="D263">
        <f>IF('Raw Data'!D263&lt;4, 1, 0)</f>
        <v>1</v>
      </c>
    </row>
    <row r="264" spans="1:4" x14ac:dyDescent="0.3">
      <c r="A264">
        <v>0</v>
      </c>
      <c r="B264">
        <v>0</v>
      </c>
      <c r="C264">
        <v>0</v>
      </c>
      <c r="D264">
        <f>IF('Raw Data'!D264&lt;4, 1, 0)</f>
        <v>1</v>
      </c>
    </row>
    <row r="265" spans="1:4" x14ac:dyDescent="0.3">
      <c r="A265">
        <v>0</v>
      </c>
      <c r="B265">
        <v>0</v>
      </c>
      <c r="C265">
        <v>0</v>
      </c>
      <c r="D265">
        <f>IF('Raw Data'!D265&lt;4, 1, 0)</f>
        <v>1</v>
      </c>
    </row>
    <row r="266" spans="1:4" x14ac:dyDescent="0.3">
      <c r="A266">
        <v>0</v>
      </c>
      <c r="B266">
        <v>0</v>
      </c>
      <c r="C266">
        <v>0</v>
      </c>
      <c r="D266">
        <f>IF('Raw Data'!D266&lt;4, 1, 0)</f>
        <v>1</v>
      </c>
    </row>
    <row r="267" spans="1:4" x14ac:dyDescent="0.3">
      <c r="A267">
        <v>0</v>
      </c>
      <c r="B267">
        <v>0</v>
      </c>
      <c r="C267">
        <v>0</v>
      </c>
      <c r="D267">
        <f>IF('Raw Data'!D267&lt;4, 1, 0)</f>
        <v>1</v>
      </c>
    </row>
    <row r="268" spans="1:4" x14ac:dyDescent="0.3">
      <c r="A268">
        <v>0</v>
      </c>
      <c r="B268">
        <v>0</v>
      </c>
      <c r="C268">
        <v>0</v>
      </c>
      <c r="D268">
        <f>IF('Raw Data'!D268&lt;4, 1, 0)</f>
        <v>1</v>
      </c>
    </row>
    <row r="269" spans="1:4" x14ac:dyDescent="0.3">
      <c r="A269">
        <v>0</v>
      </c>
      <c r="B269">
        <v>0</v>
      </c>
      <c r="C269">
        <v>0</v>
      </c>
      <c r="D269">
        <f>IF('Raw Data'!D269&lt;4, 1, 0)</f>
        <v>1</v>
      </c>
    </row>
    <row r="270" spans="1:4" x14ac:dyDescent="0.3">
      <c r="A270">
        <v>0</v>
      </c>
      <c r="B270">
        <v>0</v>
      </c>
      <c r="C270">
        <v>0</v>
      </c>
      <c r="D270">
        <f>IF('Raw Data'!D270&lt;4, 1, 0)</f>
        <v>1</v>
      </c>
    </row>
    <row r="271" spans="1:4" x14ac:dyDescent="0.3">
      <c r="A271">
        <v>0</v>
      </c>
      <c r="B271">
        <v>0</v>
      </c>
      <c r="C271">
        <v>0</v>
      </c>
      <c r="D271">
        <f>IF('Raw Data'!D271&lt;4, 1, 0)</f>
        <v>1</v>
      </c>
    </row>
    <row r="272" spans="1:4" x14ac:dyDescent="0.3">
      <c r="A272">
        <v>0</v>
      </c>
      <c r="B272">
        <v>0</v>
      </c>
      <c r="C272">
        <v>0</v>
      </c>
      <c r="D272">
        <f>IF('Raw Data'!D272&lt;4, 1, 0)</f>
        <v>1</v>
      </c>
    </row>
    <row r="273" spans="1:4" x14ac:dyDescent="0.3">
      <c r="A273">
        <v>0</v>
      </c>
      <c r="B273">
        <v>0</v>
      </c>
      <c r="C273">
        <v>0</v>
      </c>
      <c r="D273">
        <f>IF('Raw Data'!D273&lt;4, 1, 0)</f>
        <v>1</v>
      </c>
    </row>
    <row r="274" spans="1:4" x14ac:dyDescent="0.3">
      <c r="A274">
        <v>0</v>
      </c>
      <c r="B274">
        <v>0</v>
      </c>
      <c r="C274">
        <v>0</v>
      </c>
      <c r="D274">
        <f>IF('Raw Data'!D274&lt;4, 1, 0)</f>
        <v>1</v>
      </c>
    </row>
    <row r="275" spans="1:4" x14ac:dyDescent="0.3">
      <c r="A275">
        <v>0</v>
      </c>
      <c r="B275">
        <v>0</v>
      </c>
      <c r="C275">
        <v>0</v>
      </c>
      <c r="D275">
        <f>IF('Raw Data'!D275&lt;4, 1, 0)</f>
        <v>1</v>
      </c>
    </row>
    <row r="276" spans="1:4" x14ac:dyDescent="0.3">
      <c r="A276">
        <v>0</v>
      </c>
      <c r="B276">
        <v>0</v>
      </c>
      <c r="C276">
        <v>0</v>
      </c>
      <c r="D276">
        <f>IF('Raw Data'!D276&lt;4, 1, 0)</f>
        <v>1</v>
      </c>
    </row>
    <row r="277" spans="1:4" x14ac:dyDescent="0.3">
      <c r="A277">
        <v>0</v>
      </c>
      <c r="B277">
        <v>0</v>
      </c>
      <c r="C277">
        <v>0</v>
      </c>
      <c r="D277">
        <f>IF('Raw Data'!D277&lt;4, 1, 0)</f>
        <v>1</v>
      </c>
    </row>
    <row r="278" spans="1:4" x14ac:dyDescent="0.3">
      <c r="A278">
        <v>0</v>
      </c>
      <c r="B278">
        <v>0</v>
      </c>
      <c r="C278">
        <v>0</v>
      </c>
      <c r="D278">
        <f>IF('Raw Data'!D278&lt;4, 1, 0)</f>
        <v>1</v>
      </c>
    </row>
    <row r="279" spans="1:4" x14ac:dyDescent="0.3">
      <c r="A279">
        <v>0</v>
      </c>
      <c r="B279">
        <v>0</v>
      </c>
      <c r="C279">
        <v>0</v>
      </c>
      <c r="D279">
        <f>IF('Raw Data'!D279&lt;4, 1, 0)</f>
        <v>1</v>
      </c>
    </row>
    <row r="280" spans="1:4" x14ac:dyDescent="0.3">
      <c r="A280">
        <v>0</v>
      </c>
      <c r="B280">
        <v>0</v>
      </c>
      <c r="C280">
        <v>0</v>
      </c>
      <c r="D280">
        <f>IF('Raw Data'!D280&lt;4, 1, 0)</f>
        <v>1</v>
      </c>
    </row>
    <row r="281" spans="1:4" x14ac:dyDescent="0.3">
      <c r="A281">
        <v>0</v>
      </c>
      <c r="B281">
        <v>0</v>
      </c>
      <c r="C281">
        <v>0</v>
      </c>
      <c r="D281">
        <f>IF('Raw Data'!D281&lt;4, 1, 0)</f>
        <v>1</v>
      </c>
    </row>
    <row r="282" spans="1:4" x14ac:dyDescent="0.3">
      <c r="A282">
        <v>0</v>
      </c>
      <c r="B282">
        <v>0</v>
      </c>
      <c r="C282">
        <v>0</v>
      </c>
      <c r="D282">
        <f>IF('Raw Data'!D282&lt;4, 1, 0)</f>
        <v>1</v>
      </c>
    </row>
    <row r="283" spans="1:4" x14ac:dyDescent="0.3">
      <c r="A283">
        <v>0</v>
      </c>
      <c r="B283">
        <v>0</v>
      </c>
      <c r="C283">
        <v>0</v>
      </c>
      <c r="D283">
        <f>IF('Raw Data'!D283&lt;4, 1, 0)</f>
        <v>1</v>
      </c>
    </row>
    <row r="284" spans="1:4" x14ac:dyDescent="0.3">
      <c r="A284">
        <v>0</v>
      </c>
      <c r="B284">
        <v>0</v>
      </c>
      <c r="C284">
        <v>0</v>
      </c>
      <c r="D284">
        <f>IF('Raw Data'!D284&lt;4, 1, 0)</f>
        <v>1</v>
      </c>
    </row>
    <row r="285" spans="1:4" x14ac:dyDescent="0.3">
      <c r="A285">
        <v>0</v>
      </c>
      <c r="B285">
        <v>0</v>
      </c>
      <c r="C285">
        <v>0</v>
      </c>
      <c r="D285">
        <f>IF('Raw Data'!D285&lt;4, 1, 0)</f>
        <v>1</v>
      </c>
    </row>
    <row r="286" spans="1:4" x14ac:dyDescent="0.3">
      <c r="A286">
        <v>0</v>
      </c>
      <c r="B286">
        <v>0</v>
      </c>
      <c r="C286">
        <v>0</v>
      </c>
      <c r="D286">
        <f>IF('Raw Data'!D286&lt;4, 1, 0)</f>
        <v>1</v>
      </c>
    </row>
    <row r="287" spans="1:4" x14ac:dyDescent="0.3">
      <c r="A287">
        <v>0</v>
      </c>
      <c r="B287">
        <v>0</v>
      </c>
      <c r="C287">
        <v>0</v>
      </c>
      <c r="D287">
        <f>IF('Raw Data'!D287&lt;4, 1, 0)</f>
        <v>1</v>
      </c>
    </row>
    <row r="288" spans="1:4" x14ac:dyDescent="0.3">
      <c r="A288">
        <v>0</v>
      </c>
      <c r="B288">
        <v>0</v>
      </c>
      <c r="C288">
        <v>0</v>
      </c>
      <c r="D288">
        <f>IF('Raw Data'!D288&lt;4, 1, 0)</f>
        <v>1</v>
      </c>
    </row>
    <row r="289" spans="1:4" x14ac:dyDescent="0.3">
      <c r="A289">
        <v>0</v>
      </c>
      <c r="B289">
        <v>0</v>
      </c>
      <c r="C289">
        <v>0</v>
      </c>
      <c r="D289">
        <f>IF('Raw Data'!D289&lt;4, 1, 0)</f>
        <v>1</v>
      </c>
    </row>
    <row r="290" spans="1:4" x14ac:dyDescent="0.3">
      <c r="A290">
        <v>0</v>
      </c>
      <c r="B290">
        <v>0</v>
      </c>
      <c r="C290">
        <v>0</v>
      </c>
      <c r="D290">
        <f>IF('Raw Data'!D290&lt;4, 1, 0)</f>
        <v>1</v>
      </c>
    </row>
    <row r="291" spans="1:4" x14ac:dyDescent="0.3">
      <c r="A291">
        <v>0</v>
      </c>
      <c r="B291">
        <v>0</v>
      </c>
      <c r="C291">
        <v>0</v>
      </c>
      <c r="D291">
        <f>IF('Raw Data'!D291&lt;4, 1, 0)</f>
        <v>1</v>
      </c>
    </row>
    <row r="292" spans="1:4" x14ac:dyDescent="0.3">
      <c r="A292">
        <v>0</v>
      </c>
      <c r="B292">
        <v>0</v>
      </c>
      <c r="C292">
        <v>0</v>
      </c>
      <c r="D292">
        <f>IF('Raw Data'!D292&lt;4, 1, 0)</f>
        <v>1</v>
      </c>
    </row>
    <row r="293" spans="1:4" x14ac:dyDescent="0.3">
      <c r="A293">
        <v>0</v>
      </c>
      <c r="B293">
        <v>0</v>
      </c>
      <c r="C293">
        <v>0</v>
      </c>
      <c r="D293">
        <f>IF('Raw Data'!D293&lt;4, 1, 0)</f>
        <v>1</v>
      </c>
    </row>
    <row r="294" spans="1:4" x14ac:dyDescent="0.3">
      <c r="A294">
        <v>0</v>
      </c>
      <c r="B294">
        <v>0</v>
      </c>
      <c r="C294">
        <v>0</v>
      </c>
      <c r="D294">
        <f>IF('Raw Data'!D294&lt;4, 1, 0)</f>
        <v>1</v>
      </c>
    </row>
    <row r="295" spans="1:4" x14ac:dyDescent="0.3">
      <c r="A295">
        <v>0</v>
      </c>
      <c r="B295">
        <v>0</v>
      </c>
      <c r="C295">
        <v>0</v>
      </c>
      <c r="D295">
        <f>IF('Raw Data'!D295&lt;4, 1, 0)</f>
        <v>1</v>
      </c>
    </row>
    <row r="296" spans="1:4" x14ac:dyDescent="0.3">
      <c r="A296">
        <v>0</v>
      </c>
      <c r="B296">
        <v>0</v>
      </c>
      <c r="C296">
        <v>0</v>
      </c>
      <c r="D296">
        <f>IF('Raw Data'!D296&lt;4, 1, 0)</f>
        <v>1</v>
      </c>
    </row>
    <row r="297" spans="1:4" x14ac:dyDescent="0.3">
      <c r="A297">
        <v>0</v>
      </c>
      <c r="B297">
        <v>0</v>
      </c>
      <c r="C297">
        <v>0</v>
      </c>
      <c r="D297">
        <f>IF('Raw Data'!D297&lt;4, 1, 0)</f>
        <v>1</v>
      </c>
    </row>
    <row r="298" spans="1:4" x14ac:dyDescent="0.3">
      <c r="A298">
        <v>0</v>
      </c>
      <c r="B298">
        <v>0</v>
      </c>
      <c r="C298">
        <v>0</v>
      </c>
      <c r="D298">
        <f>IF('Raw Data'!D298&lt;4, 1, 0)</f>
        <v>1</v>
      </c>
    </row>
    <row r="299" spans="1:4" x14ac:dyDescent="0.3">
      <c r="A299">
        <v>0</v>
      </c>
      <c r="B299">
        <v>0</v>
      </c>
      <c r="C299">
        <v>0</v>
      </c>
      <c r="D299">
        <f>IF('Raw Data'!D299&lt;4, 1, 0)</f>
        <v>1</v>
      </c>
    </row>
    <row r="300" spans="1:4" x14ac:dyDescent="0.3">
      <c r="A300">
        <v>0</v>
      </c>
      <c r="B300">
        <v>0</v>
      </c>
      <c r="C300">
        <v>0</v>
      </c>
      <c r="D300">
        <f>IF('Raw Data'!D300&lt;4, 1, 0)</f>
        <v>1</v>
      </c>
    </row>
    <row r="301" spans="1:4" x14ac:dyDescent="0.3">
      <c r="A301">
        <v>0</v>
      </c>
      <c r="B301">
        <v>0</v>
      </c>
      <c r="C301">
        <v>0</v>
      </c>
      <c r="D301">
        <f>IF('Raw Data'!D301&lt;4, 1, 0)</f>
        <v>1</v>
      </c>
    </row>
    <row r="302" spans="1:4" x14ac:dyDescent="0.3">
      <c r="A302">
        <v>0</v>
      </c>
      <c r="B302">
        <v>0</v>
      </c>
      <c r="C302">
        <v>0</v>
      </c>
      <c r="D302">
        <f>IF('Raw Data'!D302&lt;4, 1, 0)</f>
        <v>1</v>
      </c>
    </row>
    <row r="303" spans="1:4" x14ac:dyDescent="0.3">
      <c r="A303">
        <v>0</v>
      </c>
      <c r="B303">
        <v>0</v>
      </c>
      <c r="C303">
        <v>0</v>
      </c>
      <c r="D303">
        <f>IF('Raw Data'!D303&lt;4, 1, 0)</f>
        <v>1</v>
      </c>
    </row>
    <row r="304" spans="1:4" x14ac:dyDescent="0.3">
      <c r="A304">
        <v>0</v>
      </c>
      <c r="B304">
        <v>0</v>
      </c>
      <c r="C304">
        <v>0</v>
      </c>
      <c r="D304">
        <f>IF('Raw Data'!D304&lt;4, 1, 0)</f>
        <v>1</v>
      </c>
    </row>
    <row r="305" spans="1:4" x14ac:dyDescent="0.3">
      <c r="A305">
        <v>0</v>
      </c>
      <c r="B305">
        <v>0</v>
      </c>
      <c r="C305">
        <v>0</v>
      </c>
      <c r="D305">
        <f>IF('Raw Data'!D305&lt;4, 1, 0)</f>
        <v>1</v>
      </c>
    </row>
    <row r="306" spans="1:4" x14ac:dyDescent="0.3">
      <c r="A306">
        <v>0</v>
      </c>
      <c r="B306">
        <v>0</v>
      </c>
      <c r="C306">
        <v>0</v>
      </c>
      <c r="D306">
        <f>IF('Raw Data'!D306&lt;4, 1, 0)</f>
        <v>1</v>
      </c>
    </row>
    <row r="307" spans="1:4" x14ac:dyDescent="0.3">
      <c r="A307">
        <v>0</v>
      </c>
      <c r="B307">
        <v>0</v>
      </c>
      <c r="C307">
        <v>0</v>
      </c>
      <c r="D307">
        <f>IF('Raw Data'!D307&lt;4, 1, 0)</f>
        <v>1</v>
      </c>
    </row>
    <row r="308" spans="1:4" x14ac:dyDescent="0.3">
      <c r="A308">
        <v>0</v>
      </c>
      <c r="B308">
        <v>0</v>
      </c>
      <c r="C308">
        <v>0</v>
      </c>
      <c r="D308">
        <f>IF('Raw Data'!D308&lt;4, 1, 0)</f>
        <v>1</v>
      </c>
    </row>
    <row r="309" spans="1:4" x14ac:dyDescent="0.3">
      <c r="A309">
        <v>0</v>
      </c>
      <c r="B309">
        <v>0</v>
      </c>
      <c r="C309">
        <v>0</v>
      </c>
      <c r="D309">
        <f>IF('Raw Data'!D309&lt;4, 1, 0)</f>
        <v>1</v>
      </c>
    </row>
    <row r="310" spans="1:4" x14ac:dyDescent="0.3">
      <c r="A310">
        <v>0</v>
      </c>
      <c r="B310">
        <v>0</v>
      </c>
      <c r="C310">
        <v>0</v>
      </c>
      <c r="D310">
        <f>IF('Raw Data'!D310&lt;4, 1, 0)</f>
        <v>1</v>
      </c>
    </row>
    <row r="311" spans="1:4" x14ac:dyDescent="0.3">
      <c r="A311">
        <v>0</v>
      </c>
      <c r="B311">
        <v>0</v>
      </c>
      <c r="C311">
        <v>0</v>
      </c>
      <c r="D311">
        <f>IF('Raw Data'!D311&lt;4, 1, 0)</f>
        <v>1</v>
      </c>
    </row>
    <row r="312" spans="1:4" x14ac:dyDescent="0.3">
      <c r="A312">
        <v>0</v>
      </c>
      <c r="B312">
        <v>0</v>
      </c>
      <c r="C312">
        <v>0</v>
      </c>
      <c r="D312">
        <f>IF('Raw Data'!D312&lt;4, 1, 0)</f>
        <v>1</v>
      </c>
    </row>
    <row r="313" spans="1:4" x14ac:dyDescent="0.3">
      <c r="A313">
        <v>0</v>
      </c>
      <c r="B313">
        <v>0</v>
      </c>
      <c r="C313">
        <v>0</v>
      </c>
      <c r="D313">
        <f>IF('Raw Data'!D313&lt;4, 1, 0)</f>
        <v>1</v>
      </c>
    </row>
    <row r="314" spans="1:4" x14ac:dyDescent="0.3">
      <c r="A314">
        <v>0</v>
      </c>
      <c r="B314">
        <v>0</v>
      </c>
      <c r="C314">
        <v>0</v>
      </c>
      <c r="D314">
        <f>IF('Raw Data'!D314&lt;4, 1, 0)</f>
        <v>1</v>
      </c>
    </row>
    <row r="315" spans="1:4" x14ac:dyDescent="0.3">
      <c r="A315">
        <v>0</v>
      </c>
      <c r="B315">
        <v>0</v>
      </c>
      <c r="C315">
        <v>0</v>
      </c>
      <c r="D315">
        <f>IF('Raw Data'!D315&lt;4, 1, 0)</f>
        <v>1</v>
      </c>
    </row>
    <row r="316" spans="1:4" x14ac:dyDescent="0.3">
      <c r="A316">
        <v>0</v>
      </c>
      <c r="B316">
        <v>0</v>
      </c>
      <c r="C316">
        <v>0</v>
      </c>
      <c r="D316">
        <f>IF('Raw Data'!D316&lt;4, 1, 0)</f>
        <v>1</v>
      </c>
    </row>
    <row r="317" spans="1:4" x14ac:dyDescent="0.3">
      <c r="A317">
        <v>0</v>
      </c>
      <c r="B317">
        <v>0</v>
      </c>
      <c r="C317">
        <v>0</v>
      </c>
      <c r="D317">
        <f>IF('Raw Data'!D317&lt;4, 1, 0)</f>
        <v>1</v>
      </c>
    </row>
    <row r="318" spans="1:4" x14ac:dyDescent="0.3">
      <c r="A318">
        <v>0</v>
      </c>
      <c r="B318">
        <v>0</v>
      </c>
      <c r="C318">
        <v>0</v>
      </c>
      <c r="D318">
        <f>IF('Raw Data'!D318&lt;4, 1, 0)</f>
        <v>1</v>
      </c>
    </row>
    <row r="319" spans="1:4" x14ac:dyDescent="0.3">
      <c r="A319">
        <v>0</v>
      </c>
      <c r="B319">
        <v>0</v>
      </c>
      <c r="C319">
        <v>0</v>
      </c>
      <c r="D319">
        <f>IF('Raw Data'!D319&lt;4, 1, 0)</f>
        <v>1</v>
      </c>
    </row>
    <row r="320" spans="1:4" x14ac:dyDescent="0.3">
      <c r="A320">
        <v>0</v>
      </c>
      <c r="B320">
        <v>0</v>
      </c>
      <c r="C320">
        <v>0</v>
      </c>
      <c r="D320">
        <f>IF('Raw Data'!D320&lt;4, 1, 0)</f>
        <v>1</v>
      </c>
    </row>
    <row r="321" spans="1:4" x14ac:dyDescent="0.3">
      <c r="A321">
        <v>0</v>
      </c>
      <c r="B321">
        <v>0</v>
      </c>
      <c r="C321">
        <v>0</v>
      </c>
      <c r="D321">
        <f>IF('Raw Data'!D321&lt;4, 1, 0)</f>
        <v>1</v>
      </c>
    </row>
    <row r="322" spans="1:4" x14ac:dyDescent="0.3">
      <c r="A322">
        <v>0</v>
      </c>
      <c r="B322">
        <v>0</v>
      </c>
      <c r="C322">
        <v>0</v>
      </c>
      <c r="D322">
        <f>IF('Raw Data'!D322&lt;4, 1, 0)</f>
        <v>1</v>
      </c>
    </row>
    <row r="323" spans="1:4" x14ac:dyDescent="0.3">
      <c r="A323">
        <v>0</v>
      </c>
      <c r="B323">
        <v>0</v>
      </c>
      <c r="C323">
        <v>0</v>
      </c>
      <c r="D323">
        <f>IF('Raw Data'!D323&lt;4, 1, 0)</f>
        <v>1</v>
      </c>
    </row>
    <row r="324" spans="1:4" x14ac:dyDescent="0.3">
      <c r="A324">
        <v>0</v>
      </c>
      <c r="B324">
        <v>0</v>
      </c>
      <c r="C324">
        <v>0</v>
      </c>
      <c r="D324">
        <f>IF('Raw Data'!D324&lt;4, 1, 0)</f>
        <v>1</v>
      </c>
    </row>
    <row r="325" spans="1:4" x14ac:dyDescent="0.3">
      <c r="A325">
        <v>0</v>
      </c>
      <c r="B325">
        <v>0</v>
      </c>
      <c r="C325">
        <v>0</v>
      </c>
      <c r="D325">
        <f>IF('Raw Data'!D325&lt;4, 1, 0)</f>
        <v>1</v>
      </c>
    </row>
    <row r="326" spans="1:4" x14ac:dyDescent="0.3">
      <c r="A326">
        <v>0</v>
      </c>
      <c r="B326">
        <v>0</v>
      </c>
      <c r="C326">
        <v>0</v>
      </c>
      <c r="D326">
        <f>IF('Raw Data'!D326&lt;4, 1, 0)</f>
        <v>1</v>
      </c>
    </row>
    <row r="327" spans="1:4" x14ac:dyDescent="0.3">
      <c r="A327">
        <v>0</v>
      </c>
      <c r="B327">
        <v>0</v>
      </c>
      <c r="C327">
        <v>0</v>
      </c>
      <c r="D327">
        <f>IF('Raw Data'!D327&lt;4, 1, 0)</f>
        <v>1</v>
      </c>
    </row>
    <row r="328" spans="1:4" x14ac:dyDescent="0.3">
      <c r="A328">
        <v>0</v>
      </c>
      <c r="B328">
        <v>0</v>
      </c>
      <c r="C328">
        <v>0</v>
      </c>
      <c r="D328">
        <f>IF('Raw Data'!D328&lt;4, 1, 0)</f>
        <v>1</v>
      </c>
    </row>
    <row r="329" spans="1:4" x14ac:dyDescent="0.3">
      <c r="A329">
        <v>0</v>
      </c>
      <c r="B329">
        <v>0</v>
      </c>
      <c r="C329">
        <v>0</v>
      </c>
      <c r="D329">
        <f>IF('Raw Data'!D329&lt;4, 1, 0)</f>
        <v>1</v>
      </c>
    </row>
    <row r="330" spans="1:4" x14ac:dyDescent="0.3">
      <c r="A330">
        <v>0</v>
      </c>
      <c r="B330">
        <v>0</v>
      </c>
      <c r="C330">
        <v>0</v>
      </c>
      <c r="D330">
        <f>IF('Raw Data'!D330&lt;4, 1, 0)</f>
        <v>1</v>
      </c>
    </row>
    <row r="331" spans="1:4" x14ac:dyDescent="0.3">
      <c r="A331">
        <v>0</v>
      </c>
      <c r="B331">
        <v>0</v>
      </c>
      <c r="C331">
        <v>0</v>
      </c>
      <c r="D331">
        <f>IF('Raw Data'!D331&lt;4, 1, 0)</f>
        <v>1</v>
      </c>
    </row>
    <row r="332" spans="1:4" x14ac:dyDescent="0.3">
      <c r="A332">
        <v>0</v>
      </c>
      <c r="B332">
        <v>0</v>
      </c>
      <c r="C332">
        <v>0</v>
      </c>
      <c r="D332">
        <f>IF('Raw Data'!D332&lt;4, 1, 0)</f>
        <v>1</v>
      </c>
    </row>
    <row r="333" spans="1:4" x14ac:dyDescent="0.3">
      <c r="A333">
        <v>0</v>
      </c>
      <c r="B333">
        <v>0</v>
      </c>
      <c r="C333">
        <v>0</v>
      </c>
      <c r="D333">
        <f>IF('Raw Data'!D333&lt;4, 1, 0)</f>
        <v>1</v>
      </c>
    </row>
    <row r="334" spans="1:4" x14ac:dyDescent="0.3">
      <c r="A334">
        <v>0</v>
      </c>
      <c r="B334">
        <v>0</v>
      </c>
      <c r="C334">
        <v>0</v>
      </c>
      <c r="D334">
        <f>IF('Raw Data'!D334&lt;4, 1, 0)</f>
        <v>1</v>
      </c>
    </row>
    <row r="335" spans="1:4" x14ac:dyDescent="0.3">
      <c r="A335">
        <v>0</v>
      </c>
      <c r="B335">
        <v>0</v>
      </c>
      <c r="C335">
        <v>0</v>
      </c>
      <c r="D335">
        <f>IF('Raw Data'!D335&lt;4, 1, 0)</f>
        <v>1</v>
      </c>
    </row>
    <row r="336" spans="1:4" x14ac:dyDescent="0.3">
      <c r="A336">
        <v>0</v>
      </c>
      <c r="B336">
        <v>0</v>
      </c>
      <c r="C336">
        <v>0</v>
      </c>
      <c r="D336">
        <f>IF('Raw Data'!D336&lt;4, 1, 0)</f>
        <v>1</v>
      </c>
    </row>
    <row r="337" spans="1:4" x14ac:dyDescent="0.3">
      <c r="A337">
        <v>0</v>
      </c>
      <c r="B337">
        <v>0</v>
      </c>
      <c r="C337">
        <v>0</v>
      </c>
      <c r="D337">
        <f>IF('Raw Data'!D337&lt;4, 1, 0)</f>
        <v>1</v>
      </c>
    </row>
    <row r="338" spans="1:4" x14ac:dyDescent="0.3">
      <c r="A338">
        <v>0</v>
      </c>
      <c r="B338">
        <v>0</v>
      </c>
      <c r="C338">
        <v>0</v>
      </c>
      <c r="D338">
        <f>IF('Raw Data'!D338&lt;4, 1, 0)</f>
        <v>1</v>
      </c>
    </row>
    <row r="339" spans="1:4" x14ac:dyDescent="0.3">
      <c r="A339">
        <v>0</v>
      </c>
      <c r="B339">
        <v>0</v>
      </c>
      <c r="C339">
        <v>0</v>
      </c>
      <c r="D339">
        <f>IF('Raw Data'!D339&lt;4, 1, 0)</f>
        <v>1</v>
      </c>
    </row>
    <row r="340" spans="1:4" x14ac:dyDescent="0.3">
      <c r="A340">
        <v>0</v>
      </c>
      <c r="B340">
        <v>0</v>
      </c>
      <c r="C340">
        <v>0</v>
      </c>
      <c r="D340">
        <f>IF('Raw Data'!D340&lt;4, 1, 0)</f>
        <v>1</v>
      </c>
    </row>
    <row r="341" spans="1:4" x14ac:dyDescent="0.3">
      <c r="A341">
        <v>0</v>
      </c>
      <c r="B341">
        <v>0</v>
      </c>
      <c r="C341">
        <v>0</v>
      </c>
      <c r="D341">
        <f>IF('Raw Data'!D341&lt;4, 1, 0)</f>
        <v>1</v>
      </c>
    </row>
    <row r="342" spans="1:4" x14ac:dyDescent="0.3">
      <c r="A342">
        <v>0</v>
      </c>
      <c r="B342">
        <v>0</v>
      </c>
      <c r="C342">
        <v>0</v>
      </c>
      <c r="D342">
        <f>IF('Raw Data'!D342&lt;4, 1, 0)</f>
        <v>1</v>
      </c>
    </row>
    <row r="343" spans="1:4" x14ac:dyDescent="0.3">
      <c r="A343">
        <v>0</v>
      </c>
      <c r="B343">
        <v>0</v>
      </c>
      <c r="C343">
        <v>0</v>
      </c>
      <c r="D343">
        <f>IF('Raw Data'!D343&lt;4, 1, 0)</f>
        <v>1</v>
      </c>
    </row>
    <row r="344" spans="1:4" x14ac:dyDescent="0.3">
      <c r="A344">
        <v>0</v>
      </c>
      <c r="B344">
        <v>0</v>
      </c>
      <c r="C344">
        <v>0</v>
      </c>
      <c r="D344">
        <f>IF('Raw Data'!D344&lt;4, 1, 0)</f>
        <v>1</v>
      </c>
    </row>
    <row r="345" spans="1:4" x14ac:dyDescent="0.3">
      <c r="A345">
        <v>0</v>
      </c>
      <c r="B345">
        <v>0</v>
      </c>
      <c r="C345">
        <v>0</v>
      </c>
      <c r="D345">
        <f>IF('Raw Data'!D345&lt;4, 1, 0)</f>
        <v>1</v>
      </c>
    </row>
    <row r="346" spans="1:4" x14ac:dyDescent="0.3">
      <c r="A346">
        <v>0</v>
      </c>
      <c r="B346">
        <v>0</v>
      </c>
      <c r="C346">
        <v>0</v>
      </c>
      <c r="D346">
        <f>IF('Raw Data'!D346&lt;4, 1, 0)</f>
        <v>1</v>
      </c>
    </row>
    <row r="347" spans="1:4" x14ac:dyDescent="0.3">
      <c r="A347">
        <v>0</v>
      </c>
      <c r="B347">
        <v>0</v>
      </c>
      <c r="C347">
        <v>0</v>
      </c>
      <c r="D347">
        <f>IF('Raw Data'!D347&lt;4, 1, 0)</f>
        <v>1</v>
      </c>
    </row>
    <row r="348" spans="1:4" x14ac:dyDescent="0.3">
      <c r="A348">
        <v>0</v>
      </c>
      <c r="B348">
        <v>0</v>
      </c>
      <c r="C348">
        <v>0</v>
      </c>
      <c r="D348">
        <f>IF('Raw Data'!D348&lt;4, 1, 0)</f>
        <v>1</v>
      </c>
    </row>
    <row r="349" spans="1:4" x14ac:dyDescent="0.3">
      <c r="A349">
        <v>0</v>
      </c>
      <c r="B349">
        <v>0</v>
      </c>
      <c r="C349">
        <v>0</v>
      </c>
      <c r="D349">
        <f>IF('Raw Data'!D349&lt;4, 1, 0)</f>
        <v>1</v>
      </c>
    </row>
    <row r="350" spans="1:4" x14ac:dyDescent="0.3">
      <c r="A350">
        <v>0</v>
      </c>
      <c r="B350">
        <v>0</v>
      </c>
      <c r="C350">
        <v>0</v>
      </c>
      <c r="D350">
        <f>IF('Raw Data'!D350&lt;4, 1, 0)</f>
        <v>1</v>
      </c>
    </row>
    <row r="351" spans="1:4" x14ac:dyDescent="0.3">
      <c r="A351">
        <v>0</v>
      </c>
      <c r="B351">
        <v>0</v>
      </c>
      <c r="C351">
        <v>0</v>
      </c>
      <c r="D351">
        <f>IF('Raw Data'!D351&lt;4, 1, 0)</f>
        <v>1</v>
      </c>
    </row>
    <row r="352" spans="1:4" x14ac:dyDescent="0.3">
      <c r="A352">
        <v>0</v>
      </c>
      <c r="B352">
        <v>0</v>
      </c>
      <c r="C352">
        <v>0</v>
      </c>
      <c r="D352">
        <f>IF('Raw Data'!D352&lt;4, 1, 0)</f>
        <v>1</v>
      </c>
    </row>
    <row r="353" spans="1:4" x14ac:dyDescent="0.3">
      <c r="A353">
        <v>0</v>
      </c>
      <c r="B353">
        <v>0</v>
      </c>
      <c r="C353">
        <v>0</v>
      </c>
      <c r="D353">
        <f>IF('Raw Data'!D353&lt;4, 1, 0)</f>
        <v>1</v>
      </c>
    </row>
    <row r="354" spans="1:4" x14ac:dyDescent="0.3">
      <c r="A354">
        <v>0</v>
      </c>
      <c r="B354">
        <v>0</v>
      </c>
      <c r="C354">
        <v>0</v>
      </c>
      <c r="D354">
        <f>IF('Raw Data'!D354&lt;4, 1, 0)</f>
        <v>1</v>
      </c>
    </row>
    <row r="355" spans="1:4" x14ac:dyDescent="0.3">
      <c r="A355">
        <v>0</v>
      </c>
      <c r="B355">
        <v>0</v>
      </c>
      <c r="C355">
        <v>0</v>
      </c>
      <c r="D355">
        <f>IF('Raw Data'!D355&lt;4, 1, 0)</f>
        <v>1</v>
      </c>
    </row>
    <row r="356" spans="1:4" x14ac:dyDescent="0.3">
      <c r="A356">
        <v>0</v>
      </c>
      <c r="B356">
        <v>0</v>
      </c>
      <c r="C356">
        <v>0</v>
      </c>
      <c r="D356">
        <f>IF('Raw Data'!D356&lt;4, 1, 0)</f>
        <v>1</v>
      </c>
    </row>
    <row r="357" spans="1:4" x14ac:dyDescent="0.3">
      <c r="A357">
        <v>0</v>
      </c>
      <c r="B357">
        <v>0</v>
      </c>
      <c r="C357">
        <v>0</v>
      </c>
      <c r="D357">
        <f>IF('Raw Data'!D357&lt;4, 1, 0)</f>
        <v>1</v>
      </c>
    </row>
    <row r="358" spans="1:4" x14ac:dyDescent="0.3">
      <c r="A358">
        <v>0</v>
      </c>
      <c r="B358">
        <v>0</v>
      </c>
      <c r="C358">
        <v>0</v>
      </c>
      <c r="D358">
        <f>IF('Raw Data'!D358&lt;4, 1, 0)</f>
        <v>1</v>
      </c>
    </row>
    <row r="359" spans="1:4" x14ac:dyDescent="0.3">
      <c r="A359">
        <v>0</v>
      </c>
      <c r="B359">
        <v>0</v>
      </c>
      <c r="C359">
        <v>0</v>
      </c>
      <c r="D359">
        <f>IF('Raw Data'!D359&lt;4, 1, 0)</f>
        <v>1</v>
      </c>
    </row>
    <row r="360" spans="1:4" x14ac:dyDescent="0.3">
      <c r="A360">
        <v>0</v>
      </c>
      <c r="B360">
        <v>0</v>
      </c>
      <c r="C360">
        <v>0</v>
      </c>
      <c r="D360">
        <f>IF('Raw Data'!D360&lt;4, 1, 0)</f>
        <v>1</v>
      </c>
    </row>
    <row r="361" spans="1:4" x14ac:dyDescent="0.3">
      <c r="A361">
        <v>0</v>
      </c>
      <c r="B361">
        <v>0</v>
      </c>
      <c r="C361">
        <v>0</v>
      </c>
      <c r="D361">
        <f>IF('Raw Data'!D361&lt;4, 1, 0)</f>
        <v>1</v>
      </c>
    </row>
    <row r="362" spans="1:4" x14ac:dyDescent="0.3">
      <c r="A362">
        <v>0</v>
      </c>
      <c r="B362">
        <v>0</v>
      </c>
      <c r="C362">
        <v>0</v>
      </c>
      <c r="D362">
        <f>IF('Raw Data'!D362&lt;4, 1, 0)</f>
        <v>1</v>
      </c>
    </row>
    <row r="363" spans="1:4" x14ac:dyDescent="0.3">
      <c r="A363">
        <v>0</v>
      </c>
      <c r="B363">
        <v>0</v>
      </c>
      <c r="C363">
        <v>0</v>
      </c>
      <c r="D363">
        <f>IF('Raw Data'!D363&lt;4, 1, 0)</f>
        <v>1</v>
      </c>
    </row>
    <row r="364" spans="1:4" x14ac:dyDescent="0.3">
      <c r="A364">
        <v>0</v>
      </c>
      <c r="B364">
        <v>0</v>
      </c>
      <c r="C364">
        <v>0</v>
      </c>
      <c r="D364">
        <f>IF('Raw Data'!D364&lt;4, 1, 0)</f>
        <v>1</v>
      </c>
    </row>
    <row r="365" spans="1:4" x14ac:dyDescent="0.3">
      <c r="A365">
        <v>0</v>
      </c>
      <c r="B365">
        <v>0</v>
      </c>
      <c r="C365">
        <v>0</v>
      </c>
      <c r="D365">
        <f>IF('Raw Data'!D365&lt;4, 1, 0)</f>
        <v>1</v>
      </c>
    </row>
    <row r="366" spans="1:4" x14ac:dyDescent="0.3">
      <c r="A366">
        <v>0</v>
      </c>
      <c r="B366">
        <v>0</v>
      </c>
      <c r="C366">
        <v>0</v>
      </c>
      <c r="D366">
        <f>IF('Raw Data'!D366&lt;4, 1, 0)</f>
        <v>1</v>
      </c>
    </row>
    <row r="367" spans="1:4" x14ac:dyDescent="0.3">
      <c r="A367">
        <v>0</v>
      </c>
      <c r="B367">
        <v>0</v>
      </c>
      <c r="C367">
        <v>0</v>
      </c>
      <c r="D367">
        <f>IF('Raw Data'!D367&lt;4, 1, 0)</f>
        <v>1</v>
      </c>
    </row>
    <row r="368" spans="1:4" x14ac:dyDescent="0.3">
      <c r="A368">
        <v>0</v>
      </c>
      <c r="B368">
        <v>0</v>
      </c>
      <c r="C368">
        <v>0</v>
      </c>
      <c r="D368">
        <f>IF('Raw Data'!D368&lt;4, 1, 0)</f>
        <v>1</v>
      </c>
    </row>
    <row r="369" spans="1:4" x14ac:dyDescent="0.3">
      <c r="A369">
        <v>0</v>
      </c>
      <c r="B369">
        <v>0</v>
      </c>
      <c r="C369">
        <v>0</v>
      </c>
      <c r="D369">
        <f>IF('Raw Data'!D369&lt;4, 1, 0)</f>
        <v>1</v>
      </c>
    </row>
    <row r="370" spans="1:4" x14ac:dyDescent="0.3">
      <c r="A370">
        <v>0</v>
      </c>
      <c r="B370">
        <v>0</v>
      </c>
      <c r="C370">
        <v>0</v>
      </c>
      <c r="D370">
        <f>IF('Raw Data'!D370&lt;4, 1, 0)</f>
        <v>1</v>
      </c>
    </row>
    <row r="371" spans="1:4" x14ac:dyDescent="0.3">
      <c r="A371">
        <v>0</v>
      </c>
      <c r="B371">
        <v>0</v>
      </c>
      <c r="C371">
        <v>0</v>
      </c>
      <c r="D371">
        <f>IF('Raw Data'!D371&lt;4, 1, 0)</f>
        <v>1</v>
      </c>
    </row>
    <row r="372" spans="1:4" x14ac:dyDescent="0.3">
      <c r="A372">
        <v>0</v>
      </c>
      <c r="B372">
        <v>0</v>
      </c>
      <c r="C372">
        <v>0</v>
      </c>
      <c r="D372">
        <f>IF('Raw Data'!D372&lt;4, 1, 0)</f>
        <v>1</v>
      </c>
    </row>
    <row r="373" spans="1:4" x14ac:dyDescent="0.3">
      <c r="A373">
        <v>0</v>
      </c>
      <c r="B373">
        <v>0</v>
      </c>
      <c r="C373">
        <v>0</v>
      </c>
      <c r="D373">
        <f>IF('Raw Data'!D373&lt;4, 1, 0)</f>
        <v>1</v>
      </c>
    </row>
    <row r="374" spans="1:4" x14ac:dyDescent="0.3">
      <c r="A374">
        <v>0</v>
      </c>
      <c r="B374">
        <v>0</v>
      </c>
      <c r="C374">
        <v>0</v>
      </c>
      <c r="D374">
        <f>IF('Raw Data'!D374&lt;4, 1, 0)</f>
        <v>1</v>
      </c>
    </row>
    <row r="375" spans="1:4" x14ac:dyDescent="0.3">
      <c r="A375">
        <v>0</v>
      </c>
      <c r="B375">
        <v>0</v>
      </c>
      <c r="C375">
        <v>0</v>
      </c>
      <c r="D375">
        <f>IF('Raw Data'!D375&lt;4, 1, 0)</f>
        <v>1</v>
      </c>
    </row>
    <row r="376" spans="1:4" x14ac:dyDescent="0.3">
      <c r="A376">
        <v>0</v>
      </c>
      <c r="B376">
        <v>0</v>
      </c>
      <c r="C376">
        <v>0</v>
      </c>
      <c r="D376">
        <f>IF('Raw Data'!D376&lt;4, 1, 0)</f>
        <v>1</v>
      </c>
    </row>
    <row r="377" spans="1:4" x14ac:dyDescent="0.3">
      <c r="A377">
        <v>0</v>
      </c>
      <c r="B377">
        <v>0</v>
      </c>
      <c r="C377">
        <v>0</v>
      </c>
      <c r="D377">
        <f>IF('Raw Data'!D377&lt;4, 1, 0)</f>
        <v>1</v>
      </c>
    </row>
    <row r="378" spans="1:4" x14ac:dyDescent="0.3">
      <c r="A378">
        <v>0</v>
      </c>
      <c r="B378">
        <v>0</v>
      </c>
      <c r="C378">
        <v>0</v>
      </c>
      <c r="D378">
        <f>IF('Raw Data'!D378&lt;4, 1, 0)</f>
        <v>1</v>
      </c>
    </row>
    <row r="379" spans="1:4" x14ac:dyDescent="0.3">
      <c r="A379">
        <v>0</v>
      </c>
      <c r="B379">
        <v>0</v>
      </c>
      <c r="C379">
        <v>0</v>
      </c>
      <c r="D379">
        <f>IF('Raw Data'!D379&lt;4, 1, 0)</f>
        <v>1</v>
      </c>
    </row>
    <row r="380" spans="1:4" x14ac:dyDescent="0.3">
      <c r="A380">
        <v>0</v>
      </c>
      <c r="B380">
        <v>0</v>
      </c>
      <c r="C380">
        <v>0</v>
      </c>
      <c r="D380">
        <f>IF('Raw Data'!D380&lt;4, 1, 0)</f>
        <v>1</v>
      </c>
    </row>
    <row r="381" spans="1:4" x14ac:dyDescent="0.3">
      <c r="A381">
        <v>0</v>
      </c>
      <c r="B381">
        <v>0</v>
      </c>
      <c r="C381">
        <v>0</v>
      </c>
      <c r="D381">
        <f>IF('Raw Data'!D381&lt;4, 1, 0)</f>
        <v>1</v>
      </c>
    </row>
    <row r="382" spans="1:4" x14ac:dyDescent="0.3">
      <c r="A382">
        <v>0</v>
      </c>
      <c r="B382">
        <v>0</v>
      </c>
      <c r="C382">
        <v>0</v>
      </c>
      <c r="D382">
        <f>IF('Raw Data'!D382&lt;4, 1, 0)</f>
        <v>1</v>
      </c>
    </row>
    <row r="383" spans="1:4" x14ac:dyDescent="0.3">
      <c r="A383">
        <v>0</v>
      </c>
      <c r="B383">
        <v>0</v>
      </c>
      <c r="C383">
        <v>0</v>
      </c>
      <c r="D383">
        <f>IF('Raw Data'!D383&lt;4, 1, 0)</f>
        <v>1</v>
      </c>
    </row>
    <row r="384" spans="1:4" x14ac:dyDescent="0.3">
      <c r="A384">
        <v>0</v>
      </c>
      <c r="B384">
        <v>0</v>
      </c>
      <c r="C384">
        <v>0</v>
      </c>
      <c r="D384">
        <f>IF('Raw Data'!D384&lt;4, 1, 0)</f>
        <v>1</v>
      </c>
    </row>
    <row r="385" spans="1:4" x14ac:dyDescent="0.3">
      <c r="A385">
        <v>0</v>
      </c>
      <c r="B385">
        <v>0</v>
      </c>
      <c r="C385">
        <v>0</v>
      </c>
      <c r="D385">
        <f>IF('Raw Data'!D385&lt;4, 1, 0)</f>
        <v>1</v>
      </c>
    </row>
    <row r="386" spans="1:4" x14ac:dyDescent="0.3">
      <c r="A386">
        <v>0</v>
      </c>
      <c r="B386">
        <v>0</v>
      </c>
      <c r="C386">
        <v>0</v>
      </c>
      <c r="D386">
        <f>IF('Raw Data'!D386&lt;4, 1, 0)</f>
        <v>1</v>
      </c>
    </row>
    <row r="387" spans="1:4" x14ac:dyDescent="0.3">
      <c r="A387">
        <v>0</v>
      </c>
      <c r="B387">
        <v>0</v>
      </c>
      <c r="C387">
        <v>0</v>
      </c>
      <c r="D387">
        <f>IF('Raw Data'!D387&lt;4, 1, 0)</f>
        <v>1</v>
      </c>
    </row>
    <row r="388" spans="1:4" x14ac:dyDescent="0.3">
      <c r="A388">
        <v>0</v>
      </c>
      <c r="B388">
        <v>0</v>
      </c>
      <c r="C388">
        <v>0</v>
      </c>
      <c r="D388">
        <f>IF('Raw Data'!D388&lt;4, 1, 0)</f>
        <v>1</v>
      </c>
    </row>
    <row r="389" spans="1:4" x14ac:dyDescent="0.3">
      <c r="A389">
        <v>0</v>
      </c>
      <c r="B389">
        <v>0</v>
      </c>
      <c r="C389">
        <v>0</v>
      </c>
      <c r="D389">
        <f>IF('Raw Data'!D389&lt;4, 1, 0)</f>
        <v>1</v>
      </c>
    </row>
    <row r="390" spans="1:4" x14ac:dyDescent="0.3">
      <c r="A390">
        <v>0</v>
      </c>
      <c r="B390">
        <v>0</v>
      </c>
      <c r="C390">
        <v>0</v>
      </c>
      <c r="D390">
        <f>IF('Raw Data'!D390&lt;4, 1, 0)</f>
        <v>1</v>
      </c>
    </row>
    <row r="391" spans="1:4" x14ac:dyDescent="0.3">
      <c r="A391">
        <v>0</v>
      </c>
      <c r="B391">
        <v>0</v>
      </c>
      <c r="C391">
        <v>0</v>
      </c>
      <c r="D391">
        <f>IF('Raw Data'!D391&lt;4, 1, 0)</f>
        <v>1</v>
      </c>
    </row>
    <row r="392" spans="1:4" x14ac:dyDescent="0.3">
      <c r="A392">
        <v>0</v>
      </c>
      <c r="B392">
        <v>0</v>
      </c>
      <c r="C392">
        <v>0</v>
      </c>
      <c r="D392">
        <f>IF('Raw Data'!D392&lt;4, 1, 0)</f>
        <v>1</v>
      </c>
    </row>
    <row r="393" spans="1:4" x14ac:dyDescent="0.3">
      <c r="A393">
        <v>0</v>
      </c>
      <c r="B393">
        <v>0</v>
      </c>
      <c r="C393">
        <v>0</v>
      </c>
      <c r="D393">
        <f>IF('Raw Data'!D393&lt;4, 1, 0)</f>
        <v>1</v>
      </c>
    </row>
    <row r="394" spans="1:4" x14ac:dyDescent="0.3">
      <c r="A394">
        <v>0</v>
      </c>
      <c r="B394">
        <v>0</v>
      </c>
      <c r="C394">
        <v>0</v>
      </c>
      <c r="D394">
        <f>IF('Raw Data'!D394&lt;4, 1, 0)</f>
        <v>1</v>
      </c>
    </row>
    <row r="395" spans="1:4" x14ac:dyDescent="0.3">
      <c r="A395">
        <v>0</v>
      </c>
      <c r="B395">
        <v>0</v>
      </c>
      <c r="C395">
        <v>0</v>
      </c>
      <c r="D395">
        <f>IF('Raw Data'!D395&lt;4, 1, 0)</f>
        <v>1</v>
      </c>
    </row>
    <row r="396" spans="1:4" x14ac:dyDescent="0.3">
      <c r="A396">
        <v>0</v>
      </c>
      <c r="B396">
        <v>0</v>
      </c>
      <c r="C396">
        <v>0</v>
      </c>
      <c r="D396">
        <f>IF('Raw Data'!D396&lt;4, 1, 0)</f>
        <v>1</v>
      </c>
    </row>
    <row r="397" spans="1:4" x14ac:dyDescent="0.3">
      <c r="A397">
        <v>0</v>
      </c>
      <c r="B397">
        <v>0</v>
      </c>
      <c r="C397">
        <v>0</v>
      </c>
      <c r="D397">
        <f>IF('Raw Data'!D397&lt;4, 1, 0)</f>
        <v>1</v>
      </c>
    </row>
    <row r="398" spans="1:4" x14ac:dyDescent="0.3">
      <c r="A398">
        <v>0</v>
      </c>
      <c r="B398">
        <v>0</v>
      </c>
      <c r="C398">
        <v>0</v>
      </c>
      <c r="D398">
        <f>IF('Raw Data'!D398&lt;4, 1, 0)</f>
        <v>1</v>
      </c>
    </row>
    <row r="399" spans="1:4" x14ac:dyDescent="0.3">
      <c r="A399">
        <v>0</v>
      </c>
      <c r="B399">
        <v>0</v>
      </c>
      <c r="C399">
        <v>0</v>
      </c>
      <c r="D399">
        <f>IF('Raw Data'!D399&lt;4, 1, 0)</f>
        <v>1</v>
      </c>
    </row>
    <row r="400" spans="1:4" x14ac:dyDescent="0.3">
      <c r="A400">
        <v>0</v>
      </c>
      <c r="B400">
        <v>0</v>
      </c>
      <c r="C400">
        <v>0</v>
      </c>
      <c r="D400">
        <f>IF('Raw Data'!D400&lt;4, 1, 0)</f>
        <v>1</v>
      </c>
    </row>
    <row r="401" spans="1:4" x14ac:dyDescent="0.3">
      <c r="A401">
        <v>0</v>
      </c>
      <c r="B401">
        <v>0</v>
      </c>
      <c r="C401">
        <v>0</v>
      </c>
      <c r="D401">
        <f>IF('Raw Data'!D401&lt;4, 1, 0)</f>
        <v>1</v>
      </c>
    </row>
    <row r="402" spans="1:4" x14ac:dyDescent="0.3">
      <c r="A402">
        <v>0</v>
      </c>
      <c r="B402">
        <v>0</v>
      </c>
      <c r="C402">
        <v>0</v>
      </c>
      <c r="D402">
        <f>IF('Raw Data'!D402&lt;4, 1, 0)</f>
        <v>1</v>
      </c>
    </row>
    <row r="403" spans="1:4" x14ac:dyDescent="0.3">
      <c r="A403">
        <v>0</v>
      </c>
      <c r="B403">
        <v>0</v>
      </c>
      <c r="C403">
        <v>0</v>
      </c>
      <c r="D403">
        <f>IF('Raw Data'!D403&lt;4, 1, 0)</f>
        <v>1</v>
      </c>
    </row>
    <row r="404" spans="1:4" x14ac:dyDescent="0.3">
      <c r="A404">
        <v>0</v>
      </c>
      <c r="B404">
        <v>0</v>
      </c>
      <c r="C404">
        <v>0</v>
      </c>
      <c r="D404">
        <f>IF('Raw Data'!D404&lt;4, 1, 0)</f>
        <v>1</v>
      </c>
    </row>
    <row r="405" spans="1:4" x14ac:dyDescent="0.3">
      <c r="A405">
        <v>0</v>
      </c>
      <c r="B405">
        <v>0</v>
      </c>
      <c r="C405">
        <v>0</v>
      </c>
      <c r="D405">
        <f>IF('Raw Data'!D405&lt;4, 1, 0)</f>
        <v>1</v>
      </c>
    </row>
    <row r="406" spans="1:4" x14ac:dyDescent="0.3">
      <c r="A406">
        <v>0</v>
      </c>
      <c r="B406">
        <v>0</v>
      </c>
      <c r="C406">
        <v>0</v>
      </c>
      <c r="D406">
        <f>IF('Raw Data'!D406&lt;4, 1, 0)</f>
        <v>1</v>
      </c>
    </row>
    <row r="407" spans="1:4" x14ac:dyDescent="0.3">
      <c r="A407">
        <v>0</v>
      </c>
      <c r="B407">
        <v>0</v>
      </c>
      <c r="C407">
        <v>0</v>
      </c>
      <c r="D407">
        <f>IF('Raw Data'!D407&lt;4, 1, 0)</f>
        <v>1</v>
      </c>
    </row>
    <row r="408" spans="1:4" x14ac:dyDescent="0.3">
      <c r="A408">
        <v>0</v>
      </c>
      <c r="B408">
        <v>0</v>
      </c>
      <c r="C408">
        <v>0</v>
      </c>
      <c r="D408">
        <f>IF('Raw Data'!D408&lt;4, 1, 0)</f>
        <v>1</v>
      </c>
    </row>
    <row r="409" spans="1:4" x14ac:dyDescent="0.3">
      <c r="A409">
        <v>0</v>
      </c>
      <c r="B409">
        <v>0</v>
      </c>
      <c r="C409">
        <v>0</v>
      </c>
      <c r="D409">
        <f>IF('Raw Data'!D409&lt;4, 1, 0)</f>
        <v>1</v>
      </c>
    </row>
    <row r="410" spans="1:4" x14ac:dyDescent="0.3">
      <c r="A410">
        <v>0</v>
      </c>
      <c r="B410">
        <v>0</v>
      </c>
      <c r="C410">
        <v>0</v>
      </c>
      <c r="D410">
        <f>IF('Raw Data'!D410&lt;4, 1, 0)</f>
        <v>1</v>
      </c>
    </row>
    <row r="411" spans="1:4" x14ac:dyDescent="0.3">
      <c r="A411">
        <v>0</v>
      </c>
      <c r="B411">
        <v>0</v>
      </c>
      <c r="C411">
        <v>0</v>
      </c>
      <c r="D411">
        <f>IF('Raw Data'!D411&lt;4, 1, 0)</f>
        <v>1</v>
      </c>
    </row>
    <row r="412" spans="1:4" x14ac:dyDescent="0.3">
      <c r="A412">
        <v>0</v>
      </c>
      <c r="B412">
        <v>0</v>
      </c>
      <c r="C412">
        <v>0</v>
      </c>
      <c r="D412">
        <f>IF('Raw Data'!D412&lt;4, 1, 0)</f>
        <v>1</v>
      </c>
    </row>
    <row r="413" spans="1:4" x14ac:dyDescent="0.3">
      <c r="A413">
        <v>0</v>
      </c>
      <c r="B413">
        <v>0</v>
      </c>
      <c r="C413">
        <v>0</v>
      </c>
      <c r="D413">
        <f>IF('Raw Data'!D413&lt;4, 1, 0)</f>
        <v>1</v>
      </c>
    </row>
    <row r="414" spans="1:4" x14ac:dyDescent="0.3">
      <c r="A414">
        <v>0</v>
      </c>
      <c r="B414">
        <v>0</v>
      </c>
      <c r="C414">
        <v>0</v>
      </c>
      <c r="D414">
        <f>IF('Raw Data'!D414&lt;4, 1, 0)</f>
        <v>1</v>
      </c>
    </row>
    <row r="415" spans="1:4" x14ac:dyDescent="0.3">
      <c r="A415">
        <v>0</v>
      </c>
      <c r="B415">
        <v>0</v>
      </c>
      <c r="C415">
        <v>0</v>
      </c>
      <c r="D415">
        <f>IF('Raw Data'!D415&lt;4, 1, 0)</f>
        <v>1</v>
      </c>
    </row>
    <row r="416" spans="1:4" x14ac:dyDescent="0.3">
      <c r="A416">
        <v>0</v>
      </c>
      <c r="B416">
        <v>0</v>
      </c>
      <c r="C416">
        <v>0</v>
      </c>
      <c r="D416">
        <f>IF('Raw Data'!D416&lt;4, 1, 0)</f>
        <v>1</v>
      </c>
    </row>
    <row r="417" spans="1:4" x14ac:dyDescent="0.3">
      <c r="A417">
        <v>0</v>
      </c>
      <c r="B417">
        <v>0</v>
      </c>
      <c r="C417">
        <v>0</v>
      </c>
      <c r="D417">
        <f>IF('Raw Data'!D417&lt;4, 1, 0)</f>
        <v>1</v>
      </c>
    </row>
    <row r="418" spans="1:4" x14ac:dyDescent="0.3">
      <c r="A418">
        <v>0</v>
      </c>
      <c r="B418">
        <v>0</v>
      </c>
      <c r="C418">
        <v>0</v>
      </c>
      <c r="D418">
        <f>IF('Raw Data'!D418&lt;4, 1, 0)</f>
        <v>1</v>
      </c>
    </row>
    <row r="419" spans="1:4" x14ac:dyDescent="0.3">
      <c r="A419">
        <v>0</v>
      </c>
      <c r="B419">
        <v>0</v>
      </c>
      <c r="C419">
        <v>0</v>
      </c>
      <c r="D419">
        <f>IF('Raw Data'!D419&lt;4, 1, 0)</f>
        <v>1</v>
      </c>
    </row>
    <row r="420" spans="1:4" x14ac:dyDescent="0.3">
      <c r="A420">
        <v>0</v>
      </c>
      <c r="B420">
        <v>0</v>
      </c>
      <c r="C420">
        <v>0</v>
      </c>
      <c r="D420">
        <f>IF('Raw Data'!D420&lt;4, 1, 0)</f>
        <v>1</v>
      </c>
    </row>
    <row r="421" spans="1:4" x14ac:dyDescent="0.3">
      <c r="A421">
        <v>0</v>
      </c>
      <c r="B421">
        <v>0</v>
      </c>
      <c r="C421">
        <v>0</v>
      </c>
      <c r="D421">
        <f>IF('Raw Data'!D421&lt;4, 1, 0)</f>
        <v>1</v>
      </c>
    </row>
    <row r="422" spans="1:4" x14ac:dyDescent="0.3">
      <c r="A422">
        <v>0</v>
      </c>
      <c r="B422">
        <v>0</v>
      </c>
      <c r="C422">
        <v>0</v>
      </c>
      <c r="D422">
        <f>IF('Raw Data'!D422&lt;4, 1, 0)</f>
        <v>1</v>
      </c>
    </row>
    <row r="423" spans="1:4" x14ac:dyDescent="0.3">
      <c r="A423">
        <v>0</v>
      </c>
      <c r="B423">
        <v>0</v>
      </c>
      <c r="C423">
        <v>0</v>
      </c>
      <c r="D423">
        <f>IF('Raw Data'!D423&lt;4, 1, 0)</f>
        <v>1</v>
      </c>
    </row>
    <row r="424" spans="1:4" x14ac:dyDescent="0.3">
      <c r="A424">
        <v>0</v>
      </c>
      <c r="B424">
        <v>0</v>
      </c>
      <c r="C424">
        <v>0</v>
      </c>
      <c r="D424">
        <f>IF('Raw Data'!D424&lt;4, 1, 0)</f>
        <v>1</v>
      </c>
    </row>
    <row r="425" spans="1:4" x14ac:dyDescent="0.3">
      <c r="A425">
        <v>0</v>
      </c>
      <c r="B425">
        <v>0</v>
      </c>
      <c r="C425">
        <v>0</v>
      </c>
      <c r="D425">
        <f>IF('Raw Data'!D425&lt;4, 1, 0)</f>
        <v>1</v>
      </c>
    </row>
    <row r="426" spans="1:4" x14ac:dyDescent="0.3">
      <c r="A426">
        <v>0</v>
      </c>
      <c r="B426">
        <v>0</v>
      </c>
      <c r="C426">
        <v>0</v>
      </c>
      <c r="D426">
        <f>IF('Raw Data'!D426&lt;4, 1, 0)</f>
        <v>1</v>
      </c>
    </row>
    <row r="427" spans="1:4" x14ac:dyDescent="0.3">
      <c r="A427">
        <v>0</v>
      </c>
      <c r="B427">
        <v>0</v>
      </c>
      <c r="C427">
        <v>0</v>
      </c>
      <c r="D427">
        <f>IF('Raw Data'!D427&lt;4, 1, 0)</f>
        <v>1</v>
      </c>
    </row>
    <row r="428" spans="1:4" x14ac:dyDescent="0.3">
      <c r="A428">
        <v>0</v>
      </c>
      <c r="B428">
        <v>0</v>
      </c>
      <c r="C428">
        <v>0</v>
      </c>
      <c r="D428">
        <f>IF('Raw Data'!D428&lt;4, 1, 0)</f>
        <v>1</v>
      </c>
    </row>
    <row r="429" spans="1:4" x14ac:dyDescent="0.3">
      <c r="A429">
        <v>0</v>
      </c>
      <c r="B429">
        <v>0</v>
      </c>
      <c r="C429">
        <v>0</v>
      </c>
      <c r="D429">
        <f>IF('Raw Data'!D429&lt;4, 1, 0)</f>
        <v>1</v>
      </c>
    </row>
    <row r="430" spans="1:4" x14ac:dyDescent="0.3">
      <c r="A430">
        <v>0</v>
      </c>
      <c r="B430">
        <v>0</v>
      </c>
      <c r="C430">
        <v>0</v>
      </c>
      <c r="D430">
        <f>IF('Raw Data'!D430&lt;4, 1, 0)</f>
        <v>1</v>
      </c>
    </row>
    <row r="431" spans="1:4" x14ac:dyDescent="0.3">
      <c r="A431">
        <v>0</v>
      </c>
      <c r="B431">
        <v>0</v>
      </c>
      <c r="C431">
        <v>0</v>
      </c>
      <c r="D431">
        <f>IF('Raw Data'!D431&lt;4, 1, 0)</f>
        <v>1</v>
      </c>
    </row>
    <row r="432" spans="1:4" x14ac:dyDescent="0.3">
      <c r="A432">
        <v>0</v>
      </c>
      <c r="B432">
        <v>0</v>
      </c>
      <c r="C432">
        <v>0</v>
      </c>
      <c r="D432">
        <f>IF('Raw Data'!D432&lt;4, 1, 0)</f>
        <v>1</v>
      </c>
    </row>
    <row r="433" spans="1:4" x14ac:dyDescent="0.3">
      <c r="A433">
        <v>0</v>
      </c>
      <c r="B433">
        <v>0</v>
      </c>
      <c r="C433">
        <v>0</v>
      </c>
      <c r="D433">
        <f>IF('Raw Data'!D433&lt;4, 1, 0)</f>
        <v>1</v>
      </c>
    </row>
    <row r="434" spans="1:4" x14ac:dyDescent="0.3">
      <c r="A434">
        <v>0</v>
      </c>
      <c r="B434">
        <v>0</v>
      </c>
      <c r="C434">
        <v>0</v>
      </c>
      <c r="D434">
        <f>IF('Raw Data'!D434&lt;4, 1, 0)</f>
        <v>1</v>
      </c>
    </row>
    <row r="435" spans="1:4" x14ac:dyDescent="0.3">
      <c r="A435">
        <v>0</v>
      </c>
      <c r="B435">
        <v>0</v>
      </c>
      <c r="C435">
        <v>0</v>
      </c>
      <c r="D435">
        <f>IF('Raw Data'!D435&lt;4, 1, 0)</f>
        <v>1</v>
      </c>
    </row>
    <row r="436" spans="1:4" x14ac:dyDescent="0.3">
      <c r="A436">
        <v>0</v>
      </c>
      <c r="B436">
        <v>0</v>
      </c>
      <c r="C436">
        <v>0</v>
      </c>
      <c r="D436">
        <f>IF('Raw Data'!D436&lt;4, 1, 0)</f>
        <v>1</v>
      </c>
    </row>
    <row r="437" spans="1:4" x14ac:dyDescent="0.3">
      <c r="A437">
        <v>0</v>
      </c>
      <c r="B437">
        <v>0</v>
      </c>
      <c r="C437">
        <v>0</v>
      </c>
      <c r="D437">
        <f>IF('Raw Data'!D437&lt;4, 1, 0)</f>
        <v>1</v>
      </c>
    </row>
    <row r="438" spans="1:4" x14ac:dyDescent="0.3">
      <c r="A438">
        <v>0</v>
      </c>
      <c r="B438">
        <v>0</v>
      </c>
      <c r="C438">
        <v>0</v>
      </c>
      <c r="D438">
        <f>IF('Raw Data'!D438&lt;4, 1, 0)</f>
        <v>1</v>
      </c>
    </row>
    <row r="439" spans="1:4" x14ac:dyDescent="0.3">
      <c r="A439">
        <v>0</v>
      </c>
      <c r="B439">
        <v>0</v>
      </c>
      <c r="C439">
        <v>0</v>
      </c>
      <c r="D439">
        <f>IF('Raw Data'!D439&lt;4, 1, 0)</f>
        <v>1</v>
      </c>
    </row>
    <row r="440" spans="1:4" x14ac:dyDescent="0.3">
      <c r="A440">
        <v>0</v>
      </c>
      <c r="B440">
        <v>0</v>
      </c>
      <c r="C440">
        <v>0</v>
      </c>
      <c r="D440">
        <f>IF('Raw Data'!D440&lt;4, 1, 0)</f>
        <v>1</v>
      </c>
    </row>
    <row r="441" spans="1:4" x14ac:dyDescent="0.3">
      <c r="A441">
        <v>0</v>
      </c>
      <c r="B441">
        <v>0</v>
      </c>
      <c r="C441">
        <v>0</v>
      </c>
      <c r="D441">
        <f>IF('Raw Data'!D441&lt;4, 1, 0)</f>
        <v>1</v>
      </c>
    </row>
    <row r="442" spans="1:4" x14ac:dyDescent="0.3">
      <c r="A442">
        <v>0</v>
      </c>
      <c r="B442">
        <v>0</v>
      </c>
      <c r="C442">
        <v>0</v>
      </c>
      <c r="D442">
        <f>IF('Raw Data'!D442&lt;4, 1, 0)</f>
        <v>1</v>
      </c>
    </row>
    <row r="443" spans="1:4" x14ac:dyDescent="0.3">
      <c r="A443">
        <v>0</v>
      </c>
      <c r="B443">
        <v>0</v>
      </c>
      <c r="C443">
        <v>0</v>
      </c>
      <c r="D443">
        <f>IF('Raw Data'!D443&lt;4, 1, 0)</f>
        <v>1</v>
      </c>
    </row>
    <row r="444" spans="1:4" x14ac:dyDescent="0.3">
      <c r="A444">
        <v>0</v>
      </c>
      <c r="B444">
        <v>0</v>
      </c>
      <c r="C444">
        <v>0</v>
      </c>
      <c r="D444">
        <f>IF('Raw Data'!D444&lt;4, 1, 0)</f>
        <v>1</v>
      </c>
    </row>
    <row r="445" spans="1:4" x14ac:dyDescent="0.3">
      <c r="A445">
        <v>0</v>
      </c>
      <c r="B445">
        <v>0</v>
      </c>
      <c r="C445">
        <v>0</v>
      </c>
      <c r="D445">
        <f>IF('Raw Data'!D445&lt;4, 1, 0)</f>
        <v>1</v>
      </c>
    </row>
    <row r="446" spans="1:4" x14ac:dyDescent="0.3">
      <c r="A446">
        <v>0</v>
      </c>
      <c r="B446">
        <v>0</v>
      </c>
      <c r="C446">
        <v>0</v>
      </c>
      <c r="D446">
        <f>IF('Raw Data'!D446&lt;4, 1, 0)</f>
        <v>1</v>
      </c>
    </row>
    <row r="447" spans="1:4" x14ac:dyDescent="0.3">
      <c r="A447">
        <v>0</v>
      </c>
      <c r="B447">
        <v>0</v>
      </c>
      <c r="C447">
        <v>0</v>
      </c>
      <c r="D447">
        <f>IF('Raw Data'!D447&lt;4, 1, 0)</f>
        <v>1</v>
      </c>
    </row>
    <row r="448" spans="1:4" x14ac:dyDescent="0.3">
      <c r="A448">
        <v>0</v>
      </c>
      <c r="B448">
        <v>0</v>
      </c>
      <c r="C448">
        <v>0</v>
      </c>
      <c r="D448">
        <f>IF('Raw Data'!D448&lt;4, 1, 0)</f>
        <v>1</v>
      </c>
    </row>
    <row r="449" spans="1:4" x14ac:dyDescent="0.3">
      <c r="A449">
        <v>0</v>
      </c>
      <c r="B449">
        <v>0</v>
      </c>
      <c r="C449">
        <v>0</v>
      </c>
      <c r="D449">
        <f>IF('Raw Data'!D449&lt;4, 1, 0)</f>
        <v>1</v>
      </c>
    </row>
    <row r="450" spans="1:4" x14ac:dyDescent="0.3">
      <c r="A450">
        <v>0</v>
      </c>
      <c r="B450">
        <v>0</v>
      </c>
      <c r="C450">
        <v>0</v>
      </c>
      <c r="D450">
        <f>IF('Raw Data'!D450&lt;4, 1, 0)</f>
        <v>1</v>
      </c>
    </row>
    <row r="451" spans="1:4" x14ac:dyDescent="0.3">
      <c r="A451">
        <v>0</v>
      </c>
      <c r="B451">
        <v>0</v>
      </c>
      <c r="C451">
        <v>0</v>
      </c>
      <c r="D451">
        <f>IF('Raw Data'!D451&lt;4, 1, 0)</f>
        <v>1</v>
      </c>
    </row>
    <row r="452" spans="1:4" x14ac:dyDescent="0.3">
      <c r="A452">
        <v>0</v>
      </c>
      <c r="B452">
        <v>0</v>
      </c>
      <c r="C452">
        <v>0</v>
      </c>
      <c r="D452">
        <f>IF('Raw Data'!D452&lt;4, 1, 0)</f>
        <v>1</v>
      </c>
    </row>
    <row r="453" spans="1:4" x14ac:dyDescent="0.3">
      <c r="A453">
        <v>0</v>
      </c>
      <c r="B453">
        <v>0</v>
      </c>
      <c r="C453">
        <v>0</v>
      </c>
      <c r="D453">
        <f>IF('Raw Data'!D453&lt;4, 1, 0)</f>
        <v>1</v>
      </c>
    </row>
    <row r="454" spans="1:4" x14ac:dyDescent="0.3">
      <c r="A454">
        <v>0</v>
      </c>
      <c r="B454">
        <v>0</v>
      </c>
      <c r="C454">
        <v>0</v>
      </c>
      <c r="D454">
        <f>IF('Raw Data'!D454&lt;4, 1, 0)</f>
        <v>1</v>
      </c>
    </row>
    <row r="455" spans="1:4" x14ac:dyDescent="0.3">
      <c r="A455">
        <v>0</v>
      </c>
      <c r="B455">
        <v>0</v>
      </c>
      <c r="C455">
        <v>0</v>
      </c>
      <c r="D455">
        <f>IF('Raw Data'!D455&lt;4, 1, 0)</f>
        <v>1</v>
      </c>
    </row>
    <row r="456" spans="1:4" x14ac:dyDescent="0.3">
      <c r="A456">
        <v>0</v>
      </c>
      <c r="B456">
        <v>0</v>
      </c>
      <c r="C456">
        <v>0</v>
      </c>
      <c r="D456">
        <f>IF('Raw Data'!D456&lt;4, 1, 0)</f>
        <v>1</v>
      </c>
    </row>
    <row r="457" spans="1:4" x14ac:dyDescent="0.3">
      <c r="A457">
        <v>0</v>
      </c>
      <c r="B457">
        <v>0</v>
      </c>
      <c r="C457">
        <v>0</v>
      </c>
      <c r="D457">
        <f>IF('Raw Data'!D457&lt;4, 1, 0)</f>
        <v>1</v>
      </c>
    </row>
    <row r="458" spans="1:4" x14ac:dyDescent="0.3">
      <c r="A458">
        <v>0</v>
      </c>
      <c r="B458">
        <v>0</v>
      </c>
      <c r="C458">
        <v>0</v>
      </c>
      <c r="D458">
        <f>IF('Raw Data'!D458&lt;4, 1, 0)</f>
        <v>1</v>
      </c>
    </row>
    <row r="459" spans="1:4" x14ac:dyDescent="0.3">
      <c r="A459">
        <v>0</v>
      </c>
      <c r="B459">
        <v>0</v>
      </c>
      <c r="C459">
        <v>0</v>
      </c>
      <c r="D459">
        <f>IF('Raw Data'!D459&lt;4, 1, 0)</f>
        <v>1</v>
      </c>
    </row>
    <row r="460" spans="1:4" x14ac:dyDescent="0.3">
      <c r="A460">
        <v>0</v>
      </c>
      <c r="B460">
        <v>0</v>
      </c>
      <c r="C460">
        <v>0</v>
      </c>
      <c r="D460">
        <f>IF('Raw Data'!D460&lt;4, 1, 0)</f>
        <v>1</v>
      </c>
    </row>
    <row r="461" spans="1:4" x14ac:dyDescent="0.3">
      <c r="A461">
        <v>0</v>
      </c>
      <c r="B461">
        <v>0</v>
      </c>
      <c r="C461">
        <v>0</v>
      </c>
      <c r="D461">
        <f>IF('Raw Data'!D461&lt;4, 1, 0)</f>
        <v>1</v>
      </c>
    </row>
    <row r="462" spans="1:4" x14ac:dyDescent="0.3">
      <c r="A462">
        <v>0</v>
      </c>
      <c r="B462">
        <v>0</v>
      </c>
      <c r="C462">
        <v>0</v>
      </c>
      <c r="D462">
        <f>IF('Raw Data'!D462&lt;4, 1, 0)</f>
        <v>1</v>
      </c>
    </row>
    <row r="463" spans="1:4" x14ac:dyDescent="0.3">
      <c r="A463">
        <v>0</v>
      </c>
      <c r="B463">
        <v>0</v>
      </c>
      <c r="C463">
        <v>0</v>
      </c>
      <c r="D463">
        <f>IF('Raw Data'!D463&lt;4, 1, 0)</f>
        <v>1</v>
      </c>
    </row>
    <row r="464" spans="1:4" x14ac:dyDescent="0.3">
      <c r="A464">
        <v>0</v>
      </c>
      <c r="B464">
        <v>0</v>
      </c>
      <c r="C464">
        <v>0</v>
      </c>
      <c r="D464">
        <f>IF('Raw Data'!D464&lt;4, 1, 0)</f>
        <v>1</v>
      </c>
    </row>
    <row r="465" spans="1:4" x14ac:dyDescent="0.3">
      <c r="A465">
        <v>0</v>
      </c>
      <c r="B465">
        <v>0</v>
      </c>
      <c r="C465">
        <v>0</v>
      </c>
      <c r="D465">
        <f>IF('Raw Data'!D465&lt;4, 1, 0)</f>
        <v>1</v>
      </c>
    </row>
    <row r="466" spans="1:4" x14ac:dyDescent="0.3">
      <c r="A466">
        <v>0</v>
      </c>
      <c r="B466">
        <v>0</v>
      </c>
      <c r="C466">
        <v>0</v>
      </c>
      <c r="D466">
        <f>IF('Raw Data'!D466&lt;4, 1, 0)</f>
        <v>1</v>
      </c>
    </row>
    <row r="467" spans="1:4" x14ac:dyDescent="0.3">
      <c r="A467">
        <v>0</v>
      </c>
      <c r="B467">
        <v>0</v>
      </c>
      <c r="C467">
        <v>0</v>
      </c>
      <c r="D467">
        <f>IF('Raw Data'!D467&lt;4, 1, 0)</f>
        <v>1</v>
      </c>
    </row>
    <row r="468" spans="1:4" x14ac:dyDescent="0.3">
      <c r="A468">
        <v>0</v>
      </c>
      <c r="B468">
        <v>0</v>
      </c>
      <c r="C468">
        <v>0</v>
      </c>
      <c r="D468">
        <f>IF('Raw Data'!D468&lt;4, 1, 0)</f>
        <v>1</v>
      </c>
    </row>
    <row r="469" spans="1:4" x14ac:dyDescent="0.3">
      <c r="A469">
        <v>0</v>
      </c>
      <c r="B469">
        <v>0</v>
      </c>
      <c r="C469">
        <v>0</v>
      </c>
      <c r="D469">
        <f>IF('Raw Data'!D469&lt;4, 1, 0)</f>
        <v>1</v>
      </c>
    </row>
    <row r="470" spans="1:4" x14ac:dyDescent="0.3">
      <c r="A470">
        <v>0</v>
      </c>
      <c r="B470">
        <v>0</v>
      </c>
      <c r="C470">
        <v>0</v>
      </c>
      <c r="D470">
        <f>IF('Raw Data'!D470&lt;4, 1, 0)</f>
        <v>1</v>
      </c>
    </row>
    <row r="471" spans="1:4" x14ac:dyDescent="0.3">
      <c r="A471">
        <v>0</v>
      </c>
      <c r="B471">
        <v>0</v>
      </c>
      <c r="C471">
        <v>0</v>
      </c>
      <c r="D471">
        <f>IF('Raw Data'!D471&lt;4, 1, 0)</f>
        <v>1</v>
      </c>
    </row>
    <row r="472" spans="1:4" x14ac:dyDescent="0.3">
      <c r="A472">
        <v>0</v>
      </c>
      <c r="B472">
        <v>0</v>
      </c>
      <c r="C472">
        <v>0</v>
      </c>
      <c r="D472">
        <f>IF('Raw Data'!D472&lt;4, 1, 0)</f>
        <v>1</v>
      </c>
    </row>
    <row r="473" spans="1:4" x14ac:dyDescent="0.3">
      <c r="A473">
        <v>0</v>
      </c>
      <c r="B473">
        <v>0</v>
      </c>
      <c r="C473">
        <v>0</v>
      </c>
      <c r="D473">
        <f>IF('Raw Data'!D473&lt;4, 1, 0)</f>
        <v>1</v>
      </c>
    </row>
    <row r="474" spans="1:4" x14ac:dyDescent="0.3">
      <c r="A474">
        <v>0</v>
      </c>
      <c r="B474">
        <v>0</v>
      </c>
      <c r="C474">
        <v>0</v>
      </c>
      <c r="D474">
        <f>IF('Raw Data'!D474&lt;4, 1, 0)</f>
        <v>1</v>
      </c>
    </row>
    <row r="475" spans="1:4" x14ac:dyDescent="0.3">
      <c r="A475">
        <v>0</v>
      </c>
      <c r="B475">
        <v>0</v>
      </c>
      <c r="C475">
        <v>0</v>
      </c>
      <c r="D475">
        <f>IF('Raw Data'!D475&lt;4, 1, 0)</f>
        <v>1</v>
      </c>
    </row>
    <row r="476" spans="1:4" x14ac:dyDescent="0.3">
      <c r="A476">
        <v>0</v>
      </c>
      <c r="B476">
        <v>0</v>
      </c>
      <c r="C476">
        <v>0</v>
      </c>
      <c r="D476">
        <f>IF('Raw Data'!D476&lt;4, 1, 0)</f>
        <v>1</v>
      </c>
    </row>
    <row r="477" spans="1:4" x14ac:dyDescent="0.3">
      <c r="A477">
        <v>0</v>
      </c>
      <c r="B477">
        <v>0</v>
      </c>
      <c r="C477">
        <v>0</v>
      </c>
      <c r="D477">
        <f>IF('Raw Data'!D477&lt;4, 1, 0)</f>
        <v>1</v>
      </c>
    </row>
    <row r="478" spans="1:4" x14ac:dyDescent="0.3">
      <c r="A478">
        <v>0</v>
      </c>
      <c r="B478">
        <v>0</v>
      </c>
      <c r="C478">
        <v>0</v>
      </c>
      <c r="D478">
        <f>IF('Raw Data'!D478&lt;4, 1, 0)</f>
        <v>1</v>
      </c>
    </row>
    <row r="479" spans="1:4" x14ac:dyDescent="0.3">
      <c r="A479">
        <v>0</v>
      </c>
      <c r="B479">
        <v>0</v>
      </c>
      <c r="C479">
        <v>0</v>
      </c>
      <c r="D479">
        <f>IF('Raw Data'!D479&lt;4, 1, 0)</f>
        <v>1</v>
      </c>
    </row>
    <row r="480" spans="1:4" x14ac:dyDescent="0.3">
      <c r="A480">
        <v>0</v>
      </c>
      <c r="B480">
        <v>0</v>
      </c>
      <c r="C480">
        <v>0</v>
      </c>
      <c r="D480">
        <f>IF('Raw Data'!D480&lt;4, 1, 0)</f>
        <v>1</v>
      </c>
    </row>
    <row r="481" spans="1:4" x14ac:dyDescent="0.3">
      <c r="A481">
        <v>0</v>
      </c>
      <c r="B481">
        <v>0</v>
      </c>
      <c r="C481">
        <v>0</v>
      </c>
      <c r="D481">
        <f>IF('Raw Data'!D481&lt;4, 1, 0)</f>
        <v>1</v>
      </c>
    </row>
    <row r="482" spans="1:4" x14ac:dyDescent="0.3">
      <c r="A482">
        <v>0</v>
      </c>
      <c r="B482">
        <v>0</v>
      </c>
      <c r="C482">
        <v>0</v>
      </c>
      <c r="D482">
        <f>IF('Raw Data'!D482&lt;4, 1, 0)</f>
        <v>1</v>
      </c>
    </row>
    <row r="483" spans="1:4" x14ac:dyDescent="0.3">
      <c r="A483">
        <v>0</v>
      </c>
      <c r="B483">
        <v>0</v>
      </c>
      <c r="C483">
        <v>0</v>
      </c>
      <c r="D483">
        <f>IF('Raw Data'!D483&lt;4, 1, 0)</f>
        <v>1</v>
      </c>
    </row>
    <row r="484" spans="1:4" x14ac:dyDescent="0.3">
      <c r="A484">
        <v>0</v>
      </c>
      <c r="B484">
        <v>0</v>
      </c>
      <c r="C484">
        <v>0</v>
      </c>
      <c r="D484">
        <f>IF('Raw Data'!D484&lt;4, 1, 0)</f>
        <v>1</v>
      </c>
    </row>
    <row r="485" spans="1:4" x14ac:dyDescent="0.3">
      <c r="A485">
        <v>0</v>
      </c>
      <c r="B485">
        <v>0</v>
      </c>
      <c r="C485">
        <v>0</v>
      </c>
      <c r="D485">
        <f>IF('Raw Data'!D485&lt;4, 1, 0)</f>
        <v>1</v>
      </c>
    </row>
    <row r="486" spans="1:4" x14ac:dyDescent="0.3">
      <c r="A486">
        <v>0</v>
      </c>
      <c r="B486">
        <v>0</v>
      </c>
      <c r="C486">
        <v>0</v>
      </c>
      <c r="D486">
        <f>IF('Raw Data'!D486&lt;4, 1, 0)</f>
        <v>1</v>
      </c>
    </row>
    <row r="487" spans="1:4" x14ac:dyDescent="0.3">
      <c r="A487">
        <v>0</v>
      </c>
      <c r="B487">
        <v>0</v>
      </c>
      <c r="C487">
        <v>0</v>
      </c>
      <c r="D487">
        <f>IF('Raw Data'!D487&lt;4, 1, 0)</f>
        <v>1</v>
      </c>
    </row>
    <row r="488" spans="1:4" x14ac:dyDescent="0.3">
      <c r="A488">
        <v>0</v>
      </c>
      <c r="B488">
        <v>0</v>
      </c>
      <c r="C488">
        <v>0</v>
      </c>
      <c r="D488">
        <f>IF('Raw Data'!D488&lt;4, 1, 0)</f>
        <v>1</v>
      </c>
    </row>
    <row r="489" spans="1:4" x14ac:dyDescent="0.3">
      <c r="A489">
        <v>0</v>
      </c>
      <c r="B489">
        <v>0</v>
      </c>
      <c r="C489">
        <v>0</v>
      </c>
      <c r="D489">
        <f>IF('Raw Data'!D489&lt;4, 1, 0)</f>
        <v>1</v>
      </c>
    </row>
    <row r="490" spans="1:4" x14ac:dyDescent="0.3">
      <c r="A490">
        <v>0</v>
      </c>
      <c r="B490">
        <v>0</v>
      </c>
      <c r="C490">
        <v>0</v>
      </c>
      <c r="D490">
        <f>IF('Raw Data'!D490&lt;4, 1, 0)</f>
        <v>1</v>
      </c>
    </row>
    <row r="491" spans="1:4" x14ac:dyDescent="0.3">
      <c r="A491">
        <v>0</v>
      </c>
      <c r="B491">
        <v>0</v>
      </c>
      <c r="C491">
        <v>0</v>
      </c>
      <c r="D491">
        <f>IF('Raw Data'!D491&lt;4, 1, 0)</f>
        <v>1</v>
      </c>
    </row>
    <row r="492" spans="1:4" x14ac:dyDescent="0.3">
      <c r="A492">
        <v>0</v>
      </c>
      <c r="B492">
        <v>0</v>
      </c>
      <c r="C492">
        <v>0</v>
      </c>
      <c r="D492">
        <f>IF('Raw Data'!D492&lt;4, 1, 0)</f>
        <v>1</v>
      </c>
    </row>
    <row r="493" spans="1:4" x14ac:dyDescent="0.3">
      <c r="A493">
        <v>0</v>
      </c>
      <c r="B493">
        <v>0</v>
      </c>
      <c r="C493">
        <v>0</v>
      </c>
      <c r="D493">
        <f>IF('Raw Data'!D493&lt;4, 1, 0)</f>
        <v>1</v>
      </c>
    </row>
    <row r="494" spans="1:4" x14ac:dyDescent="0.3">
      <c r="A494">
        <v>0</v>
      </c>
      <c r="B494">
        <v>0</v>
      </c>
      <c r="C494">
        <v>0</v>
      </c>
      <c r="D494">
        <f>IF('Raw Data'!D494&lt;4, 1, 0)</f>
        <v>1</v>
      </c>
    </row>
    <row r="495" spans="1:4" x14ac:dyDescent="0.3">
      <c r="A495">
        <v>0</v>
      </c>
      <c r="B495">
        <v>0</v>
      </c>
      <c r="C495">
        <v>0</v>
      </c>
      <c r="D495">
        <f>IF('Raw Data'!D495&lt;4, 1, 0)</f>
        <v>1</v>
      </c>
    </row>
    <row r="496" spans="1:4" x14ac:dyDescent="0.3">
      <c r="A496">
        <v>0</v>
      </c>
      <c r="B496">
        <v>0</v>
      </c>
      <c r="C496">
        <v>0</v>
      </c>
      <c r="D496">
        <f>IF('Raw Data'!D496&lt;4, 1, 0)</f>
        <v>1</v>
      </c>
    </row>
    <row r="497" spans="1:4" x14ac:dyDescent="0.3">
      <c r="A497">
        <v>0</v>
      </c>
      <c r="B497">
        <v>0</v>
      </c>
      <c r="C497">
        <v>0</v>
      </c>
      <c r="D497">
        <f>IF('Raw Data'!D497&lt;4, 1, 0)</f>
        <v>1</v>
      </c>
    </row>
    <row r="498" spans="1:4" x14ac:dyDescent="0.3">
      <c r="A498">
        <v>0</v>
      </c>
      <c r="B498">
        <v>0</v>
      </c>
      <c r="C498">
        <v>0</v>
      </c>
      <c r="D498">
        <f>IF('Raw Data'!D498&lt;4, 1, 0)</f>
        <v>1</v>
      </c>
    </row>
    <row r="499" spans="1:4" x14ac:dyDescent="0.3">
      <c r="A499">
        <v>0</v>
      </c>
      <c r="B499">
        <v>0</v>
      </c>
      <c r="C499">
        <v>0</v>
      </c>
      <c r="D499">
        <f>IF('Raw Data'!D499&lt;4, 1, 0)</f>
        <v>1</v>
      </c>
    </row>
    <row r="500" spans="1:4" x14ac:dyDescent="0.3">
      <c r="A500">
        <v>0</v>
      </c>
      <c r="B500">
        <v>0</v>
      </c>
      <c r="C500">
        <v>0</v>
      </c>
      <c r="D500">
        <f>IF('Raw Data'!D500&lt;4, 1, 0)</f>
        <v>1</v>
      </c>
    </row>
    <row r="501" spans="1:4" x14ac:dyDescent="0.3">
      <c r="A501">
        <v>0</v>
      </c>
      <c r="B501">
        <v>0</v>
      </c>
      <c r="C501">
        <v>0</v>
      </c>
      <c r="D501">
        <f>IF('Raw Data'!D501&lt;4, 1, 0)</f>
        <v>1</v>
      </c>
    </row>
    <row r="502" spans="1:4" x14ac:dyDescent="0.3">
      <c r="A502">
        <v>0</v>
      </c>
      <c r="B502">
        <v>0</v>
      </c>
      <c r="C502">
        <v>0</v>
      </c>
      <c r="D502">
        <f>IF('Raw Data'!D502&lt;4, 1, 0)</f>
        <v>1</v>
      </c>
    </row>
    <row r="503" spans="1:4" x14ac:dyDescent="0.3">
      <c r="A503">
        <v>0</v>
      </c>
      <c r="B503">
        <v>0</v>
      </c>
      <c r="C503">
        <v>0</v>
      </c>
      <c r="D503">
        <f>IF('Raw Data'!D503&lt;4, 1, 0)</f>
        <v>1</v>
      </c>
    </row>
    <row r="504" spans="1:4" x14ac:dyDescent="0.3">
      <c r="A504">
        <v>0</v>
      </c>
      <c r="B504">
        <v>0</v>
      </c>
      <c r="C504">
        <v>0</v>
      </c>
      <c r="D504">
        <f>IF('Raw Data'!D504&lt;4, 1, 0)</f>
        <v>1</v>
      </c>
    </row>
    <row r="505" spans="1:4" x14ac:dyDescent="0.3">
      <c r="A505">
        <v>0</v>
      </c>
      <c r="B505">
        <v>0</v>
      </c>
      <c r="C505">
        <v>0</v>
      </c>
      <c r="D505">
        <f>IF('Raw Data'!D505&lt;4, 1, 0)</f>
        <v>1</v>
      </c>
    </row>
    <row r="506" spans="1:4" x14ac:dyDescent="0.3">
      <c r="A506">
        <v>0</v>
      </c>
      <c r="B506">
        <v>0</v>
      </c>
      <c r="C506">
        <v>0</v>
      </c>
      <c r="D506">
        <f>IF('Raw Data'!D506&lt;4, 1, 0)</f>
        <v>1</v>
      </c>
    </row>
    <row r="507" spans="1:4" x14ac:dyDescent="0.3">
      <c r="A507">
        <v>0</v>
      </c>
      <c r="B507">
        <v>0</v>
      </c>
      <c r="C507">
        <v>0</v>
      </c>
      <c r="D507">
        <f>IF('Raw Data'!D507&lt;4, 1, 0)</f>
        <v>1</v>
      </c>
    </row>
    <row r="508" spans="1:4" x14ac:dyDescent="0.3">
      <c r="A508">
        <v>0</v>
      </c>
      <c r="B508">
        <v>0</v>
      </c>
      <c r="C508">
        <v>0</v>
      </c>
      <c r="D508">
        <f>IF('Raw Data'!D508&lt;4, 1, 0)</f>
        <v>1</v>
      </c>
    </row>
    <row r="509" spans="1:4" x14ac:dyDescent="0.3">
      <c r="A509">
        <v>0</v>
      </c>
      <c r="B509">
        <v>0</v>
      </c>
      <c r="C509">
        <v>0</v>
      </c>
      <c r="D509">
        <f>IF('Raw Data'!D509&lt;4, 1, 0)</f>
        <v>1</v>
      </c>
    </row>
    <row r="510" spans="1:4" x14ac:dyDescent="0.3">
      <c r="A510">
        <v>0</v>
      </c>
      <c r="B510">
        <v>0</v>
      </c>
      <c r="C510">
        <v>0</v>
      </c>
      <c r="D510">
        <f>IF('Raw Data'!D510&lt;4, 1, 0)</f>
        <v>1</v>
      </c>
    </row>
    <row r="511" spans="1:4" x14ac:dyDescent="0.3">
      <c r="A511">
        <v>0</v>
      </c>
      <c r="B511">
        <v>0</v>
      </c>
      <c r="C511">
        <v>0</v>
      </c>
      <c r="D511">
        <f>IF('Raw Data'!D511&lt;4, 1, 0)</f>
        <v>1</v>
      </c>
    </row>
    <row r="512" spans="1:4" x14ac:dyDescent="0.3">
      <c r="A512">
        <v>0</v>
      </c>
      <c r="B512">
        <v>0</v>
      </c>
      <c r="C512">
        <v>0</v>
      </c>
      <c r="D512">
        <f>IF('Raw Data'!D512&lt;4, 1, 0)</f>
        <v>1</v>
      </c>
    </row>
    <row r="513" spans="1:4" x14ac:dyDescent="0.3">
      <c r="A513">
        <v>0</v>
      </c>
      <c r="B513">
        <v>0</v>
      </c>
      <c r="C513">
        <v>0</v>
      </c>
      <c r="D513">
        <f>IF('Raw Data'!D513&lt;4, 1, 0)</f>
        <v>1</v>
      </c>
    </row>
    <row r="514" spans="1:4" x14ac:dyDescent="0.3">
      <c r="A514">
        <v>0</v>
      </c>
      <c r="B514">
        <v>0</v>
      </c>
      <c r="C514">
        <v>0</v>
      </c>
      <c r="D514">
        <f>IF('Raw Data'!D514&lt;4, 1, 0)</f>
        <v>1</v>
      </c>
    </row>
    <row r="515" spans="1:4" x14ac:dyDescent="0.3">
      <c r="A515">
        <v>0</v>
      </c>
      <c r="B515">
        <v>0</v>
      </c>
      <c r="C515">
        <v>0</v>
      </c>
      <c r="D515">
        <f>IF('Raw Data'!D515&lt;4, 1, 0)</f>
        <v>1</v>
      </c>
    </row>
    <row r="516" spans="1:4" x14ac:dyDescent="0.3">
      <c r="A516">
        <v>0</v>
      </c>
      <c r="B516">
        <v>0</v>
      </c>
      <c r="C516">
        <v>0</v>
      </c>
      <c r="D516">
        <f>IF('Raw Data'!D516&lt;4, 1, 0)</f>
        <v>1</v>
      </c>
    </row>
    <row r="517" spans="1:4" x14ac:dyDescent="0.3">
      <c r="A517">
        <v>0</v>
      </c>
      <c r="B517">
        <v>0</v>
      </c>
      <c r="C517">
        <v>0</v>
      </c>
      <c r="D517">
        <f>IF('Raw Data'!D517&lt;4, 1, 0)</f>
        <v>1</v>
      </c>
    </row>
    <row r="518" spans="1:4" x14ac:dyDescent="0.3">
      <c r="A518">
        <v>0</v>
      </c>
      <c r="B518">
        <v>0</v>
      </c>
      <c r="C518">
        <v>0</v>
      </c>
      <c r="D518">
        <f>IF('Raw Data'!D518&lt;4, 1, 0)</f>
        <v>1</v>
      </c>
    </row>
    <row r="519" spans="1:4" x14ac:dyDescent="0.3">
      <c r="A519">
        <v>0</v>
      </c>
      <c r="B519">
        <v>0</v>
      </c>
      <c r="C519">
        <v>0</v>
      </c>
      <c r="D519">
        <f>IF('Raw Data'!D519&lt;4, 1, 0)</f>
        <v>1</v>
      </c>
    </row>
    <row r="520" spans="1:4" x14ac:dyDescent="0.3">
      <c r="A520">
        <v>0</v>
      </c>
      <c r="B520">
        <v>0</v>
      </c>
      <c r="C520">
        <v>0</v>
      </c>
      <c r="D520">
        <f>IF('Raw Data'!D520&lt;4, 1, 0)</f>
        <v>1</v>
      </c>
    </row>
    <row r="521" spans="1:4" x14ac:dyDescent="0.3">
      <c r="A521">
        <v>0</v>
      </c>
      <c r="B521">
        <v>0</v>
      </c>
      <c r="C521">
        <v>0</v>
      </c>
      <c r="D521">
        <f>IF('Raw Data'!D521&lt;4, 1, 0)</f>
        <v>1</v>
      </c>
    </row>
    <row r="522" spans="1:4" x14ac:dyDescent="0.3">
      <c r="A522">
        <v>0</v>
      </c>
      <c r="B522">
        <v>0</v>
      </c>
      <c r="C522">
        <v>0</v>
      </c>
      <c r="D522">
        <f>IF('Raw Data'!D522&lt;4, 1, 0)</f>
        <v>1</v>
      </c>
    </row>
    <row r="523" spans="1:4" x14ac:dyDescent="0.3">
      <c r="A523">
        <v>0</v>
      </c>
      <c r="B523">
        <v>0</v>
      </c>
      <c r="C523">
        <v>0</v>
      </c>
      <c r="D523">
        <f>IF('Raw Data'!D523&lt;4, 1, 0)</f>
        <v>1</v>
      </c>
    </row>
    <row r="524" spans="1:4" x14ac:dyDescent="0.3">
      <c r="A524">
        <v>0</v>
      </c>
      <c r="B524">
        <v>0</v>
      </c>
      <c r="C524">
        <v>0</v>
      </c>
      <c r="D524">
        <f>IF('Raw Data'!D524&lt;4, 1, 0)</f>
        <v>1</v>
      </c>
    </row>
    <row r="525" spans="1:4" x14ac:dyDescent="0.3">
      <c r="A525">
        <v>0</v>
      </c>
      <c r="B525">
        <v>0</v>
      </c>
      <c r="C525">
        <v>0</v>
      </c>
      <c r="D525">
        <f>IF('Raw Data'!D525&lt;4, 1, 0)</f>
        <v>1</v>
      </c>
    </row>
    <row r="526" spans="1:4" x14ac:dyDescent="0.3">
      <c r="A526">
        <v>0</v>
      </c>
      <c r="B526">
        <v>0</v>
      </c>
      <c r="C526">
        <v>0</v>
      </c>
      <c r="D526">
        <f>IF('Raw Data'!D526&lt;4, 1, 0)</f>
        <v>1</v>
      </c>
    </row>
    <row r="527" spans="1:4" x14ac:dyDescent="0.3">
      <c r="A527">
        <v>0</v>
      </c>
      <c r="B527">
        <v>0</v>
      </c>
      <c r="C527">
        <v>0</v>
      </c>
      <c r="D527">
        <f>IF('Raw Data'!D527&lt;4, 1, 0)</f>
        <v>1</v>
      </c>
    </row>
    <row r="528" spans="1:4" x14ac:dyDescent="0.3">
      <c r="A528">
        <v>0</v>
      </c>
      <c r="B528">
        <v>0</v>
      </c>
      <c r="C528">
        <v>0</v>
      </c>
      <c r="D528">
        <f>IF('Raw Data'!D528&lt;4, 1, 0)</f>
        <v>1</v>
      </c>
    </row>
    <row r="529" spans="1:4" x14ac:dyDescent="0.3">
      <c r="A529">
        <v>0</v>
      </c>
      <c r="B529">
        <v>0</v>
      </c>
      <c r="C529">
        <v>0</v>
      </c>
      <c r="D529">
        <f>IF('Raw Data'!D529&lt;4, 1, 0)</f>
        <v>1</v>
      </c>
    </row>
    <row r="530" spans="1:4" x14ac:dyDescent="0.3">
      <c r="A530">
        <v>0</v>
      </c>
      <c r="B530">
        <v>0</v>
      </c>
      <c r="C530">
        <v>0</v>
      </c>
      <c r="D530">
        <f>IF('Raw Data'!D530&lt;4, 1, 0)</f>
        <v>1</v>
      </c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Summary</vt:lpstr>
      <vt:lpstr>Analysis</vt:lpstr>
      <vt:lpstr>Pibot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2022-10-21T03:14:21Z</dcterms:modified>
</cp:coreProperties>
</file>