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3" documentId="11_9B7171C659B4554931F8474FBBE0881FBA717C3E" xr6:coauthVersionLast="47" xr6:coauthVersionMax="47" xr10:uidLastSave="{BFB9DC9D-A72A-44EF-AADA-BECE4870A2DA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Z534" i="3"/>
  <c r="Y534" i="3"/>
  <c r="X534" i="3"/>
  <c r="W534" i="3"/>
  <c r="AA534" i="3" s="1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AB534" i="3" s="1"/>
  <c r="B534" i="3"/>
  <c r="A534" i="3"/>
  <c r="AB533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B533" i="3"/>
  <c r="A533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B532" i="3"/>
  <c r="A532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C531" i="3" s="1"/>
  <c r="E531" i="3"/>
  <c r="D531" i="3"/>
  <c r="C531" i="3"/>
  <c r="AB531" i="3" s="1"/>
  <c r="B531" i="3"/>
  <c r="A531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B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AC529" i="3" s="1"/>
  <c r="C529" i="3"/>
  <c r="B529" i="3"/>
  <c r="A529" i="3"/>
  <c r="AC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AB528" i="3" s="1"/>
  <c r="B528" i="3"/>
  <c r="A528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Z526" i="3"/>
  <c r="Y526" i="3"/>
  <c r="X526" i="3"/>
  <c r="W526" i="3"/>
  <c r="AA526" i="3" s="1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AC526" i="3" s="1"/>
  <c r="C526" i="3"/>
  <c r="AB526" i="3" s="1"/>
  <c r="B526" i="3"/>
  <c r="A526" i="3"/>
  <c r="AB525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A525" i="3"/>
  <c r="AC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C523" i="3" s="1"/>
  <c r="E523" i="3"/>
  <c r="D523" i="3"/>
  <c r="C523" i="3"/>
  <c r="AB523" i="3" s="1"/>
  <c r="B523" i="3"/>
  <c r="A523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AB521" i="3" s="1"/>
  <c r="D521" i="3"/>
  <c r="AC521" i="3" s="1"/>
  <c r="C521" i="3"/>
  <c r="B521" i="3"/>
  <c r="A521" i="3"/>
  <c r="AC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A520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AC518" i="3" s="1"/>
  <c r="C518" i="3"/>
  <c r="AB518" i="3" s="1"/>
  <c r="B518" i="3"/>
  <c r="A518" i="3"/>
  <c r="AB517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B517" i="3"/>
  <c r="A517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C516" i="3" s="1"/>
  <c r="E516" i="3"/>
  <c r="D516" i="3"/>
  <c r="C516" i="3"/>
  <c r="B516" i="3"/>
  <c r="A516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AC515" i="3" s="1"/>
  <c r="E515" i="3"/>
  <c r="D515" i="3"/>
  <c r="C515" i="3"/>
  <c r="AB515" i="3" s="1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AC514" i="3" s="1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AC513" i="3" s="1"/>
  <c r="C513" i="3"/>
  <c r="B513" i="3"/>
  <c r="A513" i="3"/>
  <c r="AC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AB512" i="3" s="1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AC510" i="3" s="1"/>
  <c r="C510" i="3"/>
  <c r="AB510" i="3" s="1"/>
  <c r="B510" i="3"/>
  <c r="A510" i="3"/>
  <c r="AB509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A509" i="3"/>
  <c r="AC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AB508" i="3" s="1"/>
  <c r="B508" i="3"/>
  <c r="A508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AB507" i="3" s="1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AC506" i="3" s="1"/>
  <c r="C506" i="3"/>
  <c r="AB506" i="3" s="1"/>
  <c r="B506" i="3"/>
  <c r="A506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AB505" i="3" s="1"/>
  <c r="D505" i="3"/>
  <c r="AC505" i="3" s="1"/>
  <c r="C505" i="3"/>
  <c r="B505" i="3"/>
  <c r="A505" i="3"/>
  <c r="AC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Z502" i="3"/>
  <c r="Y502" i="3"/>
  <c r="X502" i="3"/>
  <c r="W502" i="3"/>
  <c r="AA502" i="3" s="1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AC502" i="3" s="1"/>
  <c r="C502" i="3"/>
  <c r="AB502" i="3" s="1"/>
  <c r="B502" i="3"/>
  <c r="A502" i="3"/>
  <c r="AB501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B501" i="3"/>
  <c r="A501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D500" i="3"/>
  <c r="C500" i="3"/>
  <c r="B500" i="3"/>
  <c r="A500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AC499" i="3" s="1"/>
  <c r="E499" i="3"/>
  <c r="D499" i="3"/>
  <c r="C499" i="3"/>
  <c r="AB499" i="3" s="1"/>
  <c r="B499" i="3"/>
  <c r="A499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AC498" i="3" s="1"/>
  <c r="C498" i="3"/>
  <c r="AB498" i="3" s="1"/>
  <c r="B498" i="3"/>
  <c r="A498" i="3"/>
  <c r="AB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AC497" i="3" s="1"/>
  <c r="C497" i="3"/>
  <c r="B497" i="3"/>
  <c r="A497" i="3"/>
  <c r="AC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AB496" i="3" s="1"/>
  <c r="B496" i="3"/>
  <c r="A496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Z494" i="3"/>
  <c r="Y494" i="3"/>
  <c r="X494" i="3"/>
  <c r="W494" i="3"/>
  <c r="AA494" i="3" s="1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AC494" i="3" s="1"/>
  <c r="C494" i="3"/>
  <c r="AB494" i="3" s="1"/>
  <c r="B494" i="3"/>
  <c r="A494" i="3"/>
  <c r="AB493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A493" i="3"/>
  <c r="AC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AB492" i="3" s="1"/>
  <c r="B492" i="3"/>
  <c r="A492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AC491" i="3" s="1"/>
  <c r="E491" i="3"/>
  <c r="D491" i="3"/>
  <c r="C491" i="3"/>
  <c r="AB491" i="3" s="1"/>
  <c r="B491" i="3"/>
  <c r="A491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AC490" i="3" s="1"/>
  <c r="C490" i="3"/>
  <c r="AB490" i="3" s="1"/>
  <c r="B490" i="3"/>
  <c r="A490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AB489" i="3" s="1"/>
  <c r="D489" i="3"/>
  <c r="AC489" i="3" s="1"/>
  <c r="C489" i="3"/>
  <c r="B489" i="3"/>
  <c r="A489" i="3"/>
  <c r="AC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AC486" i="3" s="1"/>
  <c r="C486" i="3"/>
  <c r="AB486" i="3" s="1"/>
  <c r="B486" i="3"/>
  <c r="A486" i="3"/>
  <c r="AB485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B485" i="3"/>
  <c r="A485" i="3"/>
  <c r="Z484" i="3"/>
  <c r="Y484" i="3"/>
  <c r="X484" i="3"/>
  <c r="W484" i="3"/>
  <c r="AA484" i="3" s="1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C484" i="3" s="1"/>
  <c r="E484" i="3"/>
  <c r="D484" i="3"/>
  <c r="C484" i="3"/>
  <c r="B484" i="3"/>
  <c r="A484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AC483" i="3" s="1"/>
  <c r="E483" i="3"/>
  <c r="D483" i="3"/>
  <c r="C483" i="3"/>
  <c r="AB483" i="3" s="1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AC482" i="3" s="1"/>
  <c r="C482" i="3"/>
  <c r="AB482" i="3" s="1"/>
  <c r="B482" i="3"/>
  <c r="A482" i="3"/>
  <c r="AB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AC481" i="3" s="1"/>
  <c r="C481" i="3"/>
  <c r="B481" i="3"/>
  <c r="A481" i="3"/>
  <c r="AC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AB480" i="3" s="1"/>
  <c r="B480" i="3"/>
  <c r="A480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AB479" i="3" s="1"/>
  <c r="B479" i="3"/>
  <c r="A479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AC478" i="3" s="1"/>
  <c r="C478" i="3"/>
  <c r="AB478" i="3" s="1"/>
  <c r="B478" i="3"/>
  <c r="A478" i="3"/>
  <c r="AB477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A477" i="3"/>
  <c r="AC476" i="3"/>
  <c r="Z476" i="3"/>
  <c r="Y476" i="3"/>
  <c r="X476" i="3"/>
  <c r="W476" i="3"/>
  <c r="AA476" i="3" s="1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AB476" i="3" s="1"/>
  <c r="B476" i="3"/>
  <c r="A476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AB475" i="3" s="1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AC474" i="3" s="1"/>
  <c r="C474" i="3"/>
  <c r="AB474" i="3" s="1"/>
  <c r="B474" i="3"/>
  <c r="A474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AB473" i="3" s="1"/>
  <c r="D473" i="3"/>
  <c r="AC473" i="3" s="1"/>
  <c r="C473" i="3"/>
  <c r="B473" i="3"/>
  <c r="A473" i="3"/>
  <c r="AC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A472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Z470" i="3"/>
  <c r="Y470" i="3"/>
  <c r="X470" i="3"/>
  <c r="W470" i="3"/>
  <c r="AA470" i="3" s="1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AC470" i="3" s="1"/>
  <c r="C470" i="3"/>
  <c r="AB470" i="3" s="1"/>
  <c r="B470" i="3"/>
  <c r="A470" i="3"/>
  <c r="AB469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AC469" i="3" s="1"/>
  <c r="C469" i="3"/>
  <c r="B469" i="3"/>
  <c r="A469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D468" i="3"/>
  <c r="C468" i="3"/>
  <c r="B468" i="3"/>
  <c r="A468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AC467" i="3" s="1"/>
  <c r="E467" i="3"/>
  <c r="D467" i="3"/>
  <c r="C467" i="3"/>
  <c r="AB467" i="3" s="1"/>
  <c r="B467" i="3"/>
  <c r="A467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AC466" i="3" s="1"/>
  <c r="C466" i="3"/>
  <c r="AB466" i="3" s="1"/>
  <c r="B466" i="3"/>
  <c r="A466" i="3"/>
  <c r="AB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AC465" i="3" s="1"/>
  <c r="C465" i="3"/>
  <c r="B465" i="3"/>
  <c r="A465" i="3"/>
  <c r="AC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AB464" i="3" s="1"/>
  <c r="B464" i="3"/>
  <c r="A464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AB463" i="3" s="1"/>
  <c r="B463" i="3"/>
  <c r="A463" i="3"/>
  <c r="Z462" i="3"/>
  <c r="Y462" i="3"/>
  <c r="X462" i="3"/>
  <c r="W462" i="3"/>
  <c r="AA462" i="3" s="1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AC462" i="3" s="1"/>
  <c r="C462" i="3"/>
  <c r="AB462" i="3" s="1"/>
  <c r="B462" i="3"/>
  <c r="A462" i="3"/>
  <c r="AB461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AC461" i="3" s="1"/>
  <c r="C461" i="3"/>
  <c r="B461" i="3"/>
  <c r="A461" i="3"/>
  <c r="AC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AC459" i="3" s="1"/>
  <c r="E459" i="3"/>
  <c r="D459" i="3"/>
  <c r="C459" i="3"/>
  <c r="AB459" i="3" s="1"/>
  <c r="B459" i="3"/>
  <c r="A459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AC458" i="3" s="1"/>
  <c r="C458" i="3"/>
  <c r="AB458" i="3" s="1"/>
  <c r="B458" i="3"/>
  <c r="A458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AB457" i="3" s="1"/>
  <c r="D457" i="3"/>
  <c r="AC457" i="3" s="1"/>
  <c r="C457" i="3"/>
  <c r="B457" i="3"/>
  <c r="A457" i="3"/>
  <c r="AC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A456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AC454" i="3" s="1"/>
  <c r="C454" i="3"/>
  <c r="AB454" i="3" s="1"/>
  <c r="B454" i="3"/>
  <c r="A454" i="3"/>
  <c r="AB453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AC453" i="3" s="1"/>
  <c r="C453" i="3"/>
  <c r="B453" i="3"/>
  <c r="A453" i="3"/>
  <c r="AC452" i="3"/>
  <c r="Z452" i="3"/>
  <c r="Y452" i="3"/>
  <c r="X452" i="3"/>
  <c r="W452" i="3"/>
  <c r="AA452" i="3" s="1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A452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C451" i="3" s="1"/>
  <c r="E451" i="3"/>
  <c r="D451" i="3"/>
  <c r="C451" i="3"/>
  <c r="AB451" i="3" s="1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AC450" i="3" s="1"/>
  <c r="C450" i="3"/>
  <c r="AB450" i="3" s="1"/>
  <c r="B450" i="3"/>
  <c r="A450" i="3"/>
  <c r="AB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AC449" i="3" s="1"/>
  <c r="C449" i="3"/>
  <c r="B449" i="3"/>
  <c r="A449" i="3"/>
  <c r="AC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AB448" i="3" s="1"/>
  <c r="B448" i="3"/>
  <c r="A448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AB447" i="3" s="1"/>
  <c r="B447" i="3"/>
  <c r="A447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AC446" i="3" s="1"/>
  <c r="C446" i="3"/>
  <c r="AB446" i="3" s="1"/>
  <c r="B446" i="3"/>
  <c r="A446" i="3"/>
  <c r="AB445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A445" i="3"/>
  <c r="AC444" i="3"/>
  <c r="Z444" i="3"/>
  <c r="Y444" i="3"/>
  <c r="X444" i="3"/>
  <c r="W444" i="3"/>
  <c r="AA444" i="3" s="1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AB444" i="3" s="1"/>
  <c r="B444" i="3"/>
  <c r="A444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AB443" i="3" s="1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AC442" i="3" s="1"/>
  <c r="C442" i="3"/>
  <c r="AB442" i="3" s="1"/>
  <c r="B442" i="3"/>
  <c r="A442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AB441" i="3" s="1"/>
  <c r="D441" i="3"/>
  <c r="AC441" i="3" s="1"/>
  <c r="C441" i="3"/>
  <c r="B441" i="3"/>
  <c r="A441" i="3"/>
  <c r="AC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A440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AB439" i="3" s="1"/>
  <c r="B439" i="3"/>
  <c r="A439" i="3"/>
  <c r="Z438" i="3"/>
  <c r="Y438" i="3"/>
  <c r="X438" i="3"/>
  <c r="W438" i="3"/>
  <c r="AA438" i="3" s="1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AC438" i="3" s="1"/>
  <c r="C438" i="3"/>
  <c r="AB438" i="3" s="1"/>
  <c r="B438" i="3"/>
  <c r="A438" i="3"/>
  <c r="AB437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B437" i="3"/>
  <c r="A437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D436" i="3"/>
  <c r="C436" i="3"/>
  <c r="B436" i="3"/>
  <c r="A436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AC435" i="3" s="1"/>
  <c r="E435" i="3"/>
  <c r="D435" i="3"/>
  <c r="C435" i="3"/>
  <c r="AB435" i="3" s="1"/>
  <c r="B435" i="3"/>
  <c r="A435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AC434" i="3" s="1"/>
  <c r="C434" i="3"/>
  <c r="AB434" i="3" s="1"/>
  <c r="B434" i="3"/>
  <c r="A434" i="3"/>
  <c r="AB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AC433" i="3" s="1"/>
  <c r="C433" i="3"/>
  <c r="B433" i="3"/>
  <c r="A433" i="3"/>
  <c r="AC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AB432" i="3" s="1"/>
  <c r="B432" i="3"/>
  <c r="A432" i="3"/>
  <c r="AB431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B431" i="3"/>
  <c r="A431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AC430" i="3" s="1"/>
  <c r="C430" i="3"/>
  <c r="AB430" i="3" s="1"/>
  <c r="B430" i="3"/>
  <c r="A430" i="3"/>
  <c r="AB429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B429" i="3"/>
  <c r="A429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D428" i="3"/>
  <c r="C428" i="3"/>
  <c r="B428" i="3"/>
  <c r="A428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AC427" i="3" s="1"/>
  <c r="E427" i="3"/>
  <c r="D427" i="3"/>
  <c r="C427" i="3"/>
  <c r="AB427" i="3" s="1"/>
  <c r="B427" i="3"/>
  <c r="A427" i="3"/>
  <c r="AC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AB426" i="3" s="1"/>
  <c r="B426" i="3"/>
  <c r="A426" i="3"/>
  <c r="AB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AC425" i="3" s="1"/>
  <c r="C425" i="3"/>
  <c r="B425" i="3"/>
  <c r="A425" i="3"/>
  <c r="AC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AB424" i="3" s="1"/>
  <c r="B424" i="3"/>
  <c r="A424" i="3"/>
  <c r="AB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B423" i="3"/>
  <c r="A423" i="3"/>
  <c r="AB422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AC422" i="3" s="1"/>
  <c r="C422" i="3"/>
  <c r="B422" i="3"/>
  <c r="A422" i="3"/>
  <c r="AB421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B421" i="3"/>
  <c r="A421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D420" i="3"/>
  <c r="C420" i="3"/>
  <c r="B420" i="3"/>
  <c r="A420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AC419" i="3" s="1"/>
  <c r="E419" i="3"/>
  <c r="D419" i="3"/>
  <c r="C419" i="3"/>
  <c r="AB419" i="3" s="1"/>
  <c r="B419" i="3"/>
  <c r="A419" i="3"/>
  <c r="AC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AB418" i="3" s="1"/>
  <c r="B418" i="3"/>
  <c r="A418" i="3"/>
  <c r="AB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AC417" i="3" s="1"/>
  <c r="C417" i="3"/>
  <c r="B417" i="3"/>
  <c r="A417" i="3"/>
  <c r="AC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AB416" i="3" s="1"/>
  <c r="B416" i="3"/>
  <c r="A416" i="3"/>
  <c r="AB415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B415" i="3"/>
  <c r="A415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AC414" i="3" s="1"/>
  <c r="C414" i="3"/>
  <c r="AB414" i="3" s="1"/>
  <c r="B414" i="3"/>
  <c r="A414" i="3"/>
  <c r="AB413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B413" i="3"/>
  <c r="A413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C412" i="3" s="1"/>
  <c r="E412" i="3"/>
  <c r="D412" i="3"/>
  <c r="C412" i="3"/>
  <c r="B412" i="3"/>
  <c r="A412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AC411" i="3" s="1"/>
  <c r="E411" i="3"/>
  <c r="D411" i="3"/>
  <c r="C411" i="3"/>
  <c r="AB411" i="3" s="1"/>
  <c r="B411" i="3"/>
  <c r="A411" i="3"/>
  <c r="AC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AB410" i="3" s="1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C409" i="3" s="1"/>
  <c r="C409" i="3"/>
  <c r="B409" i="3"/>
  <c r="A409" i="3"/>
  <c r="AC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AB408" i="3" s="1"/>
  <c r="B408" i="3"/>
  <c r="A408" i="3"/>
  <c r="AB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B407" i="3"/>
  <c r="A407" i="3"/>
  <c r="AB406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AC406" i="3" s="1"/>
  <c r="C406" i="3"/>
  <c r="B406" i="3"/>
  <c r="A406" i="3"/>
  <c r="AB405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B405" i="3"/>
  <c r="A405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C404" i="3" s="1"/>
  <c r="E404" i="3"/>
  <c r="D404" i="3"/>
  <c r="C404" i="3"/>
  <c r="B404" i="3"/>
  <c r="A404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AC403" i="3" s="1"/>
  <c r="E403" i="3"/>
  <c r="D403" i="3"/>
  <c r="C403" i="3"/>
  <c r="AB403" i="3" s="1"/>
  <c r="B403" i="3"/>
  <c r="A403" i="3"/>
  <c r="AC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AB402" i="3" s="1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C401" i="3" s="1"/>
  <c r="C401" i="3"/>
  <c r="B401" i="3"/>
  <c r="A401" i="3"/>
  <c r="AC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AB400" i="3" s="1"/>
  <c r="B400" i="3"/>
  <c r="A400" i="3"/>
  <c r="AB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B399" i="3"/>
  <c r="A399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AC398" i="3" s="1"/>
  <c r="C398" i="3"/>
  <c r="AB398" i="3" s="1"/>
  <c r="B398" i="3"/>
  <c r="A398" i="3"/>
  <c r="AB397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B397" i="3"/>
  <c r="A397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C396" i="3" s="1"/>
  <c r="E396" i="3"/>
  <c r="D396" i="3"/>
  <c r="C396" i="3"/>
  <c r="B396" i="3"/>
  <c r="A396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AC395" i="3" s="1"/>
  <c r="E395" i="3"/>
  <c r="D395" i="3"/>
  <c r="C395" i="3"/>
  <c r="AB395" i="3" s="1"/>
  <c r="B395" i="3"/>
  <c r="A395" i="3"/>
  <c r="AC394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AB394" i="3" s="1"/>
  <c r="B394" i="3"/>
  <c r="A394" i="3"/>
  <c r="AB393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AC393" i="3" s="1"/>
  <c r="C393" i="3"/>
  <c r="B393" i="3"/>
  <c r="A393" i="3"/>
  <c r="AC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AB392" i="3" s="1"/>
  <c r="B392" i="3"/>
  <c r="A392" i="3"/>
  <c r="AB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B391" i="3"/>
  <c r="A391" i="3"/>
  <c r="AB390" i="3"/>
  <c r="Z390" i="3"/>
  <c r="Y390" i="3"/>
  <c r="X390" i="3"/>
  <c r="W390" i="3"/>
  <c r="AA390" i="3" s="1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AC390" i="3" s="1"/>
  <c r="C390" i="3"/>
  <c r="B390" i="3"/>
  <c r="A390" i="3"/>
  <c r="AB389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B389" i="3"/>
  <c r="A389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AC388" i="3" s="1"/>
  <c r="E388" i="3"/>
  <c r="D388" i="3"/>
  <c r="C388" i="3"/>
  <c r="B388" i="3"/>
  <c r="A388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AC387" i="3" s="1"/>
  <c r="E387" i="3"/>
  <c r="D387" i="3"/>
  <c r="C387" i="3"/>
  <c r="AB387" i="3" s="1"/>
  <c r="B387" i="3"/>
  <c r="A387" i="3"/>
  <c r="AC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AB386" i="3" s="1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C385" i="3" s="1"/>
  <c r="C385" i="3"/>
  <c r="B385" i="3"/>
  <c r="A385" i="3"/>
  <c r="AC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AB384" i="3" s="1"/>
  <c r="B384" i="3"/>
  <c r="A384" i="3"/>
  <c r="AB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B383" i="3"/>
  <c r="A383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AC382" i="3" s="1"/>
  <c r="C382" i="3"/>
  <c r="AB382" i="3" s="1"/>
  <c r="B382" i="3"/>
  <c r="A382" i="3"/>
  <c r="AB381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B381" i="3"/>
  <c r="A381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C380" i="3" s="1"/>
  <c r="E380" i="3"/>
  <c r="D380" i="3"/>
  <c r="C380" i="3"/>
  <c r="B380" i="3"/>
  <c r="A380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AC379" i="3" s="1"/>
  <c r="E379" i="3"/>
  <c r="D379" i="3"/>
  <c r="C379" i="3"/>
  <c r="AB379" i="3" s="1"/>
  <c r="B379" i="3"/>
  <c r="A379" i="3"/>
  <c r="AC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AB378" i="3" s="1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C377" i="3" s="1"/>
  <c r="C377" i="3"/>
  <c r="B377" i="3"/>
  <c r="A377" i="3"/>
  <c r="AC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AB376" i="3" s="1"/>
  <c r="B376" i="3"/>
  <c r="A376" i="3"/>
  <c r="AB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B375" i="3"/>
  <c r="A375" i="3"/>
  <c r="AB374" i="3"/>
  <c r="Z374" i="3"/>
  <c r="Y374" i="3"/>
  <c r="X374" i="3"/>
  <c r="W374" i="3"/>
  <c r="AA374" i="3" s="1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AC374" i="3" s="1"/>
  <c r="C374" i="3"/>
  <c r="B374" i="3"/>
  <c r="A374" i="3"/>
  <c r="AB373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B373" i="3"/>
  <c r="A373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C372" i="3" s="1"/>
  <c r="E372" i="3"/>
  <c r="D372" i="3"/>
  <c r="C372" i="3"/>
  <c r="B372" i="3"/>
  <c r="A372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AC371" i="3" s="1"/>
  <c r="E371" i="3"/>
  <c r="D371" i="3"/>
  <c r="C371" i="3"/>
  <c r="AB371" i="3" s="1"/>
  <c r="B371" i="3"/>
  <c r="A371" i="3"/>
  <c r="AC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AB370" i="3" s="1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AC369" i="3" s="1"/>
  <c r="C369" i="3"/>
  <c r="B369" i="3"/>
  <c r="A369" i="3"/>
  <c r="AC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AB368" i="3" s="1"/>
  <c r="B368" i="3"/>
  <c r="A368" i="3"/>
  <c r="AB367" i="3"/>
  <c r="Z367" i="3"/>
  <c r="Y367" i="3"/>
  <c r="X367" i="3"/>
  <c r="W367" i="3"/>
  <c r="AA367" i="3" s="1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B367" i="3"/>
  <c r="A367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C366" i="3" s="1"/>
  <c r="C366" i="3"/>
  <c r="AB366" i="3" s="1"/>
  <c r="B366" i="3"/>
  <c r="A366" i="3"/>
  <c r="AB365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B365" i="3"/>
  <c r="A365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D364" i="3"/>
  <c r="C364" i="3"/>
  <c r="B364" i="3"/>
  <c r="A364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AC363" i="3" s="1"/>
  <c r="E363" i="3"/>
  <c r="D363" i="3"/>
  <c r="C363" i="3"/>
  <c r="AB363" i="3" s="1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AB362" i="3" s="1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AC361" i="3" s="1"/>
  <c r="C361" i="3"/>
  <c r="B361" i="3"/>
  <c r="A361" i="3"/>
  <c r="AC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B360" i="3" s="1"/>
  <c r="B360" i="3"/>
  <c r="A360" i="3"/>
  <c r="AB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B359" i="3"/>
  <c r="A359" i="3"/>
  <c r="AB358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AC358" i="3" s="1"/>
  <c r="C358" i="3"/>
  <c r="B358" i="3"/>
  <c r="A358" i="3"/>
  <c r="AB357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B357" i="3"/>
  <c r="A357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C356" i="3" s="1"/>
  <c r="E356" i="3"/>
  <c r="D356" i="3"/>
  <c r="C356" i="3"/>
  <c r="B356" i="3"/>
  <c r="A356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AB355" i="3" s="1"/>
  <c r="B355" i="3"/>
  <c r="A355" i="3"/>
  <c r="AC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AB354" i="3" s="1"/>
  <c r="B354" i="3"/>
  <c r="A354" i="3"/>
  <c r="AB353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C353" i="3" s="1"/>
  <c r="C353" i="3"/>
  <c r="B353" i="3"/>
  <c r="A353" i="3"/>
  <c r="AC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B352" i="3" s="1"/>
  <c r="B352" i="3"/>
  <c r="A352" i="3"/>
  <c r="AB351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50" i="3" s="1"/>
  <c r="C350" i="3"/>
  <c r="AB350" i="3" s="1"/>
  <c r="B350" i="3"/>
  <c r="A350" i="3"/>
  <c r="AB349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B349" i="3"/>
  <c r="A349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C348" i="3" s="1"/>
  <c r="E348" i="3"/>
  <c r="D348" i="3"/>
  <c r="C348" i="3"/>
  <c r="B348" i="3"/>
  <c r="A348" i="3"/>
  <c r="AB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AC346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B346" i="3" s="1"/>
  <c r="B346" i="3"/>
  <c r="A346" i="3"/>
  <c r="AC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AB345" i="3" s="1"/>
  <c r="D345" i="3"/>
  <c r="C345" i="3"/>
  <c r="B345" i="3"/>
  <c r="A345" i="3"/>
  <c r="AC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AB343" i="3"/>
  <c r="Z343" i="3"/>
  <c r="Y343" i="3"/>
  <c r="X343" i="3"/>
  <c r="W343" i="3"/>
  <c r="AA343" i="3" s="1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B343" i="3"/>
  <c r="A343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2" i="3" s="1"/>
  <c r="C342" i="3"/>
  <c r="B342" i="3"/>
  <c r="A342" i="3"/>
  <c r="AB341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AC340" i="3" s="1"/>
  <c r="E340" i="3"/>
  <c r="D340" i="3"/>
  <c r="C340" i="3"/>
  <c r="AB340" i="3" s="1"/>
  <c r="B340" i="3"/>
  <c r="A340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AB339" i="3" s="1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B338" i="3" s="1"/>
  <c r="B338" i="3"/>
  <c r="A338" i="3"/>
  <c r="AB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C337" i="3" s="1"/>
  <c r="E337" i="3"/>
  <c r="D337" i="3"/>
  <c r="C337" i="3"/>
  <c r="B337" i="3"/>
  <c r="A337" i="3"/>
  <c r="AC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AB336" i="3" s="1"/>
  <c r="B336" i="3"/>
  <c r="A336" i="3"/>
  <c r="AB335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B335" i="3"/>
  <c r="A335" i="3"/>
  <c r="AB334" i="3"/>
  <c r="Z334" i="3"/>
  <c r="Y334" i="3"/>
  <c r="X334" i="3"/>
  <c r="W334" i="3"/>
  <c r="AA334" i="3" s="1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4" i="3" s="1"/>
  <c r="C334" i="3"/>
  <c r="B334" i="3"/>
  <c r="A334" i="3"/>
  <c r="AB333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B333" i="3"/>
  <c r="A333" i="3"/>
  <c r="AC332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AB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C329" i="3" s="1"/>
  <c r="E329" i="3"/>
  <c r="AB329" i="3" s="1"/>
  <c r="D329" i="3"/>
  <c r="C329" i="3"/>
  <c r="B329" i="3"/>
  <c r="A329" i="3"/>
  <c r="AC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AB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AB326" i="3" s="1"/>
  <c r="D326" i="3"/>
  <c r="AC326" i="3" s="1"/>
  <c r="C326" i="3"/>
  <c r="B326" i="3"/>
  <c r="A326" i="3"/>
  <c r="AB325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AC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AB324" i="3" s="1"/>
  <c r="B324" i="3"/>
  <c r="A324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AB323" i="3" s="1"/>
  <c r="B323" i="3"/>
  <c r="A323" i="3"/>
  <c r="AC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B322" i="3" s="1"/>
  <c r="B322" i="3"/>
  <c r="A322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AB321" i="3" s="1"/>
  <c r="D321" i="3"/>
  <c r="AC321" i="3" s="1"/>
  <c r="C321" i="3"/>
  <c r="B321" i="3"/>
  <c r="A321" i="3"/>
  <c r="AC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B320" i="3" s="1"/>
  <c r="B320" i="3"/>
  <c r="A320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AB319" i="3" s="1"/>
  <c r="B319" i="3"/>
  <c r="A319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8" i="3" s="1"/>
  <c r="C318" i="3"/>
  <c r="B318" i="3"/>
  <c r="A318" i="3"/>
  <c r="Z317" i="3"/>
  <c r="Y317" i="3"/>
  <c r="X317" i="3"/>
  <c r="W317" i="3"/>
  <c r="AA317" i="3" s="1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AB317" i="3" s="1"/>
  <c r="D317" i="3"/>
  <c r="AC317" i="3" s="1"/>
  <c r="C317" i="3"/>
  <c r="B317" i="3"/>
  <c r="A317" i="3"/>
  <c r="AC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AB316" i="3" s="1"/>
  <c r="B316" i="3"/>
  <c r="A316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AB315" i="3" s="1"/>
  <c r="B315" i="3"/>
  <c r="A315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C314" i="3" s="1"/>
  <c r="C314" i="3"/>
  <c r="B314" i="3"/>
  <c r="A314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AC313" i="3" s="1"/>
  <c r="E313" i="3"/>
  <c r="AB313" i="3" s="1"/>
  <c r="D313" i="3"/>
  <c r="C313" i="3"/>
  <c r="B313" i="3"/>
  <c r="A313" i="3"/>
  <c r="AC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AB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C311" i="3" s="1"/>
  <c r="E311" i="3"/>
  <c r="D311" i="3"/>
  <c r="C311" i="3"/>
  <c r="B311" i="3"/>
  <c r="A311" i="3"/>
  <c r="AC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AB310" i="3" s="1"/>
  <c r="B310" i="3"/>
  <c r="A310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AB309" i="3" s="1"/>
  <c r="B309" i="3"/>
  <c r="A309" i="3"/>
  <c r="AC308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AB307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C307" i="3" s="1"/>
  <c r="C307" i="3"/>
  <c r="B307" i="3"/>
  <c r="A307" i="3"/>
  <c r="AC306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AB306" i="3" s="1"/>
  <c r="B306" i="3"/>
  <c r="A306" i="3"/>
  <c r="AB305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AC304" i="3" s="1"/>
  <c r="E304" i="3"/>
  <c r="D304" i="3"/>
  <c r="C304" i="3"/>
  <c r="AB304" i="3" s="1"/>
  <c r="B304" i="3"/>
  <c r="A304" i="3"/>
  <c r="AB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AC303" i="3" s="1"/>
  <c r="E303" i="3"/>
  <c r="D303" i="3"/>
  <c r="C303" i="3"/>
  <c r="B303" i="3"/>
  <c r="A303" i="3"/>
  <c r="AC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A302" i="3" s="1"/>
  <c r="E302" i="3"/>
  <c r="D302" i="3"/>
  <c r="C302" i="3"/>
  <c r="B302" i="3"/>
  <c r="A302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AB301" i="3" s="1"/>
  <c r="B301" i="3"/>
  <c r="A301" i="3"/>
  <c r="AC300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AB300" i="3" s="1"/>
  <c r="B300" i="3"/>
  <c r="A300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AB299" i="3" s="1"/>
  <c r="D299" i="3"/>
  <c r="AC299" i="3" s="1"/>
  <c r="C299" i="3"/>
  <c r="B299" i="3"/>
  <c r="A299" i="3"/>
  <c r="AC298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AB298" i="3" s="1"/>
  <c r="B298" i="3"/>
  <c r="A298" i="3"/>
  <c r="AB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AC296" i="3" s="1"/>
  <c r="E296" i="3"/>
  <c r="D296" i="3"/>
  <c r="C296" i="3"/>
  <c r="AB296" i="3" s="1"/>
  <c r="B296" i="3"/>
  <c r="A296" i="3"/>
  <c r="AB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AC295" i="3" s="1"/>
  <c r="E295" i="3"/>
  <c r="D295" i="3"/>
  <c r="C295" i="3"/>
  <c r="B295" i="3"/>
  <c r="A295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D294" i="3"/>
  <c r="C294" i="3"/>
  <c r="B294" i="3"/>
  <c r="A294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AB293" i="3" s="1"/>
  <c r="B293" i="3"/>
  <c r="A293" i="3"/>
  <c r="AC292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AB291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C291" i="3" s="1"/>
  <c r="C291" i="3"/>
  <c r="B291" i="3"/>
  <c r="A291" i="3"/>
  <c r="AC290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AB289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B289" i="3"/>
  <c r="A289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AB288" i="3" s="1"/>
  <c r="B288" i="3"/>
  <c r="A288" i="3"/>
  <c r="AB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AC287" i="3" s="1"/>
  <c r="E287" i="3"/>
  <c r="D287" i="3"/>
  <c r="C287" i="3"/>
  <c r="B287" i="3"/>
  <c r="A287" i="3"/>
  <c r="AC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AB286" i="3" s="1"/>
  <c r="B286" i="3"/>
  <c r="A286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AB285" i="3" s="1"/>
  <c r="B285" i="3"/>
  <c r="A285" i="3"/>
  <c r="AC284" i="3"/>
  <c r="Z284" i="3"/>
  <c r="Y284" i="3"/>
  <c r="X284" i="3"/>
  <c r="W284" i="3"/>
  <c r="AA284" i="3" s="1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AB284" i="3" s="1"/>
  <c r="B284" i="3"/>
  <c r="A284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AB283" i="3" s="1"/>
  <c r="D283" i="3"/>
  <c r="AC283" i="3" s="1"/>
  <c r="C283" i="3"/>
  <c r="B283" i="3"/>
  <c r="A283" i="3"/>
  <c r="AC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AB282" i="3" s="1"/>
  <c r="B282" i="3"/>
  <c r="A282" i="3"/>
  <c r="AB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AC280" i="3" s="1"/>
  <c r="E280" i="3"/>
  <c r="D280" i="3"/>
  <c r="C280" i="3"/>
  <c r="AB280" i="3" s="1"/>
  <c r="B280" i="3"/>
  <c r="A280" i="3"/>
  <c r="AB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AB277" i="3" s="1"/>
  <c r="B277" i="3"/>
  <c r="A277" i="3"/>
  <c r="AC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AB275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C275" i="3" s="1"/>
  <c r="C275" i="3"/>
  <c r="B275" i="3"/>
  <c r="A275" i="3"/>
  <c r="AC274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AB273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B273" i="3"/>
  <c r="A273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AC272" i="3" s="1"/>
  <c r="E272" i="3"/>
  <c r="D272" i="3"/>
  <c r="C272" i="3"/>
  <c r="AB272" i="3" s="1"/>
  <c r="B272" i="3"/>
  <c r="A272" i="3"/>
  <c r="AB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AC271" i="3" s="1"/>
  <c r="E271" i="3"/>
  <c r="D271" i="3"/>
  <c r="C271" i="3"/>
  <c r="B271" i="3"/>
  <c r="A271" i="3"/>
  <c r="AC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AC268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AB268" i="3" s="1"/>
  <c r="B268" i="3"/>
  <c r="A268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AB267" i="3" s="1"/>
  <c r="D267" i="3"/>
  <c r="AC267" i="3" s="1"/>
  <c r="C267" i="3"/>
  <c r="B267" i="3"/>
  <c r="A267" i="3"/>
  <c r="AC266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AB266" i="3" s="1"/>
  <c r="B266" i="3"/>
  <c r="A266" i="3"/>
  <c r="AB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B265" i="3"/>
  <c r="A265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AC264" i="3" s="1"/>
  <c r="E264" i="3"/>
  <c r="D264" i="3"/>
  <c r="C264" i="3"/>
  <c r="AB264" i="3" s="1"/>
  <c r="B264" i="3"/>
  <c r="A264" i="3"/>
  <c r="AB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AB261" i="3" s="1"/>
  <c r="B261" i="3"/>
  <c r="A261" i="3"/>
  <c r="AC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AB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AC259" i="3" s="1"/>
  <c r="C259" i="3"/>
  <c r="B259" i="3"/>
  <c r="A259" i="3"/>
  <c r="AC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AB257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B257" i="3"/>
  <c r="A257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AC256" i="3" s="1"/>
  <c r="E256" i="3"/>
  <c r="D256" i="3"/>
  <c r="C256" i="3"/>
  <c r="AB256" i="3" s="1"/>
  <c r="B256" i="3"/>
  <c r="A256" i="3"/>
  <c r="AB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AC255" i="3" s="1"/>
  <c r="E255" i="3"/>
  <c r="D255" i="3"/>
  <c r="C255" i="3"/>
  <c r="B255" i="3"/>
  <c r="A255" i="3"/>
  <c r="AC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AB253" i="3" s="1"/>
  <c r="B253" i="3"/>
  <c r="A253" i="3"/>
  <c r="AC252" i="3"/>
  <c r="Z252" i="3"/>
  <c r="Y252" i="3"/>
  <c r="X252" i="3"/>
  <c r="W252" i="3"/>
  <c r="AA252" i="3" s="1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AB252" i="3" s="1"/>
  <c r="B252" i="3"/>
  <c r="A252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AB251" i="3" s="1"/>
  <c r="D251" i="3"/>
  <c r="AC251" i="3" s="1"/>
  <c r="C251" i="3"/>
  <c r="B251" i="3"/>
  <c r="A251" i="3"/>
  <c r="AC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AB250" i="3" s="1"/>
  <c r="B250" i="3"/>
  <c r="A250" i="3"/>
  <c r="AB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B249" i="3"/>
  <c r="A249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AC248" i="3" s="1"/>
  <c r="C248" i="3"/>
  <c r="AB248" i="3" s="1"/>
  <c r="B248" i="3"/>
  <c r="A248" i="3"/>
  <c r="AB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AB245" i="3" s="1"/>
  <c r="B245" i="3"/>
  <c r="A245" i="3"/>
  <c r="AC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AB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AC243" i="3" s="1"/>
  <c r="C243" i="3"/>
  <c r="B243" i="3"/>
  <c r="A243" i="3"/>
  <c r="AC242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AB241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B241" i="3"/>
  <c r="A241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AC240" i="3" s="1"/>
  <c r="C240" i="3"/>
  <c r="AB240" i="3" s="1"/>
  <c r="B240" i="3"/>
  <c r="A240" i="3"/>
  <c r="AB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AC239" i="3" s="1"/>
  <c r="E239" i="3"/>
  <c r="D239" i="3"/>
  <c r="C239" i="3"/>
  <c r="B239" i="3"/>
  <c r="A239" i="3"/>
  <c r="AC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AC236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AB236" i="3" s="1"/>
  <c r="B236" i="3"/>
  <c r="A236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AB235" i="3" s="1"/>
  <c r="D235" i="3"/>
  <c r="AC235" i="3" s="1"/>
  <c r="C235" i="3"/>
  <c r="B235" i="3"/>
  <c r="A235" i="3"/>
  <c r="AC234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AB234" i="3" s="1"/>
  <c r="B234" i="3"/>
  <c r="A234" i="3"/>
  <c r="AB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AC232" i="3" s="1"/>
  <c r="C232" i="3"/>
  <c r="B232" i="3"/>
  <c r="A232" i="3"/>
  <c r="AB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AC228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B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AC227" i="3" s="1"/>
  <c r="C227" i="3"/>
  <c r="B227" i="3"/>
  <c r="A227" i="3"/>
  <c r="AC226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AB225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B225" i="3"/>
  <c r="A225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AC224" i="3" s="1"/>
  <c r="C224" i="3"/>
  <c r="AB224" i="3" s="1"/>
  <c r="B224" i="3"/>
  <c r="A224" i="3"/>
  <c r="AB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AC223" i="3" s="1"/>
  <c r="E223" i="3"/>
  <c r="D223" i="3"/>
  <c r="C223" i="3"/>
  <c r="B223" i="3"/>
  <c r="A223" i="3"/>
  <c r="AC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AB221" i="3" s="1"/>
  <c r="B221" i="3"/>
  <c r="A221" i="3"/>
  <c r="AC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AB220" i="3" s="1"/>
  <c r="B220" i="3"/>
  <c r="A220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AB219" i="3" s="1"/>
  <c r="D219" i="3"/>
  <c r="AC219" i="3" s="1"/>
  <c r="C219" i="3"/>
  <c r="B219" i="3"/>
  <c r="A219" i="3"/>
  <c r="AC218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AB218" i="3" s="1"/>
  <c r="B218" i="3"/>
  <c r="A218" i="3"/>
  <c r="AB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B217" i="3"/>
  <c r="A217" i="3"/>
  <c r="AB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AC216" i="3" s="1"/>
  <c r="E216" i="3"/>
  <c r="D216" i="3"/>
  <c r="C216" i="3"/>
  <c r="B216" i="3"/>
  <c r="A216" i="3"/>
  <c r="AB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AB213" i="3" s="1"/>
  <c r="B213" i="3"/>
  <c r="A213" i="3"/>
  <c r="AC212" i="3"/>
  <c r="Z212" i="3"/>
  <c r="Y212" i="3"/>
  <c r="X212" i="3"/>
  <c r="W212" i="3"/>
  <c r="AA212" i="3" s="1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AB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AC211" i="3" s="1"/>
  <c r="C211" i="3"/>
  <c r="B211" i="3"/>
  <c r="A211" i="3"/>
  <c r="AC210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AB209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B209" i="3"/>
  <c r="A209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AC208" i="3" s="1"/>
  <c r="C208" i="3"/>
  <c r="AB208" i="3" s="1"/>
  <c r="B208" i="3"/>
  <c r="A208" i="3"/>
  <c r="AB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AC207" i="3" s="1"/>
  <c r="E207" i="3"/>
  <c r="D207" i="3"/>
  <c r="C207" i="3"/>
  <c r="B207" i="3"/>
  <c r="A207" i="3"/>
  <c r="AC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AB205" i="3" s="1"/>
  <c r="B205" i="3"/>
  <c r="A205" i="3"/>
  <c r="AC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AB204" i="3" s="1"/>
  <c r="B204" i="3"/>
  <c r="A204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B203" i="3" s="1"/>
  <c r="D203" i="3"/>
  <c r="AC203" i="3" s="1"/>
  <c r="C203" i="3"/>
  <c r="B203" i="3"/>
  <c r="A203" i="3"/>
  <c r="AC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AB202" i="3" s="1"/>
  <c r="B202" i="3"/>
  <c r="A202" i="3"/>
  <c r="AB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B201" i="3"/>
  <c r="A201" i="3"/>
  <c r="AB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AC200" i="3" s="1"/>
  <c r="C200" i="3"/>
  <c r="B200" i="3"/>
  <c r="A200" i="3"/>
  <c r="AB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AB197" i="3" s="1"/>
  <c r="B197" i="3"/>
  <c r="A197" i="3"/>
  <c r="AC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AB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AC195" i="3" s="1"/>
  <c r="C195" i="3"/>
  <c r="B195" i="3"/>
  <c r="A195" i="3"/>
  <c r="AC194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AB193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B193" i="3"/>
  <c r="A193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AC192" i="3" s="1"/>
  <c r="C192" i="3"/>
  <c r="AB192" i="3" s="1"/>
  <c r="B192" i="3"/>
  <c r="A192" i="3"/>
  <c r="AB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AC191" i="3" s="1"/>
  <c r="E191" i="3"/>
  <c r="D191" i="3"/>
  <c r="C191" i="3"/>
  <c r="B191" i="3"/>
  <c r="A191" i="3"/>
  <c r="AC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AB189" i="3" s="1"/>
  <c r="B189" i="3"/>
  <c r="A189" i="3"/>
  <c r="AC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AB188" i="3" s="1"/>
  <c r="B188" i="3"/>
  <c r="A188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AB187" i="3" s="1"/>
  <c r="D187" i="3"/>
  <c r="AC187" i="3" s="1"/>
  <c r="C187" i="3"/>
  <c r="B187" i="3"/>
  <c r="A187" i="3"/>
  <c r="AC186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AB186" i="3" s="1"/>
  <c r="B186" i="3"/>
  <c r="A186" i="3"/>
  <c r="AB185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B185" i="3"/>
  <c r="A185" i="3"/>
  <c r="AC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B184" i="3" s="1"/>
  <c r="B184" i="3"/>
  <c r="A184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AC183" i="3" s="1"/>
  <c r="E183" i="3"/>
  <c r="AB183" i="3" s="1"/>
  <c r="D183" i="3"/>
  <c r="C183" i="3"/>
  <c r="B183" i="3"/>
  <c r="A183" i="3"/>
  <c r="AC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B181" i="3"/>
  <c r="A181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AC180" i="3" s="1"/>
  <c r="C180" i="3"/>
  <c r="AB180" i="3" s="1"/>
  <c r="B180" i="3"/>
  <c r="A180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AB179" i="3" s="1"/>
  <c r="D179" i="3"/>
  <c r="C179" i="3"/>
  <c r="B179" i="3"/>
  <c r="A179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AC178" i="3" s="1"/>
  <c r="E178" i="3"/>
  <c r="D178" i="3"/>
  <c r="C178" i="3"/>
  <c r="AB178" i="3" s="1"/>
  <c r="B178" i="3"/>
  <c r="A178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C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AB176" i="3" s="1"/>
  <c r="D176" i="3"/>
  <c r="C176" i="3"/>
  <c r="B176" i="3"/>
  <c r="A176" i="3"/>
  <c r="AC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AB175" i="3" s="1"/>
  <c r="B175" i="3"/>
  <c r="A175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AB174" i="3" s="1"/>
  <c r="D174" i="3"/>
  <c r="C174" i="3"/>
  <c r="B174" i="3"/>
  <c r="A174" i="3"/>
  <c r="AB173" i="3"/>
  <c r="Z173" i="3"/>
  <c r="Y173" i="3"/>
  <c r="X173" i="3"/>
  <c r="W173" i="3"/>
  <c r="AA173" i="3" s="1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AC173" i="3" s="1"/>
  <c r="C173" i="3"/>
  <c r="B173" i="3"/>
  <c r="A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B172" i="3"/>
  <c r="A172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AB171" i="3" s="1"/>
  <c r="D171" i="3"/>
  <c r="C171" i="3"/>
  <c r="B171" i="3"/>
  <c r="A171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C170" i="3" s="1"/>
  <c r="E170" i="3"/>
  <c r="D170" i="3"/>
  <c r="C170" i="3"/>
  <c r="AB170" i="3" s="1"/>
  <c r="B170" i="3"/>
  <c r="A170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C168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AB168" i="3" s="1"/>
  <c r="D168" i="3"/>
  <c r="C168" i="3"/>
  <c r="B168" i="3"/>
  <c r="A168" i="3"/>
  <c r="AC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AB167" i="3" s="1"/>
  <c r="B167" i="3"/>
  <c r="A167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AB166" i="3" s="1"/>
  <c r="D166" i="3"/>
  <c r="C166" i="3"/>
  <c r="B166" i="3"/>
  <c r="A166" i="3"/>
  <c r="AB165" i="3"/>
  <c r="Z165" i="3"/>
  <c r="Y165" i="3"/>
  <c r="X165" i="3"/>
  <c r="W165" i="3"/>
  <c r="AA165" i="3" s="1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AC165" i="3" s="1"/>
  <c r="C165" i="3"/>
  <c r="B165" i="3"/>
  <c r="A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AC164" i="3" s="1"/>
  <c r="E164" i="3"/>
  <c r="D164" i="3"/>
  <c r="C164" i="3"/>
  <c r="B164" i="3"/>
  <c r="A164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AB163" i="3" s="1"/>
  <c r="D163" i="3"/>
  <c r="C163" i="3"/>
  <c r="B163" i="3"/>
  <c r="A163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AC162" i="3" s="1"/>
  <c r="E162" i="3"/>
  <c r="D162" i="3"/>
  <c r="C162" i="3"/>
  <c r="AB162" i="3" s="1"/>
  <c r="B162" i="3"/>
  <c r="A162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C160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AB160" i="3" s="1"/>
  <c r="D160" i="3"/>
  <c r="C160" i="3"/>
  <c r="B160" i="3"/>
  <c r="A160" i="3"/>
  <c r="AC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AB159" i="3" s="1"/>
  <c r="B159" i="3"/>
  <c r="A159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AB158" i="3" s="1"/>
  <c r="D158" i="3"/>
  <c r="C158" i="3"/>
  <c r="B158" i="3"/>
  <c r="A158" i="3"/>
  <c r="AB157" i="3"/>
  <c r="Z157" i="3"/>
  <c r="Y157" i="3"/>
  <c r="X157" i="3"/>
  <c r="W157" i="3"/>
  <c r="AA157" i="3" s="1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AC157" i="3" s="1"/>
  <c r="C157" i="3"/>
  <c r="B157" i="3"/>
  <c r="A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C156" i="3" s="1"/>
  <c r="E156" i="3"/>
  <c r="D156" i="3"/>
  <c r="C156" i="3"/>
  <c r="B156" i="3"/>
  <c r="A156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AB155" i="3" s="1"/>
  <c r="D155" i="3"/>
  <c r="C155" i="3"/>
  <c r="B155" i="3"/>
  <c r="A155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C154" i="3" s="1"/>
  <c r="E154" i="3"/>
  <c r="D154" i="3"/>
  <c r="C154" i="3"/>
  <c r="AB154" i="3" s="1"/>
  <c r="B154" i="3"/>
  <c r="A154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C152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AB152" i="3" s="1"/>
  <c r="D152" i="3"/>
  <c r="C152" i="3"/>
  <c r="B152" i="3"/>
  <c r="A152" i="3"/>
  <c r="AC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AB151" i="3" s="1"/>
  <c r="B151" i="3"/>
  <c r="A151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C149" i="3" s="1"/>
  <c r="C149" i="3"/>
  <c r="B149" i="3"/>
  <c r="A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AC148" i="3" s="1"/>
  <c r="E148" i="3"/>
  <c r="D148" i="3"/>
  <c r="C148" i="3"/>
  <c r="B148" i="3"/>
  <c r="A148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AB147" i="3" s="1"/>
  <c r="D147" i="3"/>
  <c r="C147" i="3"/>
  <c r="B147" i="3"/>
  <c r="A147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AC146" i="3" s="1"/>
  <c r="E146" i="3"/>
  <c r="D146" i="3"/>
  <c r="C146" i="3"/>
  <c r="AB146" i="3" s="1"/>
  <c r="B146" i="3"/>
  <c r="A146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AC144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AB144" i="3" s="1"/>
  <c r="D144" i="3"/>
  <c r="C144" i="3"/>
  <c r="B144" i="3"/>
  <c r="A144" i="3"/>
  <c r="AC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AB143" i="3" s="1"/>
  <c r="B143" i="3"/>
  <c r="A143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AC141" i="3" s="1"/>
  <c r="C141" i="3"/>
  <c r="B141" i="3"/>
  <c r="A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AC140" i="3" s="1"/>
  <c r="C140" i="3"/>
  <c r="B140" i="3"/>
  <c r="A140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AC139" i="3" s="1"/>
  <c r="E139" i="3"/>
  <c r="AB139" i="3" s="1"/>
  <c r="D139" i="3"/>
  <c r="C139" i="3"/>
  <c r="B139" i="3"/>
  <c r="A139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AC138" i="3" s="1"/>
  <c r="E138" i="3"/>
  <c r="D138" i="3"/>
  <c r="C138" i="3"/>
  <c r="AB138" i="3" s="1"/>
  <c r="B138" i="3"/>
  <c r="A138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AC136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AB136" i="3" s="1"/>
  <c r="D136" i="3"/>
  <c r="C136" i="3"/>
  <c r="B136" i="3"/>
  <c r="A136" i="3"/>
  <c r="AC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AB135" i="3" s="1"/>
  <c r="B135" i="3"/>
  <c r="A135" i="3"/>
  <c r="Z134" i="3"/>
  <c r="Y134" i="3"/>
  <c r="X134" i="3"/>
  <c r="W134" i="3"/>
  <c r="AA134" i="3" s="1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AB133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AC133" i="3" s="1"/>
  <c r="C133" i="3"/>
  <c r="B133" i="3"/>
  <c r="A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C132" i="3" s="1"/>
  <c r="C132" i="3"/>
  <c r="B132" i="3"/>
  <c r="A132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AC131" i="3" s="1"/>
  <c r="E131" i="3"/>
  <c r="AB131" i="3" s="1"/>
  <c r="D131" i="3"/>
  <c r="C131" i="3"/>
  <c r="B131" i="3"/>
  <c r="A131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C130" i="3" s="1"/>
  <c r="E130" i="3"/>
  <c r="D130" i="3"/>
  <c r="C130" i="3"/>
  <c r="AB130" i="3" s="1"/>
  <c r="B130" i="3"/>
  <c r="A130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AC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AB128" i="3" s="1"/>
  <c r="D128" i="3"/>
  <c r="C128" i="3"/>
  <c r="B128" i="3"/>
  <c r="A128" i="3"/>
  <c r="AC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B127" i="3" s="1"/>
  <c r="B127" i="3"/>
  <c r="A127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AB125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C125" i="3" s="1"/>
  <c r="C125" i="3"/>
  <c r="B125" i="3"/>
  <c r="A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AC124" i="3" s="1"/>
  <c r="E124" i="3"/>
  <c r="D124" i="3"/>
  <c r="C124" i="3"/>
  <c r="B124" i="3"/>
  <c r="A124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AC123" i="3" s="1"/>
  <c r="E123" i="3"/>
  <c r="AB123" i="3" s="1"/>
  <c r="D123" i="3"/>
  <c r="C123" i="3"/>
  <c r="B123" i="3"/>
  <c r="A123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AC122" i="3" s="1"/>
  <c r="E122" i="3"/>
  <c r="D122" i="3"/>
  <c r="C122" i="3"/>
  <c r="AB122" i="3" s="1"/>
  <c r="B122" i="3"/>
  <c r="A122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AC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AB120" i="3" s="1"/>
  <c r="D120" i="3"/>
  <c r="C120" i="3"/>
  <c r="B120" i="3"/>
  <c r="A120" i="3"/>
  <c r="AC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B119" i="3" s="1"/>
  <c r="B119" i="3"/>
  <c r="A119" i="3"/>
  <c r="Z118" i="3"/>
  <c r="Y118" i="3"/>
  <c r="X118" i="3"/>
  <c r="W118" i="3"/>
  <c r="AA118" i="3" s="1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AB117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AC117" i="3" s="1"/>
  <c r="C117" i="3"/>
  <c r="B117" i="3"/>
  <c r="A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B116" i="3"/>
  <c r="A116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AC115" i="3" s="1"/>
  <c r="E115" i="3"/>
  <c r="AB115" i="3" s="1"/>
  <c r="D115" i="3"/>
  <c r="C115" i="3"/>
  <c r="B115" i="3"/>
  <c r="A115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AC114" i="3" s="1"/>
  <c r="E114" i="3"/>
  <c r="D114" i="3"/>
  <c r="C114" i="3"/>
  <c r="AB114" i="3" s="1"/>
  <c r="B114" i="3"/>
  <c r="A114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AB113" i="3" s="1"/>
  <c r="B113" i="3"/>
  <c r="A113" i="3"/>
  <c r="AC112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AB112" i="3" s="1"/>
  <c r="D112" i="3"/>
  <c r="C112" i="3"/>
  <c r="B112" i="3"/>
  <c r="A112" i="3"/>
  <c r="AC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AB111" i="3" s="1"/>
  <c r="B111" i="3"/>
  <c r="A111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AB109" i="3"/>
  <c r="Z109" i="3"/>
  <c r="Y109" i="3"/>
  <c r="X109" i="3"/>
  <c r="W109" i="3"/>
  <c r="AA109" i="3" s="1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B109" i="3"/>
  <c r="A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B108" i="3"/>
  <c r="A108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AC107" i="3" s="1"/>
  <c r="E107" i="3"/>
  <c r="AB107" i="3" s="1"/>
  <c r="D107" i="3"/>
  <c r="C107" i="3"/>
  <c r="B107" i="3"/>
  <c r="A107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C106" i="3" s="1"/>
  <c r="E106" i="3"/>
  <c r="D106" i="3"/>
  <c r="C106" i="3"/>
  <c r="AB106" i="3" s="1"/>
  <c r="B106" i="3"/>
  <c r="A106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AB105" i="3" s="1"/>
  <c r="B105" i="3"/>
  <c r="A105" i="3"/>
  <c r="AC104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AB104" i="3" s="1"/>
  <c r="D104" i="3"/>
  <c r="C104" i="3"/>
  <c r="B104" i="3"/>
  <c r="A104" i="3"/>
  <c r="AC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AB103" i="3" s="1"/>
  <c r="D103" i="3"/>
  <c r="C103" i="3"/>
  <c r="B103" i="3"/>
  <c r="A103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AB102" i="3" s="1"/>
  <c r="B102" i="3"/>
  <c r="A102" i="3"/>
  <c r="AB101" i="3"/>
  <c r="Z101" i="3"/>
  <c r="Y101" i="3"/>
  <c r="X101" i="3"/>
  <c r="W101" i="3"/>
  <c r="AA101" i="3" s="1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D101" i="3"/>
  <c r="C101" i="3"/>
  <c r="B101" i="3"/>
  <c r="A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B100" i="3"/>
  <c r="A100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AC99" i="3" s="1"/>
  <c r="E99" i="3"/>
  <c r="AB99" i="3" s="1"/>
  <c r="D99" i="3"/>
  <c r="C99" i="3"/>
  <c r="B99" i="3"/>
  <c r="A99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AC98" i="3" s="1"/>
  <c r="E98" i="3"/>
  <c r="D98" i="3"/>
  <c r="C98" i="3"/>
  <c r="AB98" i="3" s="1"/>
  <c r="B98" i="3"/>
  <c r="A98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AB97" i="3" s="1"/>
  <c r="B97" i="3"/>
  <c r="A97" i="3"/>
  <c r="AC96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AB96" i="3" s="1"/>
  <c r="D96" i="3"/>
  <c r="C96" i="3"/>
  <c r="B96" i="3"/>
  <c r="A96" i="3"/>
  <c r="AC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AB95" i="3" s="1"/>
  <c r="D95" i="3"/>
  <c r="C95" i="3"/>
  <c r="B95" i="3"/>
  <c r="A95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D94" i="3"/>
  <c r="C94" i="3"/>
  <c r="AB94" i="3" s="1"/>
  <c r="B94" i="3"/>
  <c r="A94" i="3"/>
  <c r="AB93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C92" i="3" s="1"/>
  <c r="C92" i="3"/>
  <c r="B92" i="3"/>
  <c r="A92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AC91" i="3" s="1"/>
  <c r="E91" i="3"/>
  <c r="AB91" i="3" s="1"/>
  <c r="D91" i="3"/>
  <c r="C91" i="3"/>
  <c r="B91" i="3"/>
  <c r="A91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AB90" i="3" s="1"/>
  <c r="B90" i="3"/>
  <c r="A90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AB89" i="3" s="1"/>
  <c r="B89" i="3"/>
  <c r="A89" i="3"/>
  <c r="AC88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AB88" i="3" s="1"/>
  <c r="D88" i="3"/>
  <c r="C88" i="3"/>
  <c r="B88" i="3"/>
  <c r="A88" i="3"/>
  <c r="AC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B87" i="3" s="1"/>
  <c r="D87" i="3"/>
  <c r="C87" i="3"/>
  <c r="B87" i="3"/>
  <c r="A87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AB86" i="3" s="1"/>
  <c r="B86" i="3"/>
  <c r="A86" i="3"/>
  <c r="AB85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AC84" i="3" s="1"/>
  <c r="C84" i="3"/>
  <c r="B84" i="3"/>
  <c r="A84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AB83" i="3" s="1"/>
  <c r="D83" i="3"/>
  <c r="C83" i="3"/>
  <c r="B83" i="3"/>
  <c r="A83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AB82" i="3" s="1"/>
  <c r="B82" i="3"/>
  <c r="A82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AB81" i="3" s="1"/>
  <c r="B81" i="3"/>
  <c r="A81" i="3"/>
  <c r="AC80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AB80" i="3" s="1"/>
  <c r="D80" i="3"/>
  <c r="C80" i="3"/>
  <c r="B80" i="3"/>
  <c r="A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C79" i="3" s="1"/>
  <c r="C79" i="3"/>
  <c r="B79" i="3"/>
  <c r="A79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AB78" i="3" s="1"/>
  <c r="B78" i="3"/>
  <c r="A78" i="3"/>
  <c r="AB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C76" i="3" s="1"/>
  <c r="C76" i="3"/>
  <c r="AB76" i="3" s="1"/>
  <c r="B76" i="3"/>
  <c r="A76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AB75" i="3" s="1"/>
  <c r="D75" i="3"/>
  <c r="C75" i="3"/>
  <c r="B75" i="3"/>
  <c r="A75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B74" i="3"/>
  <c r="A74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AB73" i="3" s="1"/>
  <c r="B73" i="3"/>
  <c r="A73" i="3"/>
  <c r="AC72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AB72" i="3" s="1"/>
  <c r="D72" i="3"/>
  <c r="C72" i="3"/>
  <c r="B72" i="3"/>
  <c r="A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C71" i="3" s="1"/>
  <c r="C71" i="3"/>
  <c r="B71" i="3"/>
  <c r="A71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AB70" i="3" s="1"/>
  <c r="B70" i="3"/>
  <c r="A70" i="3"/>
  <c r="AB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B69" i="3"/>
  <c r="A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C68" i="3" s="1"/>
  <c r="C68" i="3"/>
  <c r="B68" i="3"/>
  <c r="A68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AB67" i="3" s="1"/>
  <c r="D67" i="3"/>
  <c r="C67" i="3"/>
  <c r="B67" i="3"/>
  <c r="A67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C66" i="3" s="1"/>
  <c r="C66" i="3"/>
  <c r="AB66" i="3" s="1"/>
  <c r="B66" i="3"/>
  <c r="A66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AB65" i="3" s="1"/>
  <c r="B65" i="3"/>
  <c r="A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AB64" i="3" s="1"/>
  <c r="D64" i="3"/>
  <c r="C64" i="3"/>
  <c r="B64" i="3"/>
  <c r="A64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AC63" i="3" s="1"/>
  <c r="C63" i="3"/>
  <c r="AB63" i="3" s="1"/>
  <c r="B63" i="3"/>
  <c r="A63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D62" i="3"/>
  <c r="C62" i="3"/>
  <c r="AB62" i="3" s="1"/>
  <c r="B62" i="3"/>
  <c r="A62" i="3"/>
  <c r="AB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AC61" i="3" s="1"/>
  <c r="C61" i="3"/>
  <c r="B61" i="3"/>
  <c r="A61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C60" i="3" s="1"/>
  <c r="C60" i="3"/>
  <c r="AB60" i="3" s="1"/>
  <c r="B60" i="3"/>
  <c r="A60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AB59" i="3" s="1"/>
  <c r="D59" i="3"/>
  <c r="C59" i="3"/>
  <c r="B59" i="3"/>
  <c r="A59" i="3"/>
  <c r="AB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A58" i="3" s="1"/>
  <c r="E58" i="3"/>
  <c r="D58" i="3"/>
  <c r="AC58" i="3" s="1"/>
  <c r="C58" i="3"/>
  <c r="B58" i="3"/>
  <c r="A58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AB57" i="3" s="1"/>
  <c r="B57" i="3"/>
  <c r="A57" i="3"/>
  <c r="AC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AB56" i="3" s="1"/>
  <c r="D56" i="3"/>
  <c r="C56" i="3"/>
  <c r="B56" i="3"/>
  <c r="A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C55" i="3" s="1"/>
  <c r="C55" i="3"/>
  <c r="AB55" i="3" s="1"/>
  <c r="B55" i="3"/>
  <c r="A55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AB54" i="3" s="1"/>
  <c r="B54" i="3"/>
  <c r="A54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AB53" i="3" s="1"/>
  <c r="D53" i="3"/>
  <c r="C53" i="3"/>
  <c r="B53" i="3"/>
  <c r="A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C52" i="3" s="1"/>
  <c r="C52" i="3"/>
  <c r="B52" i="3"/>
  <c r="A52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AB51" i="3" s="1"/>
  <c r="D51" i="3"/>
  <c r="C51" i="3"/>
  <c r="B51" i="3"/>
  <c r="A51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AB50" i="3" s="1"/>
  <c r="B50" i="3"/>
  <c r="A50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AB49" i="3" s="1"/>
  <c r="B49" i="3"/>
  <c r="A49" i="3"/>
  <c r="Z48" i="3"/>
  <c r="Y48" i="3"/>
  <c r="X48" i="3"/>
  <c r="W48" i="3"/>
  <c r="AA48" i="3" s="1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C48" i="3" s="1"/>
  <c r="C48" i="3"/>
  <c r="AB48" i="3" s="1"/>
  <c r="B48" i="3"/>
  <c r="A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C47" i="3" s="1"/>
  <c r="C47" i="3"/>
  <c r="B47" i="3"/>
  <c r="A47" i="3"/>
  <c r="AC46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6" i="3" s="1"/>
  <c r="B46" i="3"/>
  <c r="A46" i="3"/>
  <c r="AB45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C45" i="3" s="1"/>
  <c r="C45" i="3"/>
  <c r="B45" i="3"/>
  <c r="A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C44" i="3" s="1"/>
  <c r="C44" i="3"/>
  <c r="B44" i="3"/>
  <c r="A44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AB43" i="3" s="1"/>
  <c r="D43" i="3"/>
  <c r="C43" i="3"/>
  <c r="B43" i="3"/>
  <c r="A43" i="3"/>
  <c r="AC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B42" i="3" s="1"/>
  <c r="B42" i="3"/>
  <c r="A42" i="3"/>
  <c r="AB41" i="3"/>
  <c r="Z41" i="3"/>
  <c r="Y41" i="3"/>
  <c r="X41" i="3"/>
  <c r="W41" i="3"/>
  <c r="AA41" i="3" s="1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B41" i="3"/>
  <c r="A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A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C39" i="3" s="1"/>
  <c r="E39" i="3"/>
  <c r="D39" i="3"/>
  <c r="C39" i="3"/>
  <c r="AB39" i="3" s="1"/>
  <c r="B39" i="3"/>
  <c r="A39" i="3"/>
  <c r="AC38" i="3"/>
  <c r="Z38" i="3"/>
  <c r="Y38" i="3"/>
  <c r="X38" i="3"/>
  <c r="W38" i="3"/>
  <c r="AA38" i="3" s="1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C37" i="3" s="1"/>
  <c r="C37" i="3"/>
  <c r="B37" i="3"/>
  <c r="A37" i="3"/>
  <c r="AB36" i="3"/>
  <c r="Z36" i="3"/>
  <c r="Y36" i="3"/>
  <c r="X36" i="3"/>
  <c r="W36" i="3"/>
  <c r="AA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B36" i="3"/>
  <c r="A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AB35" i="3" s="1"/>
  <c r="B35" i="3"/>
  <c r="A35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C34" i="3"/>
  <c r="AB34" i="3" s="1"/>
  <c r="B34" i="3"/>
  <c r="A34" i="3"/>
  <c r="AC33" i="3"/>
  <c r="Z33" i="3"/>
  <c r="Y33" i="3"/>
  <c r="X33" i="3"/>
  <c r="W33" i="3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B33" i="3" s="1"/>
  <c r="B33" i="3"/>
  <c r="A33" i="3"/>
  <c r="AA32" i="3"/>
  <c r="Z32" i="3"/>
  <c r="Y32" i="3"/>
  <c r="X32" i="3"/>
  <c r="W32" i="3"/>
  <c r="V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D32" i="3"/>
  <c r="C32" i="3"/>
  <c r="AB32" i="3" s="1"/>
  <c r="B32" i="3"/>
  <c r="U32" i="3" s="1"/>
  <c r="A32" i="3"/>
  <c r="AC31" i="3"/>
  <c r="Z31" i="3"/>
  <c r="Y31" i="3"/>
  <c r="X31" i="3"/>
  <c r="W31" i="3"/>
  <c r="AA31" i="3" s="1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B31" i="3" s="1"/>
  <c r="B31" i="3"/>
  <c r="U31" i="3" s="1"/>
  <c r="A31" i="3"/>
  <c r="AB30" i="3"/>
  <c r="Z30" i="3"/>
  <c r="Y30" i="3"/>
  <c r="X30" i="3"/>
  <c r="W30" i="3"/>
  <c r="AA30" i="3" s="1"/>
  <c r="V30" i="3"/>
  <c r="R30" i="3"/>
  <c r="Q30" i="3"/>
  <c r="P30" i="3"/>
  <c r="O30" i="3"/>
  <c r="N30" i="3"/>
  <c r="M30" i="3"/>
  <c r="L30" i="3"/>
  <c r="K30" i="3"/>
  <c r="J30" i="3"/>
  <c r="I30" i="3"/>
  <c r="I4" i="3" s="1"/>
  <c r="H30" i="3"/>
  <c r="G30" i="3"/>
  <c r="F30" i="3"/>
  <c r="E30" i="3"/>
  <c r="D30" i="3"/>
  <c r="C30" i="3"/>
  <c r="T30" i="3" s="1"/>
  <c r="B30" i="3"/>
  <c r="A30" i="3"/>
  <c r="Z29" i="3"/>
  <c r="Y29" i="3"/>
  <c r="X29" i="3"/>
  <c r="W29" i="3"/>
  <c r="AA29" i="3" s="1"/>
  <c r="V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C29" i="3" s="1"/>
  <c r="C29" i="3"/>
  <c r="AB29" i="3" s="1"/>
  <c r="B29" i="3"/>
  <c r="U29" i="3" s="1"/>
  <c r="A29" i="3"/>
  <c r="Z28" i="3"/>
  <c r="Y28" i="3"/>
  <c r="X28" i="3"/>
  <c r="W28" i="3"/>
  <c r="AA28" i="3" s="1"/>
  <c r="V28" i="3"/>
  <c r="R28" i="3"/>
  <c r="R4" i="3" s="1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D3" i="3" s="1"/>
  <c r="C28" i="3"/>
  <c r="AB28" i="3" s="1"/>
  <c r="B28" i="3"/>
  <c r="U28" i="3" s="1"/>
  <c r="A28" i="3"/>
  <c r="Z27" i="3"/>
  <c r="Y27" i="3"/>
  <c r="X27" i="3"/>
  <c r="W27" i="3"/>
  <c r="AA27" i="3" s="1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AB27" i="3" s="1"/>
  <c r="B27" i="3"/>
  <c r="A27" i="3"/>
  <c r="Z26" i="3"/>
  <c r="Y26" i="3"/>
  <c r="X26" i="3"/>
  <c r="W26" i="3"/>
  <c r="AA26" i="3" s="1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C26" i="3"/>
  <c r="AB26" i="3" s="1"/>
  <c r="B26" i="3"/>
  <c r="A26" i="3"/>
  <c r="Z25" i="3"/>
  <c r="Y25" i="3"/>
  <c r="X25" i="3"/>
  <c r="W25" i="3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C25" i="3" s="1"/>
  <c r="E25" i="3"/>
  <c r="D25" i="3"/>
  <c r="C25" i="3"/>
  <c r="B25" i="3"/>
  <c r="A25" i="3"/>
  <c r="AC24" i="3"/>
  <c r="AA24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B24" i="3" s="1"/>
  <c r="B24" i="3"/>
  <c r="S24" i="3" s="1"/>
  <c r="A24" i="3"/>
  <c r="AC23" i="3"/>
  <c r="Z23" i="3"/>
  <c r="Y23" i="3"/>
  <c r="X23" i="3"/>
  <c r="W23" i="3"/>
  <c r="AA23" i="3" s="1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B23" i="3" s="1"/>
  <c r="B23" i="3"/>
  <c r="U23" i="3" s="1"/>
  <c r="A23" i="3"/>
  <c r="AB22" i="3"/>
  <c r="Z22" i="3"/>
  <c r="Y22" i="3"/>
  <c r="X22" i="3"/>
  <c r="W22" i="3"/>
  <c r="AA22" i="3" s="1"/>
  <c r="V22" i="3"/>
  <c r="U22" i="3"/>
  <c r="T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C22" i="3" s="1"/>
  <c r="C22" i="3"/>
  <c r="B22" i="3"/>
  <c r="S22" i="3" s="1"/>
  <c r="A22" i="3"/>
  <c r="AB21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C21" i="3" s="1"/>
  <c r="C21" i="3"/>
  <c r="B21" i="3"/>
  <c r="U21" i="3" s="1"/>
  <c r="A21" i="3"/>
  <c r="AB20" i="3"/>
  <c r="Z20" i="3"/>
  <c r="Y20" i="3"/>
  <c r="X20" i="3"/>
  <c r="W20" i="3"/>
  <c r="AA20" i="3" s="1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B20" i="3"/>
  <c r="U20" i="3" s="1"/>
  <c r="A20" i="3"/>
  <c r="AA19" i="3"/>
  <c r="Z19" i="3"/>
  <c r="Y19" i="3"/>
  <c r="X19" i="3"/>
  <c r="W19" i="3"/>
  <c r="V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AB19" i="3" s="1"/>
  <c r="B19" i="3"/>
  <c r="A19" i="3"/>
  <c r="AA18" i="3"/>
  <c r="Z18" i="3"/>
  <c r="Y18" i="3"/>
  <c r="X18" i="3"/>
  <c r="W18" i="3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AB18" i="3" s="1"/>
  <c r="B18" i="3"/>
  <c r="U18" i="3" s="1"/>
  <c r="A18" i="3"/>
  <c r="AC17" i="3"/>
  <c r="Z17" i="3"/>
  <c r="Y17" i="3"/>
  <c r="X17" i="3"/>
  <c r="W17" i="3"/>
  <c r="V17" i="3"/>
  <c r="U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A17" i="3" s="1"/>
  <c r="E17" i="3"/>
  <c r="D17" i="3"/>
  <c r="C17" i="3"/>
  <c r="AB17" i="3" s="1"/>
  <c r="B17" i="3"/>
  <c r="T17" i="3" s="1"/>
  <c r="A17" i="3"/>
  <c r="AC16" i="3"/>
  <c r="AA16" i="3"/>
  <c r="Z16" i="3"/>
  <c r="Y16" i="3"/>
  <c r="X16" i="3"/>
  <c r="W16" i="3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B16" i="3" s="1"/>
  <c r="B16" i="3"/>
  <c r="S16" i="3" s="1"/>
  <c r="A16" i="3"/>
  <c r="AC15" i="3"/>
  <c r="Z15" i="3"/>
  <c r="Y15" i="3"/>
  <c r="X15" i="3"/>
  <c r="W15" i="3"/>
  <c r="AA15" i="3" s="1"/>
  <c r="V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B15" i="3" s="1"/>
  <c r="B15" i="3"/>
  <c r="U15" i="3" s="1"/>
  <c r="A15" i="3"/>
  <c r="AB14" i="3"/>
  <c r="Z14" i="3"/>
  <c r="Y14" i="3"/>
  <c r="X14" i="3"/>
  <c r="W14" i="3"/>
  <c r="AA14" i="3" s="1"/>
  <c r="V14" i="3"/>
  <c r="T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C14" i="3" s="1"/>
  <c r="C14" i="3"/>
  <c r="B14" i="3"/>
  <c r="S14" i="3" s="1"/>
  <c r="A14" i="3"/>
  <c r="AB13" i="3"/>
  <c r="Z13" i="3"/>
  <c r="Y13" i="3"/>
  <c r="X13" i="3"/>
  <c r="W13" i="3"/>
  <c r="AA13" i="3" s="1"/>
  <c r="V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AC13" i="3" s="1"/>
  <c r="C13" i="3"/>
  <c r="B13" i="3"/>
  <c r="U13" i="3" s="1"/>
  <c r="A13" i="3"/>
  <c r="AB12" i="3"/>
  <c r="Z12" i="3"/>
  <c r="Y12" i="3"/>
  <c r="X12" i="3"/>
  <c r="W12" i="3"/>
  <c r="AA12" i="3" s="1"/>
  <c r="V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C12" i="3" s="1"/>
  <c r="E12" i="3"/>
  <c r="D12" i="3"/>
  <c r="T12" i="3" s="1"/>
  <c r="C12" i="3"/>
  <c r="B12" i="3"/>
  <c r="U12" i="3" s="1"/>
  <c r="A12" i="3"/>
  <c r="AA11" i="3"/>
  <c r="Z11" i="3"/>
  <c r="Y11" i="3"/>
  <c r="X11" i="3"/>
  <c r="W11" i="3"/>
  <c r="V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AC11" i="3" s="1"/>
  <c r="E11" i="3"/>
  <c r="D11" i="3"/>
  <c r="C11" i="3"/>
  <c r="AB11" i="3" s="1"/>
  <c r="B11" i="3"/>
  <c r="A11" i="3"/>
  <c r="AA10" i="3"/>
  <c r="Z10" i="3"/>
  <c r="Y10" i="3"/>
  <c r="X10" i="3"/>
  <c r="W10" i="3"/>
  <c r="V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AC10" i="3" s="1"/>
  <c r="E10" i="3"/>
  <c r="D10" i="3"/>
  <c r="C10" i="3"/>
  <c r="S10" i="3" s="1"/>
  <c r="B10" i="3"/>
  <c r="U10" i="3" s="1"/>
  <c r="A10" i="3"/>
  <c r="AC9" i="3"/>
  <c r="Z9" i="3"/>
  <c r="Y9" i="3"/>
  <c r="X9" i="3"/>
  <c r="W9" i="3"/>
  <c r="V9" i="3"/>
  <c r="U9" i="3"/>
  <c r="S9" i="3"/>
  <c r="R9" i="3"/>
  <c r="Q9" i="3"/>
  <c r="P9" i="3"/>
  <c r="O9" i="3"/>
  <c r="N9" i="3"/>
  <c r="N3" i="3" s="1"/>
  <c r="M9" i="3"/>
  <c r="L9" i="3"/>
  <c r="K9" i="3"/>
  <c r="J9" i="3"/>
  <c r="I9" i="3"/>
  <c r="H9" i="3"/>
  <c r="G9" i="3"/>
  <c r="F9" i="3"/>
  <c r="AA9" i="3" s="1"/>
  <c r="E9" i="3"/>
  <c r="D9" i="3"/>
  <c r="C9" i="3"/>
  <c r="AB9" i="3" s="1"/>
  <c r="B9" i="3"/>
  <c r="T9" i="3" s="1"/>
  <c r="A9" i="3"/>
  <c r="AC8" i="3"/>
  <c r="AA8" i="3"/>
  <c r="Z8" i="3"/>
  <c r="Y8" i="3"/>
  <c r="X8" i="3"/>
  <c r="W8" i="3"/>
  <c r="V8" i="3"/>
  <c r="R8" i="3"/>
  <c r="Q8" i="3"/>
  <c r="P8" i="3"/>
  <c r="O8" i="3"/>
  <c r="N8" i="3"/>
  <c r="N4" i="3" s="1"/>
  <c r="M8" i="3"/>
  <c r="L8" i="3"/>
  <c r="K8" i="3"/>
  <c r="J8" i="3"/>
  <c r="I8" i="3"/>
  <c r="H8" i="3"/>
  <c r="G8" i="3"/>
  <c r="F8" i="3"/>
  <c r="F4" i="3" s="1"/>
  <c r="F5" i="3" s="1"/>
  <c r="E8" i="3"/>
  <c r="D8" i="3"/>
  <c r="C8" i="3"/>
  <c r="B8" i="3"/>
  <c r="S8" i="3" s="1"/>
  <c r="A8" i="3"/>
  <c r="AC7" i="3"/>
  <c r="Z7" i="3"/>
  <c r="Z3" i="3" s="1"/>
  <c r="Y7" i="3"/>
  <c r="X7" i="3"/>
  <c r="W7" i="3"/>
  <c r="V7" i="3"/>
  <c r="R7" i="3"/>
  <c r="R3" i="3" s="1"/>
  <c r="Q7" i="3"/>
  <c r="P7" i="3"/>
  <c r="P4" i="3" s="1"/>
  <c r="O7" i="3"/>
  <c r="N2" i="3" s="1"/>
  <c r="N7" i="3"/>
  <c r="M7" i="3"/>
  <c r="L7" i="3"/>
  <c r="K7" i="3"/>
  <c r="J7" i="3"/>
  <c r="J3" i="3" s="1"/>
  <c r="I7" i="3"/>
  <c r="H7" i="3"/>
  <c r="H4" i="3" s="1"/>
  <c r="H5" i="3" s="1"/>
  <c r="G7" i="3"/>
  <c r="F7" i="3"/>
  <c r="E7" i="3"/>
  <c r="D7" i="3"/>
  <c r="C7" i="3"/>
  <c r="B7" i="3"/>
  <c r="U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Z4" i="3"/>
  <c r="Z5" i="3" s="1"/>
  <c r="L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S27" i="3" l="1"/>
  <c r="Q4" i="3"/>
  <c r="Y3" i="3"/>
  <c r="AA25" i="3"/>
  <c r="S30" i="3"/>
  <c r="J4" i="3"/>
  <c r="C3" i="3"/>
  <c r="K3" i="3"/>
  <c r="J2" i="3"/>
  <c r="U30" i="3"/>
  <c r="T33" i="3"/>
  <c r="X2" i="3"/>
  <c r="W4" i="3"/>
  <c r="W5" i="3" s="1"/>
  <c r="I3" i="3"/>
  <c r="Q3" i="3"/>
  <c r="AC28" i="3"/>
  <c r="U33" i="3"/>
  <c r="X4" i="3"/>
  <c r="E4" i="3"/>
  <c r="E5" i="3" s="1"/>
  <c r="M4" i="3"/>
  <c r="M5" i="3" s="1"/>
  <c r="T25" i="3"/>
  <c r="Y4" i="3"/>
  <c r="E3" i="3"/>
  <c r="M3" i="3"/>
  <c r="V4" i="3"/>
  <c r="V5" i="3" s="1"/>
  <c r="AB25" i="3"/>
  <c r="S25" i="3"/>
  <c r="AA33" i="3"/>
  <c r="G4" i="3"/>
  <c r="G5" i="3" s="1"/>
  <c r="D4" i="3"/>
  <c r="D5" i="3" s="1"/>
  <c r="L4" i="3"/>
  <c r="L5" i="3" s="1"/>
  <c r="V3" i="3"/>
  <c r="U25" i="3"/>
  <c r="U26" i="3"/>
  <c r="J5" i="3"/>
  <c r="U3" i="3"/>
  <c r="R5" i="3"/>
  <c r="N5" i="3"/>
  <c r="Q2" i="3"/>
  <c r="P2" i="3" s="1"/>
  <c r="P5" i="3" s="1"/>
  <c r="R2" i="3"/>
  <c r="U14" i="3"/>
  <c r="AC30" i="3"/>
  <c r="S32" i="3"/>
  <c r="I2" i="3"/>
  <c r="I5" i="3" s="1"/>
  <c r="F3" i="3"/>
  <c r="W3" i="3"/>
  <c r="C4" i="3"/>
  <c r="C5" i="3" s="1"/>
  <c r="K4" i="3"/>
  <c r="K5" i="3" s="1"/>
  <c r="T8" i="3"/>
  <c r="AB8" i="3"/>
  <c r="U11" i="3"/>
  <c r="S13" i="3"/>
  <c r="T16" i="3"/>
  <c r="U19" i="3"/>
  <c r="S21" i="3"/>
  <c r="T24" i="3"/>
  <c r="U27" i="3"/>
  <c r="S29" i="3"/>
  <c r="T32" i="3"/>
  <c r="AA43" i="3"/>
  <c r="AA53" i="3"/>
  <c r="AA69" i="3"/>
  <c r="AC262" i="3"/>
  <c r="AA262" i="3"/>
  <c r="AC278" i="3"/>
  <c r="AA278" i="3"/>
  <c r="Y2" i="3"/>
  <c r="Y5" i="3" s="1"/>
  <c r="T13" i="3"/>
  <c r="U16" i="3"/>
  <c r="S18" i="3"/>
  <c r="T21" i="3"/>
  <c r="U24" i="3"/>
  <c r="S26" i="3"/>
  <c r="T29" i="3"/>
  <c r="AC77" i="3"/>
  <c r="AC331" i="3"/>
  <c r="AA331" i="3"/>
  <c r="P3" i="3"/>
  <c r="S7" i="3"/>
  <c r="AA7" i="3"/>
  <c r="T10" i="3"/>
  <c r="AB10" i="3"/>
  <c r="S15" i="3"/>
  <c r="T18" i="3"/>
  <c r="S23" i="3"/>
  <c r="T26" i="3"/>
  <c r="S31" i="3"/>
  <c r="AA51" i="3"/>
  <c r="AA67" i="3"/>
  <c r="AA77" i="3"/>
  <c r="AC85" i="3"/>
  <c r="AC93" i="3"/>
  <c r="AC246" i="3"/>
  <c r="AA246" i="3"/>
  <c r="B4" i="3"/>
  <c r="B5" i="3" s="1"/>
  <c r="T11" i="3"/>
  <c r="T27" i="3"/>
  <c r="U8" i="3"/>
  <c r="U4" i="3" s="1"/>
  <c r="U5" i="3" s="1"/>
  <c r="T7" i="3"/>
  <c r="AB7" i="3"/>
  <c r="S12" i="3"/>
  <c r="T15" i="3"/>
  <c r="S20" i="3"/>
  <c r="T23" i="3"/>
  <c r="S28" i="3"/>
  <c r="T31" i="3"/>
  <c r="AA56" i="3"/>
  <c r="AC230" i="3"/>
  <c r="AA230" i="3"/>
  <c r="X3" i="3"/>
  <c r="S17" i="3"/>
  <c r="T20" i="3"/>
  <c r="T28" i="3"/>
  <c r="S33" i="3"/>
  <c r="AA61" i="3"/>
  <c r="AB74" i="3"/>
  <c r="AA74" i="3"/>
  <c r="AA75" i="3"/>
  <c r="AC214" i="3"/>
  <c r="AA214" i="3"/>
  <c r="T19" i="3"/>
  <c r="AA64" i="3"/>
  <c r="G3" i="3"/>
  <c r="H3" i="3"/>
  <c r="B3" i="3"/>
  <c r="AB38" i="3"/>
  <c r="AA83" i="3"/>
  <c r="AA91" i="3"/>
  <c r="AA99" i="3"/>
  <c r="AA107" i="3"/>
  <c r="AA115" i="3"/>
  <c r="AA123" i="3"/>
  <c r="AA131" i="3"/>
  <c r="AA139" i="3"/>
  <c r="AA147" i="3"/>
  <c r="AA155" i="3"/>
  <c r="AA163" i="3"/>
  <c r="AA171" i="3"/>
  <c r="AC198" i="3"/>
  <c r="AA198" i="3"/>
  <c r="AB182" i="3"/>
  <c r="AA183" i="3"/>
  <c r="AB190" i="3"/>
  <c r="AA191" i="3"/>
  <c r="AB206" i="3"/>
  <c r="AA207" i="3"/>
  <c r="AB222" i="3"/>
  <c r="AA223" i="3"/>
  <c r="AB238" i="3"/>
  <c r="AA239" i="3"/>
  <c r="AB254" i="3"/>
  <c r="AA255" i="3"/>
  <c r="AB270" i="3"/>
  <c r="AA271" i="3"/>
  <c r="AA287" i="3"/>
  <c r="AC297" i="3"/>
  <c r="AA311" i="3"/>
  <c r="AA383" i="3"/>
  <c r="AC281" i="3"/>
  <c r="AC288" i="3"/>
  <c r="AA297" i="3"/>
  <c r="AC319" i="3"/>
  <c r="AC199" i="3"/>
  <c r="AA201" i="3"/>
  <c r="AC215" i="3"/>
  <c r="AA217" i="3"/>
  <c r="AC231" i="3"/>
  <c r="AA233" i="3"/>
  <c r="AC247" i="3"/>
  <c r="AA249" i="3"/>
  <c r="AC263" i="3"/>
  <c r="AA265" i="3"/>
  <c r="AC279" i="3"/>
  <c r="AA281" i="3"/>
  <c r="AB294" i="3"/>
  <c r="AA294" i="3"/>
  <c r="AA295" i="3"/>
  <c r="AB308" i="3"/>
  <c r="AA319" i="3"/>
  <c r="AA399" i="3"/>
  <c r="AB198" i="3"/>
  <c r="AB214" i="3"/>
  <c r="AB230" i="3"/>
  <c r="AB246" i="3"/>
  <c r="AA247" i="3"/>
  <c r="AB262" i="3"/>
  <c r="AA263" i="3"/>
  <c r="AB278" i="3"/>
  <c r="AA279" i="3"/>
  <c r="AC305" i="3"/>
  <c r="AB196" i="3"/>
  <c r="AA205" i="3"/>
  <c r="AB212" i="3"/>
  <c r="AA221" i="3"/>
  <c r="AB228" i="3"/>
  <c r="AA237" i="3"/>
  <c r="AB244" i="3"/>
  <c r="AA253" i="3"/>
  <c r="AB260" i="3"/>
  <c r="AA269" i="3"/>
  <c r="AB276" i="3"/>
  <c r="AA285" i="3"/>
  <c r="AB292" i="3"/>
  <c r="AC507" i="3"/>
  <c r="AA507" i="3"/>
  <c r="AB194" i="3"/>
  <c r="AB210" i="3"/>
  <c r="AB226" i="3"/>
  <c r="AB242" i="3"/>
  <c r="AB258" i="3"/>
  <c r="AB274" i="3"/>
  <c r="AB302" i="3"/>
  <c r="AA303" i="3"/>
  <c r="AC443" i="3"/>
  <c r="AA443" i="3"/>
  <c r="AC475" i="3"/>
  <c r="AA475" i="3"/>
  <c r="AC347" i="3"/>
  <c r="AA436" i="3"/>
  <c r="AB440" i="3"/>
  <c r="AB452" i="3"/>
  <c r="AA463" i="3"/>
  <c r="AA468" i="3"/>
  <c r="AB472" i="3"/>
  <c r="AB484" i="3"/>
  <c r="AC493" i="3"/>
  <c r="AA495" i="3"/>
  <c r="AA500" i="3"/>
  <c r="AB504" i="3"/>
  <c r="AB516" i="3"/>
  <c r="AC525" i="3"/>
  <c r="AA527" i="3"/>
  <c r="AA532" i="3"/>
  <c r="AC341" i="3"/>
  <c r="AB344" i="3"/>
  <c r="AA345" i="3"/>
  <c r="AB348" i="3"/>
  <c r="AA356" i="3"/>
  <c r="AB364" i="3"/>
  <c r="AA372" i="3"/>
  <c r="AB380" i="3"/>
  <c r="AA388" i="3"/>
  <c r="AB396" i="3"/>
  <c r="AA404" i="3"/>
  <c r="AB412" i="3"/>
  <c r="AA420" i="3"/>
  <c r="AB428" i="3"/>
  <c r="AA435" i="3"/>
  <c r="AA467" i="3"/>
  <c r="AA499" i="3"/>
  <c r="AA531" i="3"/>
  <c r="AA337" i="3"/>
  <c r="AA359" i="3"/>
  <c r="AA375" i="3"/>
  <c r="AA391" i="3"/>
  <c r="AA407" i="3"/>
  <c r="AA423" i="3"/>
  <c r="AB436" i="3"/>
  <c r="AC445" i="3"/>
  <c r="AB456" i="3"/>
  <c r="AB468" i="3"/>
  <c r="AC477" i="3"/>
  <c r="AB488" i="3"/>
  <c r="AB500" i="3"/>
  <c r="AC509" i="3"/>
  <c r="AA511" i="3"/>
  <c r="AA516" i="3"/>
  <c r="AB520" i="3"/>
  <c r="AB532" i="3"/>
  <c r="AB312" i="3"/>
  <c r="AA313" i="3"/>
  <c r="AC315" i="3"/>
  <c r="AC323" i="3"/>
  <c r="AC325" i="3"/>
  <c r="AC327" i="3"/>
  <c r="AB328" i="3"/>
  <c r="AA329" i="3"/>
  <c r="AB330" i="3"/>
  <c r="AB332" i="3"/>
  <c r="AA347" i="3"/>
  <c r="AA348" i="3"/>
  <c r="AB356" i="3"/>
  <c r="AA364" i="3"/>
  <c r="AB372" i="3"/>
  <c r="AA380" i="3"/>
  <c r="AB388" i="3"/>
  <c r="AA396" i="3"/>
  <c r="AB404" i="3"/>
  <c r="AA412" i="3"/>
  <c r="AB420" i="3"/>
  <c r="AA428" i="3"/>
  <c r="AA451" i="3"/>
  <c r="AA483" i="3"/>
  <c r="AA515" i="3"/>
  <c r="AC534" i="3"/>
  <c r="AC4" i="3" l="1"/>
  <c r="AC5" i="3" s="1"/>
  <c r="AC3" i="3"/>
  <c r="X5" i="3"/>
  <c r="T3" i="3"/>
  <c r="T4" i="3"/>
  <c r="T5" i="3" s="1"/>
  <c r="AA3" i="3"/>
  <c r="AA4" i="3"/>
  <c r="AA5" i="3" s="1"/>
  <c r="S3" i="3"/>
  <c r="S4" i="3"/>
  <c r="S5" i="3" s="1"/>
  <c r="Q5" i="3"/>
  <c r="AB3" i="3"/>
  <c r="AB4" i="3"/>
  <c r="AB5" i="3" s="1"/>
  <c r="C6" i="2" l="1"/>
  <c r="B6" i="2" s="1"/>
  <c r="C4" i="2"/>
  <c r="B4" i="2" s="1"/>
  <c r="C8" i="2"/>
  <c r="B8" i="2" s="1"/>
  <c r="C5" i="2"/>
  <c r="B5" i="2" s="1"/>
  <c r="C7" i="2"/>
  <c r="B7" i="2" s="1"/>
</calcChain>
</file>

<file path=xl/sharedStrings.xml><?xml version="1.0" encoding="utf-8"?>
<sst xmlns="http://schemas.openxmlformats.org/spreadsheetml/2006/main" count="106" uniqueCount="56">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</sst>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I1" zoomScale="80" zoomScaleNormal="80" workbookViewId="0">
      <selection activeCell="W29" sqref="W29"/>
    </sheetView>
  </sheetViews>
  <sheetFormatPr defaultRowHeight="14.4" x14ac:dyDescent="0.3"/>
  <cols>
    <col min="1" max="2" width="16.33203125" bestFit="1" customWidth="1"/>
    <col min="3" max="3" width="10.88671875" bestFit="1" customWidth="1"/>
    <col min="4" max="4" width="8.77734375" customWidth="1"/>
    <col min="5" max="5" width="10.44140625" bestFit="1" customWidth="1"/>
    <col min="6" max="6" width="7.88671875" bestFit="1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10.88671875" bestFit="1" customWidth="1"/>
    <col min="16" max="16" width="10.4414062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0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0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Q2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C24" sqref="C24"/>
    </sheetView>
  </sheetViews>
  <sheetFormatPr defaultRowHeight="14.4" x14ac:dyDescent="0.3"/>
  <cols>
    <col min="2" max="2" width="27.88671875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Away Favourite</v>
      </c>
      <c r="C4">
        <f>LARGE(Analysis!$5:$5, 1)</f>
        <v>7.8999999999999986</v>
      </c>
    </row>
    <row r="5" spans="2:3" x14ac:dyDescent="0.3">
      <c r="B5" t="str">
        <f>_xlfn.XLOOKUP(C5, Analysis!$5:$5, Analysis!$1:$1)</f>
        <v>Home Underdog</v>
      </c>
      <c r="C5">
        <f>LARGE(Analysis!$5:$5, 2)</f>
        <v>3.5</v>
      </c>
    </row>
    <row r="6" spans="2:3" x14ac:dyDescent="0.3">
      <c r="B6" t="str">
        <f>_xlfn.XLOOKUP(C6, Analysis!$5:$5, Analysis!$1:$1)</f>
        <v>Draw &gt;4 Draw No Bet Else Draw - Away</v>
      </c>
      <c r="C6">
        <f>LARGE(Analysis!$5:$5, 3)</f>
        <v>3.0523529411764705</v>
      </c>
    </row>
    <row r="7" spans="2:3" x14ac:dyDescent="0.3">
      <c r="B7" t="str">
        <f>_xlfn.XLOOKUP(C7, Analysis!$5:$5, Analysis!$1:$1)</f>
        <v>Draw If &lt;4</v>
      </c>
      <c r="C7">
        <f>LARGE(Analysis!$5:$5, 4)</f>
        <v>2.5</v>
      </c>
    </row>
    <row r="8" spans="2:3" x14ac:dyDescent="0.3">
      <c r="B8" t="str">
        <f>_xlfn.XLOOKUP(C8, Analysis!$5:$5, Analysis!$1:$1)</f>
        <v>Third Outcome</v>
      </c>
      <c r="C8">
        <f>LARGE(Analysis!$5:$5, 5)</f>
        <v>2.101666666666667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35"/>
  <sheetViews>
    <sheetView zoomScale="70" zoomScaleNormal="70" workbookViewId="0">
      <selection activeCell="Q32" sqref="Q3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4" width="21.77734375" customWidth="1"/>
    <col min="15" max="15" width="21.77734375" hidden="1" customWidth="1"/>
    <col min="16" max="21" width="21.77734375" customWidth="1"/>
    <col min="22" max="22" width="11.33203125" customWidth="1"/>
    <col min="23" max="23" width="11.6640625" customWidth="1"/>
    <col min="24" max="24" width="20.109375" bestFit="1" customWidth="1"/>
    <col min="25" max="26" width="20.109375" customWidth="1"/>
    <col min="27" max="27" width="22.6640625" bestFit="1" customWidth="1"/>
    <col min="28" max="28" width="17.44140625" bestFit="1" customWidth="1"/>
    <col min="29" max="29" width="18.6640625" bestFit="1" customWidth="1"/>
  </cols>
  <sheetData>
    <row r="1" spans="1:33" x14ac:dyDescent="0.3">
      <c r="B1" s="2" t="s">
        <v>35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41</v>
      </c>
      <c r="T1" s="4" t="s">
        <v>42</v>
      </c>
      <c r="U1" s="4" t="s">
        <v>43</v>
      </c>
      <c r="V1" s="4" t="s">
        <v>44</v>
      </c>
      <c r="W1" s="4" t="s">
        <v>45</v>
      </c>
      <c r="X1" s="4" t="s">
        <v>46</v>
      </c>
      <c r="Y1" s="4" t="s">
        <v>47</v>
      </c>
      <c r="Z1" s="4" t="s">
        <v>48</v>
      </c>
      <c r="AA1" s="3" t="s">
        <v>49</v>
      </c>
      <c r="AB1" s="3" t="s">
        <v>50</v>
      </c>
      <c r="AC1" s="3" t="s">
        <v>51</v>
      </c>
    </row>
    <row r="2" spans="1:33" x14ac:dyDescent="0.3">
      <c r="A2" s="1" t="s">
        <v>52</v>
      </c>
      <c r="B2">
        <f>COUNT('Raw Data'!$O:$O)</f>
        <v>18</v>
      </c>
      <c r="C2">
        <f>COUNT('Raw Data'!$O:$O)</f>
        <v>18</v>
      </c>
      <c r="D2">
        <f>COUNT('Raw Data'!$O:$O)</f>
        <v>18</v>
      </c>
      <c r="E2">
        <f>COUNT('Raw Data'!$O:$O)</f>
        <v>18</v>
      </c>
      <c r="F2">
        <f>COUNT('Raw Data'!$O:$O)</f>
        <v>18</v>
      </c>
      <c r="G2">
        <f>COUNT('Raw Data'!$O:$O)</f>
        <v>18</v>
      </c>
      <c r="H2">
        <f>COUNT('Raw Data'!$O:$O)</f>
        <v>18</v>
      </c>
      <c r="I2">
        <f>COUNT('Raw Data'!$O:$O)-COUNTIF($C7:$C1048576, "&gt;0")</f>
        <v>11</v>
      </c>
      <c r="J2">
        <f>COUNT('Raw Data'!$O:$O)-COUNTIF($C7:$C1048576, "&gt;0")</f>
        <v>11</v>
      </c>
      <c r="K2">
        <f>COUNT('Raw Data'!$O:$O)</f>
        <v>18</v>
      </c>
      <c r="L2">
        <f>COUNT('Raw Data'!$O:$O)</f>
        <v>18</v>
      </c>
      <c r="M2">
        <f>COUNT('Raw Data'!$O:$O)</f>
        <v>18</v>
      </c>
      <c r="N2">
        <f>COUNTIF(O:O, TRUE())</f>
        <v>17</v>
      </c>
      <c r="P2">
        <f>Q2</f>
        <v>1</v>
      </c>
      <c r="Q2">
        <f>B2-N2</f>
        <v>1</v>
      </c>
      <c r="R2">
        <f>N2</f>
        <v>17</v>
      </c>
      <c r="S2">
        <f>COUNT('Raw Data'!$O:$O)</f>
        <v>18</v>
      </c>
      <c r="T2">
        <f>COUNT('Raw Data'!$O:$O)</f>
        <v>18</v>
      </c>
      <c r="U2">
        <f>COUNT('Raw Data'!$O:$O)</f>
        <v>18</v>
      </c>
      <c r="V2">
        <f>COUNT('Raw Data'!$O:$O)</f>
        <v>18</v>
      </c>
      <c r="W2">
        <f>COUNT('Raw Data'!$O:$O)</f>
        <v>18</v>
      </c>
      <c r="X2">
        <f>COUNT('Raw Data'!$O:$O)-COUNTIF(C7:C1048576, "&gt;4")</f>
        <v>17</v>
      </c>
      <c r="Y2">
        <f>COUNT('Raw Data'!$O:$O)-COUNTIF(C7:C1048576, "&gt;4")</f>
        <v>17</v>
      </c>
      <c r="Z2">
        <f>COUNTIF('Raw Data'!D:D, "&lt;4")</f>
        <v>14</v>
      </c>
      <c r="AA2">
        <f>COUNT('Raw Data'!$O:$O)-1</f>
        <v>17</v>
      </c>
      <c r="AB2">
        <f>COUNT('Raw Data'!$O:$O)-1</f>
        <v>17</v>
      </c>
      <c r="AC2">
        <f>COUNT('Raw Data'!$O:$O)-1</f>
        <v>17</v>
      </c>
    </row>
    <row r="3" spans="1:33" x14ac:dyDescent="0.3">
      <c r="A3" s="1" t="s">
        <v>53</v>
      </c>
      <c r="B3">
        <f t="shared" ref="B3:N3" si="0">COUNTIF(B7:B1048576, "&gt;0")</f>
        <v>4</v>
      </c>
      <c r="C3">
        <f t="shared" si="0"/>
        <v>7</v>
      </c>
      <c r="D3">
        <f t="shared" si="0"/>
        <v>7</v>
      </c>
      <c r="E3">
        <f t="shared" si="0"/>
        <v>12</v>
      </c>
      <c r="F3">
        <f t="shared" si="0"/>
        <v>6</v>
      </c>
      <c r="G3">
        <f t="shared" si="0"/>
        <v>12</v>
      </c>
      <c r="H3">
        <f t="shared" si="0"/>
        <v>6</v>
      </c>
      <c r="I3">
        <f t="shared" si="0"/>
        <v>4</v>
      </c>
      <c r="J3">
        <f t="shared" si="0"/>
        <v>7</v>
      </c>
      <c r="K3">
        <f t="shared" si="0"/>
        <v>11</v>
      </c>
      <c r="L3">
        <f t="shared" si="0"/>
        <v>14</v>
      </c>
      <c r="M3">
        <f t="shared" si="0"/>
        <v>11</v>
      </c>
      <c r="N3">
        <f t="shared" si="0"/>
        <v>3</v>
      </c>
      <c r="P3">
        <f t="shared" ref="P3:AC3" si="1">COUNTIF(P7:P1048576, "&gt;0")</f>
        <v>1</v>
      </c>
      <c r="Q3">
        <f t="shared" si="1"/>
        <v>4</v>
      </c>
      <c r="R3">
        <f t="shared" si="1"/>
        <v>3</v>
      </c>
      <c r="S3">
        <f t="shared" si="1"/>
        <v>7</v>
      </c>
      <c r="T3">
        <f t="shared" si="1"/>
        <v>4</v>
      </c>
      <c r="U3">
        <f t="shared" si="1"/>
        <v>8</v>
      </c>
      <c r="V3">
        <f t="shared" si="1"/>
        <v>7</v>
      </c>
      <c r="W3">
        <f t="shared" si="1"/>
        <v>4</v>
      </c>
      <c r="X3">
        <f t="shared" si="1"/>
        <v>9</v>
      </c>
      <c r="Y3">
        <f t="shared" si="1"/>
        <v>14</v>
      </c>
      <c r="Z3">
        <f t="shared" si="1"/>
        <v>10</v>
      </c>
      <c r="AA3">
        <f t="shared" si="1"/>
        <v>0</v>
      </c>
      <c r="AB3">
        <f t="shared" si="1"/>
        <v>3</v>
      </c>
      <c r="AC3">
        <f t="shared" si="1"/>
        <v>1</v>
      </c>
    </row>
    <row r="4" spans="1:33" x14ac:dyDescent="0.3">
      <c r="A4" s="1" t="s">
        <v>54</v>
      </c>
      <c r="B4">
        <f t="shared" ref="B4:N4" si="2">SUM(B7:B1048576)</f>
        <v>7.63</v>
      </c>
      <c r="C4">
        <f t="shared" si="2"/>
        <v>25.750000000000004</v>
      </c>
      <c r="D4">
        <f t="shared" si="2"/>
        <v>28.229999999999997</v>
      </c>
      <c r="E4">
        <f t="shared" si="2"/>
        <v>17.71</v>
      </c>
      <c r="F4">
        <f t="shared" si="2"/>
        <v>10.15</v>
      </c>
      <c r="G4">
        <f t="shared" si="2"/>
        <v>19.04</v>
      </c>
      <c r="H4">
        <f t="shared" si="2"/>
        <v>14.33</v>
      </c>
      <c r="I4">
        <f t="shared" si="2"/>
        <v>5.98</v>
      </c>
      <c r="J4">
        <f t="shared" si="2"/>
        <v>21.82</v>
      </c>
      <c r="K4">
        <f t="shared" si="2"/>
        <v>14.469999999999999</v>
      </c>
      <c r="L4">
        <f t="shared" si="2"/>
        <v>26.250000000000004</v>
      </c>
      <c r="M4">
        <f t="shared" si="2"/>
        <v>12.979999999999999</v>
      </c>
      <c r="N4">
        <f t="shared" si="2"/>
        <v>4.13</v>
      </c>
      <c r="P4">
        <f t="shared" ref="P4:AC4" si="3">SUM(P7:P1048576)</f>
        <v>3.5</v>
      </c>
      <c r="Q4">
        <f t="shared" si="3"/>
        <v>7.8999999999999986</v>
      </c>
      <c r="R4">
        <f t="shared" si="3"/>
        <v>20.329999999999998</v>
      </c>
      <c r="S4">
        <f t="shared" si="3"/>
        <v>12.03</v>
      </c>
      <c r="T4">
        <f t="shared" si="3"/>
        <v>15.25</v>
      </c>
      <c r="U4">
        <f t="shared" si="3"/>
        <v>37.830000000000005</v>
      </c>
      <c r="V4">
        <f t="shared" si="3"/>
        <v>12.03</v>
      </c>
      <c r="W4">
        <f t="shared" si="3"/>
        <v>23.83</v>
      </c>
      <c r="X4">
        <f t="shared" si="3"/>
        <v>24.41</v>
      </c>
      <c r="Y4">
        <f t="shared" si="3"/>
        <v>51.89</v>
      </c>
      <c r="Z4">
        <f t="shared" si="3"/>
        <v>35</v>
      </c>
      <c r="AA4">
        <f t="shared" si="3"/>
        <v>0</v>
      </c>
      <c r="AB4">
        <f t="shared" si="3"/>
        <v>18.0105</v>
      </c>
      <c r="AC4">
        <f t="shared" si="3"/>
        <v>4.335</v>
      </c>
    </row>
    <row r="5" spans="1:33" x14ac:dyDescent="0.3">
      <c r="A5" s="1" t="s">
        <v>34</v>
      </c>
      <c r="B5">
        <f t="shared" ref="B5:N5" si="4">B4/B2</f>
        <v>0.42388888888888887</v>
      </c>
      <c r="C5">
        <f t="shared" si="4"/>
        <v>1.4305555555555558</v>
      </c>
      <c r="D5">
        <f t="shared" si="4"/>
        <v>1.5683333333333331</v>
      </c>
      <c r="E5">
        <f t="shared" si="4"/>
        <v>0.98388888888888892</v>
      </c>
      <c r="F5">
        <f t="shared" si="4"/>
        <v>0.56388888888888888</v>
      </c>
      <c r="G5">
        <f t="shared" si="4"/>
        <v>1.0577777777777777</v>
      </c>
      <c r="H5">
        <f t="shared" si="4"/>
        <v>0.7961111111111111</v>
      </c>
      <c r="I5">
        <f t="shared" si="4"/>
        <v>0.5436363636363637</v>
      </c>
      <c r="J5">
        <f t="shared" si="4"/>
        <v>1.9836363636363636</v>
      </c>
      <c r="K5">
        <f t="shared" si="4"/>
        <v>0.80388888888888888</v>
      </c>
      <c r="L5">
        <f t="shared" si="4"/>
        <v>1.4583333333333335</v>
      </c>
      <c r="M5">
        <f t="shared" si="4"/>
        <v>0.72111111111111104</v>
      </c>
      <c r="N5">
        <f t="shared" si="4"/>
        <v>0.24294117647058822</v>
      </c>
      <c r="P5">
        <f t="shared" ref="P5:AC5" si="5">P4/P2</f>
        <v>3.5</v>
      </c>
      <c r="Q5">
        <f t="shared" si="5"/>
        <v>7.8999999999999986</v>
      </c>
      <c r="R5">
        <f t="shared" si="5"/>
        <v>1.1958823529411764</v>
      </c>
      <c r="S5">
        <f t="shared" si="5"/>
        <v>0.66833333333333333</v>
      </c>
      <c r="T5">
        <f t="shared" si="5"/>
        <v>0.84722222222222221</v>
      </c>
      <c r="U5">
        <f t="shared" si="5"/>
        <v>2.101666666666667</v>
      </c>
      <c r="V5">
        <f t="shared" si="5"/>
        <v>0.66833333333333333</v>
      </c>
      <c r="W5">
        <f t="shared" si="5"/>
        <v>1.3238888888888889</v>
      </c>
      <c r="X5">
        <f t="shared" si="5"/>
        <v>1.4358823529411764</v>
      </c>
      <c r="Y5">
        <f t="shared" si="5"/>
        <v>3.0523529411764705</v>
      </c>
      <c r="Z5">
        <f t="shared" si="5"/>
        <v>2.5</v>
      </c>
      <c r="AA5">
        <f t="shared" si="5"/>
        <v>0</v>
      </c>
      <c r="AB5">
        <f t="shared" si="5"/>
        <v>1.0594411764705882</v>
      </c>
      <c r="AC5">
        <f t="shared" si="5"/>
        <v>0.255</v>
      </c>
    </row>
    <row r="6" spans="1:33" x14ac:dyDescent="0.3">
      <c r="A6" s="1" t="s">
        <v>55</v>
      </c>
      <c r="B6" s="1" t="str">
        <f t="shared" ref="B6:N6" si="6">B1</f>
        <v>Home Win</v>
      </c>
      <c r="C6" s="1" t="str">
        <f t="shared" si="6"/>
        <v>Draw</v>
      </c>
      <c r="D6" s="1" t="str">
        <f t="shared" si="6"/>
        <v>Away Team</v>
      </c>
      <c r="E6" s="1" t="str">
        <f t="shared" si="6"/>
        <v>Over 2.5</v>
      </c>
      <c r="F6" s="1" t="str">
        <f t="shared" si="6"/>
        <v>Under 2.5</v>
      </c>
      <c r="G6" s="1" t="str">
        <f t="shared" si="6"/>
        <v>Both Teams to Score - Yes</v>
      </c>
      <c r="H6" s="1" t="str">
        <f t="shared" si="6"/>
        <v>Both Teams to Score - No</v>
      </c>
      <c r="I6" s="1" t="str">
        <f t="shared" si="6"/>
        <v>Draw No Bet - Home</v>
      </c>
      <c r="J6" s="1" t="str">
        <f t="shared" si="6"/>
        <v>Draw No Bet - Away</v>
      </c>
      <c r="K6" s="1" t="str">
        <f t="shared" si="6"/>
        <v>Double Chance - Home and Draw</v>
      </c>
      <c r="L6" s="1" t="str">
        <f t="shared" si="6"/>
        <v>Double Chance - Away and Draw</v>
      </c>
      <c r="M6" s="1" t="str">
        <f t="shared" si="6"/>
        <v>Double Chance - Home and Away</v>
      </c>
      <c r="N6" s="1" t="str">
        <f t="shared" si="6"/>
        <v>Home Favourite</v>
      </c>
      <c r="O6" s="1"/>
      <c r="P6" s="1" t="str">
        <f t="shared" ref="P6:AC6" si="7">P1</f>
        <v>Home Underdog</v>
      </c>
      <c r="Q6" s="1" t="str">
        <f t="shared" si="7"/>
        <v>Away Favourite</v>
      </c>
      <c r="R6" s="1" t="str">
        <f t="shared" si="7"/>
        <v>Away Underdog</v>
      </c>
      <c r="S6" s="1" t="str">
        <f t="shared" si="7"/>
        <v>First Outcome</v>
      </c>
      <c r="T6" s="1" t="str">
        <f t="shared" si="7"/>
        <v>Second Outcome</v>
      </c>
      <c r="U6" s="1" t="str">
        <f t="shared" si="7"/>
        <v>Third Outcome</v>
      </c>
      <c r="V6" s="1" t="str">
        <f t="shared" si="7"/>
        <v>Favourite</v>
      </c>
      <c r="W6" s="1" t="str">
        <f t="shared" si="7"/>
        <v>Underdog</v>
      </c>
      <c r="X6" s="1" t="str">
        <f t="shared" si="7"/>
        <v>Draw &gt;4 Draw No Bet Else Draw - Home</v>
      </c>
      <c r="Y6" s="1" t="str">
        <f t="shared" si="7"/>
        <v>Draw &gt;4 Draw No Bet Else Draw - Away</v>
      </c>
      <c r="Z6" s="1" t="str">
        <f t="shared" si="7"/>
        <v>Draw If &lt;4</v>
      </c>
      <c r="AA6" s="1" t="str">
        <f t="shared" si="7"/>
        <v>Underdog and Under 2.5</v>
      </c>
      <c r="AB6" s="1" t="str">
        <f t="shared" si="7"/>
        <v>Draw and Over 2.5</v>
      </c>
      <c r="AC6" s="1" t="str">
        <f t="shared" si="7"/>
        <v>Away and Under 2.5</v>
      </c>
      <c r="AD6" s="1"/>
      <c r="AE6" s="1"/>
      <c r="AF6" s="1"/>
      <c r="AG6" s="1"/>
    </row>
    <row r="7" spans="1:33" x14ac:dyDescent="0.3">
      <c r="A7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0</v>
      </c>
      <c r="D7">
        <f>IF('Raw Data'!O2&lt;'Raw Data'!P2, 'Raw Data'!E2, 0)</f>
        <v>2.15</v>
      </c>
      <c r="E7">
        <f>IF(SUM('Raw Data'!O2:P2)&gt;2, 'Raw Data'!F2, 0)</f>
        <v>1.52</v>
      </c>
      <c r="F7">
        <f>IF(AND(ISNUMBER('Raw Data'!O2),SUM('Raw Data'!O2:P2)&lt;3),'Raw Data'!F2,)</f>
        <v>0</v>
      </c>
      <c r="G7">
        <f>IF(AND('Raw Data'!O2&gt;0, 'Raw Data'!P2&gt;0), 'Raw Data'!H2, 0)</f>
        <v>1.46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1.6</v>
      </c>
      <c r="K7">
        <f>IF(AND(ISNUMBER('Raw Data'!O2), OR('Raw Data'!O2&gt;'Raw Data'!P2, 'Raw Data'!O2='Raw Data'!P2)), 'Raw Data'!L2, 0)</f>
        <v>0</v>
      </c>
      <c r="L7">
        <f>IF(AND(ISNUMBER('Raw Data'!O2), OR('Raw Data'!O2&lt;'Raw Data'!P2, 'Raw Data'!O2='Raw Data'!P2)), 'Raw Data'!M2, 0)</f>
        <v>1.35</v>
      </c>
      <c r="M7">
        <f>IF(AND(ISNUMBER('Raw Data'!O2), OR('Raw Data'!O2&gt;'Raw Data'!P2, 'Raw Data'!O2&lt;'Raw Data'!P2)), 'Raw Data'!N2, 0)</f>
        <v>1.25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2.15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2.15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2.15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33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3.4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1.74</v>
      </c>
      <c r="G8">
        <f>IF(AND('Raw Data'!O3&gt;0, 'Raw Data'!P3&gt;0), 'Raw Data'!H3, 0)</f>
        <v>1.62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1.61</v>
      </c>
      <c r="L8">
        <f>IF(AND(ISNUMBER('Raw Data'!O3), OR('Raw Data'!O3&lt;'Raw Data'!P3, 'Raw Data'!O3='Raw Data'!P3)), 'Raw Data'!M3, 0)</f>
        <v>1.34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0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3.4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Y8">
        <f>IF(AND('Raw Data'!D3&gt;4,'Raw Data'!O3&lt;'Raw Data'!P3),'Raw Data'!K3,IF(AND('Raw Data'!D3&gt;4,'Raw Data'!O3='Raw Data'!P3),0,IF('Raw Data'!O3='Raw Data'!P3,'Raw Data'!D3,0)))</f>
        <v>3.4</v>
      </c>
      <c r="Z8">
        <f>IF(AND('Raw Data'!D3&lt;4, 'Raw Data'!O3='Raw Data'!P3), 'Raw Data'!D3, 0)</f>
        <v>3.4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33" x14ac:dyDescent="0.3">
      <c r="A9">
        <f>'Raw Data'!Q4</f>
        <v>1</v>
      </c>
      <c r="B9">
        <f>IF('Raw Data'!O4&gt;'Raw Data'!P4, 'Raw Data'!C4, 0)</f>
        <v>1.55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1.44</v>
      </c>
      <c r="F9">
        <f>IF(AND(ISNUMBER('Raw Data'!O4),SUM('Raw Data'!O4:P4)&lt;3),'Raw Data'!F4,)</f>
        <v>0</v>
      </c>
      <c r="G9">
        <f>IF(AND('Raw Data'!O4&gt;0, 'Raw Data'!P4&gt;0), 'Raw Data'!H4, 0)</f>
        <v>1.51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1.22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1.1299999999999999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1.18</v>
      </c>
      <c r="N9">
        <f>IF(AND('Raw Data'!C4&lt;'Raw Data'!E4, 'Raw Data'!O4&gt;'Raw Data'!P4), 'Raw Data'!C4, 0)</f>
        <v>1.55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1.55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1.55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33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4.75</v>
      </c>
      <c r="D10">
        <f>IF('Raw Data'!O5&lt;'Raw Data'!P5, 'Raw Data'!E5, 0)</f>
        <v>0</v>
      </c>
      <c r="E10">
        <f>IF(SUM('Raw Data'!O5:P5)&gt;2, 'Raw Data'!F5, 0)</f>
        <v>1.51</v>
      </c>
      <c r="F10">
        <f>IF(AND(ISNUMBER('Raw Data'!O5),SUM('Raw Data'!O5:P5)&lt;3),'Raw Data'!F5,)</f>
        <v>0</v>
      </c>
      <c r="G10">
        <f>IF(AND('Raw Data'!O5&gt;0, 'Raw Data'!P5&gt;0), 'Raw Data'!H5, 0)</f>
        <v>1.68</v>
      </c>
      <c r="H10">
        <f>IF(AND(ISNUMBER('Raw Data'!O5), OR('Raw Data'!O5=0, 'Raw Data'!P5=0)), 'Raw Data'!I5, 0)</f>
        <v>0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1.08</v>
      </c>
      <c r="L10">
        <f>IF(AND(ISNUMBER('Raw Data'!O5), OR('Raw Data'!O5&lt;'Raw Data'!P5, 'Raw Data'!O5='Raw Data'!P5)), 'Raw Data'!M5, 0)</f>
        <v>2.86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4.75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7.1725000000000003</v>
      </c>
      <c r="AC10">
        <f t="shared" si="10"/>
        <v>0</v>
      </c>
    </row>
    <row r="11" spans="1:33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8.5</v>
      </c>
      <c r="E11">
        <f>IF(SUM('Raw Data'!O6:P6)&gt;2, 'Raw Data'!F6, 0)</f>
        <v>1.41</v>
      </c>
      <c r="F11">
        <f>IF(AND(ISNUMBER('Raw Data'!O6),SUM('Raw Data'!O6:P6)&lt;3),'Raw Data'!F6,)</f>
        <v>0</v>
      </c>
      <c r="G11">
        <f>IF(AND('Raw Data'!O6&gt;0, 'Raw Data'!P6&gt;0), 'Raw Data'!H6, 0)</f>
        <v>1.68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6.5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3.44</v>
      </c>
      <c r="M11">
        <f>IF(AND(ISNUMBER('Raw Data'!O6), OR('Raw Data'!O6&gt;'Raw Data'!P6, 'Raw Data'!O6&lt;'Raw Data'!P6)), 'Raw Data'!N6, 0)</f>
        <v>1.1200000000000001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8.5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8.5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8.5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Y11">
        <f>IF(AND('Raw Data'!D6&gt;4,'Raw Data'!O6&lt;'Raw Data'!P6),'Raw Data'!K6,IF(AND('Raw Data'!D6&gt;4,'Raw Data'!O6='Raw Data'!P6),0,IF('Raw Data'!O6='Raw Data'!P6,'Raw Data'!D6,0)))</f>
        <v>6.5</v>
      </c>
      <c r="Z11">
        <f>IF(AND('Raw Data'!D6&lt;4, 'Raw Data'!O6='Raw Data'!P6), 'Raw Data'!D6, 0)</f>
        <v>0</v>
      </c>
      <c r="AA11">
        <f t="shared" si="8"/>
        <v>0</v>
      </c>
      <c r="AB11">
        <f t="shared" si="9"/>
        <v>0</v>
      </c>
      <c r="AC11">
        <f t="shared" si="10"/>
        <v>0</v>
      </c>
    </row>
    <row r="12" spans="1:33" x14ac:dyDescent="0.3">
      <c r="A1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3.4</v>
      </c>
      <c r="D12">
        <f>IF('Raw Data'!O7&lt;'Raw Data'!P7, 'Raw Data'!E7, 0)</f>
        <v>0</v>
      </c>
      <c r="E12">
        <f>IF(SUM('Raw Data'!O7:P7)&gt;2, 'Raw Data'!F7, 0)</f>
        <v>1.61</v>
      </c>
      <c r="F12">
        <f>IF(AND(ISNUMBER('Raw Data'!O7),SUM('Raw Data'!O7:P7)&lt;3),'Raw Data'!F7,)</f>
        <v>0</v>
      </c>
      <c r="G12">
        <f>IF(AND('Raw Data'!O7&gt;0, 'Raw Data'!P7&gt;0), 'Raw Data'!H7, 0)</f>
        <v>1.52</v>
      </c>
      <c r="H12">
        <f>IF(AND(ISNUMBER('Raw Data'!O7), OR('Raw Data'!O7=0, 'Raw Data'!P7=0)), 'Raw Data'!I7, 0)</f>
        <v>0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1.36</v>
      </c>
      <c r="L12">
        <f>IF(AND(ISNUMBER('Raw Data'!O7), OR('Raw Data'!O7&lt;'Raw Data'!P7, 'Raw Data'!O7='Raw Data'!P7)), 'Raw Data'!M7, 0)</f>
        <v>1.58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3.4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Y12">
        <f>IF(AND('Raw Data'!D7&gt;4,'Raw Data'!O7&lt;'Raw Data'!P7),'Raw Data'!K7,IF(AND('Raw Data'!D7&gt;4,'Raw Data'!O7='Raw Data'!P7),0,IF('Raw Data'!O7='Raw Data'!P7,'Raw Data'!D7,0)))</f>
        <v>3.4</v>
      </c>
      <c r="Z12">
        <f>IF(AND('Raw Data'!D7&lt;4, 'Raw Data'!O7='Raw Data'!P7), 'Raw Data'!D7, 0)</f>
        <v>3.4</v>
      </c>
      <c r="AA12">
        <f t="shared" si="8"/>
        <v>0</v>
      </c>
      <c r="AB12">
        <f t="shared" si="9"/>
        <v>5.4740000000000002</v>
      </c>
      <c r="AC12">
        <f t="shared" si="10"/>
        <v>0</v>
      </c>
    </row>
    <row r="13" spans="1:33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3.6</v>
      </c>
      <c r="D13">
        <f>IF('Raw Data'!O8&lt;'Raw Data'!P8, 'Raw Data'!E8, 0)</f>
        <v>0</v>
      </c>
      <c r="E13">
        <f>IF(SUM('Raw Data'!O8:P8)&gt;2, 'Raw Data'!F8, 0)</f>
        <v>1.49</v>
      </c>
      <c r="F13">
        <f>IF(AND(ISNUMBER('Raw Data'!O8),SUM('Raw Data'!O8:P8)&lt;3),'Raw Data'!F8,)</f>
        <v>0</v>
      </c>
      <c r="G13">
        <f>IF(AND('Raw Data'!O8&gt;0, 'Raw Data'!P8&gt;0), 'Raw Data'!H8, 0)</f>
        <v>1.44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1.65</v>
      </c>
      <c r="L13">
        <f>IF(AND(ISNUMBER('Raw Data'!O8), OR('Raw Data'!O8&lt;'Raw Data'!P8, 'Raw Data'!O8='Raw Data'!P8)), 'Raw Data'!M8, 0)</f>
        <v>1.34</v>
      </c>
      <c r="M13">
        <f>IF(AND(ISNUMBER('Raw Data'!O8), OR('Raw Data'!O8&gt;'Raw Data'!P8, 'Raw Data'!O8&lt;'Raw Data'!P8)), 'Raw Data'!N8, 0)</f>
        <v>0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3.6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0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Y13">
        <f>IF(AND('Raw Data'!D8&gt;4,'Raw Data'!O8&lt;'Raw Data'!P8),'Raw Data'!K8,IF(AND('Raw Data'!D8&gt;4,'Raw Data'!O8='Raw Data'!P8),0,IF('Raw Data'!O8='Raw Data'!P8,'Raw Data'!D8,0)))</f>
        <v>3.6</v>
      </c>
      <c r="Z13">
        <f>IF(AND('Raw Data'!D8&lt;4, 'Raw Data'!O8='Raw Data'!P8), 'Raw Data'!D8, 0)</f>
        <v>3.6</v>
      </c>
      <c r="AA13">
        <f t="shared" si="8"/>
        <v>0</v>
      </c>
      <c r="AB13">
        <f t="shared" si="9"/>
        <v>5.3639999999999999</v>
      </c>
      <c r="AC13">
        <f t="shared" si="10"/>
        <v>0</v>
      </c>
    </row>
    <row r="14" spans="1:33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1.97</v>
      </c>
      <c r="G14">
        <f>IF(AND('Raw Data'!O9&gt;0, 'Raw Data'!P9&gt;0), 'Raw Data'!H9, 0)</f>
        <v>0</v>
      </c>
      <c r="H14">
        <f>IF(AND(ISNUMBER('Raw Data'!O9), OR('Raw Data'!O9=0, 'Raw Data'!P9=0)), 'Raw Data'!I9, 0)</f>
        <v>2.06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1.29</v>
      </c>
      <c r="L14">
        <f>IF(AND(ISNUMBER('Raw Data'!O9), OR('Raw Data'!O9&lt;'Raw Data'!P9, 'Raw Data'!O9='Raw Data'!P9)), 'Raw Data'!M9, 0)</f>
        <v>1.62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Y14">
        <f>IF(AND('Raw Data'!D9&gt;4,'Raw Data'!O9&lt;'Raw Data'!P9),'Raw Data'!K9,IF(AND('Raw Data'!D9&gt;4,'Raw Data'!O9='Raw Data'!P9),0,IF('Raw Data'!O9='Raw Data'!P9,'Raw Data'!D9,0)))</f>
        <v>3.2</v>
      </c>
      <c r="Z14">
        <f>IF(AND('Raw Data'!D9&lt;4, 'Raw Data'!O9='Raw Data'!P9), 'Raw Data'!D9, 0)</f>
        <v>3.2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33" x14ac:dyDescent="0.3">
      <c r="A15">
        <f>'Raw Data'!Q10</f>
        <v>1</v>
      </c>
      <c r="B15">
        <f>IF('Raw Data'!O10&gt;'Raw Data'!P10, 'Raw Data'!C10, 0)</f>
        <v>1.1100000000000001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1.2</v>
      </c>
      <c r="F15">
        <f>IF(AND(ISNUMBER('Raw Data'!O10),SUM('Raw Data'!O10:P10)&lt;3),'Raw Data'!F10,)</f>
        <v>0</v>
      </c>
      <c r="G15">
        <f>IF(AND('Raw Data'!O10&gt;0, 'Raw Data'!P10&gt;0), 'Raw Data'!H10, 0)</f>
        <v>1.69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1.02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1.02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1.05</v>
      </c>
      <c r="N15">
        <f>IF(AND('Raw Data'!C10&lt;'Raw Data'!E10, 'Raw Data'!O10&gt;'Raw Data'!P10), 'Raw Data'!C10, 0)</f>
        <v>1.1100000000000001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1.1100000000000001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0</v>
      </c>
      <c r="V15">
        <f>IF(AND('Raw Data'!C10&lt;'Raw Data'!E10,'Raw Data'!O10&gt;'Raw Data'!P10),'Raw Data'!C10,IF(AND('Raw Data'!E10&lt;'Raw Data'!C10,'Raw Data'!P10&gt;'Raw Data'!O10),'Raw Data'!E10,0))</f>
        <v>1.1100000000000001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33" x14ac:dyDescent="0.3">
      <c r="A16">
        <f>'Raw Data'!Q11</f>
        <v>2</v>
      </c>
      <c r="B16">
        <f>IF('Raw Data'!O11&gt;'Raw Data'!P11, 'Raw Data'!C11, 0)</f>
        <v>1.47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0</v>
      </c>
      <c r="F16">
        <f>IF(AND(ISNUMBER('Raw Data'!O11),SUM('Raw Data'!O11:P11)&lt;3),'Raw Data'!F11,)</f>
        <v>1.5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2.36</v>
      </c>
      <c r="I16">
        <f>IF('Raw Data'!O11='Raw Data'!P11, 0, IF('Raw Data'!O11&gt;'Raw Data'!P11, 'Raw Data'!J11, 0))</f>
        <v>1.17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1.1100000000000001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1.18</v>
      </c>
      <c r="N16">
        <f>IF(AND('Raw Data'!C11&lt;'Raw Data'!E11, 'Raw Data'!O11&gt;'Raw Data'!P11), 'Raw Data'!C11, 0)</f>
        <v>1.47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1.47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1.47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2.0499999999999998</v>
      </c>
      <c r="E17">
        <f>IF(SUM('Raw Data'!O12:P12)&gt;2, 'Raw Data'!F12, 0)</f>
        <v>1.81</v>
      </c>
      <c r="F17">
        <f>IF(AND(ISNUMBER('Raw Data'!O12),SUM('Raw Data'!O12:P12)&lt;3),'Raw Data'!F12,)</f>
        <v>0</v>
      </c>
      <c r="G17">
        <f>IF(AND('Raw Data'!O12&gt;0, 'Raw Data'!P12&gt;0), 'Raw Data'!H12, 0)</f>
        <v>1.69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1.49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1.27</v>
      </c>
      <c r="M17">
        <f>IF(AND(ISNUMBER('Raw Data'!O12), OR('Raw Data'!O12&gt;'Raw Data'!P12, 'Raw Data'!O12&lt;'Raw Data'!P12)), 'Raw Data'!N12, 0)</f>
        <v>1.27</v>
      </c>
      <c r="N17">
        <f>IF(AND('Raw Data'!C12&lt;'Raw Data'!E12, 'Raw Data'!O12&gt;'Raw Data'!P12), 'Raw Data'!C12, 0)</f>
        <v>0</v>
      </c>
      <c r="O17" t="b">
        <f>'Raw Data'!C12&lt;'Raw Data'!E12</f>
        <v>0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2.0499999999999998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2.0499999999999998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2.0499999999999998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0</v>
      </c>
      <c r="C18">
        <f>IF(AND(ISNUMBER('Raw Data'!O13), 'Raw Data'!O13='Raw Data'!P13), 'Raw Data'!D13, 0)</f>
        <v>3.8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1.6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2.39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1.2</v>
      </c>
      <c r="L18">
        <f>IF(AND(ISNUMBER('Raw Data'!O13), OR('Raw Data'!O13&lt;'Raw Data'!P13, 'Raw Data'!O13='Raw Data'!P13)), 'Raw Data'!M13, 0)</f>
        <v>1.96</v>
      </c>
      <c r="M18">
        <f>IF(AND(ISNUMBER('Raw Data'!O13), OR('Raw Data'!O13&gt;'Raw Data'!P13, 'Raw Data'!O13&lt;'Raw Data'!P13)), 'Raw Data'!N13, 0)</f>
        <v>0</v>
      </c>
      <c r="N18">
        <f>IF(AND('Raw Data'!C13&lt;'Raw Data'!E13, 'Raw Data'!O13&gt;'Raw Data'!P13), 'Raw Data'!C13, 0)</f>
        <v>0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0</v>
      </c>
      <c r="T18">
        <f>IF(ISNUMBER('Raw Data'!C13), IF(_xlfn.XLOOKUP(SMALL('Raw Data'!C13:E13, 2), B18:D18, B18:D18, 0)&gt;0, SMALL('Raw Data'!C13:E13, 2), 0), 0)</f>
        <v>3.8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0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Y18">
        <f>IF(AND('Raw Data'!D13&gt;4,'Raw Data'!O13&lt;'Raw Data'!P13),'Raw Data'!K13,IF(AND('Raw Data'!D13&gt;4,'Raw Data'!O13='Raw Data'!P13),0,IF('Raw Data'!O13='Raw Data'!P13,'Raw Data'!D13,0)))</f>
        <v>3.8</v>
      </c>
      <c r="Z18">
        <f>IF(AND('Raw Data'!D13&lt;4, 'Raw Data'!O13='Raw Data'!P13), 'Raw Data'!D13, 0)</f>
        <v>3.8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2.5499999999999998</v>
      </c>
      <c r="E19">
        <f>IF(SUM('Raw Data'!O14:P14)&gt;2, 'Raw Data'!F14, 0)</f>
        <v>0</v>
      </c>
      <c r="F19">
        <f>IF(AND(ISNUMBER('Raw Data'!O14),SUM('Raw Data'!O14:P14)&lt;3),'Raw Data'!F14,)</f>
        <v>1.7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2.38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1.84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1.45</v>
      </c>
      <c r="M19">
        <f>IF(AND(ISNUMBER('Raw Data'!O14), OR('Raw Data'!O14&gt;'Raw Data'!P14, 'Raw Data'!O14&lt;'Raw Data'!P14)), 'Raw Data'!N14, 0)</f>
        <v>1.28</v>
      </c>
      <c r="N19">
        <f>IF(AND('Raw Data'!C14&lt;'Raw Data'!E14, 'Raw Data'!O14&gt;'Raw Data'!P14), 'Raw Data'!C14, 0)</f>
        <v>0</v>
      </c>
      <c r="O19" t="b">
        <f>'Raw Data'!C14&lt;'Raw Data'!E14</f>
        <v>0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2.5499999999999998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2.5499999999999998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2.5499999999999998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4.335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4.33</v>
      </c>
      <c r="E20">
        <f>IF(SUM('Raw Data'!O15:P15)&gt;2, 'Raw Data'!F15, 0)</f>
        <v>1.38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2.79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3.45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2.17</v>
      </c>
      <c r="M20">
        <f>IF(AND(ISNUMBER('Raw Data'!O15), OR('Raw Data'!O15&gt;'Raw Data'!P15, 'Raw Data'!O15&lt;'Raw Data'!P15)), 'Raw Data'!N15, 0)</f>
        <v>1.19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4.33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4.33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4.33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3.45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7.5</v>
      </c>
      <c r="E21">
        <f>IF(SUM('Raw Data'!O16:P16)&gt;2, 'Raw Data'!F16, 0)</f>
        <v>1.34</v>
      </c>
      <c r="F21">
        <f>IF(AND(ISNUMBER('Raw Data'!O16),SUM('Raw Data'!O16:P16)&lt;3),'Raw Data'!F16,)</f>
        <v>0</v>
      </c>
      <c r="G21">
        <f>IF(AND('Raw Data'!O16&gt;0, 'Raw Data'!P16&gt;0), 'Raw Data'!H16, 0)</f>
        <v>1.54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5.9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3.12</v>
      </c>
      <c r="M21">
        <f>IF(AND(ISNUMBER('Raw Data'!O16), OR('Raw Data'!O16&gt;'Raw Data'!P16, 'Raw Data'!O16&lt;'Raw Data'!P16)), 'Raw Data'!N16, 0)</f>
        <v>1.1299999999999999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7.5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0</v>
      </c>
      <c r="U21">
        <f>IF(ISNUMBER('Raw Data'!C16), IF(_xlfn.XLOOKUP(SMALL('Raw Data'!C16:E16, 3), B21:D21, B21:D21, 0)&gt;0, SMALL('Raw Data'!C16:E16, 3), 0), 0)</f>
        <v>7.5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7.5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5.9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3.5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1.78</v>
      </c>
      <c r="F22">
        <f>IF(AND(ISNUMBER('Raw Data'!O17),SUM('Raw Data'!O17:P17)&lt;3),'Raw Data'!F17,)</f>
        <v>0</v>
      </c>
      <c r="G22">
        <f>IF(AND('Raw Data'!O17&gt;0, 'Raw Data'!P17&gt;0), 'Raw Data'!H17, 0)</f>
        <v>1.66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2.57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1.74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1.26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3.5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3.5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3.5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0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3.6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1.64</v>
      </c>
      <c r="G23">
        <f>IF(AND('Raw Data'!O18&gt;0, 'Raw Data'!P18&gt;0), 'Raw Data'!H18, 0)</f>
        <v>1.55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1.28</v>
      </c>
      <c r="L23">
        <f>IF(AND(ISNUMBER('Raw Data'!O18), OR('Raw Data'!O18&lt;'Raw Data'!P18, 'Raw Data'!O18='Raw Data'!P18)), 'Raw Data'!M18, 0)</f>
        <v>1.72</v>
      </c>
      <c r="M23">
        <f>IF(AND(ISNUMBER('Raw Data'!O18), OR('Raw Data'!O18&gt;'Raw Data'!P18, 'Raw Data'!O18&lt;'Raw Data'!P18)), 'Raw Data'!N18, 0)</f>
        <v>0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3.6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0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Y23">
        <f>IF(AND('Raw Data'!D18&gt;4,'Raw Data'!O18&lt;'Raw Data'!P18),'Raw Data'!K18,IF(AND('Raw Data'!D18&gt;4,'Raw Data'!O18='Raw Data'!P18),0,IF('Raw Data'!O18='Raw Data'!P18,'Raw Data'!D18,0)))</f>
        <v>3.6</v>
      </c>
      <c r="Z23">
        <f>IF(AND('Raw Data'!D18&lt;4, 'Raw Data'!O18='Raw Data'!P18), 'Raw Data'!D18, 0)</f>
        <v>3.6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1.1499999999999999</v>
      </c>
      <c r="E24">
        <f>IF(SUM('Raw Data'!O19:P19)&gt;2, 'Raw Data'!F19, 0)</f>
        <v>1.22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2.35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1.04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1.03</v>
      </c>
      <c r="M24">
        <f>IF(AND(ISNUMBER('Raw Data'!O19), OR('Raw Data'!O19&gt;'Raw Data'!P19, 'Raw Data'!O19&lt;'Raw Data'!P19)), 'Raw Data'!N19, 0)</f>
        <v>1.07</v>
      </c>
      <c r="N24">
        <f>IF(AND('Raw Data'!C19&lt;'Raw Data'!E19, 'Raw Data'!O19&gt;'Raw Data'!P19), 'Raw Data'!C19, 0)</f>
        <v>0</v>
      </c>
      <c r="O24" t="b">
        <f>'Raw Data'!C19&lt;'Raw Data'!E19</f>
        <v>0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1.1499999999999999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1.1499999999999999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1.1499999999999999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1.04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3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1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3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3.6</v>
      </c>
      <c r="Z26">
        <f>IF(AND('Raw Data'!D21&lt;4, 'Raw Data'!O21='Raw Data'!P21), 'Raw Data'!D21, 0)</f>
        <v>3.6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1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0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3.4</v>
      </c>
      <c r="Z28">
        <f>IF(AND('Raw Data'!D23&lt;4, 'Raw Data'!O23='Raw Data'!P23), 'Raw Data'!D23, 0)</f>
        <v>3.4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0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3.5</v>
      </c>
      <c r="Z32">
        <f>IF(AND('Raw Data'!D27&lt;4, 'Raw Data'!O27='Raw Data'!P27), 'Raw Data'!D27, 0)</f>
        <v>3.5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3.5</v>
      </c>
      <c r="Z33">
        <f>IF(AND('Raw Data'!D28&lt;4, 'Raw Data'!O28='Raw Data'!P28), 'Raw Data'!D28, 0)</f>
        <v>3.5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0</v>
      </c>
      <c r="Z34">
        <f>IF(AND('Raw Data'!D29&lt;4, 'Raw Data'!O29='Raw Data'!P29), 'Raw Data'!D29, 0)</f>
        <v>0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0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2022-10-21T03:14:25Z</dcterms:modified>
</cp:coreProperties>
</file>