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9" documentId="11_9B71702EAA1656FF842D79183990FB86B7C4199B" xr6:coauthVersionLast="47" xr6:coauthVersionMax="47" xr10:uidLastSave="{2DE79FCC-AB0C-4599-9EE0-C2581371B6DF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5" i="3" l="1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C535" i="3"/>
  <c r="AB535" i="3" s="1"/>
  <c r="B535" i="3"/>
  <c r="A535" i="3"/>
  <c r="AC534" i="3"/>
  <c r="AA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AB534" i="3" s="1"/>
  <c r="B534" i="3"/>
  <c r="A534" i="3"/>
  <c r="Z533" i="3"/>
  <c r="Y533" i="3"/>
  <c r="X533" i="3"/>
  <c r="W533" i="3"/>
  <c r="AA533" i="3" s="1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AC533" i="3" s="1"/>
  <c r="E533" i="3"/>
  <c r="D533" i="3"/>
  <c r="C533" i="3"/>
  <c r="AB533" i="3" s="1"/>
  <c r="B533" i="3"/>
  <c r="A533" i="3"/>
  <c r="AC532" i="3"/>
  <c r="AA532" i="3"/>
  <c r="Z532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A532" i="3"/>
  <c r="AB531" i="3"/>
  <c r="Z531" i="3"/>
  <c r="Y531" i="3"/>
  <c r="X531" i="3"/>
  <c r="W531" i="3"/>
  <c r="AA531" i="3" s="1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AC531" i="3" s="1"/>
  <c r="C531" i="3"/>
  <c r="B531" i="3"/>
  <c r="A531" i="3"/>
  <c r="Z530" i="3"/>
  <c r="Y530" i="3"/>
  <c r="X530" i="3"/>
  <c r="W530" i="3"/>
  <c r="AA530" i="3" s="1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AB530" i="3" s="1"/>
  <c r="D530" i="3"/>
  <c r="AC530" i="3" s="1"/>
  <c r="C530" i="3"/>
  <c r="B530" i="3"/>
  <c r="A530" i="3"/>
  <c r="AB529" i="3"/>
  <c r="Z529" i="3"/>
  <c r="Y529" i="3"/>
  <c r="X529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AA529" i="3" s="1"/>
  <c r="E529" i="3"/>
  <c r="D529" i="3"/>
  <c r="C529" i="3"/>
  <c r="B529" i="3"/>
  <c r="A529" i="3"/>
  <c r="Z528" i="3"/>
  <c r="Y528" i="3"/>
  <c r="X528" i="3"/>
  <c r="W528" i="3"/>
  <c r="AA528" i="3" s="1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AC528" i="3" s="1"/>
  <c r="E528" i="3"/>
  <c r="D528" i="3"/>
  <c r="C528" i="3"/>
  <c r="AB528" i="3" s="1"/>
  <c r="B528" i="3"/>
  <c r="A528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AB527" i="3" s="1"/>
  <c r="B527" i="3"/>
  <c r="A527" i="3"/>
  <c r="AC526" i="3"/>
  <c r="AA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AB526" i="3" s="1"/>
  <c r="B526" i="3"/>
  <c r="A526" i="3"/>
  <c r="Z525" i="3"/>
  <c r="Y525" i="3"/>
  <c r="X525" i="3"/>
  <c r="W525" i="3"/>
  <c r="AA525" i="3" s="1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AC525" i="3" s="1"/>
  <c r="E525" i="3"/>
  <c r="D525" i="3"/>
  <c r="C525" i="3"/>
  <c r="AB525" i="3" s="1"/>
  <c r="B525" i="3"/>
  <c r="A525" i="3"/>
  <c r="AC524" i="3"/>
  <c r="AA524" i="3"/>
  <c r="Z524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AB524" i="3" s="1"/>
  <c r="B524" i="3"/>
  <c r="A524" i="3"/>
  <c r="AB523" i="3"/>
  <c r="Z523" i="3"/>
  <c r="Y523" i="3"/>
  <c r="X523" i="3"/>
  <c r="W523" i="3"/>
  <c r="AA523" i="3" s="1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AC523" i="3" s="1"/>
  <c r="C523" i="3"/>
  <c r="B523" i="3"/>
  <c r="A523" i="3"/>
  <c r="Z522" i="3"/>
  <c r="Y522" i="3"/>
  <c r="X522" i="3"/>
  <c r="W522" i="3"/>
  <c r="AA522" i="3" s="1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AB522" i="3" s="1"/>
  <c r="D522" i="3"/>
  <c r="AC522" i="3" s="1"/>
  <c r="C522" i="3"/>
  <c r="B522" i="3"/>
  <c r="A522" i="3"/>
  <c r="AB521" i="3"/>
  <c r="Z521" i="3"/>
  <c r="Y521" i="3"/>
  <c r="X521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AA521" i="3" s="1"/>
  <c r="E521" i="3"/>
  <c r="D521" i="3"/>
  <c r="C521" i="3"/>
  <c r="B521" i="3"/>
  <c r="A521" i="3"/>
  <c r="Z520" i="3"/>
  <c r="Y520" i="3"/>
  <c r="X520" i="3"/>
  <c r="W520" i="3"/>
  <c r="AA520" i="3" s="1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AC520" i="3" s="1"/>
  <c r="E520" i="3"/>
  <c r="D520" i="3"/>
  <c r="C520" i="3"/>
  <c r="AB520" i="3" s="1"/>
  <c r="B520" i="3"/>
  <c r="A520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C519" i="3"/>
  <c r="AB519" i="3" s="1"/>
  <c r="B519" i="3"/>
  <c r="A519" i="3"/>
  <c r="AC518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AB518" i="3" s="1"/>
  <c r="B518" i="3"/>
  <c r="A518" i="3"/>
  <c r="Z517" i="3"/>
  <c r="Y517" i="3"/>
  <c r="X517" i="3"/>
  <c r="W517" i="3"/>
  <c r="AA517" i="3" s="1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AC517" i="3" s="1"/>
  <c r="E517" i="3"/>
  <c r="D517" i="3"/>
  <c r="C517" i="3"/>
  <c r="AB517" i="3" s="1"/>
  <c r="B517" i="3"/>
  <c r="A517" i="3"/>
  <c r="AC516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AB516" i="3" s="1"/>
  <c r="B516" i="3"/>
  <c r="A516" i="3"/>
  <c r="AB515" i="3"/>
  <c r="Z515" i="3"/>
  <c r="Y515" i="3"/>
  <c r="X515" i="3"/>
  <c r="W515" i="3"/>
  <c r="AA515" i="3" s="1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AC515" i="3" s="1"/>
  <c r="C515" i="3"/>
  <c r="B515" i="3"/>
  <c r="A515" i="3"/>
  <c r="Z514" i="3"/>
  <c r="Y514" i="3"/>
  <c r="X514" i="3"/>
  <c r="W514" i="3"/>
  <c r="AA514" i="3" s="1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AB514" i="3" s="1"/>
  <c r="D514" i="3"/>
  <c r="AC514" i="3" s="1"/>
  <c r="C514" i="3"/>
  <c r="B514" i="3"/>
  <c r="A514" i="3"/>
  <c r="AB513" i="3"/>
  <c r="Z513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AA513" i="3" s="1"/>
  <c r="E513" i="3"/>
  <c r="D513" i="3"/>
  <c r="C513" i="3"/>
  <c r="B513" i="3"/>
  <c r="A513" i="3"/>
  <c r="Z512" i="3"/>
  <c r="Y512" i="3"/>
  <c r="X512" i="3"/>
  <c r="W512" i="3"/>
  <c r="AA512" i="3" s="1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AC512" i="3" s="1"/>
  <c r="E512" i="3"/>
  <c r="D512" i="3"/>
  <c r="C512" i="3"/>
  <c r="AB512" i="3" s="1"/>
  <c r="B512" i="3"/>
  <c r="A512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C511" i="3"/>
  <c r="AB511" i="3" s="1"/>
  <c r="B511" i="3"/>
  <c r="A511" i="3"/>
  <c r="AC510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AB510" i="3" s="1"/>
  <c r="B510" i="3"/>
  <c r="A510" i="3"/>
  <c r="Z509" i="3"/>
  <c r="Y509" i="3"/>
  <c r="X509" i="3"/>
  <c r="W509" i="3"/>
  <c r="AA509" i="3" s="1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AC509" i="3" s="1"/>
  <c r="E509" i="3"/>
  <c r="D509" i="3"/>
  <c r="C509" i="3"/>
  <c r="AB509" i="3" s="1"/>
  <c r="B509" i="3"/>
  <c r="A509" i="3"/>
  <c r="AC508" i="3"/>
  <c r="AA508" i="3"/>
  <c r="Z508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A508" i="3"/>
  <c r="AB507" i="3"/>
  <c r="Z507" i="3"/>
  <c r="Y507" i="3"/>
  <c r="X507" i="3"/>
  <c r="W507" i="3"/>
  <c r="AA507" i="3" s="1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AC507" i="3" s="1"/>
  <c r="C507" i="3"/>
  <c r="B507" i="3"/>
  <c r="A507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AB506" i="3" s="1"/>
  <c r="D506" i="3"/>
  <c r="AC506" i="3" s="1"/>
  <c r="C506" i="3"/>
  <c r="B506" i="3"/>
  <c r="A506" i="3"/>
  <c r="AB505" i="3"/>
  <c r="Z505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AA505" i="3" s="1"/>
  <c r="E505" i="3"/>
  <c r="D505" i="3"/>
  <c r="C505" i="3"/>
  <c r="B505" i="3"/>
  <c r="A505" i="3"/>
  <c r="Z504" i="3"/>
  <c r="Y504" i="3"/>
  <c r="X504" i="3"/>
  <c r="W504" i="3"/>
  <c r="AA504" i="3" s="1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AC504" i="3" s="1"/>
  <c r="E504" i="3"/>
  <c r="D504" i="3"/>
  <c r="C504" i="3"/>
  <c r="AB504" i="3" s="1"/>
  <c r="B504" i="3"/>
  <c r="A504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AB503" i="3" s="1"/>
  <c r="B503" i="3"/>
  <c r="A503" i="3"/>
  <c r="AC502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AB502" i="3" s="1"/>
  <c r="B502" i="3"/>
  <c r="A502" i="3"/>
  <c r="Z501" i="3"/>
  <c r="Y501" i="3"/>
  <c r="X501" i="3"/>
  <c r="W501" i="3"/>
  <c r="AA501" i="3" s="1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AC501" i="3" s="1"/>
  <c r="E501" i="3"/>
  <c r="D501" i="3"/>
  <c r="C501" i="3"/>
  <c r="AB501" i="3" s="1"/>
  <c r="B501" i="3"/>
  <c r="A501" i="3"/>
  <c r="AC500" i="3"/>
  <c r="AA500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A500" i="3"/>
  <c r="AB499" i="3"/>
  <c r="Z499" i="3"/>
  <c r="Y499" i="3"/>
  <c r="X499" i="3"/>
  <c r="W499" i="3"/>
  <c r="AA499" i="3" s="1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AC499" i="3" s="1"/>
  <c r="C499" i="3"/>
  <c r="B499" i="3"/>
  <c r="A499" i="3"/>
  <c r="Z498" i="3"/>
  <c r="Y498" i="3"/>
  <c r="X498" i="3"/>
  <c r="W498" i="3"/>
  <c r="AA498" i="3" s="1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AB498" i="3" s="1"/>
  <c r="D498" i="3"/>
  <c r="AC498" i="3" s="1"/>
  <c r="C498" i="3"/>
  <c r="B498" i="3"/>
  <c r="A498" i="3"/>
  <c r="AB497" i="3"/>
  <c r="Z497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AA497" i="3" s="1"/>
  <c r="E497" i="3"/>
  <c r="D497" i="3"/>
  <c r="C497" i="3"/>
  <c r="B497" i="3"/>
  <c r="A497" i="3"/>
  <c r="Z496" i="3"/>
  <c r="Y496" i="3"/>
  <c r="X496" i="3"/>
  <c r="W496" i="3"/>
  <c r="AA496" i="3" s="1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AC496" i="3" s="1"/>
  <c r="E496" i="3"/>
  <c r="D496" i="3"/>
  <c r="C496" i="3"/>
  <c r="AB496" i="3" s="1"/>
  <c r="B496" i="3"/>
  <c r="A496" i="3"/>
  <c r="Z495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C495" i="3"/>
  <c r="AB495" i="3" s="1"/>
  <c r="B495" i="3"/>
  <c r="A495" i="3"/>
  <c r="AC494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AB494" i="3" s="1"/>
  <c r="B494" i="3"/>
  <c r="A494" i="3"/>
  <c r="Z493" i="3"/>
  <c r="Y493" i="3"/>
  <c r="X493" i="3"/>
  <c r="W493" i="3"/>
  <c r="AA493" i="3" s="1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AC493" i="3" s="1"/>
  <c r="E493" i="3"/>
  <c r="D493" i="3"/>
  <c r="C493" i="3"/>
  <c r="AB493" i="3" s="1"/>
  <c r="B493" i="3"/>
  <c r="A493" i="3"/>
  <c r="AC492" i="3"/>
  <c r="AA492" i="3"/>
  <c r="Z492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AB492" i="3" s="1"/>
  <c r="B492" i="3"/>
  <c r="A492" i="3"/>
  <c r="AB491" i="3"/>
  <c r="Z491" i="3"/>
  <c r="Y491" i="3"/>
  <c r="X491" i="3"/>
  <c r="W491" i="3"/>
  <c r="AA491" i="3" s="1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AC491" i="3" s="1"/>
  <c r="C491" i="3"/>
  <c r="B491" i="3"/>
  <c r="A491" i="3"/>
  <c r="Z490" i="3"/>
  <c r="Y490" i="3"/>
  <c r="X490" i="3"/>
  <c r="W490" i="3"/>
  <c r="AA490" i="3" s="1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AB490" i="3" s="1"/>
  <c r="D490" i="3"/>
  <c r="AC490" i="3" s="1"/>
  <c r="C490" i="3"/>
  <c r="B490" i="3"/>
  <c r="A490" i="3"/>
  <c r="AB489" i="3"/>
  <c r="Z489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AA489" i="3" s="1"/>
  <c r="E489" i="3"/>
  <c r="D489" i="3"/>
  <c r="C489" i="3"/>
  <c r="B489" i="3"/>
  <c r="A489" i="3"/>
  <c r="Z488" i="3"/>
  <c r="Y488" i="3"/>
  <c r="X488" i="3"/>
  <c r="W488" i="3"/>
  <c r="AA488" i="3" s="1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AC488" i="3" s="1"/>
  <c r="E488" i="3"/>
  <c r="D488" i="3"/>
  <c r="C488" i="3"/>
  <c r="AB488" i="3" s="1"/>
  <c r="B488" i="3"/>
  <c r="A488" i="3"/>
  <c r="Z487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C487" i="3"/>
  <c r="AB487" i="3" s="1"/>
  <c r="B487" i="3"/>
  <c r="A487" i="3"/>
  <c r="AC486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AB486" i="3" s="1"/>
  <c r="B486" i="3"/>
  <c r="A486" i="3"/>
  <c r="Z485" i="3"/>
  <c r="Y485" i="3"/>
  <c r="X485" i="3"/>
  <c r="W485" i="3"/>
  <c r="AA485" i="3" s="1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AC485" i="3" s="1"/>
  <c r="E485" i="3"/>
  <c r="D485" i="3"/>
  <c r="C485" i="3"/>
  <c r="AB485" i="3" s="1"/>
  <c r="B485" i="3"/>
  <c r="A485" i="3"/>
  <c r="AC484" i="3"/>
  <c r="AA484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AB484" i="3" s="1"/>
  <c r="B484" i="3"/>
  <c r="A484" i="3"/>
  <c r="AB483" i="3"/>
  <c r="Z483" i="3"/>
  <c r="Y483" i="3"/>
  <c r="X483" i="3"/>
  <c r="W483" i="3"/>
  <c r="AA483" i="3" s="1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AC483" i="3" s="1"/>
  <c r="C483" i="3"/>
  <c r="B483" i="3"/>
  <c r="A483" i="3"/>
  <c r="Z482" i="3"/>
  <c r="Y482" i="3"/>
  <c r="X482" i="3"/>
  <c r="W482" i="3"/>
  <c r="AA482" i="3" s="1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AB482" i="3" s="1"/>
  <c r="D482" i="3"/>
  <c r="AC482" i="3" s="1"/>
  <c r="C482" i="3"/>
  <c r="B482" i="3"/>
  <c r="A482" i="3"/>
  <c r="AB481" i="3"/>
  <c r="Z481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AA481" i="3" s="1"/>
  <c r="E481" i="3"/>
  <c r="D481" i="3"/>
  <c r="C481" i="3"/>
  <c r="B481" i="3"/>
  <c r="A481" i="3"/>
  <c r="Z480" i="3"/>
  <c r="Y480" i="3"/>
  <c r="X480" i="3"/>
  <c r="W480" i="3"/>
  <c r="AA480" i="3" s="1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AC480" i="3" s="1"/>
  <c r="E480" i="3"/>
  <c r="D480" i="3"/>
  <c r="C480" i="3"/>
  <c r="AB480" i="3" s="1"/>
  <c r="B480" i="3"/>
  <c r="A480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C479" i="3"/>
  <c r="AB479" i="3" s="1"/>
  <c r="B479" i="3"/>
  <c r="A479" i="3"/>
  <c r="AC478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AB478" i="3" s="1"/>
  <c r="B478" i="3"/>
  <c r="A478" i="3"/>
  <c r="Z477" i="3"/>
  <c r="Y477" i="3"/>
  <c r="X477" i="3"/>
  <c r="W477" i="3"/>
  <c r="AA477" i="3" s="1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AC477" i="3" s="1"/>
  <c r="E477" i="3"/>
  <c r="D477" i="3"/>
  <c r="C477" i="3"/>
  <c r="AB477" i="3" s="1"/>
  <c r="B477" i="3"/>
  <c r="A477" i="3"/>
  <c r="AC476" i="3"/>
  <c r="AA476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A476" i="3"/>
  <c r="AB475" i="3"/>
  <c r="Z475" i="3"/>
  <c r="Y475" i="3"/>
  <c r="X475" i="3"/>
  <c r="W475" i="3"/>
  <c r="AA475" i="3" s="1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AC475" i="3" s="1"/>
  <c r="C475" i="3"/>
  <c r="B475" i="3"/>
  <c r="A475" i="3"/>
  <c r="Z474" i="3"/>
  <c r="Y474" i="3"/>
  <c r="X474" i="3"/>
  <c r="W474" i="3"/>
  <c r="AA474" i="3" s="1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AB474" i="3" s="1"/>
  <c r="D474" i="3"/>
  <c r="AC474" i="3" s="1"/>
  <c r="C474" i="3"/>
  <c r="B474" i="3"/>
  <c r="A474" i="3"/>
  <c r="AB473" i="3"/>
  <c r="Z473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AA473" i="3" s="1"/>
  <c r="E473" i="3"/>
  <c r="D473" i="3"/>
  <c r="C473" i="3"/>
  <c r="B473" i="3"/>
  <c r="A473" i="3"/>
  <c r="Z472" i="3"/>
  <c r="Y472" i="3"/>
  <c r="X472" i="3"/>
  <c r="W472" i="3"/>
  <c r="AA472" i="3" s="1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AC472" i="3" s="1"/>
  <c r="E472" i="3"/>
  <c r="D472" i="3"/>
  <c r="C472" i="3"/>
  <c r="AB472" i="3" s="1"/>
  <c r="B472" i="3"/>
  <c r="A472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AB471" i="3" s="1"/>
  <c r="B471" i="3"/>
  <c r="A471" i="3"/>
  <c r="AC470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AB470" i="3" s="1"/>
  <c r="B470" i="3"/>
  <c r="A470" i="3"/>
  <c r="Z469" i="3"/>
  <c r="Y469" i="3"/>
  <c r="X469" i="3"/>
  <c r="W469" i="3"/>
  <c r="AA469" i="3" s="1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AC469" i="3" s="1"/>
  <c r="E469" i="3"/>
  <c r="D469" i="3"/>
  <c r="C469" i="3"/>
  <c r="AB469" i="3" s="1"/>
  <c r="B469" i="3"/>
  <c r="A469" i="3"/>
  <c r="AC468" i="3"/>
  <c r="AA468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A468" i="3"/>
  <c r="AB467" i="3"/>
  <c r="Z467" i="3"/>
  <c r="Y467" i="3"/>
  <c r="X467" i="3"/>
  <c r="W467" i="3"/>
  <c r="AA467" i="3" s="1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AC467" i="3" s="1"/>
  <c r="C467" i="3"/>
  <c r="B467" i="3"/>
  <c r="A467" i="3"/>
  <c r="Z466" i="3"/>
  <c r="Y466" i="3"/>
  <c r="X466" i="3"/>
  <c r="W466" i="3"/>
  <c r="AA466" i="3" s="1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AB466" i="3" s="1"/>
  <c r="D466" i="3"/>
  <c r="AC466" i="3" s="1"/>
  <c r="C466" i="3"/>
  <c r="B466" i="3"/>
  <c r="A466" i="3"/>
  <c r="AB465" i="3"/>
  <c r="AA465" i="3"/>
  <c r="Z465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AC465" i="3" s="1"/>
  <c r="E465" i="3"/>
  <c r="D465" i="3"/>
  <c r="C465" i="3"/>
  <c r="B465" i="3"/>
  <c r="A465" i="3"/>
  <c r="Z464" i="3"/>
  <c r="Y464" i="3"/>
  <c r="X464" i="3"/>
  <c r="W464" i="3"/>
  <c r="AA464" i="3" s="1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AC464" i="3" s="1"/>
  <c r="E464" i="3"/>
  <c r="D464" i="3"/>
  <c r="C464" i="3"/>
  <c r="AB464" i="3" s="1"/>
  <c r="B464" i="3"/>
  <c r="A464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AB463" i="3" s="1"/>
  <c r="B463" i="3"/>
  <c r="A463" i="3"/>
  <c r="AC462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AB462" i="3" s="1"/>
  <c r="B462" i="3"/>
  <c r="A462" i="3"/>
  <c r="Z461" i="3"/>
  <c r="Y461" i="3"/>
  <c r="X461" i="3"/>
  <c r="W461" i="3"/>
  <c r="AA461" i="3" s="1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AC461" i="3" s="1"/>
  <c r="E461" i="3"/>
  <c r="D461" i="3"/>
  <c r="C461" i="3"/>
  <c r="AB461" i="3" s="1"/>
  <c r="B461" i="3"/>
  <c r="A461" i="3"/>
  <c r="AC460" i="3"/>
  <c r="AA460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AB460" i="3" s="1"/>
  <c r="B460" i="3"/>
  <c r="A460" i="3"/>
  <c r="AB459" i="3"/>
  <c r="Z459" i="3"/>
  <c r="Y459" i="3"/>
  <c r="X459" i="3"/>
  <c r="W459" i="3"/>
  <c r="AA459" i="3" s="1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AC459" i="3" s="1"/>
  <c r="C459" i="3"/>
  <c r="B459" i="3"/>
  <c r="A459" i="3"/>
  <c r="Z458" i="3"/>
  <c r="Y458" i="3"/>
  <c r="X458" i="3"/>
  <c r="W458" i="3"/>
  <c r="AA458" i="3" s="1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AB458" i="3" s="1"/>
  <c r="D458" i="3"/>
  <c r="AC458" i="3" s="1"/>
  <c r="C458" i="3"/>
  <c r="B458" i="3"/>
  <c r="A458" i="3"/>
  <c r="AB457" i="3"/>
  <c r="AA457" i="3"/>
  <c r="Z457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A457" i="3"/>
  <c r="Z456" i="3"/>
  <c r="Y456" i="3"/>
  <c r="X456" i="3"/>
  <c r="W456" i="3"/>
  <c r="AA456" i="3" s="1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AC456" i="3" s="1"/>
  <c r="E456" i="3"/>
  <c r="D456" i="3"/>
  <c r="C456" i="3"/>
  <c r="AB456" i="3" s="1"/>
  <c r="B456" i="3"/>
  <c r="A456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AB455" i="3" s="1"/>
  <c r="B455" i="3"/>
  <c r="A455" i="3"/>
  <c r="AC454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AB454" i="3" s="1"/>
  <c r="B454" i="3"/>
  <c r="A454" i="3"/>
  <c r="Z453" i="3"/>
  <c r="Y453" i="3"/>
  <c r="X453" i="3"/>
  <c r="W453" i="3"/>
  <c r="AA453" i="3" s="1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AC453" i="3" s="1"/>
  <c r="E453" i="3"/>
  <c r="D453" i="3"/>
  <c r="C453" i="3"/>
  <c r="AB453" i="3" s="1"/>
  <c r="B453" i="3"/>
  <c r="A453" i="3"/>
  <c r="AC452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AB452" i="3" s="1"/>
  <c r="B452" i="3"/>
  <c r="A452" i="3"/>
  <c r="AB451" i="3"/>
  <c r="Z451" i="3"/>
  <c r="Y451" i="3"/>
  <c r="X451" i="3"/>
  <c r="W451" i="3"/>
  <c r="AA451" i="3" s="1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AC451" i="3" s="1"/>
  <c r="C451" i="3"/>
  <c r="B451" i="3"/>
  <c r="A451" i="3"/>
  <c r="AC450" i="3"/>
  <c r="Z450" i="3"/>
  <c r="Y450" i="3"/>
  <c r="X450" i="3"/>
  <c r="W450" i="3"/>
  <c r="AA450" i="3" s="1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AB450" i="3" s="1"/>
  <c r="D450" i="3"/>
  <c r="C450" i="3"/>
  <c r="B450" i="3"/>
  <c r="A450" i="3"/>
  <c r="AB449" i="3"/>
  <c r="AA449" i="3"/>
  <c r="Z449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A449" i="3"/>
  <c r="Z448" i="3"/>
  <c r="Y448" i="3"/>
  <c r="X448" i="3"/>
  <c r="W448" i="3"/>
  <c r="AA448" i="3" s="1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AC448" i="3" s="1"/>
  <c r="E448" i="3"/>
  <c r="D448" i="3"/>
  <c r="C448" i="3"/>
  <c r="AB448" i="3" s="1"/>
  <c r="B448" i="3"/>
  <c r="A448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AB447" i="3" s="1"/>
  <c r="B447" i="3"/>
  <c r="A447" i="3"/>
  <c r="AC446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AB446" i="3" s="1"/>
  <c r="B446" i="3"/>
  <c r="A446" i="3"/>
  <c r="Z445" i="3"/>
  <c r="Y445" i="3"/>
  <c r="X445" i="3"/>
  <c r="W445" i="3"/>
  <c r="AA445" i="3" s="1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AC445" i="3" s="1"/>
  <c r="E445" i="3"/>
  <c r="D445" i="3"/>
  <c r="C445" i="3"/>
  <c r="AB445" i="3" s="1"/>
  <c r="B445" i="3"/>
  <c r="A445" i="3"/>
  <c r="AC444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AB444" i="3" s="1"/>
  <c r="B444" i="3"/>
  <c r="A444" i="3"/>
  <c r="AB443" i="3"/>
  <c r="Z443" i="3"/>
  <c r="Y443" i="3"/>
  <c r="X443" i="3"/>
  <c r="W443" i="3"/>
  <c r="AA443" i="3" s="1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AC443" i="3" s="1"/>
  <c r="E443" i="3"/>
  <c r="D443" i="3"/>
  <c r="C443" i="3"/>
  <c r="B443" i="3"/>
  <c r="A443" i="3"/>
  <c r="AC442" i="3"/>
  <c r="Z442" i="3"/>
  <c r="Y442" i="3"/>
  <c r="X442" i="3"/>
  <c r="W442" i="3"/>
  <c r="AA442" i="3" s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AB442" i="3" s="1"/>
  <c r="D442" i="3"/>
  <c r="C442" i="3"/>
  <c r="B442" i="3"/>
  <c r="A442" i="3"/>
  <c r="AB441" i="3"/>
  <c r="Z441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AA441" i="3" s="1"/>
  <c r="E441" i="3"/>
  <c r="D441" i="3"/>
  <c r="C441" i="3"/>
  <c r="B441" i="3"/>
  <c r="A441" i="3"/>
  <c r="Z440" i="3"/>
  <c r="Y440" i="3"/>
  <c r="X440" i="3"/>
  <c r="W440" i="3"/>
  <c r="AA440" i="3" s="1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AC440" i="3" s="1"/>
  <c r="E440" i="3"/>
  <c r="D440" i="3"/>
  <c r="C440" i="3"/>
  <c r="AB440" i="3" s="1"/>
  <c r="B440" i="3"/>
  <c r="A440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AB439" i="3" s="1"/>
  <c r="B439" i="3"/>
  <c r="A439" i="3"/>
  <c r="AC438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AB438" i="3" s="1"/>
  <c r="B438" i="3"/>
  <c r="A438" i="3"/>
  <c r="Z437" i="3"/>
  <c r="Y437" i="3"/>
  <c r="X437" i="3"/>
  <c r="W437" i="3"/>
  <c r="AA437" i="3" s="1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AC437" i="3" s="1"/>
  <c r="E437" i="3"/>
  <c r="D437" i="3"/>
  <c r="C437" i="3"/>
  <c r="AB437" i="3" s="1"/>
  <c r="B437" i="3"/>
  <c r="A437" i="3"/>
  <c r="AC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A436" i="3"/>
  <c r="AB435" i="3"/>
  <c r="Z435" i="3"/>
  <c r="Y435" i="3"/>
  <c r="X435" i="3"/>
  <c r="W435" i="3"/>
  <c r="AA435" i="3" s="1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AC435" i="3" s="1"/>
  <c r="C435" i="3"/>
  <c r="B435" i="3"/>
  <c r="A435" i="3"/>
  <c r="Z434" i="3"/>
  <c r="Y434" i="3"/>
  <c r="X434" i="3"/>
  <c r="W434" i="3"/>
  <c r="AA434" i="3" s="1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AB434" i="3" s="1"/>
  <c r="D434" i="3"/>
  <c r="AC434" i="3" s="1"/>
  <c r="C434" i="3"/>
  <c r="B434" i="3"/>
  <c r="A434" i="3"/>
  <c r="AB433" i="3"/>
  <c r="Z433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AA433" i="3" s="1"/>
  <c r="E433" i="3"/>
  <c r="D433" i="3"/>
  <c r="C433" i="3"/>
  <c r="B433" i="3"/>
  <c r="A433" i="3"/>
  <c r="Z432" i="3"/>
  <c r="Y432" i="3"/>
  <c r="X432" i="3"/>
  <c r="W432" i="3"/>
  <c r="AA432" i="3" s="1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AC432" i="3" s="1"/>
  <c r="E432" i="3"/>
  <c r="D432" i="3"/>
  <c r="C432" i="3"/>
  <c r="AB432" i="3" s="1"/>
  <c r="B432" i="3"/>
  <c r="A432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AB431" i="3" s="1"/>
  <c r="B431" i="3"/>
  <c r="A431" i="3"/>
  <c r="AC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AB430" i="3" s="1"/>
  <c r="B430" i="3"/>
  <c r="A430" i="3"/>
  <c r="Z429" i="3"/>
  <c r="Y429" i="3"/>
  <c r="X429" i="3"/>
  <c r="W429" i="3"/>
  <c r="AA429" i="3" s="1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AC429" i="3" s="1"/>
  <c r="E429" i="3"/>
  <c r="D429" i="3"/>
  <c r="C429" i="3"/>
  <c r="AB429" i="3" s="1"/>
  <c r="B429" i="3"/>
  <c r="A429" i="3"/>
  <c r="AC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A428" i="3"/>
  <c r="AB427" i="3"/>
  <c r="Z427" i="3"/>
  <c r="Y427" i="3"/>
  <c r="X427" i="3"/>
  <c r="W427" i="3"/>
  <c r="AA427" i="3" s="1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AC427" i="3" s="1"/>
  <c r="C427" i="3"/>
  <c r="B427" i="3"/>
  <c r="A427" i="3"/>
  <c r="Z426" i="3"/>
  <c r="Y426" i="3"/>
  <c r="X426" i="3"/>
  <c r="W426" i="3"/>
  <c r="AA426" i="3" s="1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AB426" i="3" s="1"/>
  <c r="D426" i="3"/>
  <c r="AC426" i="3" s="1"/>
  <c r="C426" i="3"/>
  <c r="B426" i="3"/>
  <c r="A426" i="3"/>
  <c r="AB425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AA425" i="3" s="1"/>
  <c r="E425" i="3"/>
  <c r="D425" i="3"/>
  <c r="C425" i="3"/>
  <c r="B425" i="3"/>
  <c r="A425" i="3"/>
  <c r="Z424" i="3"/>
  <c r="Y424" i="3"/>
  <c r="X424" i="3"/>
  <c r="W424" i="3"/>
  <c r="AA424" i="3" s="1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AC424" i="3" s="1"/>
  <c r="E424" i="3"/>
  <c r="D424" i="3"/>
  <c r="C424" i="3"/>
  <c r="AB424" i="3" s="1"/>
  <c r="B424" i="3"/>
  <c r="A424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AB423" i="3" s="1"/>
  <c r="B423" i="3"/>
  <c r="A423" i="3"/>
  <c r="AC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AB422" i="3" s="1"/>
  <c r="B422" i="3"/>
  <c r="A422" i="3"/>
  <c r="Z421" i="3"/>
  <c r="Y421" i="3"/>
  <c r="X421" i="3"/>
  <c r="W421" i="3"/>
  <c r="AA421" i="3" s="1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AC421" i="3" s="1"/>
  <c r="E421" i="3"/>
  <c r="D421" i="3"/>
  <c r="C421" i="3"/>
  <c r="AB421" i="3" s="1"/>
  <c r="B421" i="3"/>
  <c r="A421" i="3"/>
  <c r="AC420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AB420" i="3" s="1"/>
  <c r="B420" i="3"/>
  <c r="A420" i="3"/>
  <c r="AB419" i="3"/>
  <c r="Z419" i="3"/>
  <c r="Y419" i="3"/>
  <c r="X419" i="3"/>
  <c r="W419" i="3"/>
  <c r="AA419" i="3" s="1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AC419" i="3" s="1"/>
  <c r="C419" i="3"/>
  <c r="B419" i="3"/>
  <c r="A419" i="3"/>
  <c r="Z418" i="3"/>
  <c r="Y418" i="3"/>
  <c r="X418" i="3"/>
  <c r="W418" i="3"/>
  <c r="AA418" i="3" s="1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AB418" i="3" s="1"/>
  <c r="D418" i="3"/>
  <c r="AC418" i="3" s="1"/>
  <c r="C418" i="3"/>
  <c r="B418" i="3"/>
  <c r="A418" i="3"/>
  <c r="AB417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AA417" i="3" s="1"/>
  <c r="E417" i="3"/>
  <c r="D417" i="3"/>
  <c r="C417" i="3"/>
  <c r="B417" i="3"/>
  <c r="A417" i="3"/>
  <c r="Z416" i="3"/>
  <c r="Y416" i="3"/>
  <c r="X416" i="3"/>
  <c r="W416" i="3"/>
  <c r="AA416" i="3" s="1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AC416" i="3" s="1"/>
  <c r="E416" i="3"/>
  <c r="D416" i="3"/>
  <c r="C416" i="3"/>
  <c r="AB416" i="3" s="1"/>
  <c r="B416" i="3"/>
  <c r="A416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AB415" i="3" s="1"/>
  <c r="B415" i="3"/>
  <c r="A415" i="3"/>
  <c r="AC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AB414" i="3" s="1"/>
  <c r="B414" i="3"/>
  <c r="A414" i="3"/>
  <c r="Z413" i="3"/>
  <c r="Y413" i="3"/>
  <c r="X413" i="3"/>
  <c r="W413" i="3"/>
  <c r="AA413" i="3" s="1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AC413" i="3" s="1"/>
  <c r="E413" i="3"/>
  <c r="D413" i="3"/>
  <c r="C413" i="3"/>
  <c r="AB413" i="3" s="1"/>
  <c r="B413" i="3"/>
  <c r="A413" i="3"/>
  <c r="AC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AB412" i="3" s="1"/>
  <c r="B412" i="3"/>
  <c r="A412" i="3"/>
  <c r="AB411" i="3"/>
  <c r="Z411" i="3"/>
  <c r="Y411" i="3"/>
  <c r="X411" i="3"/>
  <c r="W411" i="3"/>
  <c r="AA411" i="3" s="1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AC411" i="3" s="1"/>
  <c r="C411" i="3"/>
  <c r="B411" i="3"/>
  <c r="A411" i="3"/>
  <c r="Z410" i="3"/>
  <c r="Y410" i="3"/>
  <c r="X410" i="3"/>
  <c r="W410" i="3"/>
  <c r="AA410" i="3" s="1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AB410" i="3" s="1"/>
  <c r="D410" i="3"/>
  <c r="AC410" i="3" s="1"/>
  <c r="C410" i="3"/>
  <c r="B410" i="3"/>
  <c r="A410" i="3"/>
  <c r="AB409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AA409" i="3" s="1"/>
  <c r="E409" i="3"/>
  <c r="D409" i="3"/>
  <c r="C409" i="3"/>
  <c r="B409" i="3"/>
  <c r="A409" i="3"/>
  <c r="Z408" i="3"/>
  <c r="Y408" i="3"/>
  <c r="X408" i="3"/>
  <c r="W408" i="3"/>
  <c r="AA408" i="3" s="1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AC408" i="3" s="1"/>
  <c r="E408" i="3"/>
  <c r="D408" i="3"/>
  <c r="C408" i="3"/>
  <c r="AB408" i="3" s="1"/>
  <c r="B408" i="3"/>
  <c r="A408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AB407" i="3" s="1"/>
  <c r="B407" i="3"/>
  <c r="A407" i="3"/>
  <c r="AC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AB406" i="3" s="1"/>
  <c r="B406" i="3"/>
  <c r="A406" i="3"/>
  <c r="Z405" i="3"/>
  <c r="Y405" i="3"/>
  <c r="X405" i="3"/>
  <c r="W405" i="3"/>
  <c r="AA405" i="3" s="1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AC405" i="3" s="1"/>
  <c r="E405" i="3"/>
  <c r="D405" i="3"/>
  <c r="C405" i="3"/>
  <c r="AB405" i="3" s="1"/>
  <c r="B405" i="3"/>
  <c r="A405" i="3"/>
  <c r="AC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A404" i="3"/>
  <c r="AB403" i="3"/>
  <c r="Z403" i="3"/>
  <c r="Y403" i="3"/>
  <c r="X403" i="3"/>
  <c r="W403" i="3"/>
  <c r="AA403" i="3" s="1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AC403" i="3" s="1"/>
  <c r="C403" i="3"/>
  <c r="B403" i="3"/>
  <c r="A403" i="3"/>
  <c r="Z402" i="3"/>
  <c r="Y402" i="3"/>
  <c r="X402" i="3"/>
  <c r="W402" i="3"/>
  <c r="AA402" i="3" s="1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AB402" i="3" s="1"/>
  <c r="D402" i="3"/>
  <c r="AC402" i="3" s="1"/>
  <c r="C402" i="3"/>
  <c r="B402" i="3"/>
  <c r="A402" i="3"/>
  <c r="AB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AA401" i="3" s="1"/>
  <c r="E401" i="3"/>
  <c r="D401" i="3"/>
  <c r="C401" i="3"/>
  <c r="B401" i="3"/>
  <c r="A401" i="3"/>
  <c r="Z400" i="3"/>
  <c r="Y400" i="3"/>
  <c r="X400" i="3"/>
  <c r="W400" i="3"/>
  <c r="AA400" i="3" s="1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AC400" i="3" s="1"/>
  <c r="E400" i="3"/>
  <c r="D400" i="3"/>
  <c r="C400" i="3"/>
  <c r="AB400" i="3" s="1"/>
  <c r="B400" i="3"/>
  <c r="A400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AB399" i="3" s="1"/>
  <c r="B399" i="3"/>
  <c r="A399" i="3"/>
  <c r="AC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AB398" i="3" s="1"/>
  <c r="B398" i="3"/>
  <c r="A398" i="3"/>
  <c r="Z397" i="3"/>
  <c r="Y397" i="3"/>
  <c r="X397" i="3"/>
  <c r="W397" i="3"/>
  <c r="AA397" i="3" s="1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AC397" i="3" s="1"/>
  <c r="E397" i="3"/>
  <c r="D397" i="3"/>
  <c r="C397" i="3"/>
  <c r="AB397" i="3" s="1"/>
  <c r="B397" i="3"/>
  <c r="A397" i="3"/>
  <c r="AC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A396" i="3"/>
  <c r="AB395" i="3"/>
  <c r="Z395" i="3"/>
  <c r="Y395" i="3"/>
  <c r="X395" i="3"/>
  <c r="W395" i="3"/>
  <c r="AA395" i="3" s="1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AC395" i="3" s="1"/>
  <c r="C395" i="3"/>
  <c r="B395" i="3"/>
  <c r="A395" i="3"/>
  <c r="AC394" i="3"/>
  <c r="Z394" i="3"/>
  <c r="Y394" i="3"/>
  <c r="X394" i="3"/>
  <c r="W394" i="3"/>
  <c r="AA394" i="3" s="1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AB394" i="3" s="1"/>
  <c r="D394" i="3"/>
  <c r="C394" i="3"/>
  <c r="B394" i="3"/>
  <c r="A394" i="3"/>
  <c r="AB393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AA393" i="3" s="1"/>
  <c r="E393" i="3"/>
  <c r="D393" i="3"/>
  <c r="C393" i="3"/>
  <c r="B393" i="3"/>
  <c r="A393" i="3"/>
  <c r="Z392" i="3"/>
  <c r="Y392" i="3"/>
  <c r="X392" i="3"/>
  <c r="W392" i="3"/>
  <c r="AA392" i="3" s="1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AC392" i="3" s="1"/>
  <c r="E392" i="3"/>
  <c r="D392" i="3"/>
  <c r="C392" i="3"/>
  <c r="AB392" i="3" s="1"/>
  <c r="B392" i="3"/>
  <c r="A392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AB391" i="3" s="1"/>
  <c r="B391" i="3"/>
  <c r="A391" i="3"/>
  <c r="AC390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AB390" i="3" s="1"/>
  <c r="B390" i="3"/>
  <c r="A390" i="3"/>
  <c r="Z389" i="3"/>
  <c r="Y389" i="3"/>
  <c r="X389" i="3"/>
  <c r="W389" i="3"/>
  <c r="AA389" i="3" s="1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AC389" i="3" s="1"/>
  <c r="E389" i="3"/>
  <c r="D389" i="3"/>
  <c r="C389" i="3"/>
  <c r="AB389" i="3" s="1"/>
  <c r="B389" i="3"/>
  <c r="A389" i="3"/>
  <c r="AC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A388" i="3"/>
  <c r="AB387" i="3"/>
  <c r="Z387" i="3"/>
  <c r="Y387" i="3"/>
  <c r="X387" i="3"/>
  <c r="W387" i="3"/>
  <c r="AA387" i="3" s="1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AC387" i="3" s="1"/>
  <c r="C387" i="3"/>
  <c r="B387" i="3"/>
  <c r="A387" i="3"/>
  <c r="Z386" i="3"/>
  <c r="Y386" i="3"/>
  <c r="X386" i="3"/>
  <c r="W386" i="3"/>
  <c r="AA386" i="3" s="1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AB386" i="3" s="1"/>
  <c r="D386" i="3"/>
  <c r="AC386" i="3" s="1"/>
  <c r="C386" i="3"/>
  <c r="B386" i="3"/>
  <c r="A386" i="3"/>
  <c r="AB385" i="3"/>
  <c r="Z385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AA385" i="3" s="1"/>
  <c r="E385" i="3"/>
  <c r="D385" i="3"/>
  <c r="C385" i="3"/>
  <c r="B385" i="3"/>
  <c r="A385" i="3"/>
  <c r="Z384" i="3"/>
  <c r="Y384" i="3"/>
  <c r="X384" i="3"/>
  <c r="W384" i="3"/>
  <c r="AA384" i="3" s="1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AC384" i="3" s="1"/>
  <c r="E384" i="3"/>
  <c r="D384" i="3"/>
  <c r="C384" i="3"/>
  <c r="AB384" i="3" s="1"/>
  <c r="B384" i="3"/>
  <c r="A384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AB383" i="3" s="1"/>
  <c r="B383" i="3"/>
  <c r="A383" i="3"/>
  <c r="AC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AB382" i="3" s="1"/>
  <c r="B382" i="3"/>
  <c r="A382" i="3"/>
  <c r="Z381" i="3"/>
  <c r="Y381" i="3"/>
  <c r="X381" i="3"/>
  <c r="W381" i="3"/>
  <c r="AA381" i="3" s="1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AC381" i="3" s="1"/>
  <c r="E381" i="3"/>
  <c r="D381" i="3"/>
  <c r="C381" i="3"/>
  <c r="AB381" i="3" s="1"/>
  <c r="B381" i="3"/>
  <c r="A381" i="3"/>
  <c r="AC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A380" i="3"/>
  <c r="AB379" i="3"/>
  <c r="Z379" i="3"/>
  <c r="Y379" i="3"/>
  <c r="X379" i="3"/>
  <c r="W379" i="3"/>
  <c r="AA379" i="3" s="1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AC379" i="3" s="1"/>
  <c r="C379" i="3"/>
  <c r="B379" i="3"/>
  <c r="A379" i="3"/>
  <c r="Z378" i="3"/>
  <c r="Y378" i="3"/>
  <c r="X378" i="3"/>
  <c r="W378" i="3"/>
  <c r="AA378" i="3" s="1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AB378" i="3" s="1"/>
  <c r="D378" i="3"/>
  <c r="AC378" i="3" s="1"/>
  <c r="C378" i="3"/>
  <c r="B378" i="3"/>
  <c r="A378" i="3"/>
  <c r="AB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AA377" i="3" s="1"/>
  <c r="E377" i="3"/>
  <c r="D377" i="3"/>
  <c r="C377" i="3"/>
  <c r="B377" i="3"/>
  <c r="A377" i="3"/>
  <c r="Z376" i="3"/>
  <c r="Y376" i="3"/>
  <c r="X376" i="3"/>
  <c r="W376" i="3"/>
  <c r="AA376" i="3" s="1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AC376" i="3" s="1"/>
  <c r="E376" i="3"/>
  <c r="D376" i="3"/>
  <c r="C376" i="3"/>
  <c r="AB376" i="3" s="1"/>
  <c r="B376" i="3"/>
  <c r="A376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AB375" i="3" s="1"/>
  <c r="B375" i="3"/>
  <c r="A375" i="3"/>
  <c r="AC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AB374" i="3" s="1"/>
  <c r="B374" i="3"/>
  <c r="A374" i="3"/>
  <c r="Z373" i="3"/>
  <c r="Y373" i="3"/>
  <c r="X373" i="3"/>
  <c r="W373" i="3"/>
  <c r="AA373" i="3" s="1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AC373" i="3" s="1"/>
  <c r="E373" i="3"/>
  <c r="D373" i="3"/>
  <c r="C373" i="3"/>
  <c r="AB373" i="3" s="1"/>
  <c r="B373" i="3"/>
  <c r="A373" i="3"/>
  <c r="AC372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AB372" i="3" s="1"/>
  <c r="B372" i="3"/>
  <c r="A372" i="3"/>
  <c r="AB371" i="3"/>
  <c r="Z371" i="3"/>
  <c r="Y371" i="3"/>
  <c r="X371" i="3"/>
  <c r="W371" i="3"/>
  <c r="AA371" i="3" s="1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AC371" i="3" s="1"/>
  <c r="C371" i="3"/>
  <c r="B371" i="3"/>
  <c r="A371" i="3"/>
  <c r="Z370" i="3"/>
  <c r="Y370" i="3"/>
  <c r="X370" i="3"/>
  <c r="W370" i="3"/>
  <c r="AA370" i="3" s="1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AB370" i="3" s="1"/>
  <c r="D370" i="3"/>
  <c r="AC370" i="3" s="1"/>
  <c r="C370" i="3"/>
  <c r="B370" i="3"/>
  <c r="A370" i="3"/>
  <c r="AB369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AA369" i="3" s="1"/>
  <c r="E369" i="3"/>
  <c r="D369" i="3"/>
  <c r="C369" i="3"/>
  <c r="B369" i="3"/>
  <c r="A369" i="3"/>
  <c r="Z368" i="3"/>
  <c r="Y368" i="3"/>
  <c r="X368" i="3"/>
  <c r="W368" i="3"/>
  <c r="AA368" i="3" s="1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AC368" i="3" s="1"/>
  <c r="E368" i="3"/>
  <c r="D368" i="3"/>
  <c r="C368" i="3"/>
  <c r="AB368" i="3" s="1"/>
  <c r="B368" i="3"/>
  <c r="A368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AB367" i="3" s="1"/>
  <c r="B367" i="3"/>
  <c r="A367" i="3"/>
  <c r="AC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AB366" i="3" s="1"/>
  <c r="B366" i="3"/>
  <c r="A366" i="3"/>
  <c r="Z365" i="3"/>
  <c r="Y365" i="3"/>
  <c r="X365" i="3"/>
  <c r="W365" i="3"/>
  <c r="AA365" i="3" s="1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AC365" i="3" s="1"/>
  <c r="E365" i="3"/>
  <c r="D365" i="3"/>
  <c r="C365" i="3"/>
  <c r="AB365" i="3" s="1"/>
  <c r="B365" i="3"/>
  <c r="A365" i="3"/>
  <c r="AC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AB364" i="3" s="1"/>
  <c r="B364" i="3"/>
  <c r="A364" i="3"/>
  <c r="AB363" i="3"/>
  <c r="Z363" i="3"/>
  <c r="Y363" i="3"/>
  <c r="X363" i="3"/>
  <c r="W363" i="3"/>
  <c r="AA363" i="3" s="1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AC363" i="3" s="1"/>
  <c r="C363" i="3"/>
  <c r="B363" i="3"/>
  <c r="A363" i="3"/>
  <c r="AC362" i="3"/>
  <c r="Z362" i="3"/>
  <c r="Y362" i="3"/>
  <c r="X362" i="3"/>
  <c r="W362" i="3"/>
  <c r="AA362" i="3" s="1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AB362" i="3" s="1"/>
  <c r="D362" i="3"/>
  <c r="C362" i="3"/>
  <c r="B362" i="3"/>
  <c r="A362" i="3"/>
  <c r="AB361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AA361" i="3" s="1"/>
  <c r="E361" i="3"/>
  <c r="D361" i="3"/>
  <c r="C361" i="3"/>
  <c r="B361" i="3"/>
  <c r="A361" i="3"/>
  <c r="Z360" i="3"/>
  <c r="Y360" i="3"/>
  <c r="X360" i="3"/>
  <c r="W360" i="3"/>
  <c r="AA360" i="3" s="1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AC360" i="3" s="1"/>
  <c r="E360" i="3"/>
  <c r="D360" i="3"/>
  <c r="C360" i="3"/>
  <c r="AB360" i="3" s="1"/>
  <c r="B360" i="3"/>
  <c r="A360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AB359" i="3" s="1"/>
  <c r="B359" i="3"/>
  <c r="A359" i="3"/>
  <c r="AC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AB358" i="3" s="1"/>
  <c r="B358" i="3"/>
  <c r="A358" i="3"/>
  <c r="Z357" i="3"/>
  <c r="Y357" i="3"/>
  <c r="X357" i="3"/>
  <c r="W357" i="3"/>
  <c r="AA357" i="3" s="1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AC357" i="3" s="1"/>
  <c r="E357" i="3"/>
  <c r="D357" i="3"/>
  <c r="C357" i="3"/>
  <c r="AB357" i="3" s="1"/>
  <c r="B357" i="3"/>
  <c r="A357" i="3"/>
  <c r="AC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A356" i="3"/>
  <c r="AB355" i="3"/>
  <c r="Z355" i="3"/>
  <c r="Y355" i="3"/>
  <c r="X355" i="3"/>
  <c r="W355" i="3"/>
  <c r="AA355" i="3" s="1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AC355" i="3" s="1"/>
  <c r="C355" i="3"/>
  <c r="B355" i="3"/>
  <c r="A355" i="3"/>
  <c r="Z354" i="3"/>
  <c r="Y354" i="3"/>
  <c r="X354" i="3"/>
  <c r="W354" i="3"/>
  <c r="AA354" i="3" s="1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AB354" i="3" s="1"/>
  <c r="D354" i="3"/>
  <c r="AC354" i="3" s="1"/>
  <c r="C354" i="3"/>
  <c r="B354" i="3"/>
  <c r="A354" i="3"/>
  <c r="AB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AA353" i="3" s="1"/>
  <c r="E353" i="3"/>
  <c r="D353" i="3"/>
  <c r="C353" i="3"/>
  <c r="B353" i="3"/>
  <c r="A353" i="3"/>
  <c r="Z352" i="3"/>
  <c r="Y352" i="3"/>
  <c r="X352" i="3"/>
  <c r="W352" i="3"/>
  <c r="AA352" i="3" s="1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AC352" i="3" s="1"/>
  <c r="E352" i="3"/>
  <c r="D352" i="3"/>
  <c r="C352" i="3"/>
  <c r="AB352" i="3" s="1"/>
  <c r="B352" i="3"/>
  <c r="A352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AB351" i="3" s="1"/>
  <c r="B351" i="3"/>
  <c r="A351" i="3"/>
  <c r="AC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AB350" i="3" s="1"/>
  <c r="B350" i="3"/>
  <c r="A350" i="3"/>
  <c r="Z349" i="3"/>
  <c r="Y349" i="3"/>
  <c r="X349" i="3"/>
  <c r="W349" i="3"/>
  <c r="AA349" i="3" s="1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AC349" i="3" s="1"/>
  <c r="E349" i="3"/>
  <c r="D349" i="3"/>
  <c r="C349" i="3"/>
  <c r="AB349" i="3" s="1"/>
  <c r="B349" i="3"/>
  <c r="A349" i="3"/>
  <c r="AC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AB348" i="3" s="1"/>
  <c r="B348" i="3"/>
  <c r="A348" i="3"/>
  <c r="AB347" i="3"/>
  <c r="Z347" i="3"/>
  <c r="Y347" i="3"/>
  <c r="X347" i="3"/>
  <c r="W347" i="3"/>
  <c r="AA347" i="3" s="1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AC347" i="3" s="1"/>
  <c r="C347" i="3"/>
  <c r="B347" i="3"/>
  <c r="A347" i="3"/>
  <c r="AC346" i="3"/>
  <c r="Z346" i="3"/>
  <c r="Y346" i="3"/>
  <c r="X346" i="3"/>
  <c r="W346" i="3"/>
  <c r="AA346" i="3" s="1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AB346" i="3" s="1"/>
  <c r="D346" i="3"/>
  <c r="C346" i="3"/>
  <c r="B346" i="3"/>
  <c r="A346" i="3"/>
  <c r="AB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AA345" i="3" s="1"/>
  <c r="E345" i="3"/>
  <c r="D345" i="3"/>
  <c r="C345" i="3"/>
  <c r="B345" i="3"/>
  <c r="A345" i="3"/>
  <c r="Z344" i="3"/>
  <c r="Y344" i="3"/>
  <c r="X344" i="3"/>
  <c r="W344" i="3"/>
  <c r="AA344" i="3" s="1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AC344" i="3" s="1"/>
  <c r="E344" i="3"/>
  <c r="D344" i="3"/>
  <c r="C344" i="3"/>
  <c r="AB344" i="3" s="1"/>
  <c r="B344" i="3"/>
  <c r="A344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AB343" i="3" s="1"/>
  <c r="B343" i="3"/>
  <c r="A343" i="3"/>
  <c r="AC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AB342" i="3" s="1"/>
  <c r="B342" i="3"/>
  <c r="A342" i="3"/>
  <c r="Z341" i="3"/>
  <c r="Y341" i="3"/>
  <c r="X341" i="3"/>
  <c r="W341" i="3"/>
  <c r="AA341" i="3" s="1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AC341" i="3" s="1"/>
  <c r="E341" i="3"/>
  <c r="D341" i="3"/>
  <c r="C341" i="3"/>
  <c r="AB341" i="3" s="1"/>
  <c r="B341" i="3"/>
  <c r="A341" i="3"/>
  <c r="AC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AB339" i="3"/>
  <c r="Z339" i="3"/>
  <c r="Y339" i="3"/>
  <c r="X339" i="3"/>
  <c r="W339" i="3"/>
  <c r="AA339" i="3" s="1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AC339" i="3" s="1"/>
  <c r="C339" i="3"/>
  <c r="B339" i="3"/>
  <c r="A339" i="3"/>
  <c r="AC338" i="3"/>
  <c r="Z338" i="3"/>
  <c r="Y338" i="3"/>
  <c r="X338" i="3"/>
  <c r="W338" i="3"/>
  <c r="AA338" i="3" s="1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AB338" i="3" s="1"/>
  <c r="D338" i="3"/>
  <c r="C338" i="3"/>
  <c r="B338" i="3"/>
  <c r="A338" i="3"/>
  <c r="AB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AA337" i="3" s="1"/>
  <c r="E337" i="3"/>
  <c r="D337" i="3"/>
  <c r="C337" i="3"/>
  <c r="B337" i="3"/>
  <c r="A337" i="3"/>
  <c r="Z336" i="3"/>
  <c r="Y336" i="3"/>
  <c r="X336" i="3"/>
  <c r="W336" i="3"/>
  <c r="AA336" i="3" s="1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AC336" i="3" s="1"/>
  <c r="E336" i="3"/>
  <c r="D336" i="3"/>
  <c r="C336" i="3"/>
  <c r="AB336" i="3" s="1"/>
  <c r="B336" i="3"/>
  <c r="A336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AB335" i="3" s="1"/>
  <c r="B335" i="3"/>
  <c r="A335" i="3"/>
  <c r="AC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AB334" i="3" s="1"/>
  <c r="B334" i="3"/>
  <c r="A334" i="3"/>
  <c r="Z333" i="3"/>
  <c r="Y333" i="3"/>
  <c r="X333" i="3"/>
  <c r="W333" i="3"/>
  <c r="AA333" i="3" s="1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AC333" i="3" s="1"/>
  <c r="E333" i="3"/>
  <c r="D333" i="3"/>
  <c r="C333" i="3"/>
  <c r="AB333" i="3" s="1"/>
  <c r="B333" i="3"/>
  <c r="A333" i="3"/>
  <c r="AC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AB332" i="3" s="1"/>
  <c r="B332" i="3"/>
  <c r="A332" i="3"/>
  <c r="AB331" i="3"/>
  <c r="Z331" i="3"/>
  <c r="Y331" i="3"/>
  <c r="X331" i="3"/>
  <c r="W331" i="3"/>
  <c r="AA331" i="3" s="1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AC331" i="3" s="1"/>
  <c r="C331" i="3"/>
  <c r="B331" i="3"/>
  <c r="A331" i="3"/>
  <c r="Z330" i="3"/>
  <c r="Y330" i="3"/>
  <c r="X330" i="3"/>
  <c r="W330" i="3"/>
  <c r="AA330" i="3" s="1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AB330" i="3" s="1"/>
  <c r="D330" i="3"/>
  <c r="AC330" i="3" s="1"/>
  <c r="C330" i="3"/>
  <c r="B330" i="3"/>
  <c r="A330" i="3"/>
  <c r="AB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AA329" i="3" s="1"/>
  <c r="E329" i="3"/>
  <c r="D329" i="3"/>
  <c r="C329" i="3"/>
  <c r="B329" i="3"/>
  <c r="A329" i="3"/>
  <c r="Z328" i="3"/>
  <c r="Y328" i="3"/>
  <c r="X328" i="3"/>
  <c r="W328" i="3"/>
  <c r="AA328" i="3" s="1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AC328" i="3" s="1"/>
  <c r="E328" i="3"/>
  <c r="D328" i="3"/>
  <c r="C328" i="3"/>
  <c r="AB328" i="3" s="1"/>
  <c r="B328" i="3"/>
  <c r="A328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AB327" i="3" s="1"/>
  <c r="B327" i="3"/>
  <c r="A327" i="3"/>
  <c r="AC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AB326" i="3" s="1"/>
  <c r="B326" i="3"/>
  <c r="A326" i="3"/>
  <c r="Z325" i="3"/>
  <c r="Y325" i="3"/>
  <c r="X325" i="3"/>
  <c r="W325" i="3"/>
  <c r="AA325" i="3" s="1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AC325" i="3" s="1"/>
  <c r="E325" i="3"/>
  <c r="D325" i="3"/>
  <c r="C325" i="3"/>
  <c r="AB325" i="3" s="1"/>
  <c r="B325" i="3"/>
  <c r="A325" i="3"/>
  <c r="AC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A324" i="3"/>
  <c r="AB323" i="3"/>
  <c r="Z323" i="3"/>
  <c r="Y323" i="3"/>
  <c r="X323" i="3"/>
  <c r="W323" i="3"/>
  <c r="AA323" i="3" s="1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AC323" i="3" s="1"/>
  <c r="C323" i="3"/>
  <c r="B323" i="3"/>
  <c r="A323" i="3"/>
  <c r="Z322" i="3"/>
  <c r="Y322" i="3"/>
  <c r="X322" i="3"/>
  <c r="W322" i="3"/>
  <c r="AA322" i="3" s="1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AB322" i="3" s="1"/>
  <c r="D322" i="3"/>
  <c r="AC322" i="3" s="1"/>
  <c r="C322" i="3"/>
  <c r="B322" i="3"/>
  <c r="A322" i="3"/>
  <c r="AB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AA321" i="3" s="1"/>
  <c r="E321" i="3"/>
  <c r="D321" i="3"/>
  <c r="C321" i="3"/>
  <c r="B321" i="3"/>
  <c r="A321" i="3"/>
  <c r="Z320" i="3"/>
  <c r="Y320" i="3"/>
  <c r="X320" i="3"/>
  <c r="W320" i="3"/>
  <c r="AA320" i="3" s="1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AC320" i="3" s="1"/>
  <c r="E320" i="3"/>
  <c r="D320" i="3"/>
  <c r="C320" i="3"/>
  <c r="AB320" i="3" s="1"/>
  <c r="B320" i="3"/>
  <c r="A320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AB319" i="3" s="1"/>
  <c r="B319" i="3"/>
  <c r="A319" i="3"/>
  <c r="AC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AB318" i="3" s="1"/>
  <c r="B318" i="3"/>
  <c r="A318" i="3"/>
  <c r="AC317" i="3"/>
  <c r="Z317" i="3"/>
  <c r="Y317" i="3"/>
  <c r="X317" i="3"/>
  <c r="W317" i="3"/>
  <c r="AA317" i="3" s="1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AC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AB316" i="3" s="1"/>
  <c r="B316" i="3"/>
  <c r="A316" i="3"/>
  <c r="AB315" i="3"/>
  <c r="Z315" i="3"/>
  <c r="Y315" i="3"/>
  <c r="X315" i="3"/>
  <c r="W315" i="3"/>
  <c r="AA315" i="3" s="1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AC315" i="3" s="1"/>
  <c r="C315" i="3"/>
  <c r="B315" i="3"/>
  <c r="A315" i="3"/>
  <c r="Z314" i="3"/>
  <c r="Y314" i="3"/>
  <c r="X314" i="3"/>
  <c r="W314" i="3"/>
  <c r="AA314" i="3" s="1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AB314" i="3" s="1"/>
  <c r="D314" i="3"/>
  <c r="AC314" i="3" s="1"/>
  <c r="C314" i="3"/>
  <c r="B314" i="3"/>
  <c r="A314" i="3"/>
  <c r="AB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Z312" i="3"/>
  <c r="Y312" i="3"/>
  <c r="X312" i="3"/>
  <c r="W312" i="3"/>
  <c r="AA312" i="3" s="1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AC312" i="3" s="1"/>
  <c r="E312" i="3"/>
  <c r="D312" i="3"/>
  <c r="C312" i="3"/>
  <c r="AB312" i="3" s="1"/>
  <c r="B312" i="3"/>
  <c r="A312" i="3"/>
  <c r="AB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AA311" i="3" s="1"/>
  <c r="E311" i="3"/>
  <c r="D311" i="3"/>
  <c r="C311" i="3"/>
  <c r="B311" i="3"/>
  <c r="A311" i="3"/>
  <c r="Z310" i="3"/>
  <c r="Y310" i="3"/>
  <c r="X310" i="3"/>
  <c r="W310" i="3"/>
  <c r="AA310" i="3" s="1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AC310" i="3" s="1"/>
  <c r="E310" i="3"/>
  <c r="D310" i="3"/>
  <c r="C310" i="3"/>
  <c r="B310" i="3"/>
  <c r="A310" i="3"/>
  <c r="AC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AB309" i="3" s="1"/>
  <c r="B309" i="3"/>
  <c r="A309" i="3"/>
  <c r="AB308" i="3"/>
  <c r="Z308" i="3"/>
  <c r="Y308" i="3"/>
  <c r="X308" i="3"/>
  <c r="W308" i="3"/>
  <c r="AA308" i="3" s="1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AC308" i="3" s="1"/>
  <c r="E308" i="3"/>
  <c r="D308" i="3"/>
  <c r="C308" i="3"/>
  <c r="B308" i="3"/>
  <c r="A308" i="3"/>
  <c r="Z307" i="3"/>
  <c r="Y307" i="3"/>
  <c r="X307" i="3"/>
  <c r="W307" i="3"/>
  <c r="AA307" i="3" s="1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AB307" i="3" s="1"/>
  <c r="D307" i="3"/>
  <c r="AC307" i="3" s="1"/>
  <c r="C307" i="3"/>
  <c r="B307" i="3"/>
  <c r="A307" i="3"/>
  <c r="AB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AA306" i="3" s="1"/>
  <c r="E306" i="3"/>
  <c r="D306" i="3"/>
  <c r="C306" i="3"/>
  <c r="B306" i="3"/>
  <c r="A306" i="3"/>
  <c r="Z305" i="3"/>
  <c r="Y305" i="3"/>
  <c r="X305" i="3"/>
  <c r="W305" i="3"/>
  <c r="AA305" i="3" s="1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AC305" i="3" s="1"/>
  <c r="E305" i="3"/>
  <c r="D305" i="3"/>
  <c r="C305" i="3"/>
  <c r="AB305" i="3" s="1"/>
  <c r="B305" i="3"/>
  <c r="A305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AB304" i="3" s="1"/>
  <c r="B304" i="3"/>
  <c r="A304" i="3"/>
  <c r="AC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AB303" i="3" s="1"/>
  <c r="B303" i="3"/>
  <c r="A303" i="3"/>
  <c r="Z302" i="3"/>
  <c r="Y302" i="3"/>
  <c r="X302" i="3"/>
  <c r="W302" i="3"/>
  <c r="AA302" i="3" s="1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AC302" i="3" s="1"/>
  <c r="E302" i="3"/>
  <c r="AB302" i="3" s="1"/>
  <c r="D302" i="3"/>
  <c r="C302" i="3"/>
  <c r="B302" i="3"/>
  <c r="A302" i="3"/>
  <c r="AC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AB300" i="3"/>
  <c r="Z300" i="3"/>
  <c r="Y300" i="3"/>
  <c r="X300" i="3"/>
  <c r="W300" i="3"/>
  <c r="AA300" i="3" s="1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AC300" i="3" s="1"/>
  <c r="E300" i="3"/>
  <c r="D300" i="3"/>
  <c r="C300" i="3"/>
  <c r="B300" i="3"/>
  <c r="A300" i="3"/>
  <c r="Z299" i="3"/>
  <c r="Y299" i="3"/>
  <c r="X299" i="3"/>
  <c r="W299" i="3"/>
  <c r="AA299" i="3" s="1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AB299" i="3" s="1"/>
  <c r="D299" i="3"/>
  <c r="AC299" i="3" s="1"/>
  <c r="C299" i="3"/>
  <c r="B299" i="3"/>
  <c r="A299" i="3"/>
  <c r="AB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AA298" i="3" s="1"/>
  <c r="E298" i="3"/>
  <c r="D298" i="3"/>
  <c r="C298" i="3"/>
  <c r="B298" i="3"/>
  <c r="A298" i="3"/>
  <c r="Z297" i="3"/>
  <c r="Y297" i="3"/>
  <c r="X297" i="3"/>
  <c r="W297" i="3"/>
  <c r="AA297" i="3" s="1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AC297" i="3" s="1"/>
  <c r="E297" i="3"/>
  <c r="D297" i="3"/>
  <c r="C297" i="3"/>
  <c r="AB297" i="3" s="1"/>
  <c r="B297" i="3"/>
  <c r="A297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AB296" i="3" s="1"/>
  <c r="B296" i="3"/>
  <c r="A296" i="3"/>
  <c r="AC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AB295" i="3" s="1"/>
  <c r="B295" i="3"/>
  <c r="A295" i="3"/>
  <c r="Z294" i="3"/>
  <c r="Y294" i="3"/>
  <c r="X294" i="3"/>
  <c r="W294" i="3"/>
  <c r="AA294" i="3" s="1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AC294" i="3" s="1"/>
  <c r="E294" i="3"/>
  <c r="AB294" i="3" s="1"/>
  <c r="D294" i="3"/>
  <c r="C294" i="3"/>
  <c r="B294" i="3"/>
  <c r="A294" i="3"/>
  <c r="AC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AB292" i="3"/>
  <c r="Z292" i="3"/>
  <c r="Y292" i="3"/>
  <c r="X292" i="3"/>
  <c r="W292" i="3"/>
  <c r="AA292" i="3" s="1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AC292" i="3" s="1"/>
  <c r="E292" i="3"/>
  <c r="D292" i="3"/>
  <c r="C292" i="3"/>
  <c r="B292" i="3"/>
  <c r="A292" i="3"/>
  <c r="Z291" i="3"/>
  <c r="Y291" i="3"/>
  <c r="X291" i="3"/>
  <c r="W291" i="3"/>
  <c r="AA291" i="3" s="1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AB291" i="3" s="1"/>
  <c r="D291" i="3"/>
  <c r="AC291" i="3" s="1"/>
  <c r="C291" i="3"/>
  <c r="B291" i="3"/>
  <c r="A291" i="3"/>
  <c r="AB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AA290" i="3" s="1"/>
  <c r="E290" i="3"/>
  <c r="D290" i="3"/>
  <c r="C290" i="3"/>
  <c r="B290" i="3"/>
  <c r="A290" i="3"/>
  <c r="Z289" i="3"/>
  <c r="Y289" i="3"/>
  <c r="X289" i="3"/>
  <c r="W289" i="3"/>
  <c r="AA289" i="3" s="1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AC289" i="3" s="1"/>
  <c r="E289" i="3"/>
  <c r="D289" i="3"/>
  <c r="C289" i="3"/>
  <c r="AB289" i="3" s="1"/>
  <c r="B289" i="3"/>
  <c r="A289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AB288" i="3" s="1"/>
  <c r="B288" i="3"/>
  <c r="A288" i="3"/>
  <c r="AC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AB287" i="3" s="1"/>
  <c r="B287" i="3"/>
  <c r="A287" i="3"/>
  <c r="Z286" i="3"/>
  <c r="Y286" i="3"/>
  <c r="X286" i="3"/>
  <c r="W286" i="3"/>
  <c r="AA286" i="3" s="1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AC286" i="3" s="1"/>
  <c r="E286" i="3"/>
  <c r="D286" i="3"/>
  <c r="C286" i="3"/>
  <c r="AB286" i="3" s="1"/>
  <c r="B286" i="3"/>
  <c r="A286" i="3"/>
  <c r="AC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AB284" i="3"/>
  <c r="Z284" i="3"/>
  <c r="Y284" i="3"/>
  <c r="X284" i="3"/>
  <c r="W284" i="3"/>
  <c r="AA284" i="3" s="1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AC284" i="3" s="1"/>
  <c r="E284" i="3"/>
  <c r="D284" i="3"/>
  <c r="C284" i="3"/>
  <c r="B284" i="3"/>
  <c r="A284" i="3"/>
  <c r="Z283" i="3"/>
  <c r="Y283" i="3"/>
  <c r="X283" i="3"/>
  <c r="W283" i="3"/>
  <c r="AA283" i="3" s="1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AB283" i="3" s="1"/>
  <c r="D283" i="3"/>
  <c r="AC283" i="3" s="1"/>
  <c r="C283" i="3"/>
  <c r="B283" i="3"/>
  <c r="A283" i="3"/>
  <c r="AB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AA282" i="3" s="1"/>
  <c r="E282" i="3"/>
  <c r="D282" i="3"/>
  <c r="C282" i="3"/>
  <c r="B282" i="3"/>
  <c r="A282" i="3"/>
  <c r="Z281" i="3"/>
  <c r="Y281" i="3"/>
  <c r="X281" i="3"/>
  <c r="W281" i="3"/>
  <c r="AA281" i="3" s="1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AC281" i="3" s="1"/>
  <c r="E281" i="3"/>
  <c r="D281" i="3"/>
  <c r="C281" i="3"/>
  <c r="AB281" i="3" s="1"/>
  <c r="B281" i="3"/>
  <c r="A281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AB280" i="3" s="1"/>
  <c r="B280" i="3"/>
  <c r="A280" i="3"/>
  <c r="AC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AB279" i="3" s="1"/>
  <c r="B279" i="3"/>
  <c r="A279" i="3"/>
  <c r="Z278" i="3"/>
  <c r="Y278" i="3"/>
  <c r="X278" i="3"/>
  <c r="W278" i="3"/>
  <c r="AA278" i="3" s="1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AC278" i="3" s="1"/>
  <c r="E278" i="3"/>
  <c r="D278" i="3"/>
  <c r="C278" i="3"/>
  <c r="AB278" i="3" s="1"/>
  <c r="B278" i="3"/>
  <c r="A278" i="3"/>
  <c r="AC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AB277" i="3" s="1"/>
  <c r="B277" i="3"/>
  <c r="A277" i="3"/>
  <c r="AB276" i="3"/>
  <c r="Z276" i="3"/>
  <c r="Y276" i="3"/>
  <c r="X276" i="3"/>
  <c r="W276" i="3"/>
  <c r="AA276" i="3" s="1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AC276" i="3" s="1"/>
  <c r="E276" i="3"/>
  <c r="D276" i="3"/>
  <c r="C276" i="3"/>
  <c r="B276" i="3"/>
  <c r="A276" i="3"/>
  <c r="Z275" i="3"/>
  <c r="Y275" i="3"/>
  <c r="X275" i="3"/>
  <c r="W275" i="3"/>
  <c r="AA275" i="3" s="1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AB275" i="3" s="1"/>
  <c r="D275" i="3"/>
  <c r="AC275" i="3" s="1"/>
  <c r="C275" i="3"/>
  <c r="B275" i="3"/>
  <c r="A275" i="3"/>
  <c r="AB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AA274" i="3" s="1"/>
  <c r="E274" i="3"/>
  <c r="D274" i="3"/>
  <c r="C274" i="3"/>
  <c r="B274" i="3"/>
  <c r="A274" i="3"/>
  <c r="Z273" i="3"/>
  <c r="Y273" i="3"/>
  <c r="X273" i="3"/>
  <c r="W273" i="3"/>
  <c r="AA273" i="3" s="1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AC273" i="3" s="1"/>
  <c r="E273" i="3"/>
  <c r="D273" i="3"/>
  <c r="C273" i="3"/>
  <c r="AB273" i="3" s="1"/>
  <c r="B273" i="3"/>
  <c r="A273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AB272" i="3" s="1"/>
  <c r="B272" i="3"/>
  <c r="A272" i="3"/>
  <c r="AC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AB271" i="3" s="1"/>
  <c r="B271" i="3"/>
  <c r="A271" i="3"/>
  <c r="Z270" i="3"/>
  <c r="Y270" i="3"/>
  <c r="X270" i="3"/>
  <c r="W270" i="3"/>
  <c r="AA270" i="3" s="1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AC270" i="3" s="1"/>
  <c r="E270" i="3"/>
  <c r="D270" i="3"/>
  <c r="C270" i="3"/>
  <c r="AB270" i="3" s="1"/>
  <c r="B270" i="3"/>
  <c r="A270" i="3"/>
  <c r="AC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A269" i="3"/>
  <c r="AB268" i="3"/>
  <c r="Z268" i="3"/>
  <c r="Y268" i="3"/>
  <c r="X268" i="3"/>
  <c r="W268" i="3"/>
  <c r="AA268" i="3" s="1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AC268" i="3" s="1"/>
  <c r="C268" i="3"/>
  <c r="B268" i="3"/>
  <c r="A268" i="3"/>
  <c r="Z267" i="3"/>
  <c r="Y267" i="3"/>
  <c r="X267" i="3"/>
  <c r="W267" i="3"/>
  <c r="AA267" i="3" s="1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AB267" i="3" s="1"/>
  <c r="D267" i="3"/>
  <c r="AC267" i="3" s="1"/>
  <c r="C267" i="3"/>
  <c r="B267" i="3"/>
  <c r="A267" i="3"/>
  <c r="AB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AA266" i="3" s="1"/>
  <c r="E266" i="3"/>
  <c r="D266" i="3"/>
  <c r="C266" i="3"/>
  <c r="B266" i="3"/>
  <c r="A266" i="3"/>
  <c r="Z265" i="3"/>
  <c r="Y265" i="3"/>
  <c r="X265" i="3"/>
  <c r="W265" i="3"/>
  <c r="AA265" i="3" s="1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AC265" i="3" s="1"/>
  <c r="E265" i="3"/>
  <c r="D265" i="3"/>
  <c r="C265" i="3"/>
  <c r="AB265" i="3" s="1"/>
  <c r="B265" i="3"/>
  <c r="A265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AB264" i="3" s="1"/>
  <c r="B264" i="3"/>
  <c r="A264" i="3"/>
  <c r="AC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AB263" i="3" s="1"/>
  <c r="B263" i="3"/>
  <c r="A263" i="3"/>
  <c r="Z262" i="3"/>
  <c r="Y262" i="3"/>
  <c r="X262" i="3"/>
  <c r="W262" i="3"/>
  <c r="AA262" i="3" s="1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AC262" i="3" s="1"/>
  <c r="E262" i="3"/>
  <c r="D262" i="3"/>
  <c r="C262" i="3"/>
  <c r="AB262" i="3" s="1"/>
  <c r="B262" i="3"/>
  <c r="A262" i="3"/>
  <c r="AC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AB260" i="3"/>
  <c r="Z260" i="3"/>
  <c r="Y260" i="3"/>
  <c r="X260" i="3"/>
  <c r="W260" i="3"/>
  <c r="AA260" i="3" s="1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AC260" i="3" s="1"/>
  <c r="C260" i="3"/>
  <c r="B260" i="3"/>
  <c r="A260" i="3"/>
  <c r="Z259" i="3"/>
  <c r="Y259" i="3"/>
  <c r="X259" i="3"/>
  <c r="W259" i="3"/>
  <c r="AA259" i="3" s="1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AB259" i="3" s="1"/>
  <c r="D259" i="3"/>
  <c r="AC259" i="3" s="1"/>
  <c r="C259" i="3"/>
  <c r="B259" i="3"/>
  <c r="A259" i="3"/>
  <c r="AB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AA258" i="3" s="1"/>
  <c r="E258" i="3"/>
  <c r="D258" i="3"/>
  <c r="C258" i="3"/>
  <c r="B258" i="3"/>
  <c r="A258" i="3"/>
  <c r="Z257" i="3"/>
  <c r="Y257" i="3"/>
  <c r="X257" i="3"/>
  <c r="W257" i="3"/>
  <c r="AA257" i="3" s="1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AC257" i="3" s="1"/>
  <c r="E257" i="3"/>
  <c r="D257" i="3"/>
  <c r="C257" i="3"/>
  <c r="AB257" i="3" s="1"/>
  <c r="B257" i="3"/>
  <c r="A257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AB256" i="3" s="1"/>
  <c r="B256" i="3"/>
  <c r="A256" i="3"/>
  <c r="AC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AB255" i="3" s="1"/>
  <c r="B255" i="3"/>
  <c r="A255" i="3"/>
  <c r="Z254" i="3"/>
  <c r="Y254" i="3"/>
  <c r="X254" i="3"/>
  <c r="W254" i="3"/>
  <c r="AA254" i="3" s="1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AC254" i="3" s="1"/>
  <c r="E254" i="3"/>
  <c r="D254" i="3"/>
  <c r="C254" i="3"/>
  <c r="AB254" i="3" s="1"/>
  <c r="B254" i="3"/>
  <c r="A254" i="3"/>
  <c r="AC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AB252" i="3"/>
  <c r="Z252" i="3"/>
  <c r="Y252" i="3"/>
  <c r="X252" i="3"/>
  <c r="W252" i="3"/>
  <c r="AA252" i="3" s="1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AC252" i="3" s="1"/>
  <c r="C252" i="3"/>
  <c r="B252" i="3"/>
  <c r="A252" i="3"/>
  <c r="Z251" i="3"/>
  <c r="Y251" i="3"/>
  <c r="X251" i="3"/>
  <c r="W251" i="3"/>
  <c r="AA251" i="3" s="1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AB251" i="3" s="1"/>
  <c r="D251" i="3"/>
  <c r="AC251" i="3" s="1"/>
  <c r="C251" i="3"/>
  <c r="B251" i="3"/>
  <c r="A251" i="3"/>
  <c r="AB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AA250" i="3" s="1"/>
  <c r="E250" i="3"/>
  <c r="D250" i="3"/>
  <c r="C250" i="3"/>
  <c r="B250" i="3"/>
  <c r="A250" i="3"/>
  <c r="Z249" i="3"/>
  <c r="Y249" i="3"/>
  <c r="X249" i="3"/>
  <c r="W249" i="3"/>
  <c r="AA249" i="3" s="1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AC249" i="3" s="1"/>
  <c r="E249" i="3"/>
  <c r="D249" i="3"/>
  <c r="C249" i="3"/>
  <c r="AB249" i="3" s="1"/>
  <c r="B249" i="3"/>
  <c r="A249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AB248" i="3" s="1"/>
  <c r="B248" i="3"/>
  <c r="A248" i="3"/>
  <c r="AC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AB247" i="3" s="1"/>
  <c r="B247" i="3"/>
  <c r="A247" i="3"/>
  <c r="Z246" i="3"/>
  <c r="Y246" i="3"/>
  <c r="X246" i="3"/>
  <c r="W246" i="3"/>
  <c r="AA246" i="3" s="1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AC246" i="3" s="1"/>
  <c r="E246" i="3"/>
  <c r="D246" i="3"/>
  <c r="C246" i="3"/>
  <c r="AB246" i="3" s="1"/>
  <c r="B246" i="3"/>
  <c r="A246" i="3"/>
  <c r="AC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AB245" i="3" s="1"/>
  <c r="B245" i="3"/>
  <c r="A245" i="3"/>
  <c r="AB244" i="3"/>
  <c r="Z244" i="3"/>
  <c r="Y244" i="3"/>
  <c r="X244" i="3"/>
  <c r="W244" i="3"/>
  <c r="AA244" i="3" s="1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AC244" i="3" s="1"/>
  <c r="C244" i="3"/>
  <c r="B244" i="3"/>
  <c r="A244" i="3"/>
  <c r="Z243" i="3"/>
  <c r="Y243" i="3"/>
  <c r="X243" i="3"/>
  <c r="W243" i="3"/>
  <c r="AA243" i="3" s="1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AB243" i="3" s="1"/>
  <c r="D243" i="3"/>
  <c r="AC243" i="3" s="1"/>
  <c r="C243" i="3"/>
  <c r="B243" i="3"/>
  <c r="A243" i="3"/>
  <c r="AB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AA242" i="3" s="1"/>
  <c r="E242" i="3"/>
  <c r="D242" i="3"/>
  <c r="C242" i="3"/>
  <c r="B242" i="3"/>
  <c r="A242" i="3"/>
  <c r="Z241" i="3"/>
  <c r="Y241" i="3"/>
  <c r="X241" i="3"/>
  <c r="W241" i="3"/>
  <c r="AA241" i="3" s="1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AC241" i="3" s="1"/>
  <c r="E241" i="3"/>
  <c r="D241" i="3"/>
  <c r="C241" i="3"/>
  <c r="AB241" i="3" s="1"/>
  <c r="B241" i="3"/>
  <c r="A241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AB240" i="3" s="1"/>
  <c r="B240" i="3"/>
  <c r="A240" i="3"/>
  <c r="AC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AB239" i="3" s="1"/>
  <c r="B239" i="3"/>
  <c r="A239" i="3"/>
  <c r="Z238" i="3"/>
  <c r="Y238" i="3"/>
  <c r="X238" i="3"/>
  <c r="W238" i="3"/>
  <c r="AA238" i="3" s="1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AC238" i="3" s="1"/>
  <c r="E238" i="3"/>
  <c r="D238" i="3"/>
  <c r="C238" i="3"/>
  <c r="AB238" i="3" s="1"/>
  <c r="B238" i="3"/>
  <c r="A238" i="3"/>
  <c r="AC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AB236" i="3"/>
  <c r="Z236" i="3"/>
  <c r="Y236" i="3"/>
  <c r="X236" i="3"/>
  <c r="W236" i="3"/>
  <c r="AA236" i="3" s="1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AC236" i="3" s="1"/>
  <c r="C236" i="3"/>
  <c r="B236" i="3"/>
  <c r="A236" i="3"/>
  <c r="Z235" i="3"/>
  <c r="Y235" i="3"/>
  <c r="X235" i="3"/>
  <c r="W235" i="3"/>
  <c r="AA235" i="3" s="1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AB235" i="3" s="1"/>
  <c r="D235" i="3"/>
  <c r="AC235" i="3" s="1"/>
  <c r="C235" i="3"/>
  <c r="B235" i="3"/>
  <c r="A235" i="3"/>
  <c r="AB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AA234" i="3" s="1"/>
  <c r="E234" i="3"/>
  <c r="D234" i="3"/>
  <c r="C234" i="3"/>
  <c r="B234" i="3"/>
  <c r="A234" i="3"/>
  <c r="Z233" i="3"/>
  <c r="Y233" i="3"/>
  <c r="X233" i="3"/>
  <c r="W233" i="3"/>
  <c r="AA233" i="3" s="1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AC233" i="3" s="1"/>
  <c r="E233" i="3"/>
  <c r="D233" i="3"/>
  <c r="C233" i="3"/>
  <c r="AB233" i="3" s="1"/>
  <c r="B233" i="3"/>
  <c r="A233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AB232" i="3" s="1"/>
  <c r="B232" i="3"/>
  <c r="A232" i="3"/>
  <c r="AC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AB231" i="3" s="1"/>
  <c r="B231" i="3"/>
  <c r="A231" i="3"/>
  <c r="Z230" i="3"/>
  <c r="Y230" i="3"/>
  <c r="X230" i="3"/>
  <c r="W230" i="3"/>
  <c r="AA230" i="3" s="1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AC230" i="3" s="1"/>
  <c r="E230" i="3"/>
  <c r="D230" i="3"/>
  <c r="C230" i="3"/>
  <c r="AB230" i="3" s="1"/>
  <c r="B230" i="3"/>
  <c r="A230" i="3"/>
  <c r="AC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AB228" i="3"/>
  <c r="Z228" i="3"/>
  <c r="Y228" i="3"/>
  <c r="X228" i="3"/>
  <c r="W228" i="3"/>
  <c r="AA228" i="3" s="1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AC228" i="3" s="1"/>
  <c r="C228" i="3"/>
  <c r="B228" i="3"/>
  <c r="A228" i="3"/>
  <c r="AC227" i="3"/>
  <c r="Z227" i="3"/>
  <c r="Y227" i="3"/>
  <c r="X227" i="3"/>
  <c r="W227" i="3"/>
  <c r="AA227" i="3" s="1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AB227" i="3" s="1"/>
  <c r="D227" i="3"/>
  <c r="C227" i="3"/>
  <c r="B227" i="3"/>
  <c r="A227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Z225" i="3"/>
  <c r="Y225" i="3"/>
  <c r="X225" i="3"/>
  <c r="W225" i="3"/>
  <c r="AA225" i="3" s="1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AC225" i="3" s="1"/>
  <c r="E225" i="3"/>
  <c r="D225" i="3"/>
  <c r="C225" i="3"/>
  <c r="AB225" i="3" s="1"/>
  <c r="B225" i="3"/>
  <c r="A225" i="3"/>
  <c r="AB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AC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AB223" i="3" s="1"/>
  <c r="B223" i="3"/>
  <c r="A223" i="3"/>
  <c r="Z222" i="3"/>
  <c r="Y222" i="3"/>
  <c r="X222" i="3"/>
  <c r="W222" i="3"/>
  <c r="AA222" i="3" s="1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AC222" i="3" s="1"/>
  <c r="E222" i="3"/>
  <c r="D222" i="3"/>
  <c r="C222" i="3"/>
  <c r="AB222" i="3" s="1"/>
  <c r="B222" i="3"/>
  <c r="A222" i="3"/>
  <c r="AC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AB220" i="3"/>
  <c r="Z220" i="3"/>
  <c r="Y220" i="3"/>
  <c r="X220" i="3"/>
  <c r="W220" i="3"/>
  <c r="AA220" i="3" s="1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AC220" i="3" s="1"/>
  <c r="C220" i="3"/>
  <c r="B220" i="3"/>
  <c r="A220" i="3"/>
  <c r="AC219" i="3"/>
  <c r="Z219" i="3"/>
  <c r="Y219" i="3"/>
  <c r="X219" i="3"/>
  <c r="W219" i="3"/>
  <c r="AA219" i="3" s="1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AB219" i="3" s="1"/>
  <c r="D219" i="3"/>
  <c r="C219" i="3"/>
  <c r="B219" i="3"/>
  <c r="A219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AC218" i="3" s="1"/>
  <c r="E218" i="3"/>
  <c r="D218" i="3"/>
  <c r="C218" i="3"/>
  <c r="B218" i="3"/>
  <c r="A218" i="3"/>
  <c r="Z217" i="3"/>
  <c r="Y217" i="3"/>
  <c r="X217" i="3"/>
  <c r="W217" i="3"/>
  <c r="AA217" i="3" s="1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AC217" i="3" s="1"/>
  <c r="E217" i="3"/>
  <c r="D217" i="3"/>
  <c r="C217" i="3"/>
  <c r="AB217" i="3" s="1"/>
  <c r="B217" i="3"/>
  <c r="A217" i="3"/>
  <c r="AB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AC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AB215" i="3" s="1"/>
  <c r="B215" i="3"/>
  <c r="A215" i="3"/>
  <c r="Z214" i="3"/>
  <c r="Y214" i="3"/>
  <c r="X214" i="3"/>
  <c r="W214" i="3"/>
  <c r="AA214" i="3" s="1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AC214" i="3" s="1"/>
  <c r="E214" i="3"/>
  <c r="D214" i="3"/>
  <c r="C214" i="3"/>
  <c r="AB214" i="3" s="1"/>
  <c r="B214" i="3"/>
  <c r="A214" i="3"/>
  <c r="AC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AB212" i="3"/>
  <c r="Z212" i="3"/>
  <c r="Y212" i="3"/>
  <c r="X212" i="3"/>
  <c r="W212" i="3"/>
  <c r="AA212" i="3" s="1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AC212" i="3" s="1"/>
  <c r="C212" i="3"/>
  <c r="B212" i="3"/>
  <c r="A212" i="3"/>
  <c r="AC211" i="3"/>
  <c r="Z211" i="3"/>
  <c r="Y211" i="3"/>
  <c r="X211" i="3"/>
  <c r="W211" i="3"/>
  <c r="AA211" i="3" s="1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AB211" i="3" s="1"/>
  <c r="D211" i="3"/>
  <c r="C211" i="3"/>
  <c r="B211" i="3"/>
  <c r="A211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Z209" i="3"/>
  <c r="Y209" i="3"/>
  <c r="X209" i="3"/>
  <c r="W209" i="3"/>
  <c r="AA209" i="3" s="1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AC209" i="3" s="1"/>
  <c r="E209" i="3"/>
  <c r="D209" i="3"/>
  <c r="C209" i="3"/>
  <c r="AB209" i="3" s="1"/>
  <c r="B209" i="3"/>
  <c r="A209" i="3"/>
  <c r="AB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AC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AB207" i="3" s="1"/>
  <c r="B207" i="3"/>
  <c r="A207" i="3"/>
  <c r="Z206" i="3"/>
  <c r="Y206" i="3"/>
  <c r="X206" i="3"/>
  <c r="W206" i="3"/>
  <c r="AA206" i="3" s="1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AC206" i="3" s="1"/>
  <c r="E206" i="3"/>
  <c r="D206" i="3"/>
  <c r="C206" i="3"/>
  <c r="AB206" i="3" s="1"/>
  <c r="B206" i="3"/>
  <c r="A206" i="3"/>
  <c r="AC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AB205" i="3" s="1"/>
  <c r="B205" i="3"/>
  <c r="A205" i="3"/>
  <c r="AB204" i="3"/>
  <c r="Z204" i="3"/>
  <c r="Y204" i="3"/>
  <c r="X204" i="3"/>
  <c r="W204" i="3"/>
  <c r="AA204" i="3" s="1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AC204" i="3" s="1"/>
  <c r="C204" i="3"/>
  <c r="B204" i="3"/>
  <c r="A204" i="3"/>
  <c r="AC203" i="3"/>
  <c r="Z203" i="3"/>
  <c r="Y203" i="3"/>
  <c r="X203" i="3"/>
  <c r="W203" i="3"/>
  <c r="AA203" i="3" s="1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AB203" i="3" s="1"/>
  <c r="D203" i="3"/>
  <c r="C203" i="3"/>
  <c r="B203" i="3"/>
  <c r="A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Z201" i="3"/>
  <c r="Y201" i="3"/>
  <c r="X201" i="3"/>
  <c r="W201" i="3"/>
  <c r="AA201" i="3" s="1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AC201" i="3" s="1"/>
  <c r="E201" i="3"/>
  <c r="D201" i="3"/>
  <c r="C201" i="3"/>
  <c r="AB201" i="3" s="1"/>
  <c r="B201" i="3"/>
  <c r="A201" i="3"/>
  <c r="AB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AC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AB199" i="3" s="1"/>
  <c r="B199" i="3"/>
  <c r="A199" i="3"/>
  <c r="Z198" i="3"/>
  <c r="Y198" i="3"/>
  <c r="X198" i="3"/>
  <c r="W198" i="3"/>
  <c r="AA198" i="3" s="1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AC198" i="3" s="1"/>
  <c r="E198" i="3"/>
  <c r="D198" i="3"/>
  <c r="C198" i="3"/>
  <c r="AB198" i="3" s="1"/>
  <c r="B198" i="3"/>
  <c r="A198" i="3"/>
  <c r="AC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AB197" i="3" s="1"/>
  <c r="B197" i="3"/>
  <c r="A197" i="3"/>
  <c r="AB196" i="3"/>
  <c r="Z196" i="3"/>
  <c r="Y196" i="3"/>
  <c r="X196" i="3"/>
  <c r="W196" i="3"/>
  <c r="AA196" i="3" s="1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AC196" i="3" s="1"/>
  <c r="C196" i="3"/>
  <c r="B196" i="3"/>
  <c r="A196" i="3"/>
  <c r="AC195" i="3"/>
  <c r="Z195" i="3"/>
  <c r="Y195" i="3"/>
  <c r="X195" i="3"/>
  <c r="W195" i="3"/>
  <c r="AA195" i="3" s="1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AB195" i="3" s="1"/>
  <c r="D195" i="3"/>
  <c r="C195" i="3"/>
  <c r="B195" i="3"/>
  <c r="A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AC194" i="3" s="1"/>
  <c r="E194" i="3"/>
  <c r="D194" i="3"/>
  <c r="C194" i="3"/>
  <c r="B194" i="3"/>
  <c r="A194" i="3"/>
  <c r="Z193" i="3"/>
  <c r="Y193" i="3"/>
  <c r="X193" i="3"/>
  <c r="W193" i="3"/>
  <c r="AA193" i="3" s="1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AC193" i="3" s="1"/>
  <c r="E193" i="3"/>
  <c r="D193" i="3"/>
  <c r="C193" i="3"/>
  <c r="AB193" i="3" s="1"/>
  <c r="B193" i="3"/>
  <c r="A193" i="3"/>
  <c r="AB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AC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AB191" i="3" s="1"/>
  <c r="B191" i="3"/>
  <c r="A191" i="3"/>
  <c r="Z190" i="3"/>
  <c r="Y190" i="3"/>
  <c r="X190" i="3"/>
  <c r="W190" i="3"/>
  <c r="AA190" i="3" s="1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AC190" i="3" s="1"/>
  <c r="E190" i="3"/>
  <c r="D190" i="3"/>
  <c r="C190" i="3"/>
  <c r="AB190" i="3" s="1"/>
  <c r="B190" i="3"/>
  <c r="A190" i="3"/>
  <c r="AC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AB188" i="3"/>
  <c r="Z188" i="3"/>
  <c r="Y188" i="3"/>
  <c r="X188" i="3"/>
  <c r="W188" i="3"/>
  <c r="AA188" i="3" s="1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AC188" i="3" s="1"/>
  <c r="C188" i="3"/>
  <c r="B188" i="3"/>
  <c r="A188" i="3"/>
  <c r="AC187" i="3"/>
  <c r="Z187" i="3"/>
  <c r="Y187" i="3"/>
  <c r="X187" i="3"/>
  <c r="W187" i="3"/>
  <c r="AA187" i="3" s="1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AB187" i="3" s="1"/>
  <c r="D187" i="3"/>
  <c r="C187" i="3"/>
  <c r="B187" i="3"/>
  <c r="A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Z185" i="3"/>
  <c r="Y185" i="3"/>
  <c r="X185" i="3"/>
  <c r="W185" i="3"/>
  <c r="AA185" i="3" s="1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AC185" i="3" s="1"/>
  <c r="E185" i="3"/>
  <c r="D185" i="3"/>
  <c r="C185" i="3"/>
  <c r="AB185" i="3" s="1"/>
  <c r="B185" i="3"/>
  <c r="A185" i="3"/>
  <c r="AB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AC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AB183" i="3" s="1"/>
  <c r="B183" i="3"/>
  <c r="A183" i="3"/>
  <c r="Z182" i="3"/>
  <c r="Y182" i="3"/>
  <c r="X182" i="3"/>
  <c r="W182" i="3"/>
  <c r="AA182" i="3" s="1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AC182" i="3" s="1"/>
  <c r="E182" i="3"/>
  <c r="D182" i="3"/>
  <c r="C182" i="3"/>
  <c r="AB182" i="3" s="1"/>
  <c r="B182" i="3"/>
  <c r="A182" i="3"/>
  <c r="AC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AB180" i="3"/>
  <c r="Z180" i="3"/>
  <c r="Y180" i="3"/>
  <c r="X180" i="3"/>
  <c r="W180" i="3"/>
  <c r="AA180" i="3" s="1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AC180" i="3" s="1"/>
  <c r="C180" i="3"/>
  <c r="B180" i="3"/>
  <c r="A180" i="3"/>
  <c r="AC179" i="3"/>
  <c r="Z179" i="3"/>
  <c r="Y179" i="3"/>
  <c r="X179" i="3"/>
  <c r="W179" i="3"/>
  <c r="AA179" i="3" s="1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AB179" i="3" s="1"/>
  <c r="D179" i="3"/>
  <c r="C179" i="3"/>
  <c r="B179" i="3"/>
  <c r="A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Z177" i="3"/>
  <c r="Y177" i="3"/>
  <c r="X177" i="3"/>
  <c r="W177" i="3"/>
  <c r="AA177" i="3" s="1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AC177" i="3" s="1"/>
  <c r="E177" i="3"/>
  <c r="D177" i="3"/>
  <c r="C177" i="3"/>
  <c r="AB177" i="3" s="1"/>
  <c r="B177" i="3"/>
  <c r="A177" i="3"/>
  <c r="AB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AC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AB175" i="3" s="1"/>
  <c r="B175" i="3"/>
  <c r="A175" i="3"/>
  <c r="Z174" i="3"/>
  <c r="Y174" i="3"/>
  <c r="X174" i="3"/>
  <c r="W174" i="3"/>
  <c r="AA174" i="3" s="1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AC174" i="3" s="1"/>
  <c r="E174" i="3"/>
  <c r="D174" i="3"/>
  <c r="C174" i="3"/>
  <c r="AB174" i="3" s="1"/>
  <c r="B174" i="3"/>
  <c r="A174" i="3"/>
  <c r="AC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AB173" i="3" s="1"/>
  <c r="B173" i="3"/>
  <c r="A173" i="3"/>
  <c r="AB172" i="3"/>
  <c r="Z172" i="3"/>
  <c r="Y172" i="3"/>
  <c r="X172" i="3"/>
  <c r="W172" i="3"/>
  <c r="AA172" i="3" s="1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AC172" i="3" s="1"/>
  <c r="C172" i="3"/>
  <c r="B172" i="3"/>
  <c r="A172" i="3"/>
  <c r="AC171" i="3"/>
  <c r="Z171" i="3"/>
  <c r="Y171" i="3"/>
  <c r="X171" i="3"/>
  <c r="W171" i="3"/>
  <c r="AA171" i="3" s="1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AB171" i="3" s="1"/>
  <c r="D171" i="3"/>
  <c r="C171" i="3"/>
  <c r="B171" i="3"/>
  <c r="A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AC170" i="3" s="1"/>
  <c r="E170" i="3"/>
  <c r="D170" i="3"/>
  <c r="C170" i="3"/>
  <c r="B170" i="3"/>
  <c r="A170" i="3"/>
  <c r="Z169" i="3"/>
  <c r="Y169" i="3"/>
  <c r="X169" i="3"/>
  <c r="W169" i="3"/>
  <c r="AA169" i="3" s="1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AC169" i="3" s="1"/>
  <c r="E169" i="3"/>
  <c r="D169" i="3"/>
  <c r="C169" i="3"/>
  <c r="AB169" i="3" s="1"/>
  <c r="B169" i="3"/>
  <c r="A169" i="3"/>
  <c r="AB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AC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AB167" i="3" s="1"/>
  <c r="B167" i="3"/>
  <c r="A167" i="3"/>
  <c r="Z166" i="3"/>
  <c r="Y166" i="3"/>
  <c r="X166" i="3"/>
  <c r="W166" i="3"/>
  <c r="AA166" i="3" s="1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AC166" i="3" s="1"/>
  <c r="E166" i="3"/>
  <c r="D166" i="3"/>
  <c r="C166" i="3"/>
  <c r="AB166" i="3" s="1"/>
  <c r="B166" i="3"/>
  <c r="A166" i="3"/>
  <c r="AC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AB164" i="3"/>
  <c r="Z164" i="3"/>
  <c r="Y164" i="3"/>
  <c r="X164" i="3"/>
  <c r="W164" i="3"/>
  <c r="AA164" i="3" s="1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AC164" i="3" s="1"/>
  <c r="C164" i="3"/>
  <c r="B164" i="3"/>
  <c r="A164" i="3"/>
  <c r="AC163" i="3"/>
  <c r="Z163" i="3"/>
  <c r="Y163" i="3"/>
  <c r="X163" i="3"/>
  <c r="W163" i="3"/>
  <c r="AA163" i="3" s="1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AB163" i="3" s="1"/>
  <c r="D163" i="3"/>
  <c r="C163" i="3"/>
  <c r="B163" i="3"/>
  <c r="A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Z161" i="3"/>
  <c r="Y161" i="3"/>
  <c r="X161" i="3"/>
  <c r="W161" i="3"/>
  <c r="AA161" i="3" s="1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AC161" i="3" s="1"/>
  <c r="E161" i="3"/>
  <c r="D161" i="3"/>
  <c r="C161" i="3"/>
  <c r="AB161" i="3" s="1"/>
  <c r="B161" i="3"/>
  <c r="A161" i="3"/>
  <c r="AB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AC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AB159" i="3" s="1"/>
  <c r="B159" i="3"/>
  <c r="A159" i="3"/>
  <c r="Z158" i="3"/>
  <c r="Y158" i="3"/>
  <c r="X158" i="3"/>
  <c r="W158" i="3"/>
  <c r="AA158" i="3" s="1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AC158" i="3" s="1"/>
  <c r="E158" i="3"/>
  <c r="D158" i="3"/>
  <c r="C158" i="3"/>
  <c r="AB158" i="3" s="1"/>
  <c r="B158" i="3"/>
  <c r="A158" i="3"/>
  <c r="AC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AB156" i="3"/>
  <c r="Z156" i="3"/>
  <c r="Y156" i="3"/>
  <c r="X156" i="3"/>
  <c r="W156" i="3"/>
  <c r="AA156" i="3" s="1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AC156" i="3" s="1"/>
  <c r="C156" i="3"/>
  <c r="B156" i="3"/>
  <c r="A156" i="3"/>
  <c r="AC155" i="3"/>
  <c r="Z155" i="3"/>
  <c r="Y155" i="3"/>
  <c r="X155" i="3"/>
  <c r="W155" i="3"/>
  <c r="AA155" i="3" s="1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AB155" i="3" s="1"/>
  <c r="D155" i="3"/>
  <c r="C155" i="3"/>
  <c r="B155" i="3"/>
  <c r="A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AC154" i="3" s="1"/>
  <c r="E154" i="3"/>
  <c r="D154" i="3"/>
  <c r="C154" i="3"/>
  <c r="B154" i="3"/>
  <c r="A154" i="3"/>
  <c r="Z153" i="3"/>
  <c r="Y153" i="3"/>
  <c r="X153" i="3"/>
  <c r="W153" i="3"/>
  <c r="AA153" i="3" s="1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AC153" i="3" s="1"/>
  <c r="E153" i="3"/>
  <c r="D153" i="3"/>
  <c r="C153" i="3"/>
  <c r="AB153" i="3" s="1"/>
  <c r="B153" i="3"/>
  <c r="A153" i="3"/>
  <c r="AB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AC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AB151" i="3" s="1"/>
  <c r="B151" i="3"/>
  <c r="A151" i="3"/>
  <c r="Z150" i="3"/>
  <c r="Y150" i="3"/>
  <c r="X150" i="3"/>
  <c r="W150" i="3"/>
  <c r="AA150" i="3" s="1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AC150" i="3" s="1"/>
  <c r="E150" i="3"/>
  <c r="D150" i="3"/>
  <c r="C150" i="3"/>
  <c r="AB150" i="3" s="1"/>
  <c r="B150" i="3"/>
  <c r="A150" i="3"/>
  <c r="AC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AB148" i="3"/>
  <c r="Z148" i="3"/>
  <c r="Y148" i="3"/>
  <c r="X148" i="3"/>
  <c r="W148" i="3"/>
  <c r="AA148" i="3" s="1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AC148" i="3" s="1"/>
  <c r="C148" i="3"/>
  <c r="B148" i="3"/>
  <c r="A148" i="3"/>
  <c r="AC147" i="3"/>
  <c r="Z147" i="3"/>
  <c r="Y147" i="3"/>
  <c r="X147" i="3"/>
  <c r="W147" i="3"/>
  <c r="AA147" i="3" s="1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AB147" i="3" s="1"/>
  <c r="D147" i="3"/>
  <c r="C147" i="3"/>
  <c r="B147" i="3"/>
  <c r="A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Z145" i="3"/>
  <c r="Y145" i="3"/>
  <c r="X145" i="3"/>
  <c r="W145" i="3"/>
  <c r="AA145" i="3" s="1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AC145" i="3" s="1"/>
  <c r="E145" i="3"/>
  <c r="D145" i="3"/>
  <c r="C145" i="3"/>
  <c r="AB145" i="3" s="1"/>
  <c r="B145" i="3"/>
  <c r="A145" i="3"/>
  <c r="AB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AC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AB143" i="3" s="1"/>
  <c r="B143" i="3"/>
  <c r="A143" i="3"/>
  <c r="Z142" i="3"/>
  <c r="Y142" i="3"/>
  <c r="X142" i="3"/>
  <c r="W142" i="3"/>
  <c r="AA142" i="3" s="1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AC142" i="3" s="1"/>
  <c r="E142" i="3"/>
  <c r="D142" i="3"/>
  <c r="C142" i="3"/>
  <c r="AB142" i="3" s="1"/>
  <c r="B142" i="3"/>
  <c r="A142" i="3"/>
  <c r="AC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AB141" i="3" s="1"/>
  <c r="B141" i="3"/>
  <c r="A141" i="3"/>
  <c r="AB140" i="3"/>
  <c r="Z140" i="3"/>
  <c r="Y140" i="3"/>
  <c r="X140" i="3"/>
  <c r="W140" i="3"/>
  <c r="AA140" i="3" s="1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AC140" i="3" s="1"/>
  <c r="C140" i="3"/>
  <c r="B140" i="3"/>
  <c r="A140" i="3"/>
  <c r="AC139" i="3"/>
  <c r="Z139" i="3"/>
  <c r="Y139" i="3"/>
  <c r="X139" i="3"/>
  <c r="W139" i="3"/>
  <c r="AA139" i="3" s="1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AB139" i="3" s="1"/>
  <c r="D139" i="3"/>
  <c r="C139" i="3"/>
  <c r="B139" i="3"/>
  <c r="A139" i="3"/>
  <c r="AB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AA138" i="3" s="1"/>
  <c r="E138" i="3"/>
  <c r="D138" i="3"/>
  <c r="C138" i="3"/>
  <c r="B138" i="3"/>
  <c r="A138" i="3"/>
  <c r="Z137" i="3"/>
  <c r="Y137" i="3"/>
  <c r="X137" i="3"/>
  <c r="W137" i="3"/>
  <c r="AA137" i="3" s="1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AC137" i="3" s="1"/>
  <c r="E137" i="3"/>
  <c r="D137" i="3"/>
  <c r="C137" i="3"/>
  <c r="AB137" i="3" s="1"/>
  <c r="B137" i="3"/>
  <c r="A137" i="3"/>
  <c r="AB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AC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AB135" i="3" s="1"/>
  <c r="B135" i="3"/>
  <c r="A135" i="3"/>
  <c r="Z134" i="3"/>
  <c r="Y134" i="3"/>
  <c r="X134" i="3"/>
  <c r="W134" i="3"/>
  <c r="AA134" i="3" s="1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AC134" i="3" s="1"/>
  <c r="E134" i="3"/>
  <c r="D134" i="3"/>
  <c r="C134" i="3"/>
  <c r="AB134" i="3" s="1"/>
  <c r="B134" i="3"/>
  <c r="A134" i="3"/>
  <c r="AC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AB133" i="3" s="1"/>
  <c r="B133" i="3"/>
  <c r="A133" i="3"/>
  <c r="AB132" i="3"/>
  <c r="Z132" i="3"/>
  <c r="Y132" i="3"/>
  <c r="X132" i="3"/>
  <c r="W132" i="3"/>
  <c r="AA132" i="3" s="1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AC132" i="3" s="1"/>
  <c r="C132" i="3"/>
  <c r="B132" i="3"/>
  <c r="A132" i="3"/>
  <c r="AC131" i="3"/>
  <c r="Z131" i="3"/>
  <c r="Y131" i="3"/>
  <c r="X131" i="3"/>
  <c r="W131" i="3"/>
  <c r="AA131" i="3" s="1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AB131" i="3" s="1"/>
  <c r="D131" i="3"/>
  <c r="C131" i="3"/>
  <c r="B131" i="3"/>
  <c r="A131" i="3"/>
  <c r="AB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AA130" i="3" s="1"/>
  <c r="E130" i="3"/>
  <c r="D130" i="3"/>
  <c r="C130" i="3"/>
  <c r="B130" i="3"/>
  <c r="A130" i="3"/>
  <c r="Z129" i="3"/>
  <c r="Y129" i="3"/>
  <c r="X129" i="3"/>
  <c r="W129" i="3"/>
  <c r="AA129" i="3" s="1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AC129" i="3" s="1"/>
  <c r="E129" i="3"/>
  <c r="D129" i="3"/>
  <c r="C129" i="3"/>
  <c r="AB129" i="3" s="1"/>
  <c r="B129" i="3"/>
  <c r="A129" i="3"/>
  <c r="AB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AC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AB127" i="3" s="1"/>
  <c r="B127" i="3"/>
  <c r="A127" i="3"/>
  <c r="Z126" i="3"/>
  <c r="Y126" i="3"/>
  <c r="X126" i="3"/>
  <c r="W126" i="3"/>
  <c r="AA126" i="3" s="1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AC126" i="3" s="1"/>
  <c r="E126" i="3"/>
  <c r="D126" i="3"/>
  <c r="C126" i="3"/>
  <c r="AB126" i="3" s="1"/>
  <c r="B126" i="3"/>
  <c r="A126" i="3"/>
  <c r="AC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AB125" i="3" s="1"/>
  <c r="B125" i="3"/>
  <c r="A125" i="3"/>
  <c r="AB124" i="3"/>
  <c r="Z124" i="3"/>
  <c r="Y124" i="3"/>
  <c r="X124" i="3"/>
  <c r="W124" i="3"/>
  <c r="AA124" i="3" s="1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AC124" i="3" s="1"/>
  <c r="C124" i="3"/>
  <c r="B124" i="3"/>
  <c r="A124" i="3"/>
  <c r="AC123" i="3"/>
  <c r="Z123" i="3"/>
  <c r="Y123" i="3"/>
  <c r="X123" i="3"/>
  <c r="W123" i="3"/>
  <c r="AA123" i="3" s="1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AB123" i="3" s="1"/>
  <c r="D123" i="3"/>
  <c r="C123" i="3"/>
  <c r="B123" i="3"/>
  <c r="A123" i="3"/>
  <c r="AB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AA122" i="3" s="1"/>
  <c r="E122" i="3"/>
  <c r="D122" i="3"/>
  <c r="C122" i="3"/>
  <c r="B122" i="3"/>
  <c r="A122" i="3"/>
  <c r="Z121" i="3"/>
  <c r="Y121" i="3"/>
  <c r="X121" i="3"/>
  <c r="W121" i="3"/>
  <c r="AA121" i="3" s="1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AC121" i="3" s="1"/>
  <c r="E121" i="3"/>
  <c r="D121" i="3"/>
  <c r="C121" i="3"/>
  <c r="AB121" i="3" s="1"/>
  <c r="B121" i="3"/>
  <c r="A121" i="3"/>
  <c r="AB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AC120" i="3" s="1"/>
  <c r="E120" i="3"/>
  <c r="D120" i="3"/>
  <c r="C120" i="3"/>
  <c r="B120" i="3"/>
  <c r="A120" i="3"/>
  <c r="AC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AB119" i="3" s="1"/>
  <c r="B119" i="3"/>
  <c r="A119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AC118" i="3" s="1"/>
  <c r="E118" i="3"/>
  <c r="D118" i="3"/>
  <c r="C118" i="3"/>
  <c r="B118" i="3"/>
  <c r="A118" i="3"/>
  <c r="AC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AB116" i="3"/>
  <c r="Z116" i="3"/>
  <c r="Y116" i="3"/>
  <c r="X116" i="3"/>
  <c r="W116" i="3"/>
  <c r="AA116" i="3" s="1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AC116" i="3" s="1"/>
  <c r="C116" i="3"/>
  <c r="B116" i="3"/>
  <c r="A116" i="3"/>
  <c r="AB115" i="3"/>
  <c r="Z115" i="3"/>
  <c r="Y115" i="3"/>
  <c r="X115" i="3"/>
  <c r="W115" i="3"/>
  <c r="AA115" i="3" s="1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AC115" i="3" s="1"/>
  <c r="C115" i="3"/>
  <c r="B115" i="3"/>
  <c r="A115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AB114" i="3" s="1"/>
  <c r="B114" i="3"/>
  <c r="A114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AC113" i="3" s="1"/>
  <c r="E113" i="3"/>
  <c r="D113" i="3"/>
  <c r="C113" i="3"/>
  <c r="AB113" i="3" s="1"/>
  <c r="B113" i="3"/>
  <c r="A113" i="3"/>
  <c r="AC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AB112" i="3" s="1"/>
  <c r="B112" i="3"/>
  <c r="A112" i="3"/>
  <c r="AC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AB111" i="3" s="1"/>
  <c r="B111" i="3"/>
  <c r="A111" i="3"/>
  <c r="Z110" i="3"/>
  <c r="Y110" i="3"/>
  <c r="X110" i="3"/>
  <c r="W110" i="3"/>
  <c r="AA110" i="3" s="1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AC110" i="3" s="1"/>
  <c r="E110" i="3"/>
  <c r="D110" i="3"/>
  <c r="C110" i="3"/>
  <c r="AB110" i="3" s="1"/>
  <c r="B110" i="3"/>
  <c r="A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AC109" i="3" s="1"/>
  <c r="C109" i="3"/>
  <c r="B109" i="3"/>
  <c r="A109" i="3"/>
  <c r="AB108" i="3"/>
  <c r="Z108" i="3"/>
  <c r="Y108" i="3"/>
  <c r="X108" i="3"/>
  <c r="W108" i="3"/>
  <c r="AA108" i="3" s="1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AC108" i="3" s="1"/>
  <c r="C108" i="3"/>
  <c r="B108" i="3"/>
  <c r="A108" i="3"/>
  <c r="AB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AC107" i="3" s="1"/>
  <c r="E107" i="3"/>
  <c r="D107" i="3"/>
  <c r="C107" i="3"/>
  <c r="B107" i="3"/>
  <c r="A107" i="3"/>
  <c r="AB106" i="3"/>
  <c r="Z106" i="3"/>
  <c r="Y106" i="3"/>
  <c r="X106" i="3"/>
  <c r="W106" i="3"/>
  <c r="AA106" i="3" s="1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AC105" i="3" s="1"/>
  <c r="E105" i="3"/>
  <c r="D105" i="3"/>
  <c r="C105" i="3"/>
  <c r="AB105" i="3" s="1"/>
  <c r="B105" i="3"/>
  <c r="A105" i="3"/>
  <c r="AC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AB104" i="3" s="1"/>
  <c r="B104" i="3"/>
  <c r="A104" i="3"/>
  <c r="AC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AB103" i="3" s="1"/>
  <c r="B103" i="3"/>
  <c r="A103" i="3"/>
  <c r="Z102" i="3"/>
  <c r="Y102" i="3"/>
  <c r="X102" i="3"/>
  <c r="W102" i="3"/>
  <c r="AA102" i="3" s="1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AC102" i="3" s="1"/>
  <c r="C102" i="3"/>
  <c r="B102" i="3"/>
  <c r="A102" i="3"/>
  <c r="AC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AB101" i="3" s="1"/>
  <c r="D101" i="3"/>
  <c r="C101" i="3"/>
  <c r="B101" i="3"/>
  <c r="A101" i="3"/>
  <c r="AC100" i="3"/>
  <c r="Z100" i="3"/>
  <c r="Y100" i="3"/>
  <c r="X100" i="3"/>
  <c r="W100" i="3"/>
  <c r="AA100" i="3" s="1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AB100" i="3" s="1"/>
  <c r="B100" i="3"/>
  <c r="A100" i="3"/>
  <c r="AB99" i="3"/>
  <c r="Z99" i="3"/>
  <c r="Y99" i="3"/>
  <c r="X99" i="3"/>
  <c r="W99" i="3"/>
  <c r="AA99" i="3" s="1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AC99" i="3" s="1"/>
  <c r="E99" i="3"/>
  <c r="D99" i="3"/>
  <c r="C99" i="3"/>
  <c r="B99" i="3"/>
  <c r="A99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AC98" i="3" s="1"/>
  <c r="C98" i="3"/>
  <c r="B98" i="3"/>
  <c r="A98" i="3"/>
  <c r="AB97" i="3"/>
  <c r="Z97" i="3"/>
  <c r="Y97" i="3"/>
  <c r="X97" i="3"/>
  <c r="W97" i="3"/>
  <c r="AA97" i="3" s="1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AC97" i="3" s="1"/>
  <c r="E97" i="3"/>
  <c r="D97" i="3"/>
  <c r="C97" i="3"/>
  <c r="B97" i="3"/>
  <c r="A97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AC96" i="3" s="1"/>
  <c r="E96" i="3"/>
  <c r="D96" i="3"/>
  <c r="C96" i="3"/>
  <c r="AB96" i="3" s="1"/>
  <c r="B96" i="3"/>
  <c r="A96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AC95" i="3" s="1"/>
  <c r="E95" i="3"/>
  <c r="D95" i="3"/>
  <c r="C95" i="3"/>
  <c r="AB95" i="3" s="1"/>
  <c r="B95" i="3"/>
  <c r="A95" i="3"/>
  <c r="AC94" i="3"/>
  <c r="Z94" i="3"/>
  <c r="Y94" i="3"/>
  <c r="X94" i="3"/>
  <c r="W94" i="3"/>
  <c r="AA94" i="3" s="1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AB94" i="3" s="1"/>
  <c r="B94" i="3"/>
  <c r="A94" i="3"/>
  <c r="AC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AB93" i="3" s="1"/>
  <c r="D93" i="3"/>
  <c r="C93" i="3"/>
  <c r="B93" i="3"/>
  <c r="A93" i="3"/>
  <c r="AC92" i="3"/>
  <c r="Z92" i="3"/>
  <c r="Y92" i="3"/>
  <c r="X92" i="3"/>
  <c r="W92" i="3"/>
  <c r="AA92" i="3" s="1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AB92" i="3" s="1"/>
  <c r="B92" i="3"/>
  <c r="A92" i="3"/>
  <c r="AB91" i="3"/>
  <c r="Z91" i="3"/>
  <c r="Y91" i="3"/>
  <c r="X91" i="3"/>
  <c r="W91" i="3"/>
  <c r="AA91" i="3" s="1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AC91" i="3" s="1"/>
  <c r="E91" i="3"/>
  <c r="D91" i="3"/>
  <c r="C91" i="3"/>
  <c r="B91" i="3"/>
  <c r="A91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AC90" i="3" s="1"/>
  <c r="E90" i="3"/>
  <c r="D90" i="3"/>
  <c r="C90" i="3"/>
  <c r="B90" i="3"/>
  <c r="A90" i="3"/>
  <c r="AB89" i="3"/>
  <c r="Z89" i="3"/>
  <c r="Y89" i="3"/>
  <c r="X89" i="3"/>
  <c r="W89" i="3"/>
  <c r="AA89" i="3" s="1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AC89" i="3" s="1"/>
  <c r="E89" i="3"/>
  <c r="D89" i="3"/>
  <c r="C89" i="3"/>
  <c r="B89" i="3"/>
  <c r="A89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AC88" i="3" s="1"/>
  <c r="E88" i="3"/>
  <c r="D88" i="3"/>
  <c r="C88" i="3"/>
  <c r="AB88" i="3" s="1"/>
  <c r="B88" i="3"/>
  <c r="A88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AC87" i="3" s="1"/>
  <c r="E87" i="3"/>
  <c r="D87" i="3"/>
  <c r="C87" i="3"/>
  <c r="AB87" i="3" s="1"/>
  <c r="B87" i="3"/>
  <c r="A87" i="3"/>
  <c r="AC86" i="3"/>
  <c r="Z86" i="3"/>
  <c r="Y86" i="3"/>
  <c r="X86" i="3"/>
  <c r="W86" i="3"/>
  <c r="AA86" i="3" s="1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AB86" i="3" s="1"/>
  <c r="B86" i="3"/>
  <c r="A86" i="3"/>
  <c r="AC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AB85" i="3" s="1"/>
  <c r="D85" i="3"/>
  <c r="C85" i="3"/>
  <c r="B85" i="3"/>
  <c r="A85" i="3"/>
  <c r="AC84" i="3"/>
  <c r="Z84" i="3"/>
  <c r="Y84" i="3"/>
  <c r="X84" i="3"/>
  <c r="W84" i="3"/>
  <c r="AA84" i="3" s="1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AB84" i="3" s="1"/>
  <c r="B84" i="3"/>
  <c r="A84" i="3"/>
  <c r="AB83" i="3"/>
  <c r="Z83" i="3"/>
  <c r="Y83" i="3"/>
  <c r="X83" i="3"/>
  <c r="W83" i="3"/>
  <c r="AA83" i="3" s="1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AC83" i="3" s="1"/>
  <c r="E83" i="3"/>
  <c r="D83" i="3"/>
  <c r="C83" i="3"/>
  <c r="B83" i="3"/>
  <c r="A83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AC82" i="3" s="1"/>
  <c r="E82" i="3"/>
  <c r="D82" i="3"/>
  <c r="C82" i="3"/>
  <c r="B82" i="3"/>
  <c r="A82" i="3"/>
  <c r="AB81" i="3"/>
  <c r="Z81" i="3"/>
  <c r="Y81" i="3"/>
  <c r="X81" i="3"/>
  <c r="W81" i="3"/>
  <c r="AA81" i="3" s="1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AC81" i="3" s="1"/>
  <c r="E81" i="3"/>
  <c r="D81" i="3"/>
  <c r="C81" i="3"/>
  <c r="B81" i="3"/>
  <c r="A81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AC80" i="3" s="1"/>
  <c r="E80" i="3"/>
  <c r="D80" i="3"/>
  <c r="C80" i="3"/>
  <c r="AB80" i="3" s="1"/>
  <c r="B80" i="3"/>
  <c r="A80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AC79" i="3" s="1"/>
  <c r="E79" i="3"/>
  <c r="D79" i="3"/>
  <c r="C79" i="3"/>
  <c r="AB79" i="3" s="1"/>
  <c r="B79" i="3"/>
  <c r="A79" i="3"/>
  <c r="AC78" i="3"/>
  <c r="Z78" i="3"/>
  <c r="Y78" i="3"/>
  <c r="X78" i="3"/>
  <c r="W78" i="3"/>
  <c r="AA78" i="3" s="1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AB78" i="3" s="1"/>
  <c r="B78" i="3"/>
  <c r="A78" i="3"/>
  <c r="AC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AA77" i="3" s="1"/>
  <c r="E77" i="3"/>
  <c r="AB77" i="3" s="1"/>
  <c r="D77" i="3"/>
  <c r="C77" i="3"/>
  <c r="B77" i="3"/>
  <c r="A77" i="3"/>
  <c r="AC76" i="3"/>
  <c r="Z76" i="3"/>
  <c r="Y76" i="3"/>
  <c r="X76" i="3"/>
  <c r="W76" i="3"/>
  <c r="AA76" i="3" s="1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AB76" i="3" s="1"/>
  <c r="B76" i="3"/>
  <c r="A76" i="3"/>
  <c r="AB75" i="3"/>
  <c r="Z75" i="3"/>
  <c r="Y75" i="3"/>
  <c r="X75" i="3"/>
  <c r="W75" i="3"/>
  <c r="AA75" i="3" s="1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AC75" i="3" s="1"/>
  <c r="E75" i="3"/>
  <c r="D75" i="3"/>
  <c r="C75" i="3"/>
  <c r="B75" i="3"/>
  <c r="A75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AC74" i="3" s="1"/>
  <c r="E74" i="3"/>
  <c r="D74" i="3"/>
  <c r="C74" i="3"/>
  <c r="B74" i="3"/>
  <c r="A74" i="3"/>
  <c r="AB73" i="3"/>
  <c r="Z73" i="3"/>
  <c r="Y73" i="3"/>
  <c r="X73" i="3"/>
  <c r="W73" i="3"/>
  <c r="AA73" i="3" s="1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AC73" i="3" s="1"/>
  <c r="E73" i="3"/>
  <c r="D73" i="3"/>
  <c r="C73" i="3"/>
  <c r="B73" i="3"/>
  <c r="A73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AC72" i="3" s="1"/>
  <c r="E72" i="3"/>
  <c r="D72" i="3"/>
  <c r="C72" i="3"/>
  <c r="AB72" i="3" s="1"/>
  <c r="B72" i="3"/>
  <c r="A72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AC71" i="3" s="1"/>
  <c r="E71" i="3"/>
  <c r="D71" i="3"/>
  <c r="C71" i="3"/>
  <c r="AB71" i="3" s="1"/>
  <c r="B71" i="3"/>
  <c r="A71" i="3"/>
  <c r="AC70" i="3"/>
  <c r="Z70" i="3"/>
  <c r="Y70" i="3"/>
  <c r="X70" i="3"/>
  <c r="W70" i="3"/>
  <c r="AA70" i="3" s="1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B70" i="3" s="1"/>
  <c r="B70" i="3"/>
  <c r="A70" i="3"/>
  <c r="AC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AA69" i="3" s="1"/>
  <c r="E69" i="3"/>
  <c r="AB69" i="3" s="1"/>
  <c r="D69" i="3"/>
  <c r="C69" i="3"/>
  <c r="B69" i="3"/>
  <c r="A69" i="3"/>
  <c r="AC68" i="3"/>
  <c r="Z68" i="3"/>
  <c r="Y68" i="3"/>
  <c r="X68" i="3"/>
  <c r="W68" i="3"/>
  <c r="AA68" i="3" s="1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AB68" i="3" s="1"/>
  <c r="B68" i="3"/>
  <c r="A68" i="3"/>
  <c r="AB67" i="3"/>
  <c r="Z67" i="3"/>
  <c r="Y67" i="3"/>
  <c r="X67" i="3"/>
  <c r="W67" i="3"/>
  <c r="AA67" i="3" s="1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AC67" i="3" s="1"/>
  <c r="E67" i="3"/>
  <c r="D67" i="3"/>
  <c r="C67" i="3"/>
  <c r="B67" i="3"/>
  <c r="A67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AC66" i="3" s="1"/>
  <c r="E66" i="3"/>
  <c r="D66" i="3"/>
  <c r="C66" i="3"/>
  <c r="B66" i="3"/>
  <c r="A66" i="3"/>
  <c r="Z65" i="3"/>
  <c r="Y65" i="3"/>
  <c r="X65" i="3"/>
  <c r="W65" i="3"/>
  <c r="AA65" i="3" s="1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AC65" i="3" s="1"/>
  <c r="E65" i="3"/>
  <c r="AB65" i="3" s="1"/>
  <c r="D65" i="3"/>
  <c r="C65" i="3"/>
  <c r="B65" i="3"/>
  <c r="A65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AC64" i="3" s="1"/>
  <c r="E64" i="3"/>
  <c r="D64" i="3"/>
  <c r="C64" i="3"/>
  <c r="AB64" i="3" s="1"/>
  <c r="B64" i="3"/>
  <c r="A64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AC63" i="3" s="1"/>
  <c r="E63" i="3"/>
  <c r="D63" i="3"/>
  <c r="C63" i="3"/>
  <c r="AB63" i="3" s="1"/>
  <c r="B63" i="3"/>
  <c r="A63" i="3"/>
  <c r="AC62" i="3"/>
  <c r="Z62" i="3"/>
  <c r="Y62" i="3"/>
  <c r="X62" i="3"/>
  <c r="W62" i="3"/>
  <c r="AA62" i="3" s="1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AB62" i="3" s="1"/>
  <c r="B62" i="3"/>
  <c r="A62" i="3"/>
  <c r="AC61" i="3"/>
  <c r="Z61" i="3"/>
  <c r="Y61" i="3"/>
  <c r="X61" i="3"/>
  <c r="W61" i="3"/>
  <c r="AA61" i="3" s="1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AB61" i="3" s="1"/>
  <c r="D61" i="3"/>
  <c r="C61" i="3"/>
  <c r="B61" i="3"/>
  <c r="A61" i="3"/>
  <c r="AC60" i="3"/>
  <c r="Z60" i="3"/>
  <c r="Y60" i="3"/>
  <c r="X60" i="3"/>
  <c r="W60" i="3"/>
  <c r="AA60" i="3" s="1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AB60" i="3" s="1"/>
  <c r="B60" i="3"/>
  <c r="A60" i="3"/>
  <c r="AB59" i="3"/>
  <c r="Z59" i="3"/>
  <c r="Y59" i="3"/>
  <c r="X59" i="3"/>
  <c r="W59" i="3"/>
  <c r="AA59" i="3" s="1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AC59" i="3" s="1"/>
  <c r="E59" i="3"/>
  <c r="D59" i="3"/>
  <c r="C59" i="3"/>
  <c r="B59" i="3"/>
  <c r="A59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AC58" i="3" s="1"/>
  <c r="E58" i="3"/>
  <c r="D58" i="3"/>
  <c r="C58" i="3"/>
  <c r="B58" i="3"/>
  <c r="A58" i="3"/>
  <c r="AB57" i="3"/>
  <c r="Z57" i="3"/>
  <c r="Y57" i="3"/>
  <c r="X57" i="3"/>
  <c r="W57" i="3"/>
  <c r="AA57" i="3" s="1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AC57" i="3" s="1"/>
  <c r="E57" i="3"/>
  <c r="D57" i="3"/>
  <c r="C57" i="3"/>
  <c r="B57" i="3"/>
  <c r="A57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AC56" i="3" s="1"/>
  <c r="E56" i="3"/>
  <c r="D56" i="3"/>
  <c r="C56" i="3"/>
  <c r="AB56" i="3" s="1"/>
  <c r="B56" i="3"/>
  <c r="A56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AC55" i="3" s="1"/>
  <c r="E55" i="3"/>
  <c r="D55" i="3"/>
  <c r="C55" i="3"/>
  <c r="AB55" i="3" s="1"/>
  <c r="B55" i="3"/>
  <c r="A55" i="3"/>
  <c r="AC54" i="3"/>
  <c r="Z54" i="3"/>
  <c r="Y54" i="3"/>
  <c r="X54" i="3"/>
  <c r="W54" i="3"/>
  <c r="AA54" i="3" s="1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AB54" i="3" s="1"/>
  <c r="B54" i="3"/>
  <c r="A54" i="3"/>
  <c r="AC53" i="3"/>
  <c r="Z53" i="3"/>
  <c r="Y53" i="3"/>
  <c r="X53" i="3"/>
  <c r="W53" i="3"/>
  <c r="AA53" i="3" s="1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AB53" i="3" s="1"/>
  <c r="D53" i="3"/>
  <c r="C53" i="3"/>
  <c r="B53" i="3"/>
  <c r="A53" i="3"/>
  <c r="AC52" i="3"/>
  <c r="Z52" i="3"/>
  <c r="Y52" i="3"/>
  <c r="X52" i="3"/>
  <c r="W52" i="3"/>
  <c r="AA52" i="3" s="1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B52" i="3" s="1"/>
  <c r="B52" i="3"/>
  <c r="A52" i="3"/>
  <c r="AB51" i="3"/>
  <c r="Z51" i="3"/>
  <c r="Y51" i="3"/>
  <c r="X51" i="3"/>
  <c r="W51" i="3"/>
  <c r="AA51" i="3" s="1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AC51" i="3" s="1"/>
  <c r="E51" i="3"/>
  <c r="D51" i="3"/>
  <c r="C51" i="3"/>
  <c r="B51" i="3"/>
  <c r="A51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AC50" i="3" s="1"/>
  <c r="E50" i="3"/>
  <c r="D50" i="3"/>
  <c r="C50" i="3"/>
  <c r="B50" i="3"/>
  <c r="A50" i="3"/>
  <c r="AB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AC49" i="3" s="1"/>
  <c r="E49" i="3"/>
  <c r="D49" i="3"/>
  <c r="C49" i="3"/>
  <c r="B49" i="3"/>
  <c r="A49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AC48" i="3" s="1"/>
  <c r="E48" i="3"/>
  <c r="D48" i="3"/>
  <c r="C48" i="3"/>
  <c r="AB48" i="3" s="1"/>
  <c r="B48" i="3"/>
  <c r="A48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AC47" i="3" s="1"/>
  <c r="E47" i="3"/>
  <c r="D47" i="3"/>
  <c r="C47" i="3"/>
  <c r="AB47" i="3" s="1"/>
  <c r="B47" i="3"/>
  <c r="A47" i="3"/>
  <c r="AC46" i="3"/>
  <c r="Z46" i="3"/>
  <c r="Y46" i="3"/>
  <c r="X46" i="3"/>
  <c r="W46" i="3"/>
  <c r="AA46" i="3" s="1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B46" i="3" s="1"/>
  <c r="B46" i="3"/>
  <c r="A46" i="3"/>
  <c r="AC45" i="3"/>
  <c r="Z45" i="3"/>
  <c r="Y45" i="3"/>
  <c r="X45" i="3"/>
  <c r="W45" i="3"/>
  <c r="AA45" i="3" s="1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AB45" i="3" s="1"/>
  <c r="D45" i="3"/>
  <c r="C45" i="3"/>
  <c r="B45" i="3"/>
  <c r="A45" i="3"/>
  <c r="AC44" i="3"/>
  <c r="Z44" i="3"/>
  <c r="Y44" i="3"/>
  <c r="X44" i="3"/>
  <c r="W44" i="3"/>
  <c r="AA44" i="3" s="1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B44" i="3" s="1"/>
  <c r="B44" i="3"/>
  <c r="A44" i="3"/>
  <c r="AB43" i="3"/>
  <c r="Z43" i="3"/>
  <c r="Y43" i="3"/>
  <c r="X43" i="3"/>
  <c r="W43" i="3"/>
  <c r="AA43" i="3" s="1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AC43" i="3" s="1"/>
  <c r="E43" i="3"/>
  <c r="D43" i="3"/>
  <c r="C43" i="3"/>
  <c r="B43" i="3"/>
  <c r="A43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AC42" i="3" s="1"/>
  <c r="E42" i="3"/>
  <c r="D42" i="3"/>
  <c r="C42" i="3"/>
  <c r="B42" i="3"/>
  <c r="A42" i="3"/>
  <c r="AB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AC41" i="3" s="1"/>
  <c r="E41" i="3"/>
  <c r="D41" i="3"/>
  <c r="C41" i="3"/>
  <c r="B41" i="3"/>
  <c r="A41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AC40" i="3" s="1"/>
  <c r="E40" i="3"/>
  <c r="D40" i="3"/>
  <c r="C40" i="3"/>
  <c r="AB40" i="3" s="1"/>
  <c r="B40" i="3"/>
  <c r="A40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AC39" i="3" s="1"/>
  <c r="E39" i="3"/>
  <c r="D39" i="3"/>
  <c r="C39" i="3"/>
  <c r="AB39" i="3" s="1"/>
  <c r="B39" i="3"/>
  <c r="A39" i="3"/>
  <c r="AC38" i="3"/>
  <c r="Z38" i="3"/>
  <c r="Y38" i="3"/>
  <c r="X38" i="3"/>
  <c r="W38" i="3"/>
  <c r="AA38" i="3" s="1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B38" i="3" s="1"/>
  <c r="B38" i="3"/>
  <c r="A38" i="3"/>
  <c r="AC37" i="3"/>
  <c r="Z37" i="3"/>
  <c r="Y37" i="3"/>
  <c r="X37" i="3"/>
  <c r="W37" i="3"/>
  <c r="AA37" i="3" s="1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AB37" i="3" s="1"/>
  <c r="D37" i="3"/>
  <c r="C37" i="3"/>
  <c r="B37" i="3"/>
  <c r="A37" i="3"/>
  <c r="AC36" i="3"/>
  <c r="Z36" i="3"/>
  <c r="Y36" i="3"/>
  <c r="X36" i="3"/>
  <c r="W36" i="3"/>
  <c r="AA36" i="3" s="1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B36" i="3" s="1"/>
  <c r="B36" i="3"/>
  <c r="A36" i="3"/>
  <c r="AB35" i="3"/>
  <c r="Z35" i="3"/>
  <c r="Y35" i="3"/>
  <c r="X35" i="3"/>
  <c r="W35" i="3"/>
  <c r="AA35" i="3" s="1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AC35" i="3" s="1"/>
  <c r="E35" i="3"/>
  <c r="D35" i="3"/>
  <c r="C35" i="3"/>
  <c r="B35" i="3"/>
  <c r="A35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AC34" i="3" s="1"/>
  <c r="E34" i="3"/>
  <c r="D34" i="3"/>
  <c r="C34" i="3"/>
  <c r="B34" i="3"/>
  <c r="A34" i="3"/>
  <c r="AB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AC33" i="3" s="1"/>
  <c r="E33" i="3"/>
  <c r="D33" i="3"/>
  <c r="C33" i="3"/>
  <c r="B33" i="3"/>
  <c r="A33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AC32" i="3" s="1"/>
  <c r="E32" i="3"/>
  <c r="D32" i="3"/>
  <c r="C32" i="3"/>
  <c r="AB32" i="3" s="1"/>
  <c r="B32" i="3"/>
  <c r="A32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AC31" i="3" s="1"/>
  <c r="E31" i="3"/>
  <c r="D31" i="3"/>
  <c r="C31" i="3"/>
  <c r="AB31" i="3" s="1"/>
  <c r="B31" i="3"/>
  <c r="A31" i="3"/>
  <c r="AC30" i="3"/>
  <c r="Z30" i="3"/>
  <c r="Y30" i="3"/>
  <c r="X30" i="3"/>
  <c r="W30" i="3"/>
  <c r="AA30" i="3" s="1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B30" i="3" s="1"/>
  <c r="B30" i="3"/>
  <c r="A30" i="3"/>
  <c r="AC29" i="3"/>
  <c r="Z29" i="3"/>
  <c r="Y29" i="3"/>
  <c r="X29" i="3"/>
  <c r="W29" i="3"/>
  <c r="AA29" i="3" s="1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AB29" i="3" s="1"/>
  <c r="D29" i="3"/>
  <c r="C29" i="3"/>
  <c r="B29" i="3"/>
  <c r="A29" i="3"/>
  <c r="AC28" i="3"/>
  <c r="Z28" i="3"/>
  <c r="Y28" i="3"/>
  <c r="X28" i="3"/>
  <c r="W28" i="3"/>
  <c r="AA28" i="3" s="1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AB28" i="3" s="1"/>
  <c r="D28" i="3"/>
  <c r="C28" i="3"/>
  <c r="B28" i="3"/>
  <c r="A28" i="3"/>
  <c r="AB27" i="3"/>
  <c r="Z27" i="3"/>
  <c r="Y27" i="3"/>
  <c r="X27" i="3"/>
  <c r="W27" i="3"/>
  <c r="AA27" i="3" s="1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AC27" i="3" s="1"/>
  <c r="E27" i="3"/>
  <c r="D27" i="3"/>
  <c r="C27" i="3"/>
  <c r="B27" i="3"/>
  <c r="A27" i="3"/>
  <c r="AB26" i="3"/>
  <c r="AA26" i="3"/>
  <c r="Z26" i="3"/>
  <c r="Y26" i="3"/>
  <c r="X26" i="3"/>
  <c r="W26" i="3"/>
  <c r="V26" i="3"/>
  <c r="U26" i="3"/>
  <c r="T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AC26" i="3" s="1"/>
  <c r="E26" i="3"/>
  <c r="D26" i="3"/>
  <c r="C26" i="3"/>
  <c r="S26" i="3" s="1"/>
  <c r="B26" i="3"/>
  <c r="A26" i="3"/>
  <c r="Z25" i="3"/>
  <c r="Y25" i="3"/>
  <c r="X25" i="3"/>
  <c r="W25" i="3"/>
  <c r="V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AC25" i="3" s="1"/>
  <c r="E25" i="3"/>
  <c r="D25" i="3"/>
  <c r="C25" i="3"/>
  <c r="AB25" i="3" s="1"/>
  <c r="B25" i="3"/>
  <c r="U25" i="3" s="1"/>
  <c r="A25" i="3"/>
  <c r="Z24" i="3"/>
  <c r="Y24" i="3"/>
  <c r="X24" i="3"/>
  <c r="W24" i="3"/>
  <c r="V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AC24" i="3" s="1"/>
  <c r="E24" i="3"/>
  <c r="D24" i="3"/>
  <c r="C24" i="3"/>
  <c r="U24" i="3" s="1"/>
  <c r="B24" i="3"/>
  <c r="T24" i="3" s="1"/>
  <c r="AA23" i="3"/>
  <c r="Z23" i="3"/>
  <c r="Y23" i="3"/>
  <c r="X23" i="3"/>
  <c r="W23" i="3"/>
  <c r="V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AC23" i="3" s="1"/>
  <c r="E23" i="3"/>
  <c r="D23" i="3"/>
  <c r="C23" i="3"/>
  <c r="AB23" i="3" s="1"/>
  <c r="B23" i="3"/>
  <c r="U23" i="3" s="1"/>
  <c r="A23" i="3"/>
  <c r="AC22" i="3"/>
  <c r="Z22" i="3"/>
  <c r="Y22" i="3"/>
  <c r="X22" i="3"/>
  <c r="W22" i="3"/>
  <c r="AA22" i="3" s="1"/>
  <c r="V22" i="3"/>
  <c r="U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B22" i="3" s="1"/>
  <c r="B22" i="3"/>
  <c r="T22" i="3" s="1"/>
  <c r="A22" i="3"/>
  <c r="AC21" i="3"/>
  <c r="Z21" i="3"/>
  <c r="Y21" i="3"/>
  <c r="X21" i="3"/>
  <c r="W21" i="3"/>
  <c r="AA21" i="3" s="1"/>
  <c r="V21" i="3"/>
  <c r="U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AB21" i="3" s="1"/>
  <c r="D21" i="3"/>
  <c r="C21" i="3"/>
  <c r="B21" i="3"/>
  <c r="T21" i="3" s="1"/>
  <c r="A21" i="3"/>
  <c r="AC20" i="3"/>
  <c r="Z20" i="3"/>
  <c r="Y20" i="3"/>
  <c r="X20" i="3"/>
  <c r="W20" i="3"/>
  <c r="AA20" i="3" s="1"/>
  <c r="V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AB20" i="3" s="1"/>
  <c r="B20" i="3"/>
  <c r="U20" i="3" s="1"/>
  <c r="A20" i="3"/>
  <c r="AB19" i="3"/>
  <c r="Z19" i="3"/>
  <c r="Y19" i="3"/>
  <c r="X19" i="3"/>
  <c r="W19" i="3"/>
  <c r="AA19" i="3" s="1"/>
  <c r="V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AC19" i="3" s="1"/>
  <c r="E19" i="3"/>
  <c r="D19" i="3"/>
  <c r="T19" i="3" s="1"/>
  <c r="C19" i="3"/>
  <c r="B19" i="3"/>
  <c r="U19" i="3" s="1"/>
  <c r="A19" i="3"/>
  <c r="AB18" i="3"/>
  <c r="AA18" i="3"/>
  <c r="Z18" i="3"/>
  <c r="Y18" i="3"/>
  <c r="X18" i="3"/>
  <c r="W18" i="3"/>
  <c r="V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AC18" i="3" s="1"/>
  <c r="E18" i="3"/>
  <c r="D18" i="3"/>
  <c r="C18" i="3"/>
  <c r="U18" i="3" s="1"/>
  <c r="B18" i="3"/>
  <c r="A18" i="3"/>
  <c r="AB17" i="3"/>
  <c r="Z17" i="3"/>
  <c r="Y17" i="3"/>
  <c r="X17" i="3"/>
  <c r="W17" i="3"/>
  <c r="V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AC17" i="3" s="1"/>
  <c r="E17" i="3"/>
  <c r="D17" i="3"/>
  <c r="T17" i="3" s="1"/>
  <c r="C17" i="3"/>
  <c r="B17" i="3"/>
  <c r="U17" i="3" s="1"/>
  <c r="A17" i="3"/>
  <c r="Z16" i="3"/>
  <c r="Y16" i="3"/>
  <c r="X16" i="3"/>
  <c r="W16" i="3"/>
  <c r="V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AC16" i="3" s="1"/>
  <c r="E16" i="3"/>
  <c r="D16" i="3"/>
  <c r="C16" i="3"/>
  <c r="U16" i="3" s="1"/>
  <c r="B16" i="3"/>
  <c r="T16" i="3" s="1"/>
  <c r="A16" i="3"/>
  <c r="AA15" i="3"/>
  <c r="Z15" i="3"/>
  <c r="Y15" i="3"/>
  <c r="X15" i="3"/>
  <c r="W15" i="3"/>
  <c r="V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AC15" i="3" s="1"/>
  <c r="E15" i="3"/>
  <c r="D15" i="3"/>
  <c r="C15" i="3"/>
  <c r="S15" i="3" s="1"/>
  <c r="B15" i="3"/>
  <c r="U15" i="3" s="1"/>
  <c r="A15" i="3"/>
  <c r="AC14" i="3"/>
  <c r="Z14" i="3"/>
  <c r="Y14" i="3"/>
  <c r="X14" i="3"/>
  <c r="X3" i="3" s="1"/>
  <c r="W14" i="3"/>
  <c r="AA14" i="3" s="1"/>
  <c r="V14" i="3"/>
  <c r="U14" i="3"/>
  <c r="R14" i="3"/>
  <c r="Q14" i="3"/>
  <c r="P14" i="3"/>
  <c r="P3" i="3" s="1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B14" i="3" s="1"/>
  <c r="B14" i="3"/>
  <c r="T14" i="3" s="1"/>
  <c r="A14" i="3"/>
  <c r="AC13" i="3"/>
  <c r="Z13" i="3"/>
  <c r="Y13" i="3"/>
  <c r="X13" i="3"/>
  <c r="W13" i="3"/>
  <c r="AA13" i="3" s="1"/>
  <c r="V13" i="3"/>
  <c r="U13" i="3"/>
  <c r="R13" i="3"/>
  <c r="Q13" i="3"/>
  <c r="P13" i="3"/>
  <c r="O13" i="3"/>
  <c r="N13" i="3"/>
  <c r="M13" i="3"/>
  <c r="M3" i="3" s="1"/>
  <c r="L13" i="3"/>
  <c r="K13" i="3"/>
  <c r="J13" i="3"/>
  <c r="I13" i="3"/>
  <c r="H13" i="3"/>
  <c r="G13" i="3"/>
  <c r="F13" i="3"/>
  <c r="E13" i="3"/>
  <c r="AB13" i="3" s="1"/>
  <c r="D13" i="3"/>
  <c r="C13" i="3"/>
  <c r="B13" i="3"/>
  <c r="T13" i="3" s="1"/>
  <c r="A13" i="3"/>
  <c r="AC12" i="3"/>
  <c r="Z12" i="3"/>
  <c r="Z3" i="3" s="1"/>
  <c r="Y12" i="3"/>
  <c r="X12" i="3"/>
  <c r="W12" i="3"/>
  <c r="AA12" i="3" s="1"/>
  <c r="V12" i="3"/>
  <c r="R12" i="3"/>
  <c r="R3" i="3" s="1"/>
  <c r="Q12" i="3"/>
  <c r="P12" i="3"/>
  <c r="O12" i="3"/>
  <c r="N12" i="3"/>
  <c r="M12" i="3"/>
  <c r="L12" i="3"/>
  <c r="K12" i="3"/>
  <c r="J12" i="3"/>
  <c r="J4" i="3" s="1"/>
  <c r="I12" i="3"/>
  <c r="H12" i="3"/>
  <c r="G12" i="3"/>
  <c r="F12" i="3"/>
  <c r="E12" i="3"/>
  <c r="D12" i="3"/>
  <c r="C12" i="3"/>
  <c r="AB12" i="3" s="1"/>
  <c r="B12" i="3"/>
  <c r="B4" i="3" s="1"/>
  <c r="B5" i="3" s="1"/>
  <c r="AB11" i="3"/>
  <c r="Z11" i="3"/>
  <c r="Y11" i="3"/>
  <c r="X11" i="3"/>
  <c r="W11" i="3"/>
  <c r="W3" i="3" s="1"/>
  <c r="V11" i="3"/>
  <c r="R11" i="3"/>
  <c r="Q11" i="3"/>
  <c r="P11" i="3"/>
  <c r="O11" i="3"/>
  <c r="N2" i="3" s="1"/>
  <c r="R2" i="3" s="1"/>
  <c r="N11" i="3"/>
  <c r="M11" i="3"/>
  <c r="L11" i="3"/>
  <c r="K11" i="3"/>
  <c r="J11" i="3"/>
  <c r="I11" i="3"/>
  <c r="H11" i="3"/>
  <c r="G11" i="3"/>
  <c r="G3" i="3" s="1"/>
  <c r="F11" i="3"/>
  <c r="AC11" i="3" s="1"/>
  <c r="E11" i="3"/>
  <c r="D11" i="3"/>
  <c r="T11" i="3" s="1"/>
  <c r="C11" i="3"/>
  <c r="B11" i="3"/>
  <c r="U11" i="3" s="1"/>
  <c r="A11" i="3"/>
  <c r="AB10" i="3"/>
  <c r="AA10" i="3"/>
  <c r="Z10" i="3"/>
  <c r="Y10" i="3"/>
  <c r="X10" i="3"/>
  <c r="W10" i="3"/>
  <c r="V10" i="3"/>
  <c r="T10" i="3"/>
  <c r="S10" i="3"/>
  <c r="R10" i="3"/>
  <c r="Q10" i="3"/>
  <c r="P10" i="3"/>
  <c r="O10" i="3"/>
  <c r="N10" i="3"/>
  <c r="M10" i="3"/>
  <c r="L10" i="3"/>
  <c r="L4" i="3" s="1"/>
  <c r="L5" i="3" s="1"/>
  <c r="K10" i="3"/>
  <c r="J10" i="3"/>
  <c r="I10" i="3"/>
  <c r="H10" i="3"/>
  <c r="G10" i="3"/>
  <c r="F10" i="3"/>
  <c r="E10" i="3"/>
  <c r="D10" i="3"/>
  <c r="D4" i="3" s="1"/>
  <c r="D5" i="3" s="1"/>
  <c r="C10" i="3"/>
  <c r="U10" i="3" s="1"/>
  <c r="B10" i="3"/>
  <c r="A10" i="3"/>
  <c r="AB9" i="3"/>
  <c r="Z9" i="3"/>
  <c r="Y9" i="3"/>
  <c r="Y4" i="3" s="1"/>
  <c r="X9" i="3"/>
  <c r="W9" i="3"/>
  <c r="AA9" i="3" s="1"/>
  <c r="V9" i="3"/>
  <c r="R9" i="3"/>
  <c r="Q9" i="3"/>
  <c r="Q4" i="3" s="1"/>
  <c r="P9" i="3"/>
  <c r="O9" i="3"/>
  <c r="N9" i="3"/>
  <c r="M9" i="3"/>
  <c r="L9" i="3"/>
  <c r="K9" i="3"/>
  <c r="J9" i="3"/>
  <c r="I9" i="3"/>
  <c r="I4" i="3" s="1"/>
  <c r="H9" i="3"/>
  <c r="G9" i="3"/>
  <c r="F9" i="3"/>
  <c r="AC9" i="3" s="1"/>
  <c r="E9" i="3"/>
  <c r="D9" i="3"/>
  <c r="T9" i="3" s="1"/>
  <c r="C9" i="3"/>
  <c r="B9" i="3"/>
  <c r="U9" i="3" s="1"/>
  <c r="A9" i="3"/>
  <c r="Z8" i="3"/>
  <c r="Y8" i="3"/>
  <c r="X8" i="3"/>
  <c r="W8" i="3"/>
  <c r="V8" i="3"/>
  <c r="V3" i="3" s="1"/>
  <c r="R8" i="3"/>
  <c r="Q8" i="3"/>
  <c r="P8" i="3"/>
  <c r="O8" i="3"/>
  <c r="N8" i="3"/>
  <c r="N3" i="3" s="1"/>
  <c r="M8" i="3"/>
  <c r="L8" i="3"/>
  <c r="K8" i="3"/>
  <c r="J8" i="3"/>
  <c r="I8" i="3"/>
  <c r="H8" i="3"/>
  <c r="G8" i="3"/>
  <c r="F8" i="3"/>
  <c r="AC8" i="3" s="1"/>
  <c r="E8" i="3"/>
  <c r="D8" i="3"/>
  <c r="C8" i="3"/>
  <c r="U8" i="3" s="1"/>
  <c r="B8" i="3"/>
  <c r="T8" i="3" s="1"/>
  <c r="A8" i="3"/>
  <c r="AA7" i="3"/>
  <c r="Z7" i="3"/>
  <c r="Z4" i="3" s="1"/>
  <c r="Z5" i="3" s="1"/>
  <c r="Y7" i="3"/>
  <c r="X7" i="3"/>
  <c r="X4" i="3" s="1"/>
  <c r="W7" i="3"/>
  <c r="V7" i="3"/>
  <c r="S7" i="3"/>
  <c r="R7" i="3"/>
  <c r="R4" i="3" s="1"/>
  <c r="R5" i="3" s="1"/>
  <c r="Q7" i="3"/>
  <c r="P7" i="3"/>
  <c r="P4" i="3" s="1"/>
  <c r="O7" i="3"/>
  <c r="N7" i="3"/>
  <c r="M7" i="3"/>
  <c r="L7" i="3"/>
  <c r="K7" i="3"/>
  <c r="K4" i="3" s="1"/>
  <c r="K5" i="3" s="1"/>
  <c r="J7" i="3"/>
  <c r="I7" i="3"/>
  <c r="H7" i="3"/>
  <c r="H4" i="3" s="1"/>
  <c r="H5" i="3" s="1"/>
  <c r="G7" i="3"/>
  <c r="F7" i="3"/>
  <c r="AC7" i="3" s="1"/>
  <c r="E7" i="3"/>
  <c r="D7" i="3"/>
  <c r="C7" i="3"/>
  <c r="J2" i="3" s="1"/>
  <c r="B7" i="3"/>
  <c r="U7" i="3" s="1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V4" i="3"/>
  <c r="V5" i="3" s="1"/>
  <c r="M4" i="3"/>
  <c r="M5" i="3" s="1"/>
  <c r="E4" i="3"/>
  <c r="E5" i="3" s="1"/>
  <c r="Y3" i="3"/>
  <c r="Q3" i="3"/>
  <c r="H3" i="3"/>
  <c r="AC2" i="3"/>
  <c r="AB2" i="3"/>
  <c r="AA2" i="3"/>
  <c r="Z2" i="3"/>
  <c r="W2" i="3"/>
  <c r="V2" i="3"/>
  <c r="U2" i="3"/>
  <c r="T2" i="3"/>
  <c r="S2" i="3"/>
  <c r="M2" i="3"/>
  <c r="L2" i="3"/>
  <c r="K2" i="3"/>
  <c r="H2" i="3"/>
  <c r="G2" i="3"/>
  <c r="F2" i="3"/>
  <c r="E2" i="3"/>
  <c r="D2" i="3"/>
  <c r="C2" i="3"/>
  <c r="B2" i="3"/>
  <c r="Q5" i="3" l="1"/>
  <c r="Q2" i="3"/>
  <c r="P2" i="3" s="1"/>
  <c r="J5" i="3"/>
  <c r="P5" i="3"/>
  <c r="I3" i="3"/>
  <c r="F4" i="3"/>
  <c r="F5" i="3" s="1"/>
  <c r="N4" i="3"/>
  <c r="N5" i="3" s="1"/>
  <c r="W4" i="3"/>
  <c r="W5" i="3" s="1"/>
  <c r="T7" i="3"/>
  <c r="AB7" i="3"/>
  <c r="AC10" i="3"/>
  <c r="AC4" i="3" s="1"/>
  <c r="AC5" i="3" s="1"/>
  <c r="S12" i="3"/>
  <c r="T15" i="3"/>
  <c r="AB15" i="3"/>
  <c r="S20" i="3"/>
  <c r="T23" i="3"/>
  <c r="AA120" i="3"/>
  <c r="AB149" i="3"/>
  <c r="AC176" i="3"/>
  <c r="AA176" i="3"/>
  <c r="AC202" i="3"/>
  <c r="AB213" i="3"/>
  <c r="AB237" i="3"/>
  <c r="AB269" i="3"/>
  <c r="AB301" i="3"/>
  <c r="AC399" i="3"/>
  <c r="AA399" i="3"/>
  <c r="B3" i="3"/>
  <c r="J3" i="3"/>
  <c r="G4" i="3"/>
  <c r="G5" i="3" s="1"/>
  <c r="S9" i="3"/>
  <c r="T12" i="3"/>
  <c r="S17" i="3"/>
  <c r="AA17" i="3"/>
  <c r="T20" i="3"/>
  <c r="S25" i="3"/>
  <c r="AA25" i="3"/>
  <c r="AA33" i="3"/>
  <c r="AA41" i="3"/>
  <c r="AA49" i="3"/>
  <c r="AB118" i="3"/>
  <c r="AC146" i="3"/>
  <c r="AB157" i="3"/>
  <c r="AC184" i="3"/>
  <c r="AA184" i="3"/>
  <c r="AC210" i="3"/>
  <c r="AB221" i="3"/>
  <c r="AC256" i="3"/>
  <c r="AA256" i="3"/>
  <c r="AC288" i="3"/>
  <c r="AA288" i="3"/>
  <c r="AC359" i="3"/>
  <c r="AA359" i="3"/>
  <c r="C3" i="3"/>
  <c r="K3" i="3"/>
  <c r="U12" i="3"/>
  <c r="U4" i="3" s="1"/>
  <c r="U5" i="3" s="1"/>
  <c r="S14" i="3"/>
  <c r="S22" i="3"/>
  <c r="T25" i="3"/>
  <c r="AB102" i="3"/>
  <c r="AB165" i="3"/>
  <c r="AC192" i="3"/>
  <c r="AA192" i="3"/>
  <c r="AB229" i="3"/>
  <c r="AB261" i="3"/>
  <c r="AB293" i="3"/>
  <c r="AC319" i="3"/>
  <c r="AA319" i="3"/>
  <c r="AC431" i="3"/>
  <c r="AA431" i="3"/>
  <c r="X2" i="3"/>
  <c r="X5" i="3" s="1"/>
  <c r="D3" i="3"/>
  <c r="L3" i="3"/>
  <c r="S11" i="3"/>
  <c r="AA11" i="3"/>
  <c r="S19" i="3"/>
  <c r="AA107" i="3"/>
  <c r="AC162" i="3"/>
  <c r="AC200" i="3"/>
  <c r="AA200" i="3"/>
  <c r="AC226" i="3"/>
  <c r="AC248" i="3"/>
  <c r="AA248" i="3"/>
  <c r="AC280" i="3"/>
  <c r="AA280" i="3"/>
  <c r="AC232" i="3"/>
  <c r="AA232" i="3"/>
  <c r="AC264" i="3"/>
  <c r="AA264" i="3"/>
  <c r="Y2" i="3"/>
  <c r="Y5" i="3" s="1"/>
  <c r="E3" i="3"/>
  <c r="S8" i="3"/>
  <c r="S4" i="3" s="1"/>
  <c r="S5" i="3" s="1"/>
  <c r="AA8" i="3"/>
  <c r="AA4" i="3" s="1"/>
  <c r="AA5" i="3" s="1"/>
  <c r="S16" i="3"/>
  <c r="AA16" i="3"/>
  <c r="S24" i="3"/>
  <c r="AA24" i="3"/>
  <c r="AA32" i="3"/>
  <c r="AA40" i="3"/>
  <c r="AA48" i="3"/>
  <c r="AA56" i="3"/>
  <c r="AA64" i="3"/>
  <c r="AA72" i="3"/>
  <c r="AA80" i="3"/>
  <c r="AA88" i="3"/>
  <c r="AA96" i="3"/>
  <c r="AC128" i="3"/>
  <c r="AA128" i="3"/>
  <c r="AC136" i="3"/>
  <c r="AA136" i="3"/>
  <c r="AC144" i="3"/>
  <c r="AA144" i="3"/>
  <c r="AB181" i="3"/>
  <c r="AC208" i="3"/>
  <c r="AA208" i="3"/>
  <c r="AB253" i="3"/>
  <c r="AB285" i="3"/>
  <c r="AC296" i="3"/>
  <c r="AA296" i="3"/>
  <c r="I2" i="3"/>
  <c r="I5" i="3" s="1"/>
  <c r="F3" i="3"/>
  <c r="C4" i="3"/>
  <c r="C5" i="3" s="1"/>
  <c r="AB8" i="3"/>
  <c r="S13" i="3"/>
  <c r="AB16" i="3"/>
  <c r="S21" i="3"/>
  <c r="AB24" i="3"/>
  <c r="AC114" i="3"/>
  <c r="AB117" i="3"/>
  <c r="AA118" i="3"/>
  <c r="AC152" i="3"/>
  <c r="AA152" i="3"/>
  <c r="AC178" i="3"/>
  <c r="AB189" i="3"/>
  <c r="AC216" i="3"/>
  <c r="AA216" i="3"/>
  <c r="AC240" i="3"/>
  <c r="AA240" i="3"/>
  <c r="AC272" i="3"/>
  <c r="AA272" i="3"/>
  <c r="AC304" i="3"/>
  <c r="AA304" i="3"/>
  <c r="AC168" i="3"/>
  <c r="AA168" i="3"/>
  <c r="AC106" i="3"/>
  <c r="AC3" i="3" s="1"/>
  <c r="AC160" i="3"/>
  <c r="AA160" i="3"/>
  <c r="AC186" i="3"/>
  <c r="AC224" i="3"/>
  <c r="AA224" i="3"/>
  <c r="AC122" i="3"/>
  <c r="AC130" i="3"/>
  <c r="AC138" i="3"/>
  <c r="AC234" i="3"/>
  <c r="AC242" i="3"/>
  <c r="AC250" i="3"/>
  <c r="AC258" i="3"/>
  <c r="AC266" i="3"/>
  <c r="AC274" i="3"/>
  <c r="AC282" i="3"/>
  <c r="AC290" i="3"/>
  <c r="AC298" i="3"/>
  <c r="AC306" i="3"/>
  <c r="AC311" i="3"/>
  <c r="AB324" i="3"/>
  <c r="AC391" i="3"/>
  <c r="AA391" i="3"/>
  <c r="AB404" i="3"/>
  <c r="AB436" i="3"/>
  <c r="AC449" i="3"/>
  <c r="AC457" i="3"/>
  <c r="AC479" i="3"/>
  <c r="AA479" i="3"/>
  <c r="AC511" i="3"/>
  <c r="AA511" i="3"/>
  <c r="AC313" i="3"/>
  <c r="AC351" i="3"/>
  <c r="AA351" i="3"/>
  <c r="AC423" i="3"/>
  <c r="AA423" i="3"/>
  <c r="AB310" i="3"/>
  <c r="AC343" i="3"/>
  <c r="AA343" i="3"/>
  <c r="AB356" i="3"/>
  <c r="AC383" i="3"/>
  <c r="AA383" i="3"/>
  <c r="AB396" i="3"/>
  <c r="AB428" i="3"/>
  <c r="AC471" i="3"/>
  <c r="AA471" i="3"/>
  <c r="AC503" i="3"/>
  <c r="AA503" i="3"/>
  <c r="AC535" i="3"/>
  <c r="AA535" i="3"/>
  <c r="AC335" i="3"/>
  <c r="AA335" i="3"/>
  <c r="AB388" i="3"/>
  <c r="AC415" i="3"/>
  <c r="AA415" i="3"/>
  <c r="AC463" i="3"/>
  <c r="AA463" i="3"/>
  <c r="AB476" i="3"/>
  <c r="AB508" i="3"/>
  <c r="AC375" i="3"/>
  <c r="AA375" i="3"/>
  <c r="AC447" i="3"/>
  <c r="AA447" i="3"/>
  <c r="AC455" i="3"/>
  <c r="AA455" i="3"/>
  <c r="AC495" i="3"/>
  <c r="AA495" i="3"/>
  <c r="AC527" i="3"/>
  <c r="AA527" i="3"/>
  <c r="AB317" i="3"/>
  <c r="AC327" i="3"/>
  <c r="AA327" i="3"/>
  <c r="AB340" i="3"/>
  <c r="AB380" i="3"/>
  <c r="AC407" i="3"/>
  <c r="AA407" i="3"/>
  <c r="AC439" i="3"/>
  <c r="AA439" i="3"/>
  <c r="AB468" i="3"/>
  <c r="AB500" i="3"/>
  <c r="AB532" i="3"/>
  <c r="AA313" i="3"/>
  <c r="AC367" i="3"/>
  <c r="AA367" i="3"/>
  <c r="AC487" i="3"/>
  <c r="AA487" i="3"/>
  <c r="AC519" i="3"/>
  <c r="AA519" i="3"/>
  <c r="AC321" i="3"/>
  <c r="AC329" i="3"/>
  <c r="AC337" i="3"/>
  <c r="AC345" i="3"/>
  <c r="AC353" i="3"/>
  <c r="AC361" i="3"/>
  <c r="AC369" i="3"/>
  <c r="AC377" i="3"/>
  <c r="AC385" i="3"/>
  <c r="AC393" i="3"/>
  <c r="AC401" i="3"/>
  <c r="AC409" i="3"/>
  <c r="AC417" i="3"/>
  <c r="AC425" i="3"/>
  <c r="AC433" i="3"/>
  <c r="AC441" i="3"/>
  <c r="AC473" i="3"/>
  <c r="AC481" i="3"/>
  <c r="AC489" i="3"/>
  <c r="AC497" i="3"/>
  <c r="AC505" i="3"/>
  <c r="AC513" i="3"/>
  <c r="AC521" i="3"/>
  <c r="AC529" i="3"/>
  <c r="AA3" i="3" l="1"/>
  <c r="S3" i="3"/>
  <c r="AB4" i="3"/>
  <c r="AB5" i="3" s="1"/>
  <c r="AB3" i="3"/>
  <c r="U3" i="3"/>
  <c r="T4" i="3"/>
  <c r="T5" i="3" s="1"/>
  <c r="C8" i="2" s="1"/>
  <c r="B8" i="2" s="1"/>
  <c r="T3" i="3"/>
  <c r="C4" i="2" l="1"/>
  <c r="B4" i="2" s="1"/>
  <c r="C5" i="2"/>
  <c r="B5" i="2" s="1"/>
  <c r="C6" i="2"/>
  <c r="B6" i="2" s="1"/>
  <c r="C7" i="2"/>
  <c r="B7" i="2" s="1"/>
</calcChain>
</file>

<file path=xl/sharedStrings.xml><?xml version="1.0" encoding="utf-8"?>
<sst xmlns="http://schemas.openxmlformats.org/spreadsheetml/2006/main" count="94" uniqueCount="58">
  <si>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</si>
  <si>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</si>
  <si>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</si>
  <si>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</si>
  <si>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</si>
  <si>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</si>
  <si>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</si>
  <si>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</si>
  <si>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</si>
  <si>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</si>
  <si>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</si>
  <si>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</si>
  <si>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</si>
  <si>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</si>
  <si>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</si>
  <si>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Aston Villa</t>
  </si>
  <si>
    <t>Everton</t>
  </si>
  <si>
    <t>Brighton</t>
  </si>
  <si>
    <t>Newcastle</t>
  </si>
  <si>
    <t>Arsenal</t>
  </si>
  <si>
    <t>Leicester</t>
  </si>
  <si>
    <t>Man City</t>
  </si>
  <si>
    <t>Bournemouth</t>
  </si>
  <si>
    <t>Southampton</t>
  </si>
  <si>
    <t>Leeds</t>
  </si>
  <si>
    <t>Wolves</t>
  </si>
  <si>
    <t>Fulham</t>
  </si>
  <si>
    <t>Brentford</t>
  </si>
  <si>
    <t>Man Utd</t>
  </si>
  <si>
    <t>Nottm Forest</t>
  </si>
  <si>
    <t>West Ham</t>
  </si>
  <si>
    <t>Chelsea</t>
  </si>
  <si>
    <t>Tottenham</t>
  </si>
  <si>
    <t>Liverpool</t>
  </si>
  <si>
    <t>Crystal Palace</t>
  </si>
  <si>
    <t>Bet</t>
  </si>
  <si>
    <t>Multiplier</t>
  </si>
  <si>
    <t>Home Win</t>
  </si>
  <si>
    <t>Favourite</t>
  </si>
  <si>
    <t>Underdog</t>
  </si>
  <si>
    <t>Draw &gt;4 Draw No Bet Else Draw - Home</t>
  </si>
  <si>
    <t>Draw &gt;4 Draw No Bet Else Draw - Away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</si>
  <si>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</si>
  <si>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</si>
  <si>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</si>
  <si>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</si>
  <si>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</si>
  <si>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</si>
  <si>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</si>
  <si>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</si>
  <si>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</si>
  <si>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</si>
  <si>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</si>
  <si>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</si>
  <si>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</si>
  <si>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</si>
  <si>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</si>
  <si>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Draw If &lt;4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</si>
</sst>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opLeftCell="J1" workbookViewId="0">
      <selection activeCell="Q26" sqref="Q26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1.8</v>
      </c>
      <c r="D2" s="1">
        <v>3.4</v>
      </c>
      <c r="E2" s="1">
        <v>4.75</v>
      </c>
      <c r="F2">
        <v>2.0699999999999998</v>
      </c>
      <c r="G2">
        <v>1.7</v>
      </c>
      <c r="H2">
        <v>1.97</v>
      </c>
      <c r="I2">
        <v>1.83</v>
      </c>
      <c r="J2">
        <v>1.28</v>
      </c>
      <c r="K2">
        <v>3.45</v>
      </c>
      <c r="L2">
        <v>1.1499999999999999</v>
      </c>
      <c r="M2">
        <v>1.98</v>
      </c>
      <c r="N2">
        <v>1.28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2.4</v>
      </c>
      <c r="D3" s="1">
        <v>3.2</v>
      </c>
      <c r="E3" s="1">
        <v>3.1</v>
      </c>
      <c r="F3">
        <v>2.17</v>
      </c>
      <c r="G3">
        <v>1.64</v>
      </c>
      <c r="H3">
        <v>1.87</v>
      </c>
      <c r="I3">
        <v>1.93</v>
      </c>
      <c r="J3">
        <v>1.66</v>
      </c>
      <c r="K3">
        <v>2.14</v>
      </c>
      <c r="L3">
        <v>1.34</v>
      </c>
      <c r="M3">
        <v>1.54</v>
      </c>
      <c r="N3">
        <v>1.32</v>
      </c>
      <c r="O3">
        <v>0</v>
      </c>
      <c r="P3">
        <v>0</v>
      </c>
      <c r="Q3" s="2">
        <v>1</v>
      </c>
    </row>
    <row r="4" spans="1:17" x14ac:dyDescent="0.3">
      <c r="A4" t="s">
        <v>19</v>
      </c>
      <c r="B4" t="s">
        <v>20</v>
      </c>
      <c r="C4" s="1">
        <v>1.53</v>
      </c>
      <c r="D4" s="1">
        <v>4.2</v>
      </c>
      <c r="E4" s="1">
        <v>6</v>
      </c>
      <c r="F4">
        <v>1.64</v>
      </c>
      <c r="G4">
        <v>2.17</v>
      </c>
      <c r="H4">
        <v>1.74</v>
      </c>
      <c r="I4">
        <v>2.08</v>
      </c>
      <c r="J4">
        <v>1.17</v>
      </c>
      <c r="K4">
        <v>4.5999999999999996</v>
      </c>
      <c r="L4">
        <v>1.1100000000000001</v>
      </c>
      <c r="M4">
        <v>2.44</v>
      </c>
      <c r="N4">
        <v>1.19</v>
      </c>
      <c r="O4">
        <v>4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1.06</v>
      </c>
      <c r="D5" s="1">
        <v>13</v>
      </c>
      <c r="E5" s="1">
        <v>34</v>
      </c>
      <c r="F5">
        <v>1.3</v>
      </c>
      <c r="G5">
        <v>3.32</v>
      </c>
      <c r="H5">
        <v>2.85</v>
      </c>
      <c r="I5">
        <v>1.41</v>
      </c>
      <c r="J5">
        <v>1.0049999999999999</v>
      </c>
      <c r="K5">
        <v>17</v>
      </c>
      <c r="L5">
        <v>0</v>
      </c>
      <c r="M5">
        <v>8.9</v>
      </c>
      <c r="N5">
        <v>1.03</v>
      </c>
      <c r="O5">
        <v>4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2.2999999999999998</v>
      </c>
      <c r="D6" s="1">
        <v>3.4</v>
      </c>
      <c r="E6" s="1">
        <v>3</v>
      </c>
      <c r="F6">
        <v>1.67</v>
      </c>
      <c r="G6">
        <v>2.11</v>
      </c>
      <c r="H6">
        <v>1.56</v>
      </c>
      <c r="I6">
        <v>2.4</v>
      </c>
      <c r="J6">
        <v>1.63</v>
      </c>
      <c r="K6">
        <v>2.1800000000000002</v>
      </c>
      <c r="L6">
        <v>1.34</v>
      </c>
      <c r="M6">
        <v>1.58</v>
      </c>
      <c r="N6">
        <v>1.28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2.2999999999999998</v>
      </c>
      <c r="D7" s="1">
        <v>3.25</v>
      </c>
      <c r="E7" s="1">
        <v>3.1</v>
      </c>
      <c r="F7">
        <v>2.0299999999999998</v>
      </c>
      <c r="G7">
        <v>1.73</v>
      </c>
      <c r="H7">
        <v>1.79</v>
      </c>
      <c r="I7">
        <v>2.0099999999999998</v>
      </c>
      <c r="J7">
        <v>1.63</v>
      </c>
      <c r="K7">
        <v>2.1800000000000002</v>
      </c>
      <c r="L7">
        <v>1.33</v>
      </c>
      <c r="M7">
        <v>1.57</v>
      </c>
      <c r="N7">
        <v>1.32</v>
      </c>
      <c r="O7">
        <v>0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3.7</v>
      </c>
      <c r="D8" s="1">
        <v>3.5</v>
      </c>
      <c r="E8" s="1">
        <v>2</v>
      </c>
      <c r="F8">
        <v>1.75</v>
      </c>
      <c r="G8">
        <v>2</v>
      </c>
      <c r="H8">
        <v>1.64</v>
      </c>
      <c r="I8">
        <v>2.25</v>
      </c>
      <c r="J8">
        <v>2.69</v>
      </c>
      <c r="K8">
        <v>1.43</v>
      </c>
      <c r="L8">
        <v>1.77</v>
      </c>
      <c r="M8">
        <v>1.24</v>
      </c>
      <c r="N8">
        <v>1.27</v>
      </c>
      <c r="O8">
        <v>4</v>
      </c>
      <c r="P8">
        <v>0</v>
      </c>
      <c r="Q8" s="2">
        <v>1</v>
      </c>
    </row>
    <row r="9" spans="1:17" x14ac:dyDescent="0.3">
      <c r="A9" t="s">
        <v>29</v>
      </c>
      <c r="B9" t="s">
        <v>30</v>
      </c>
      <c r="C9" s="1">
        <v>4.2</v>
      </c>
      <c r="D9" s="1">
        <v>3.5</v>
      </c>
      <c r="E9" s="1">
        <v>1.86</v>
      </c>
      <c r="F9">
        <v>1.88</v>
      </c>
      <c r="G9">
        <v>1.85</v>
      </c>
      <c r="H9">
        <v>1.77</v>
      </c>
      <c r="I9">
        <v>2.0299999999999998</v>
      </c>
      <c r="J9">
        <v>3.06</v>
      </c>
      <c r="K9">
        <v>1.34</v>
      </c>
      <c r="L9">
        <v>1.89</v>
      </c>
      <c r="M9">
        <v>1.19</v>
      </c>
      <c r="N9">
        <v>1.26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2.2000000000000002</v>
      </c>
      <c r="D10" s="1">
        <v>3.4</v>
      </c>
      <c r="E10" s="1">
        <v>3.25</v>
      </c>
      <c r="F10">
        <v>1.91</v>
      </c>
      <c r="G10">
        <v>1.82</v>
      </c>
      <c r="H10">
        <v>1.72</v>
      </c>
      <c r="I10">
        <v>2.11</v>
      </c>
      <c r="J10">
        <v>1.57</v>
      </c>
      <c r="K10">
        <v>2.31</v>
      </c>
      <c r="L10">
        <v>1.31</v>
      </c>
      <c r="M10">
        <v>1.62</v>
      </c>
      <c r="N10">
        <v>1.28</v>
      </c>
      <c r="O10">
        <v>2</v>
      </c>
      <c r="P10">
        <v>2</v>
      </c>
      <c r="Q10" s="2">
        <v>1</v>
      </c>
    </row>
    <row r="11" spans="1:17" x14ac:dyDescent="0.3">
      <c r="A11" t="s">
        <v>33</v>
      </c>
      <c r="B11" t="s">
        <v>34</v>
      </c>
      <c r="C11" s="1">
        <v>1.1599999999999999</v>
      </c>
      <c r="D11" s="1">
        <v>6.5</v>
      </c>
      <c r="E11" s="1">
        <v>16</v>
      </c>
      <c r="F11">
        <v>1.55</v>
      </c>
      <c r="G11">
        <v>2.35</v>
      </c>
      <c r="H11">
        <v>2.25</v>
      </c>
      <c r="I11">
        <v>1.64</v>
      </c>
      <c r="J11">
        <v>1.03</v>
      </c>
      <c r="K11">
        <v>10</v>
      </c>
      <c r="L11">
        <v>1.02</v>
      </c>
      <c r="M11">
        <v>4.75</v>
      </c>
      <c r="N11">
        <v>1.08</v>
      </c>
      <c r="O11">
        <v>1</v>
      </c>
      <c r="P11">
        <v>3</v>
      </c>
      <c r="Q11" s="2">
        <v>1</v>
      </c>
    </row>
    <row r="12" spans="1:17" x14ac:dyDescent="0.3">
      <c r="A12" t="s">
        <v>32</v>
      </c>
      <c r="B12" t="s">
        <v>25</v>
      </c>
      <c r="C12" s="1">
        <v>1.36</v>
      </c>
      <c r="D12" s="1">
        <v>4.5999999999999996</v>
      </c>
      <c r="E12" s="1">
        <v>8</v>
      </c>
      <c r="F12">
        <v>1.72</v>
      </c>
      <c r="G12">
        <v>2.04</v>
      </c>
      <c r="H12">
        <v>1.96</v>
      </c>
      <c r="I12">
        <v>1.84</v>
      </c>
      <c r="J12">
        <v>1.1100000000000001</v>
      </c>
      <c r="K12">
        <v>6</v>
      </c>
      <c r="L12">
        <v>1.06</v>
      </c>
      <c r="M12">
        <v>2.97</v>
      </c>
      <c r="N12">
        <v>1.1599999999999999</v>
      </c>
      <c r="O12">
        <v>1</v>
      </c>
      <c r="P12">
        <v>0</v>
      </c>
      <c r="Q12">
        <v>2</v>
      </c>
    </row>
    <row r="13" spans="1:17" x14ac:dyDescent="0.3">
      <c r="A13" t="s">
        <v>34</v>
      </c>
      <c r="B13" t="s">
        <v>15</v>
      </c>
      <c r="C13" s="1">
        <v>2.5</v>
      </c>
      <c r="D13" s="1">
        <v>3.2</v>
      </c>
      <c r="E13" s="1">
        <v>2.87</v>
      </c>
      <c r="F13">
        <v>2.12</v>
      </c>
      <c r="G13">
        <v>1.67</v>
      </c>
      <c r="H13">
        <v>1.85</v>
      </c>
      <c r="I13">
        <v>1.95</v>
      </c>
      <c r="J13">
        <v>1.74</v>
      </c>
      <c r="K13">
        <v>2</v>
      </c>
      <c r="L13">
        <v>1.38</v>
      </c>
      <c r="M13">
        <v>1.49</v>
      </c>
      <c r="N13">
        <v>1.32</v>
      </c>
      <c r="O13">
        <v>3</v>
      </c>
      <c r="P13">
        <v>1</v>
      </c>
      <c r="Q13">
        <v>2</v>
      </c>
    </row>
    <row r="14" spans="1:17" x14ac:dyDescent="0.3">
      <c r="A14" t="s">
        <v>26</v>
      </c>
      <c r="B14" t="s">
        <v>27</v>
      </c>
      <c r="C14" s="1">
        <v>2.4500000000000002</v>
      </c>
      <c r="D14" s="1">
        <v>3.3</v>
      </c>
      <c r="E14" s="1">
        <v>2.87</v>
      </c>
      <c r="F14">
        <v>1.92</v>
      </c>
      <c r="G14">
        <v>1.81</v>
      </c>
      <c r="H14">
        <v>1.72</v>
      </c>
      <c r="I14">
        <v>2.1</v>
      </c>
      <c r="J14">
        <v>1.73</v>
      </c>
      <c r="K14">
        <v>2.0299999999999998</v>
      </c>
      <c r="L14">
        <v>1.38</v>
      </c>
      <c r="M14">
        <v>1.51</v>
      </c>
      <c r="N14">
        <v>1.29</v>
      </c>
      <c r="O14">
        <v>3</v>
      </c>
      <c r="P14">
        <v>2</v>
      </c>
      <c r="Q14">
        <v>2</v>
      </c>
    </row>
    <row r="15" spans="1:17" x14ac:dyDescent="0.3">
      <c r="A15" t="s">
        <v>20</v>
      </c>
      <c r="B15" t="s">
        <v>23</v>
      </c>
      <c r="C15" s="1">
        <v>1.83</v>
      </c>
      <c r="D15" s="1">
        <v>3.8</v>
      </c>
      <c r="E15" s="1">
        <v>4</v>
      </c>
      <c r="F15">
        <v>1.59</v>
      </c>
      <c r="G15">
        <v>2.25</v>
      </c>
      <c r="H15">
        <v>1.56</v>
      </c>
      <c r="I15">
        <v>2.42</v>
      </c>
      <c r="J15">
        <v>1.35</v>
      </c>
      <c r="K15">
        <v>3.03</v>
      </c>
      <c r="L15">
        <v>1.2</v>
      </c>
      <c r="M15">
        <v>1.94</v>
      </c>
      <c r="N15">
        <v>1.23</v>
      </c>
      <c r="O15">
        <v>1</v>
      </c>
      <c r="P15">
        <v>2</v>
      </c>
      <c r="Q15">
        <v>2</v>
      </c>
    </row>
    <row r="16" spans="1:17" x14ac:dyDescent="0.3">
      <c r="A16" t="s">
        <v>16</v>
      </c>
      <c r="B16" t="s">
        <v>29</v>
      </c>
      <c r="C16">
        <v>1.95</v>
      </c>
      <c r="D16">
        <v>3.4</v>
      </c>
      <c r="E16">
        <v>4</v>
      </c>
      <c r="F16">
        <v>2.06</v>
      </c>
      <c r="G16">
        <v>1.71</v>
      </c>
      <c r="H16">
        <v>1.88</v>
      </c>
      <c r="I16">
        <v>1.91</v>
      </c>
      <c r="J16">
        <v>1.37</v>
      </c>
      <c r="K16">
        <v>2.93</v>
      </c>
      <c r="L16">
        <v>1.2</v>
      </c>
      <c r="M16">
        <v>1.83</v>
      </c>
      <c r="N16">
        <v>1.28</v>
      </c>
      <c r="O16">
        <v>1</v>
      </c>
      <c r="P16">
        <v>1</v>
      </c>
      <c r="Q16">
        <v>2</v>
      </c>
    </row>
    <row r="17" spans="1:17" x14ac:dyDescent="0.3">
      <c r="A17" t="s">
        <v>22</v>
      </c>
      <c r="B17" t="s">
        <v>19</v>
      </c>
      <c r="C17">
        <v>8</v>
      </c>
      <c r="D17">
        <v>4.5999999999999996</v>
      </c>
      <c r="E17">
        <v>1.4</v>
      </c>
      <c r="F17">
        <v>1.7</v>
      </c>
      <c r="G17">
        <v>2.08</v>
      </c>
      <c r="H17">
        <v>1.94</v>
      </c>
      <c r="I17">
        <v>1.86</v>
      </c>
      <c r="J17">
        <v>5.9</v>
      </c>
      <c r="K17">
        <v>1.1100000000000001</v>
      </c>
      <c r="L17">
        <v>2.89</v>
      </c>
      <c r="M17">
        <v>1.06</v>
      </c>
      <c r="N17">
        <v>1.17</v>
      </c>
      <c r="O17">
        <v>0</v>
      </c>
      <c r="P17">
        <v>3</v>
      </c>
      <c r="Q17">
        <v>2</v>
      </c>
    </row>
    <row r="18" spans="1:17" x14ac:dyDescent="0.3">
      <c r="A18" t="s">
        <v>24</v>
      </c>
      <c r="B18" t="s">
        <v>31</v>
      </c>
      <c r="C18">
        <v>6</v>
      </c>
      <c r="D18">
        <v>4.33</v>
      </c>
      <c r="E18">
        <v>1.53</v>
      </c>
      <c r="F18">
        <v>1.7</v>
      </c>
      <c r="G18">
        <v>2.0699999999999998</v>
      </c>
      <c r="H18">
        <v>1.79</v>
      </c>
      <c r="I18">
        <v>2.0099999999999998</v>
      </c>
      <c r="J18">
        <v>4.5999999999999996</v>
      </c>
      <c r="K18">
        <v>1.17</v>
      </c>
      <c r="L18">
        <v>2.46</v>
      </c>
      <c r="M18">
        <v>1.1100000000000001</v>
      </c>
      <c r="N18">
        <v>1.19</v>
      </c>
      <c r="O18">
        <v>3</v>
      </c>
      <c r="P18">
        <v>0</v>
      </c>
      <c r="Q18">
        <v>2</v>
      </c>
    </row>
    <row r="19" spans="1:17" x14ac:dyDescent="0.3">
      <c r="A19" t="s">
        <v>30</v>
      </c>
      <c r="B19" t="s">
        <v>17</v>
      </c>
      <c r="C19">
        <v>2.2999999999999998</v>
      </c>
      <c r="D19">
        <v>3.3</v>
      </c>
      <c r="E19">
        <v>3.1</v>
      </c>
      <c r="F19">
        <v>1.9</v>
      </c>
      <c r="G19">
        <v>1.83</v>
      </c>
      <c r="H19">
        <v>1.72</v>
      </c>
      <c r="I19">
        <v>2.12</v>
      </c>
      <c r="J19">
        <v>1.63</v>
      </c>
      <c r="K19">
        <v>2.19</v>
      </c>
      <c r="L19">
        <v>1.33</v>
      </c>
      <c r="M19">
        <v>1.57</v>
      </c>
      <c r="N19">
        <v>1.29</v>
      </c>
      <c r="O19">
        <v>0</v>
      </c>
      <c r="P19">
        <v>2</v>
      </c>
      <c r="Q19">
        <v>2</v>
      </c>
    </row>
    <row r="20" spans="1:17" x14ac:dyDescent="0.3">
      <c r="A20" t="s">
        <v>18</v>
      </c>
      <c r="B20" t="s">
        <v>21</v>
      </c>
      <c r="C20">
        <v>8.5</v>
      </c>
      <c r="D20">
        <v>5</v>
      </c>
      <c r="E20">
        <v>1.33</v>
      </c>
      <c r="F20">
        <v>1.56</v>
      </c>
      <c r="G20">
        <v>2.33</v>
      </c>
      <c r="H20">
        <v>1.84</v>
      </c>
      <c r="I20">
        <v>1.95</v>
      </c>
      <c r="J20">
        <v>6</v>
      </c>
      <c r="K20">
        <v>1.1000000000000001</v>
      </c>
      <c r="L20">
        <v>3.1</v>
      </c>
      <c r="M20">
        <v>1.05</v>
      </c>
      <c r="N20">
        <v>1.1399999999999999</v>
      </c>
      <c r="O20">
        <v>3</v>
      </c>
      <c r="P20">
        <v>3</v>
      </c>
      <c r="Q20">
        <v>2</v>
      </c>
    </row>
    <row r="21" spans="1:17" x14ac:dyDescent="0.3">
      <c r="A21" t="s">
        <v>28</v>
      </c>
      <c r="B21" t="s">
        <v>33</v>
      </c>
      <c r="C21">
        <v>5</v>
      </c>
      <c r="D21">
        <v>4.2</v>
      </c>
      <c r="E21">
        <v>1.57</v>
      </c>
      <c r="F21">
        <v>1.5</v>
      </c>
      <c r="G21">
        <v>2.4700000000000002</v>
      </c>
      <c r="H21">
        <v>1.58</v>
      </c>
      <c r="I21">
        <v>2.38</v>
      </c>
      <c r="J21">
        <v>4.25</v>
      </c>
      <c r="K21">
        <v>1.2</v>
      </c>
      <c r="L21">
        <v>2.34</v>
      </c>
      <c r="M21">
        <v>1.1200000000000001</v>
      </c>
      <c r="N21">
        <v>1.19</v>
      </c>
      <c r="O21">
        <v>2</v>
      </c>
      <c r="P21">
        <v>1</v>
      </c>
      <c r="Q21">
        <v>2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J13" sqref="J13"/>
    </sheetView>
  </sheetViews>
  <sheetFormatPr defaultRowHeight="14.4" x14ac:dyDescent="0.3"/>
  <cols>
    <col min="2" max="2" width="34.21875" bestFit="1" customWidth="1"/>
    <col min="3" max="3" width="12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Home Underdog</v>
      </c>
      <c r="C4">
        <f>LARGE(Analysis!$5:$5, 1)</f>
        <v>3.15</v>
      </c>
    </row>
    <row r="5" spans="2:3" x14ac:dyDescent="0.3">
      <c r="B5" t="str">
        <f>_xlfn.XLOOKUP(C5, Analysis!$5:$5, Analysis!$1:$1)</f>
        <v>Third Outcome</v>
      </c>
      <c r="C5">
        <f>LARGE(Analysis!$5:$5, 2)</f>
        <v>2.6074999999999999</v>
      </c>
    </row>
    <row r="6" spans="2:3" x14ac:dyDescent="0.3">
      <c r="B6" t="str">
        <f>_xlfn.XLOOKUP(C6, Analysis!$5:$5, Analysis!$1:$1)</f>
        <v>Underdog</v>
      </c>
      <c r="C6">
        <f>LARGE(Analysis!$5:$5, 3)</f>
        <v>2.1</v>
      </c>
    </row>
    <row r="7" spans="2:3" x14ac:dyDescent="0.3">
      <c r="B7" t="str">
        <f>_xlfn.XLOOKUP(C7, Analysis!$5:$5, Analysis!$1:$1)</f>
        <v>Away Underdog</v>
      </c>
      <c r="C7">
        <f>LARGE(Analysis!$5:$5, 4)</f>
        <v>1.6500000000000001</v>
      </c>
    </row>
    <row r="8" spans="2:3" x14ac:dyDescent="0.3">
      <c r="B8" t="str">
        <f>_xlfn.XLOOKUP(C8, Analysis!$5:$5, Analysis!$1:$1)</f>
        <v>Draw No Bet - Home</v>
      </c>
      <c r="C8">
        <f>LARGE(Analysis!$5:$5, 5)</f>
        <v>1.616785714285714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tabSelected="1" zoomScale="70" zoomScaleNormal="70" workbookViewId="0">
      <selection activeCell="P23" sqref="P23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hidden="1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37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49</v>
      </c>
      <c r="O1" s="4" t="s">
        <v>50</v>
      </c>
      <c r="P1" s="4" t="s">
        <v>51</v>
      </c>
      <c r="Q1" s="4" t="s">
        <v>52</v>
      </c>
      <c r="R1" s="4" t="s">
        <v>53</v>
      </c>
      <c r="S1" s="4" t="s">
        <v>54</v>
      </c>
      <c r="T1" s="4" t="s">
        <v>55</v>
      </c>
      <c r="U1" s="4" t="s">
        <v>56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57</v>
      </c>
      <c r="AA1" s="5" t="s">
        <v>42</v>
      </c>
      <c r="AB1" s="5" t="s">
        <v>43</v>
      </c>
      <c r="AC1" s="5" t="s">
        <v>44</v>
      </c>
    </row>
    <row r="2" spans="1:29" x14ac:dyDescent="0.3">
      <c r="A2" s="6" t="s">
        <v>45</v>
      </c>
      <c r="B2">
        <f>COUNT('Raw Data'!$O:$O)</f>
        <v>20</v>
      </c>
      <c r="C2">
        <f>COUNT('Raw Data'!$O:$O)</f>
        <v>20</v>
      </c>
      <c r="D2">
        <f>COUNT('Raw Data'!$O:$O)</f>
        <v>20</v>
      </c>
      <c r="E2">
        <f>COUNT('Raw Data'!$O:$O)</f>
        <v>20</v>
      </c>
      <c r="F2">
        <f>COUNT('Raw Data'!$O:$O)</f>
        <v>20</v>
      </c>
      <c r="G2">
        <f>COUNT('Raw Data'!$O:$O)</f>
        <v>20</v>
      </c>
      <c r="H2">
        <f>COUNT('Raw Data'!$O:$O)</f>
        <v>20</v>
      </c>
      <c r="I2">
        <f>COUNT('Raw Data'!$O:$O)-COUNTIF($C7:$C1048576, "&gt;0")</f>
        <v>14</v>
      </c>
      <c r="J2">
        <f>COUNT('Raw Data'!$O:$O)-COUNTIF($C7:$C1048576, "&gt;0")</f>
        <v>14</v>
      </c>
      <c r="K2">
        <f>COUNT('Raw Data'!$O:$O)</f>
        <v>20</v>
      </c>
      <c r="L2">
        <f>COUNT('Raw Data'!$O:$O)</f>
        <v>20</v>
      </c>
      <c r="M2">
        <f>COUNT('Raw Data'!$O:$O)</f>
        <v>20</v>
      </c>
      <c r="N2">
        <f>COUNTIF(O:O, TRUE())</f>
        <v>14</v>
      </c>
      <c r="P2">
        <f>Q2</f>
        <v>6</v>
      </c>
      <c r="Q2">
        <f>B2-N2</f>
        <v>6</v>
      </c>
      <c r="R2">
        <f>N2</f>
        <v>14</v>
      </c>
      <c r="S2">
        <f>COUNT('Raw Data'!$O:$O)</f>
        <v>20</v>
      </c>
      <c r="T2">
        <f>COUNT('Raw Data'!$O:$O)</f>
        <v>20</v>
      </c>
      <c r="U2">
        <f>COUNT('Raw Data'!$O:$O)</f>
        <v>20</v>
      </c>
      <c r="V2">
        <f>COUNT('Raw Data'!$O:$O)</f>
        <v>20</v>
      </c>
      <c r="W2">
        <f>COUNT('Raw Data'!$O:$O)</f>
        <v>20</v>
      </c>
      <c r="X2">
        <f>COUNT('Raw Data'!$O:$O)-COUNTIF(C7:C1048576, "&gt;4")</f>
        <v>19</v>
      </c>
      <c r="Y2">
        <f>COUNT('Raw Data'!$O:$O)-COUNTIF(C7:C1048576, "&gt;4")</f>
        <v>19</v>
      </c>
      <c r="Z2">
        <f>COUNTIF('Raw Data'!D:D, "&lt;4")</f>
        <v>12</v>
      </c>
      <c r="AA2">
        <f>COUNT('Raw Data'!$O:$O)-1</f>
        <v>19</v>
      </c>
      <c r="AB2">
        <f>COUNT('Raw Data'!$O:$O)-1</f>
        <v>19</v>
      </c>
      <c r="AC2">
        <f>COUNT('Raw Data'!$O:$O)-1</f>
        <v>19</v>
      </c>
    </row>
    <row r="3" spans="1:29" x14ac:dyDescent="0.3">
      <c r="A3" s="6" t="s">
        <v>46</v>
      </c>
      <c r="B3">
        <f t="shared" ref="B3:N3" si="0">COUNTIF(B7:B1048576, "&gt;0")</f>
        <v>10</v>
      </c>
      <c r="C3">
        <f t="shared" si="0"/>
        <v>6</v>
      </c>
      <c r="D3">
        <f t="shared" si="0"/>
        <v>4</v>
      </c>
      <c r="E3">
        <f t="shared" si="0"/>
        <v>14</v>
      </c>
      <c r="F3">
        <f t="shared" si="0"/>
        <v>6</v>
      </c>
      <c r="G3">
        <f t="shared" si="0"/>
        <v>11</v>
      </c>
      <c r="H3">
        <f t="shared" si="0"/>
        <v>9</v>
      </c>
      <c r="I3">
        <f t="shared" si="0"/>
        <v>10</v>
      </c>
      <c r="J3">
        <f t="shared" si="0"/>
        <v>4</v>
      </c>
      <c r="K3">
        <f t="shared" si="0"/>
        <v>15</v>
      </c>
      <c r="L3">
        <f t="shared" si="0"/>
        <v>10</v>
      </c>
      <c r="M3">
        <f t="shared" si="0"/>
        <v>14</v>
      </c>
      <c r="N3">
        <f t="shared" si="0"/>
        <v>6</v>
      </c>
      <c r="P3">
        <f t="shared" ref="P3:AC3" si="1">COUNTIF(P7:P1048576, "&gt;0")</f>
        <v>4</v>
      </c>
      <c r="Q3">
        <f t="shared" si="1"/>
        <v>1</v>
      </c>
      <c r="R3">
        <f t="shared" si="1"/>
        <v>3</v>
      </c>
      <c r="S3">
        <f t="shared" si="1"/>
        <v>7</v>
      </c>
      <c r="T3">
        <f t="shared" si="1"/>
        <v>3</v>
      </c>
      <c r="U3">
        <f t="shared" si="1"/>
        <v>10</v>
      </c>
      <c r="V3">
        <f t="shared" si="1"/>
        <v>7</v>
      </c>
      <c r="W3">
        <f t="shared" si="1"/>
        <v>7</v>
      </c>
      <c r="X3">
        <f t="shared" si="1"/>
        <v>10</v>
      </c>
      <c r="Y3">
        <f t="shared" si="1"/>
        <v>7</v>
      </c>
      <c r="Z3">
        <f t="shared" si="1"/>
        <v>5</v>
      </c>
      <c r="AA3">
        <f t="shared" si="1"/>
        <v>2</v>
      </c>
      <c r="AB3">
        <f t="shared" si="1"/>
        <v>3</v>
      </c>
      <c r="AC3">
        <f t="shared" si="1"/>
        <v>1</v>
      </c>
    </row>
    <row r="4" spans="1:29" x14ac:dyDescent="0.3">
      <c r="A4" s="6" t="s">
        <v>47</v>
      </c>
      <c r="B4">
        <f t="shared" ref="B4:N4" si="2">SUM(B7:B1048576)</f>
        <v>29.599999999999998</v>
      </c>
      <c r="C4">
        <f t="shared" si="2"/>
        <v>21.65</v>
      </c>
      <c r="D4">
        <f t="shared" si="2"/>
        <v>24.5</v>
      </c>
      <c r="E4">
        <f t="shared" si="2"/>
        <v>23.98</v>
      </c>
      <c r="F4">
        <f t="shared" si="2"/>
        <v>11.76</v>
      </c>
      <c r="G4">
        <f t="shared" si="2"/>
        <v>19.670000000000002</v>
      </c>
      <c r="H4">
        <f t="shared" si="2"/>
        <v>17.459999999999997</v>
      </c>
      <c r="I4">
        <f t="shared" si="2"/>
        <v>22.634999999999998</v>
      </c>
      <c r="J4">
        <f t="shared" si="2"/>
        <v>16.329999999999998</v>
      </c>
      <c r="K4">
        <f t="shared" si="2"/>
        <v>24.160000000000004</v>
      </c>
      <c r="L4">
        <f t="shared" si="2"/>
        <v>18.510000000000002</v>
      </c>
      <c r="M4">
        <f t="shared" si="2"/>
        <v>16.95</v>
      </c>
      <c r="N4">
        <f t="shared" si="2"/>
        <v>10.7</v>
      </c>
      <c r="P4">
        <f t="shared" ref="P4:AC4" si="3">SUM(P7:P1048576)</f>
        <v>18.899999999999999</v>
      </c>
      <c r="Q4">
        <f t="shared" si="3"/>
        <v>1.4</v>
      </c>
      <c r="R4">
        <f t="shared" si="3"/>
        <v>23.1</v>
      </c>
      <c r="S4">
        <f t="shared" si="3"/>
        <v>12.1</v>
      </c>
      <c r="T4">
        <f t="shared" si="3"/>
        <v>11.5</v>
      </c>
      <c r="U4">
        <f t="shared" si="3"/>
        <v>52.15</v>
      </c>
      <c r="V4">
        <f t="shared" si="3"/>
        <v>12.1</v>
      </c>
      <c r="W4">
        <f t="shared" si="3"/>
        <v>42</v>
      </c>
      <c r="X4">
        <f t="shared" si="3"/>
        <v>28.784999999999997</v>
      </c>
      <c r="Y4">
        <f t="shared" si="3"/>
        <v>27.759999999999998</v>
      </c>
      <c r="Z4">
        <f t="shared" si="3"/>
        <v>16.649999999999999</v>
      </c>
      <c r="AA4">
        <f t="shared" si="3"/>
        <v>13.786</v>
      </c>
      <c r="AB4">
        <f t="shared" si="3"/>
        <v>19.972000000000001</v>
      </c>
      <c r="AC4">
        <f t="shared" si="3"/>
        <v>5.89</v>
      </c>
    </row>
    <row r="5" spans="1:29" x14ac:dyDescent="0.3">
      <c r="A5" s="6" t="s">
        <v>36</v>
      </c>
      <c r="B5">
        <f t="shared" ref="B5:N5" si="4">B4/B2</f>
        <v>1.48</v>
      </c>
      <c r="C5">
        <f t="shared" si="4"/>
        <v>1.0825</v>
      </c>
      <c r="D5">
        <f t="shared" si="4"/>
        <v>1.2250000000000001</v>
      </c>
      <c r="E5">
        <f t="shared" si="4"/>
        <v>1.1990000000000001</v>
      </c>
      <c r="F5">
        <f t="shared" si="4"/>
        <v>0.58799999999999997</v>
      </c>
      <c r="G5">
        <f t="shared" si="4"/>
        <v>0.98350000000000004</v>
      </c>
      <c r="H5">
        <f t="shared" si="4"/>
        <v>0.87299999999999989</v>
      </c>
      <c r="I5">
        <f t="shared" si="4"/>
        <v>1.616785714285714</v>
      </c>
      <c r="J5">
        <f t="shared" si="4"/>
        <v>1.1664285714285714</v>
      </c>
      <c r="K5">
        <f t="shared" si="4"/>
        <v>1.2080000000000002</v>
      </c>
      <c r="L5">
        <f t="shared" si="4"/>
        <v>0.9255000000000001</v>
      </c>
      <c r="M5">
        <f t="shared" si="4"/>
        <v>0.84749999999999992</v>
      </c>
      <c r="N5">
        <f t="shared" si="4"/>
        <v>0.76428571428571423</v>
      </c>
      <c r="P5">
        <f t="shared" ref="P5:AC5" si="5">P4/P2</f>
        <v>3.15</v>
      </c>
      <c r="Q5">
        <f t="shared" si="5"/>
        <v>0.23333333333333331</v>
      </c>
      <c r="R5">
        <f t="shared" si="5"/>
        <v>1.6500000000000001</v>
      </c>
      <c r="S5">
        <f t="shared" si="5"/>
        <v>0.60499999999999998</v>
      </c>
      <c r="T5">
        <f t="shared" si="5"/>
        <v>0.57499999999999996</v>
      </c>
      <c r="U5">
        <f t="shared" si="5"/>
        <v>2.6074999999999999</v>
      </c>
      <c r="V5">
        <f t="shared" si="5"/>
        <v>0.60499999999999998</v>
      </c>
      <c r="W5">
        <f t="shared" si="5"/>
        <v>2.1</v>
      </c>
      <c r="X5">
        <f t="shared" si="5"/>
        <v>1.5149999999999999</v>
      </c>
      <c r="Y5">
        <f t="shared" si="5"/>
        <v>1.4610526315789472</v>
      </c>
      <c r="Z5">
        <f t="shared" si="5"/>
        <v>1.3875</v>
      </c>
      <c r="AA5">
        <f t="shared" si="5"/>
        <v>0.72557894736842099</v>
      </c>
      <c r="AB5">
        <f t="shared" si="5"/>
        <v>1.0511578947368421</v>
      </c>
      <c r="AC5">
        <f t="shared" si="5"/>
        <v>0.31</v>
      </c>
    </row>
    <row r="6" spans="1:29" x14ac:dyDescent="0.3">
      <c r="A6" s="6" t="s">
        <v>48</v>
      </c>
      <c r="B6" s="6" t="str">
        <f t="shared" ref="B6:N6" si="6">B1</f>
        <v>Home Win</v>
      </c>
      <c r="C6" s="6" t="str">
        <f t="shared" si="6"/>
        <v>Draw</v>
      </c>
      <c r="D6" s="6" t="str">
        <f t="shared" si="6"/>
        <v>Away Team</v>
      </c>
      <c r="E6" s="6" t="str">
        <f t="shared" si="6"/>
        <v>Over 2.5</v>
      </c>
      <c r="F6" s="6" t="str">
        <f t="shared" si="6"/>
        <v>Under 2.5</v>
      </c>
      <c r="G6" s="6" t="str">
        <f t="shared" si="6"/>
        <v>Both Teams to Score - Yes</v>
      </c>
      <c r="H6" s="6" t="str">
        <f t="shared" si="6"/>
        <v>Both Teams to Score - No</v>
      </c>
      <c r="I6" s="6" t="str">
        <f t="shared" si="6"/>
        <v>Draw No Bet - Home</v>
      </c>
      <c r="J6" s="6" t="str">
        <f t="shared" si="6"/>
        <v>Draw No Bet - Away</v>
      </c>
      <c r="K6" s="6" t="str">
        <f t="shared" si="6"/>
        <v>Double Chance - Home and Draw</v>
      </c>
      <c r="L6" s="6" t="str">
        <f t="shared" si="6"/>
        <v>Double Chance - Away and Draw</v>
      </c>
      <c r="M6" s="6" t="str">
        <f t="shared" si="6"/>
        <v>Double Chance - Home and Away</v>
      </c>
      <c r="N6" s="6" t="str">
        <f t="shared" si="6"/>
        <v>Home Favourite</v>
      </c>
      <c r="O6" s="6"/>
      <c r="P6" s="6" t="str">
        <f t="shared" ref="P6:AC6" si="7">P1</f>
        <v>Home Underdog</v>
      </c>
      <c r="Q6" s="6" t="str">
        <f t="shared" si="7"/>
        <v>Away Favourite</v>
      </c>
      <c r="R6" s="6" t="str">
        <f t="shared" si="7"/>
        <v>Away Underdog</v>
      </c>
      <c r="S6" s="6" t="str">
        <f t="shared" si="7"/>
        <v>First Outcome</v>
      </c>
      <c r="T6" s="6" t="str">
        <f t="shared" si="7"/>
        <v>Second Outcome</v>
      </c>
      <c r="U6" s="6" t="str">
        <f t="shared" si="7"/>
        <v>Third Outcome</v>
      </c>
      <c r="V6" s="6" t="str">
        <f t="shared" si="7"/>
        <v>Favourite</v>
      </c>
      <c r="W6" s="6" t="str">
        <f t="shared" si="7"/>
        <v>Underdog</v>
      </c>
      <c r="X6" s="6" t="str">
        <f t="shared" si="7"/>
        <v>Draw &gt;4 Draw No Bet Else Draw - Home</v>
      </c>
      <c r="Y6" s="6" t="str">
        <f t="shared" si="7"/>
        <v>Draw &gt;4 Draw No Bet Else Draw - Away</v>
      </c>
      <c r="Z6" s="6" t="str">
        <f t="shared" si="7"/>
        <v>Draw If &lt;4</v>
      </c>
      <c r="AA6" s="6" t="str">
        <f t="shared" si="7"/>
        <v>Underdog and Under 2.5</v>
      </c>
      <c r="AB6" s="6" t="str">
        <f t="shared" si="7"/>
        <v>Draw and Over 2.5</v>
      </c>
      <c r="AC6" s="6" t="str">
        <f t="shared" si="7"/>
        <v>Away and Under 2.5</v>
      </c>
    </row>
    <row r="7" spans="1:29" x14ac:dyDescent="0.3">
      <c r="A7" s="2">
        <f>'Raw Data'!Q2</f>
        <v>1</v>
      </c>
      <c r="B7">
        <f>IF('Raw Data'!O2&gt;'Raw Data'!P2, 'Raw Data'!C2, 0)</f>
        <v>1.8</v>
      </c>
      <c r="C7">
        <f>IF(AND(ISNUMBER('Raw Data'!O2), 'Raw Data'!O2='Raw Data'!P2), 'Raw Data'!D2, 0)</f>
        <v>0</v>
      </c>
      <c r="D7">
        <f>IF('Raw Data'!O2&lt;'Raw Data'!P2, 'Raw Data'!E2, 0)</f>
        <v>0</v>
      </c>
      <c r="E7">
        <f>IF(SUM('Raw Data'!O2:P2)&gt;2, 'Raw Data'!F2, 0)</f>
        <v>2.0699999999999998</v>
      </c>
      <c r="F7">
        <f>IF(AND(ISNUMBER('Raw Data'!O2),SUM('Raw Data'!O2:P2)&lt;3),'Raw Data'!F2,)</f>
        <v>0</v>
      </c>
      <c r="G7">
        <f>IF(AND('Raw Data'!O2&gt;0, 'Raw Data'!P2&gt;0), 'Raw Data'!H2, 0)</f>
        <v>1.97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1.28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1.1499999999999999</v>
      </c>
      <c r="L7">
        <f>IF(AND(ISNUMBER('Raw Data'!O2), OR('Raw Data'!O2&lt;'Raw Data'!P2, 'Raw Data'!O2='Raw Data'!P2)), 'Raw Data'!M2, 0)</f>
        <v>0</v>
      </c>
      <c r="M7">
        <f>IF(AND(ISNUMBER('Raw Data'!O2), OR('Raw Data'!O2&gt;'Raw Data'!P2, 'Raw Data'!O2&lt;'Raw Data'!P2)), 'Raw Data'!N2, 0)</f>
        <v>1.28</v>
      </c>
      <c r="N7">
        <f>IF(AND('Raw Data'!C2&lt;'Raw Data'!E2, 'Raw Data'!O2&gt;'Raw Data'!P2), 'Raw Data'!C2, 0)</f>
        <v>1.8</v>
      </c>
      <c r="O7" t="b">
        <f>'Raw Data'!C2&lt;'Raw Data'!E2</f>
        <v>1</v>
      </c>
      <c r="P7">
        <f>IF(AND('Raw Data'!C2&gt;'Raw Data'!E2, 'Raw Data'!O2&gt;'Raw Data'!P2), 'Raw Data'!C2, 0)</f>
        <v>0</v>
      </c>
      <c r="Q7">
        <f>IF(AND('Raw Data'!C2&gt;'Raw Data'!E2, 'Raw Data'!O2&lt;'Raw Data'!P2), 'Raw Data'!E2, 0)</f>
        <v>0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1.8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0</v>
      </c>
      <c r="V7">
        <f>IF(AND('Raw Data'!C2&lt;'Raw Data'!E2,'Raw Data'!O2&gt;'Raw Data'!P2),'Raw Data'!C2,IF(AND('Raw Data'!E2&lt;'Raw Data'!C2,'Raw Data'!P2&gt;'Raw Data'!O2),'Raw Data'!E2,0))</f>
        <v>1.8</v>
      </c>
      <c r="W7">
        <f>IF(AND('Raw Data'!C2&gt;'Raw Data'!E2,'Raw Data'!O2&gt;'Raw Data'!P2),'Raw Data'!C2,IF(AND('Raw Data'!E2&gt;'Raw Data'!C2,'Raw Data'!P2&gt;'Raw Data'!O2),'Raw Data'!E2,0))</f>
        <v>0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Y7">
        <f>IF(AND('Raw Data'!D2&gt;4,'Raw Data'!O2&lt;'Raw Data'!P2),'Raw Data'!K2,IF(AND('Raw Data'!D2&gt;4,'Raw Data'!O2='Raw Data'!P2),0,IF('Raw Data'!O2='Raw Data'!P2,'Raw Data'!D2,0)))</f>
        <v>0</v>
      </c>
      <c r="Z7">
        <f>IF(AND('Raw Data'!D2&lt;4, 'Raw Data'!O2='Raw Data'!P2), 'Raw Data'!D2, 0)</f>
        <v>0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29" x14ac:dyDescent="0.3">
      <c r="A8" s="2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3.2</v>
      </c>
      <c r="D8">
        <f>IF('Raw Data'!O3&lt;'Raw Data'!P3, 'Raw Data'!E3, 0)</f>
        <v>0</v>
      </c>
      <c r="E8">
        <f>IF(SUM('Raw Data'!O3:P3)&gt;2, 'Raw Data'!F3, 0)</f>
        <v>0</v>
      </c>
      <c r="F8">
        <f>IF(AND(ISNUMBER('Raw Data'!O3),SUM('Raw Data'!O3:P3)&lt;3),'Raw Data'!F3,)</f>
        <v>2.17</v>
      </c>
      <c r="G8">
        <f>IF(AND('Raw Data'!O3&gt;0, 'Raw Data'!P3&gt;0), 'Raw Data'!H3, 0)</f>
        <v>0</v>
      </c>
      <c r="H8">
        <f>IF(AND(ISNUMBER('Raw Data'!O3), OR('Raw Data'!O3=0, 'Raw Data'!P3=0)), 'Raw Data'!I3, 0)</f>
        <v>1.93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1.34</v>
      </c>
      <c r="L8">
        <f>IF(AND(ISNUMBER('Raw Data'!O3), OR('Raw Data'!O3&lt;'Raw Data'!P3, 'Raw Data'!O3='Raw Data'!P3)), 'Raw Data'!M3, 0)</f>
        <v>1.54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1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0</v>
      </c>
      <c r="U8">
        <f>IF(ISNUMBER('Raw Data'!C3), IF(_xlfn.XLOOKUP(SMALL('Raw Data'!C3:E3, 3), B8:D8, B8:D8, 0)&gt;0, SMALL('Raw Data'!C3:E3, 3), 0), 0)</f>
        <v>3.2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3.2</v>
      </c>
      <c r="Y8">
        <f>IF(AND('Raw Data'!D3&gt;4,'Raw Data'!O3&lt;'Raw Data'!P3),'Raw Data'!K3,IF(AND('Raw Data'!D3&gt;4,'Raw Data'!O3='Raw Data'!P3),0,IF('Raw Data'!O3='Raw Data'!P3,'Raw Data'!D3,0)))</f>
        <v>3.2</v>
      </c>
      <c r="Z8">
        <f>IF(AND('Raw Data'!D3&lt;4, 'Raw Data'!O3='Raw Data'!P3), 'Raw Data'!D3, 0)</f>
        <v>3.2</v>
      </c>
      <c r="AA8">
        <f t="shared" si="8"/>
        <v>0</v>
      </c>
      <c r="AB8">
        <f t="shared" si="9"/>
        <v>0</v>
      </c>
      <c r="AC8">
        <f t="shared" si="10"/>
        <v>0</v>
      </c>
    </row>
    <row r="9" spans="1:29" x14ac:dyDescent="0.3">
      <c r="A9" s="2">
        <f>'Raw Data'!Q4</f>
        <v>1</v>
      </c>
      <c r="B9">
        <f>IF('Raw Data'!O4&gt;'Raw Data'!P4, 'Raw Data'!C4, 0)</f>
        <v>1.53</v>
      </c>
      <c r="C9">
        <f>IF(AND(ISNUMBER('Raw Data'!O4), 'Raw Data'!O4='Raw Data'!P4), 'Raw Data'!D4, 0)</f>
        <v>0</v>
      </c>
      <c r="D9">
        <f>IF('Raw Data'!O4&lt;'Raw Data'!P4, 'Raw Data'!E4, 0)</f>
        <v>0</v>
      </c>
      <c r="E9">
        <f>IF(SUM('Raw Data'!O4:P4)&gt;2, 'Raw Data'!F4, 0)</f>
        <v>1.64</v>
      </c>
      <c r="F9">
        <f>IF(AND(ISNUMBER('Raw Data'!O4),SUM('Raw Data'!O4:P4)&lt;3),'Raw Data'!F4,)</f>
        <v>0</v>
      </c>
      <c r="G9">
        <f>IF(AND('Raw Data'!O4&gt;0, 'Raw Data'!P4&gt;0), 'Raw Data'!H4, 0)</f>
        <v>1.74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1.17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1.1100000000000001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1.19</v>
      </c>
      <c r="N9">
        <f>IF(AND('Raw Data'!C4&lt;'Raw Data'!E4, 'Raw Data'!O4&gt;'Raw Data'!P4), 'Raw Data'!C4, 0)</f>
        <v>1.53</v>
      </c>
      <c r="O9" t="b">
        <f>'Raw Data'!C4&lt;'Raw Data'!E4</f>
        <v>1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0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1.53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1.53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1.17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29" x14ac:dyDescent="0.3">
      <c r="A10" s="2">
        <f>'Raw Data'!Q5</f>
        <v>1</v>
      </c>
      <c r="B10">
        <f>IF('Raw Data'!O5&gt;'Raw Data'!P5, 'Raw Data'!C5, 0)</f>
        <v>1.06</v>
      </c>
      <c r="C10">
        <f>IF(AND(ISNUMBER('Raw Data'!O5), 'Raw Data'!O5='Raw Data'!P5), 'Raw Data'!D5, 0)</f>
        <v>0</v>
      </c>
      <c r="D10">
        <f>IF('Raw Data'!O5&lt;'Raw Data'!P5, 'Raw Data'!E5, 0)</f>
        <v>0</v>
      </c>
      <c r="E10">
        <f>IF(SUM('Raw Data'!O5:P5)&gt;2, 'Raw Data'!F5, 0)</f>
        <v>1.3</v>
      </c>
      <c r="F10">
        <f>IF(AND(ISNUMBER('Raw Data'!O5),SUM('Raw Data'!O5:P5)&lt;3),'Raw Data'!F5,)</f>
        <v>0</v>
      </c>
      <c r="G10">
        <f>IF(AND('Raw Data'!O5&gt;0, 'Raw Data'!P5&gt;0), 'Raw Data'!H5, 0)</f>
        <v>0</v>
      </c>
      <c r="H10">
        <f>IF(AND(ISNUMBER('Raw Data'!O5), OR('Raw Data'!O5=0, 'Raw Data'!P5=0)), 'Raw Data'!I5, 0)</f>
        <v>1.41</v>
      </c>
      <c r="I10">
        <f>IF('Raw Data'!O5='Raw Data'!P5, 0, IF('Raw Data'!O5&gt;'Raw Data'!P5, 'Raw Data'!J5, 0))</f>
        <v>1.0049999999999999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0</v>
      </c>
      <c r="L10">
        <f>IF(AND(ISNUMBER('Raw Data'!O5), OR('Raw Data'!O5&lt;'Raw Data'!P5, 'Raw Data'!O5='Raw Data'!P5)), 'Raw Data'!M5, 0)</f>
        <v>0</v>
      </c>
      <c r="M10">
        <f>IF(AND(ISNUMBER('Raw Data'!O5), OR('Raw Data'!O5&gt;'Raw Data'!P5, 'Raw Data'!O5&lt;'Raw Data'!P5)), 'Raw Data'!N5, 0)</f>
        <v>1.03</v>
      </c>
      <c r="N10">
        <f>IF(AND('Raw Data'!C5&lt;'Raw Data'!E5, 'Raw Data'!O5&gt;'Raw Data'!P5), 'Raw Data'!C5, 0)</f>
        <v>1.06</v>
      </c>
      <c r="O10" t="b">
        <f>'Raw Data'!C5&lt;'Raw Data'!E5</f>
        <v>1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1.06</v>
      </c>
      <c r="T10">
        <f>IF(ISNUMBER('Raw Data'!C5), IF(_xlfn.XLOOKUP(SMALL('Raw Data'!C5:E5, 2), B10:D10, B10:D10, 0)&gt;0, SMALL('Raw Data'!C5:E5, 2), 0), 0)</f>
        <v>0</v>
      </c>
      <c r="U10">
        <f>IF(ISNUMBER('Raw Data'!C5), IF(_xlfn.XLOOKUP(SMALL('Raw Data'!C5:E5, 3), B10:D10, B10:D10, 0)&gt;0, SMALL('Raw Data'!C5:E5, 3), 0), 0)</f>
        <v>0</v>
      </c>
      <c r="V10">
        <f>IF(AND('Raw Data'!C5&lt;'Raw Data'!E5,'Raw Data'!O5&gt;'Raw Data'!P5),'Raw Data'!C5,IF(AND('Raw Data'!E5&lt;'Raw Data'!C5,'Raw Data'!P5&gt;'Raw Data'!O5),'Raw Data'!E5,0))</f>
        <v>1.06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1.0049999999999999</v>
      </c>
      <c r="Y10">
        <f>IF(AND('Raw Data'!D5&gt;4,'Raw Data'!O5&lt;'Raw Data'!P5),'Raw Data'!K5,IF(AND('Raw Data'!D5&gt;4,'Raw Data'!O5='Raw Data'!P5),0,IF('Raw Data'!O5='Raw Data'!P5,'Raw Data'!D5,0)))</f>
        <v>0</v>
      </c>
      <c r="Z10">
        <f>IF(AND('Raw Data'!D5&lt;4, 'Raw Data'!O5='Raw Data'!P5), 'Raw Data'!D5, 0)</f>
        <v>0</v>
      </c>
      <c r="AA10">
        <f t="shared" si="8"/>
        <v>0</v>
      </c>
      <c r="AB10">
        <f t="shared" si="9"/>
        <v>0</v>
      </c>
      <c r="AC10">
        <f t="shared" si="10"/>
        <v>0</v>
      </c>
    </row>
    <row r="11" spans="1:29" x14ac:dyDescent="0.3">
      <c r="A11" s="2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3.4</v>
      </c>
      <c r="D11">
        <f>IF('Raw Data'!O6&lt;'Raw Data'!P6, 'Raw Data'!E6, 0)</f>
        <v>0</v>
      </c>
      <c r="E11">
        <f>IF(SUM('Raw Data'!O6:P6)&gt;2, 'Raw Data'!F6, 0)</f>
        <v>1.67</v>
      </c>
      <c r="F11">
        <f>IF(AND(ISNUMBER('Raw Data'!O6),SUM('Raw Data'!O6:P6)&lt;3),'Raw Data'!F6,)</f>
        <v>0</v>
      </c>
      <c r="G11">
        <f>IF(AND('Raw Data'!O6&gt;0, 'Raw Data'!P6&gt;0), 'Raw Data'!H6, 0)</f>
        <v>1.56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0</v>
      </c>
      <c r="K11">
        <f>IF(AND(ISNUMBER('Raw Data'!O6), OR('Raw Data'!O6&gt;'Raw Data'!P6, 'Raw Data'!O6='Raw Data'!P6)), 'Raw Data'!L6, 0)</f>
        <v>1.34</v>
      </c>
      <c r="L11">
        <f>IF(AND(ISNUMBER('Raw Data'!O6), OR('Raw Data'!O6&lt;'Raw Data'!P6, 'Raw Data'!O6='Raw Data'!P6)), 'Raw Data'!M6, 0)</f>
        <v>1.58</v>
      </c>
      <c r="M11">
        <f>IF(AND(ISNUMBER('Raw Data'!O6), OR('Raw Data'!O6&gt;'Raw Data'!P6, 'Raw Data'!O6&lt;'Raw Data'!P6)), 'Raw Data'!N6, 0)</f>
        <v>0</v>
      </c>
      <c r="N11">
        <f>IF(AND('Raw Data'!C6&lt;'Raw Data'!E6, 'Raw Data'!O6&gt;'Raw Data'!P6), 'Raw Data'!C6, 0)</f>
        <v>0</v>
      </c>
      <c r="O11" t="b">
        <f>'Raw Data'!C6&lt;'Raw Data'!E6</f>
        <v>1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0</v>
      </c>
      <c r="R11">
        <f>IF(AND('Raw Data'!C6&lt;'Raw Data'!E6, 'Raw Data'!O6&lt;'Raw Data'!P6), 'Raw Data'!E6, 0)</f>
        <v>0</v>
      </c>
      <c r="S11">
        <f>IF(ISNUMBER('Raw Data'!C6), IF(_xlfn.XLOOKUP(SMALL('Raw Data'!C6:E6, 1), B11:D11, B11:D11, 0)&gt;0, SMALL('Raw Data'!C6:E6, 1), 0), 0)</f>
        <v>0</v>
      </c>
      <c r="T11">
        <f>IF(ISNUMBER('Raw Data'!C6), IF(_xlfn.XLOOKUP(SMALL('Raw Data'!C6:E6, 2), B11:D11, B11:D11, 0)&gt;0, SMALL('Raw Data'!C6:E6, 2), 0), 0)</f>
        <v>0</v>
      </c>
      <c r="U11">
        <f>IF(ISNUMBER('Raw Data'!C6), IF(_xlfn.XLOOKUP(SMALL('Raw Data'!C6:E6, 3), B11:D11, B11:D11, 0)&gt;0, SMALL('Raw Data'!C6:E6, 3), 0), 0)</f>
        <v>3.4</v>
      </c>
      <c r="V11">
        <f>IF(AND('Raw Data'!C6&lt;'Raw Data'!E6,'Raw Data'!O6&gt;'Raw Data'!P6),'Raw Data'!C6,IF(AND('Raw Data'!E6&lt;'Raw Data'!C6,'Raw Data'!P6&gt;'Raw Data'!O6),'Raw Data'!E6,0))</f>
        <v>0</v>
      </c>
      <c r="W11">
        <f>IF(AND('Raw Data'!C6&gt;'Raw Data'!E6,'Raw Data'!O6&gt;'Raw Data'!P6),'Raw Data'!C6,IF(AND('Raw Data'!E6&gt;'Raw Data'!C6,'Raw Data'!P6&gt;'Raw Data'!O6),'Raw Data'!E6,0))</f>
        <v>0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3.4</v>
      </c>
      <c r="Y11">
        <f>IF(AND('Raw Data'!D6&gt;4,'Raw Data'!O6&lt;'Raw Data'!P6),'Raw Data'!K6,IF(AND('Raw Data'!D6&gt;4,'Raw Data'!O6='Raw Data'!P6),0,IF('Raw Data'!O6='Raw Data'!P6,'Raw Data'!D6,0)))</f>
        <v>3.4</v>
      </c>
      <c r="Z11">
        <f>IF(AND('Raw Data'!D6&lt;4, 'Raw Data'!O6='Raw Data'!P6), 'Raw Data'!D6, 0)</f>
        <v>3.4</v>
      </c>
      <c r="AA11">
        <f t="shared" si="8"/>
        <v>0</v>
      </c>
      <c r="AB11">
        <f t="shared" si="9"/>
        <v>5.6779999999999999</v>
      </c>
      <c r="AC11">
        <f t="shared" si="10"/>
        <v>0</v>
      </c>
    </row>
    <row r="12" spans="1:29" x14ac:dyDescent="0.3">
      <c r="A12" s="2" t="s">
        <v>0</v>
      </c>
      <c r="B12">
        <f>IF('Raw Data'!O7&gt;'Raw Data'!P7, 'Raw Data'!C7, 0)</f>
        <v>0</v>
      </c>
      <c r="C12">
        <f>IF(AND(ISNUMBER('Raw Data'!O7), 'Raw Data'!O7='Raw Data'!P7), 'Raw Data'!D7, 0)</f>
        <v>3.25</v>
      </c>
      <c r="D12">
        <f>IF('Raw Data'!O7&lt;'Raw Data'!P7, 'Raw Data'!E7, 0)</f>
        <v>0</v>
      </c>
      <c r="E12">
        <f>IF(SUM('Raw Data'!O7:P7)&gt;2, 'Raw Data'!F7, 0)</f>
        <v>0</v>
      </c>
      <c r="F12">
        <f>IF(AND(ISNUMBER('Raw Data'!O7),SUM('Raw Data'!O7:P7)&lt;3),'Raw Data'!F7,)</f>
        <v>2.0299999999999998</v>
      </c>
      <c r="G12">
        <f>IF(AND('Raw Data'!O7&gt;0, 'Raw Data'!P7&gt;0), 'Raw Data'!H7, 0)</f>
        <v>0</v>
      </c>
      <c r="H12">
        <f>IF(AND(ISNUMBER('Raw Data'!O7), OR('Raw Data'!O7=0, 'Raw Data'!P7=0)), 'Raw Data'!I7, 0)</f>
        <v>2.0099999999999998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1.33</v>
      </c>
      <c r="L12">
        <f>IF(AND(ISNUMBER('Raw Data'!O7), OR('Raw Data'!O7&lt;'Raw Data'!P7, 'Raw Data'!O7='Raw Data'!P7)), 'Raw Data'!M7, 0)</f>
        <v>1.57</v>
      </c>
      <c r="M12">
        <f>IF(AND(ISNUMBER('Raw Data'!O7), OR('Raw Data'!O7&gt;'Raw Data'!P7, 'Raw Data'!O7&lt;'Raw Data'!P7)), 'Raw Data'!N7, 0)</f>
        <v>0</v>
      </c>
      <c r="N12">
        <f>IF(AND('Raw Data'!C7&lt;'Raw Data'!E7, 'Raw Data'!O7&gt;'Raw Data'!P7), 'Raw Data'!C7, 0)</f>
        <v>0</v>
      </c>
      <c r="O12" t="b">
        <f>'Raw Data'!C7&lt;'Raw Data'!E7</f>
        <v>1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0</v>
      </c>
      <c r="T12">
        <f>IF(ISNUMBER('Raw Data'!C7), IF(_xlfn.XLOOKUP(SMALL('Raw Data'!C7:E7, 2), B12:D12, B12:D12, 0)&gt;0, SMALL('Raw Data'!C7:E7, 2), 0), 0)</f>
        <v>0</v>
      </c>
      <c r="U12">
        <f>IF(ISNUMBER('Raw Data'!C7), IF(_xlfn.XLOOKUP(SMALL('Raw Data'!C7:E7, 3), B12:D12, B12:D12, 0)&gt;0, SMALL('Raw Data'!C7:E7, 3), 0), 0)</f>
        <v>3.25</v>
      </c>
      <c r="V12">
        <f>IF(AND('Raw Data'!C7&lt;'Raw Data'!E7,'Raw Data'!O7&gt;'Raw Data'!P7),'Raw Data'!C7,IF(AND('Raw Data'!E7&lt;'Raw Data'!C7,'Raw Data'!P7&gt;'Raw Data'!O7),'Raw Data'!E7,0))</f>
        <v>0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3.25</v>
      </c>
      <c r="Y12">
        <f>IF(AND('Raw Data'!D7&gt;4,'Raw Data'!O7&lt;'Raw Data'!P7),'Raw Data'!K7,IF(AND('Raw Data'!D7&gt;4,'Raw Data'!O7='Raw Data'!P7),0,IF('Raw Data'!O7='Raw Data'!P7,'Raw Data'!D7,0)))</f>
        <v>3.25</v>
      </c>
      <c r="Z12">
        <f>IF(AND('Raw Data'!D7&lt;4, 'Raw Data'!O7='Raw Data'!P7), 'Raw Data'!D7, 0)</f>
        <v>3.25</v>
      </c>
      <c r="AA12">
        <f t="shared" si="8"/>
        <v>0</v>
      </c>
      <c r="AB12">
        <f t="shared" si="9"/>
        <v>0</v>
      </c>
      <c r="AC12">
        <f t="shared" si="10"/>
        <v>0</v>
      </c>
    </row>
    <row r="13" spans="1:29" x14ac:dyDescent="0.3">
      <c r="A13" s="2">
        <f>'Raw Data'!Q8</f>
        <v>1</v>
      </c>
      <c r="B13">
        <f>IF('Raw Data'!O8&gt;'Raw Data'!P8, 'Raw Data'!C8, 0)</f>
        <v>3.7</v>
      </c>
      <c r="C13">
        <f>IF(AND(ISNUMBER('Raw Data'!O8), 'Raw Data'!O8='Raw Data'!P8), 'Raw Data'!D8, 0)</f>
        <v>0</v>
      </c>
      <c r="D13">
        <f>IF('Raw Data'!O8&lt;'Raw Data'!P8, 'Raw Data'!E8, 0)</f>
        <v>0</v>
      </c>
      <c r="E13">
        <f>IF(SUM('Raw Data'!O8:P8)&gt;2, 'Raw Data'!F8, 0)</f>
        <v>1.75</v>
      </c>
      <c r="F13">
        <f>IF(AND(ISNUMBER('Raw Data'!O8),SUM('Raw Data'!O8:P8)&lt;3),'Raw Data'!F8,)</f>
        <v>0</v>
      </c>
      <c r="G13">
        <f>IF(AND('Raw Data'!O8&gt;0, 'Raw Data'!P8&gt;0), 'Raw Data'!H8, 0)</f>
        <v>0</v>
      </c>
      <c r="H13">
        <f>IF(AND(ISNUMBER('Raw Data'!O8), OR('Raw Data'!O8=0, 'Raw Data'!P8=0)), 'Raw Data'!I8, 0)</f>
        <v>2.25</v>
      </c>
      <c r="I13">
        <f>IF('Raw Data'!O8='Raw Data'!P8, 0, IF('Raw Data'!O8&gt;'Raw Data'!P8, 'Raw Data'!J8, 0))</f>
        <v>2.69</v>
      </c>
      <c r="J13">
        <f>IF('Raw Data'!O8='Raw Data'!P8, 0, IF('Raw Data'!O8&lt;'Raw Data'!P8, 'Raw Data'!K8, 0))</f>
        <v>0</v>
      </c>
      <c r="K13">
        <f>IF(AND(ISNUMBER('Raw Data'!O8), OR('Raw Data'!O8&gt;'Raw Data'!P8, 'Raw Data'!O8='Raw Data'!P8)), 'Raw Data'!L8, 0)</f>
        <v>1.77</v>
      </c>
      <c r="L13">
        <f>IF(AND(ISNUMBER('Raw Data'!O8), OR('Raw Data'!O8&lt;'Raw Data'!P8, 'Raw Data'!O8='Raw Data'!P8)), 'Raw Data'!M8, 0)</f>
        <v>0</v>
      </c>
      <c r="M13">
        <f>IF(AND(ISNUMBER('Raw Data'!O8), OR('Raw Data'!O8&gt;'Raw Data'!P8, 'Raw Data'!O8&lt;'Raw Data'!P8)), 'Raw Data'!N8, 0)</f>
        <v>1.27</v>
      </c>
      <c r="N13">
        <f>IF(AND('Raw Data'!C8&lt;'Raw Data'!E8, 'Raw Data'!O8&gt;'Raw Data'!P8), 'Raw Data'!C8, 0)</f>
        <v>0</v>
      </c>
      <c r="O13" t="b">
        <f>'Raw Data'!C8&lt;'Raw Data'!E8</f>
        <v>0</v>
      </c>
      <c r="P13">
        <f>IF(AND('Raw Data'!C8&gt;'Raw Data'!E8, 'Raw Data'!O8&gt;'Raw Data'!P8), 'Raw Data'!C8, 0)</f>
        <v>3.7</v>
      </c>
      <c r="Q13">
        <f>IF(AND('Raw Data'!C8&gt;'Raw Data'!E8, 'Raw Data'!O8&lt;'Raw Data'!P8), 'Raw Data'!E8, 0)</f>
        <v>0</v>
      </c>
      <c r="R13">
        <f>IF(AND('Raw Data'!C8&lt;'Raw Data'!E8, 'Raw Data'!O8&lt;'Raw Data'!P8), 'Raw Data'!E8, 0)</f>
        <v>0</v>
      </c>
      <c r="S13">
        <f>IF(ISNUMBER('Raw Data'!C8), IF(_xlfn.XLOOKUP(SMALL('Raw Data'!C8:E8, 1), B13:D13, B13:D13, 0)&gt;0, SMALL('Raw Data'!C8:E8, 1), 0), 0)</f>
        <v>0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3.7</v>
      </c>
      <c r="V13">
        <f>IF(AND('Raw Data'!C8&lt;'Raw Data'!E8,'Raw Data'!O8&gt;'Raw Data'!P8),'Raw Data'!C8,IF(AND('Raw Data'!E8&lt;'Raw Data'!C8,'Raw Data'!P8&gt;'Raw Data'!O8),'Raw Data'!E8,0))</f>
        <v>0</v>
      </c>
      <c r="W13">
        <f>IF(AND('Raw Data'!C8&gt;'Raw Data'!E8,'Raw Data'!O8&gt;'Raw Data'!P8),'Raw Data'!C8,IF(AND('Raw Data'!E8&gt;'Raw Data'!C8,'Raw Data'!P8&gt;'Raw Data'!O8),'Raw Data'!E8,0))</f>
        <v>3.7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Y13">
        <f>IF(AND('Raw Data'!D8&gt;4,'Raw Data'!O8&lt;'Raw Data'!P8),'Raw Data'!K8,IF(AND('Raw Data'!D8&gt;4,'Raw Data'!O8='Raw Data'!P8),0,IF('Raw Data'!O8='Raw Data'!P8,'Raw Data'!D8,0)))</f>
        <v>0</v>
      </c>
      <c r="Z13">
        <f>IF(AND('Raw Data'!D8&lt;4, 'Raw Data'!O8='Raw Data'!P8), 'Raw Data'!D8, 0)</f>
        <v>0</v>
      </c>
      <c r="AA13">
        <f t="shared" si="8"/>
        <v>0</v>
      </c>
      <c r="AB13">
        <f t="shared" si="9"/>
        <v>0</v>
      </c>
      <c r="AC13">
        <f t="shared" si="10"/>
        <v>0</v>
      </c>
    </row>
    <row r="14" spans="1:29" x14ac:dyDescent="0.3">
      <c r="A14" s="2">
        <f>'Raw Data'!Q9</f>
        <v>1</v>
      </c>
      <c r="B14">
        <f>IF('Raw Data'!O9&gt;'Raw Data'!P9, 'Raw Data'!C9, 0)</f>
        <v>4.2</v>
      </c>
      <c r="C14">
        <f>IF(AND(ISNUMBER('Raw Data'!O9), 'Raw Data'!O9='Raw Data'!P9), 'Raw Data'!D9, 0)</f>
        <v>0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1.88</v>
      </c>
      <c r="G14">
        <f>IF(AND('Raw Data'!O9&gt;0, 'Raw Data'!P9&gt;0), 'Raw Data'!H9, 0)</f>
        <v>0</v>
      </c>
      <c r="H14">
        <f>IF(AND(ISNUMBER('Raw Data'!O9), OR('Raw Data'!O9=0, 'Raw Data'!P9=0)), 'Raw Data'!I9, 0)</f>
        <v>2.0299999999999998</v>
      </c>
      <c r="I14">
        <f>IF('Raw Data'!O9='Raw Data'!P9, 0, IF('Raw Data'!O9&gt;'Raw Data'!P9, 'Raw Data'!J9, 0))</f>
        <v>3.06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1.89</v>
      </c>
      <c r="L14">
        <f>IF(AND(ISNUMBER('Raw Data'!O9), OR('Raw Data'!O9&lt;'Raw Data'!P9, 'Raw Data'!O9='Raw Data'!P9)), 'Raw Data'!M9, 0)</f>
        <v>0</v>
      </c>
      <c r="M14">
        <f>IF(AND(ISNUMBER('Raw Data'!O9), OR('Raw Data'!O9&gt;'Raw Data'!P9, 'Raw Data'!O9&lt;'Raw Data'!P9)), 'Raw Data'!N9, 0)</f>
        <v>1.26</v>
      </c>
      <c r="N14">
        <f>IF(AND('Raw Data'!C9&lt;'Raw Data'!E9, 'Raw Data'!O9&gt;'Raw Data'!P9), 'Raw Data'!C9, 0)</f>
        <v>0</v>
      </c>
      <c r="O14" t="b">
        <f>'Raw Data'!C9&lt;'Raw Data'!E9</f>
        <v>0</v>
      </c>
      <c r="P14">
        <f>IF(AND('Raw Data'!C9&gt;'Raw Data'!E9, 'Raw Data'!O9&gt;'Raw Data'!P9), 'Raw Data'!C9, 0)</f>
        <v>4.2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0</v>
      </c>
      <c r="U14">
        <f>IF(ISNUMBER('Raw Data'!C9), IF(_xlfn.XLOOKUP(SMALL('Raw Data'!C9:E9, 3), B14:D14, B14:D14, 0)&gt;0, SMALL('Raw Data'!C9:E9, 3), 0), 0)</f>
        <v>4.2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4.2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0</v>
      </c>
      <c r="Y14">
        <f>IF(AND('Raw Data'!D9&gt;4,'Raw Data'!O9&lt;'Raw Data'!P9),'Raw Data'!K9,IF(AND('Raw Data'!D9&gt;4,'Raw Data'!O9='Raw Data'!P9),0,IF('Raw Data'!O9='Raw Data'!P9,'Raw Data'!D9,0)))</f>
        <v>0</v>
      </c>
      <c r="Z14">
        <f>IF(AND('Raw Data'!D9&lt;4, 'Raw Data'!O9='Raw Data'!P9), 'Raw Data'!D9, 0)</f>
        <v>0</v>
      </c>
      <c r="AA14">
        <f t="shared" si="8"/>
        <v>7.8959999999999999</v>
      </c>
      <c r="AB14">
        <f t="shared" si="9"/>
        <v>0</v>
      </c>
      <c r="AC14">
        <f t="shared" si="10"/>
        <v>0</v>
      </c>
    </row>
    <row r="15" spans="1:29" x14ac:dyDescent="0.3">
      <c r="A15" s="2">
        <f>'Raw Data'!Q10</f>
        <v>1</v>
      </c>
      <c r="B15">
        <f>IF('Raw Data'!O10&gt;'Raw Data'!P10, 'Raw Data'!C10, 0)</f>
        <v>0</v>
      </c>
      <c r="C15">
        <f>IF(AND(ISNUMBER('Raw Data'!O10), 'Raw Data'!O10='Raw Data'!P10), 'Raw Data'!D10, 0)</f>
        <v>3.4</v>
      </c>
      <c r="D15">
        <f>IF('Raw Data'!O10&lt;'Raw Data'!P10, 'Raw Data'!E10, 0)</f>
        <v>0</v>
      </c>
      <c r="E15">
        <f>IF(SUM('Raw Data'!O10:P10)&gt;2, 'Raw Data'!F10, 0)</f>
        <v>1.91</v>
      </c>
      <c r="F15">
        <f>IF(AND(ISNUMBER('Raw Data'!O10),SUM('Raw Data'!O10:P10)&lt;3),'Raw Data'!F10,)</f>
        <v>0</v>
      </c>
      <c r="G15">
        <f>IF(AND('Raw Data'!O10&gt;0, 'Raw Data'!P10&gt;0), 'Raw Data'!H10, 0)</f>
        <v>1.72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1.31</v>
      </c>
      <c r="L15">
        <f>IF(AND(ISNUMBER('Raw Data'!O10), OR('Raw Data'!O10&lt;'Raw Data'!P10, 'Raw Data'!O10='Raw Data'!P10)), 'Raw Data'!M10, 0)</f>
        <v>1.62</v>
      </c>
      <c r="M15">
        <f>IF(AND(ISNUMBER('Raw Data'!O10), OR('Raw Data'!O10&gt;'Raw Data'!P10, 'Raw Data'!O10&lt;'Raw Data'!P10)), 'Raw Data'!N10, 0)</f>
        <v>0</v>
      </c>
      <c r="N15">
        <f>IF(AND('Raw Data'!C10&lt;'Raw Data'!E10, 'Raw Data'!O10&gt;'Raw Data'!P10), 'Raw Data'!C10, 0)</f>
        <v>0</v>
      </c>
      <c r="O15" t="b">
        <f>'Raw Data'!C10&lt;'Raw Data'!E10</f>
        <v>1</v>
      </c>
      <c r="P15">
        <f>IF(AND('Raw Data'!C10&gt;'Raw Data'!E10, 'Raw Data'!O10&gt;'Raw Data'!P10), 'Raw Data'!C10, 0)</f>
        <v>0</v>
      </c>
      <c r="Q15">
        <f>IF(AND('Raw Data'!C10&gt;'Raw Data'!E10, 'Raw Data'!O10&lt;'Raw Data'!P10), 'Raw Data'!E10, 0)</f>
        <v>0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0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3.4</v>
      </c>
      <c r="V15">
        <f>IF(AND('Raw Data'!C10&lt;'Raw Data'!E10,'Raw Data'!O10&gt;'Raw Data'!P10),'Raw Data'!C10,IF(AND('Raw Data'!E10&lt;'Raw Data'!C10,'Raw Data'!P10&gt;'Raw Data'!O10),'Raw Data'!E10,0))</f>
        <v>0</v>
      </c>
      <c r="W15">
        <f>IF(AND('Raw Data'!C10&gt;'Raw Data'!E10,'Raw Data'!O10&gt;'Raw Data'!P10),'Raw Data'!C10,IF(AND('Raw Data'!E10&gt;'Raw Data'!C10,'Raw Data'!P10&gt;'Raw Data'!O10),'Raw Data'!E10,0))</f>
        <v>0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3.4</v>
      </c>
      <c r="Y15">
        <f>IF(AND('Raw Data'!D10&gt;4,'Raw Data'!O10&lt;'Raw Data'!P10),'Raw Data'!K10,IF(AND('Raw Data'!D10&gt;4,'Raw Data'!O10='Raw Data'!P10),0,IF('Raw Data'!O10='Raw Data'!P10,'Raw Data'!D10,0)))</f>
        <v>3.4</v>
      </c>
      <c r="Z15">
        <f>IF(AND('Raw Data'!D10&lt;4, 'Raw Data'!O10='Raw Data'!P10), 'Raw Data'!D10, 0)</f>
        <v>3.4</v>
      </c>
      <c r="AA15">
        <f t="shared" si="8"/>
        <v>0</v>
      </c>
      <c r="AB15">
        <f t="shared" si="9"/>
        <v>6.4939999999999998</v>
      </c>
      <c r="AC15">
        <f t="shared" si="10"/>
        <v>0</v>
      </c>
    </row>
    <row r="16" spans="1:29" x14ac:dyDescent="0.3">
      <c r="A16" s="2">
        <f>'Raw Data'!Q11</f>
        <v>1</v>
      </c>
      <c r="B16">
        <f>IF('Raw Data'!O11&gt;'Raw Data'!P11, 'Raw Data'!C11, 0)</f>
        <v>0</v>
      </c>
      <c r="C16">
        <f>IF(AND(ISNUMBER('Raw Data'!O11), 'Raw Data'!O11='Raw Data'!P11), 'Raw Data'!D11, 0)</f>
        <v>0</v>
      </c>
      <c r="D16">
        <f>IF('Raw Data'!O11&lt;'Raw Data'!P11, 'Raw Data'!E11, 0)</f>
        <v>16</v>
      </c>
      <c r="E16">
        <f>IF(SUM('Raw Data'!O11:P11)&gt;2, 'Raw Data'!F11, 0)</f>
        <v>1.55</v>
      </c>
      <c r="F16">
        <f>IF(AND(ISNUMBER('Raw Data'!O11),SUM('Raw Data'!O11:P11)&lt;3),'Raw Data'!F11,)</f>
        <v>0</v>
      </c>
      <c r="G16">
        <f>IF(AND('Raw Data'!O11&gt;0, 'Raw Data'!P11&gt;0), 'Raw Data'!H11, 0)</f>
        <v>2.25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10</v>
      </c>
      <c r="K16">
        <f>IF(AND(ISNUMBER('Raw Data'!O11), OR('Raw Data'!O11&gt;'Raw Data'!P11, 'Raw Data'!O11='Raw Data'!P11)), 'Raw Data'!L11, 0)</f>
        <v>0</v>
      </c>
      <c r="L16">
        <f>IF(AND(ISNUMBER('Raw Data'!O11), OR('Raw Data'!O11&lt;'Raw Data'!P11, 'Raw Data'!O11='Raw Data'!P11)), 'Raw Data'!M11, 0)</f>
        <v>4.75</v>
      </c>
      <c r="M16">
        <f>IF(AND(ISNUMBER('Raw Data'!O11), OR('Raw Data'!O11&gt;'Raw Data'!P11, 'Raw Data'!O11&lt;'Raw Data'!P11)), 'Raw Data'!N11, 0)</f>
        <v>1.08</v>
      </c>
      <c r="N16">
        <f>IF(AND('Raw Data'!C11&lt;'Raw Data'!E11, 'Raw Data'!O11&gt;'Raw Data'!P11), 'Raw Data'!C11, 0)</f>
        <v>0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16</v>
      </c>
      <c r="S16">
        <f>IF(ISNUMBER('Raw Data'!C11), IF(_xlfn.XLOOKUP(SMALL('Raw Data'!C11:E11, 1), B16:D16, B16:D16, 0)&gt;0, SMALL('Raw Data'!C11:E11, 1), 0), 0)</f>
        <v>0</v>
      </c>
      <c r="T16">
        <f>IF(ISNUMBER('Raw Data'!C11), IF(_xlfn.XLOOKUP(SMALL('Raw Data'!C11:E11, 2), B16:D16, B16:D16, 0)&gt;0, SMALL('Raw Data'!C11:E11, 2), 0), 0)</f>
        <v>0</v>
      </c>
      <c r="U16">
        <f>IF(ISNUMBER('Raw Data'!C11), IF(_xlfn.XLOOKUP(SMALL('Raw Data'!C11:E11, 3), B16:D16, B16:D16, 0)&gt;0, SMALL('Raw Data'!C11:E11, 3), 0), 0)</f>
        <v>16</v>
      </c>
      <c r="V16">
        <f>IF(AND('Raw Data'!C11&lt;'Raw Data'!E11,'Raw Data'!O11&gt;'Raw Data'!P11),'Raw Data'!C11,IF(AND('Raw Data'!E11&lt;'Raw Data'!C11,'Raw Data'!P11&gt;'Raw Data'!O11),'Raw Data'!E11,0))</f>
        <v>0</v>
      </c>
      <c r="W16">
        <f>IF(AND('Raw Data'!C11&gt;'Raw Data'!E11,'Raw Data'!O11&gt;'Raw Data'!P11),'Raw Data'!C11,IF(AND('Raw Data'!E11&gt;'Raw Data'!C11,'Raw Data'!P11&gt;'Raw Data'!O11),'Raw Data'!E11,0))</f>
        <v>16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Y16">
        <f>IF(AND('Raw Data'!D11&gt;4,'Raw Data'!O11&lt;'Raw Data'!P11),'Raw Data'!K11,IF(AND('Raw Data'!D11&gt;4,'Raw Data'!O11='Raw Data'!P11),0,IF('Raw Data'!O11='Raw Data'!P11,'Raw Data'!D11,0)))</f>
        <v>10</v>
      </c>
      <c r="Z16">
        <f>IF(AND('Raw Data'!D11&lt;4, 'Raw Data'!O11='Raw Data'!P11), 'Raw Data'!D11, 0)</f>
        <v>0</v>
      </c>
      <c r="AA16">
        <f t="shared" si="8"/>
        <v>0</v>
      </c>
      <c r="AB16">
        <f t="shared" si="9"/>
        <v>0</v>
      </c>
      <c r="AC16">
        <f t="shared" si="10"/>
        <v>0</v>
      </c>
    </row>
    <row r="17" spans="1:29" x14ac:dyDescent="0.3">
      <c r="A17">
        <f>'Raw Data'!Q12</f>
        <v>2</v>
      </c>
      <c r="B17">
        <f>IF('Raw Data'!O12&gt;'Raw Data'!P12, 'Raw Data'!C12, 0)</f>
        <v>1.36</v>
      </c>
      <c r="C17">
        <f>IF(AND(ISNUMBER('Raw Data'!O12), 'Raw Data'!O12='Raw Data'!P12), 'Raw Data'!D12, 0)</f>
        <v>0</v>
      </c>
      <c r="D17">
        <f>IF('Raw Data'!O12&lt;'Raw Data'!P12, 'Raw Data'!E12, 0)</f>
        <v>0</v>
      </c>
      <c r="E17">
        <f>IF(SUM('Raw Data'!O12:P12)&gt;2, 'Raw Data'!F12, 0)</f>
        <v>0</v>
      </c>
      <c r="F17">
        <f>IF(AND(ISNUMBER('Raw Data'!O12),SUM('Raw Data'!O12:P12)&lt;3),'Raw Data'!F12,)</f>
        <v>1.72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1.84</v>
      </c>
      <c r="I17">
        <f>IF('Raw Data'!O12='Raw Data'!P12, 0, IF('Raw Data'!O12&gt;'Raw Data'!P12, 'Raw Data'!J12, 0))</f>
        <v>1.1100000000000001</v>
      </c>
      <c r="J17">
        <f>IF('Raw Data'!O12='Raw Data'!P12, 0, IF('Raw Data'!O12&lt;'Raw Data'!P12, 'Raw Data'!K12, 0))</f>
        <v>0</v>
      </c>
      <c r="K17">
        <f>IF(AND(ISNUMBER('Raw Data'!O12), OR('Raw Data'!O12&gt;'Raw Data'!P12, 'Raw Data'!O12='Raw Data'!P12)), 'Raw Data'!L12, 0)</f>
        <v>1.06</v>
      </c>
      <c r="L17">
        <f>IF(AND(ISNUMBER('Raw Data'!O12), OR('Raw Data'!O12&lt;'Raw Data'!P12, 'Raw Data'!O12='Raw Data'!P12)), 'Raw Data'!M12, 0)</f>
        <v>0</v>
      </c>
      <c r="M17">
        <f>IF(AND(ISNUMBER('Raw Data'!O12), OR('Raw Data'!O12&gt;'Raw Data'!P12, 'Raw Data'!O12&lt;'Raw Data'!P12)), 'Raw Data'!N12, 0)</f>
        <v>1.1599999999999999</v>
      </c>
      <c r="N17">
        <f>IF(AND('Raw Data'!C12&lt;'Raw Data'!E12, 'Raw Data'!O12&gt;'Raw Data'!P12), 'Raw Data'!C12, 0)</f>
        <v>1.36</v>
      </c>
      <c r="O17" t="b">
        <f>'Raw Data'!C12&lt;'Raw Data'!E12</f>
        <v>1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0</v>
      </c>
      <c r="R17">
        <f>IF(AND('Raw Data'!C12&lt;'Raw Data'!E12, 'Raw Data'!O12&lt;'Raw Data'!P12), 'Raw Data'!E12, 0)</f>
        <v>0</v>
      </c>
      <c r="S17">
        <f>IF(ISNUMBER('Raw Data'!C12), IF(_xlfn.XLOOKUP(SMALL('Raw Data'!C12:E12, 1), B17:D17, B17:D17, 0)&gt;0, SMALL('Raw Data'!C12:E12, 1), 0), 0)</f>
        <v>1.36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0</v>
      </c>
      <c r="V17">
        <f>IF(AND('Raw Data'!C12&lt;'Raw Data'!E12,'Raw Data'!O12&gt;'Raw Data'!P12),'Raw Data'!C12,IF(AND('Raw Data'!E12&lt;'Raw Data'!C12,'Raw Data'!P12&gt;'Raw Data'!O12),'Raw Data'!E12,0))</f>
        <v>1.36</v>
      </c>
      <c r="W17">
        <f>IF(AND('Raw Data'!C12&gt;'Raw Data'!E12,'Raw Data'!O12&gt;'Raw Data'!P12),'Raw Data'!C12,IF(AND('Raw Data'!E12&gt;'Raw Data'!C12,'Raw Data'!P12&gt;'Raw Data'!O12),'Raw Data'!E12,0))</f>
        <v>0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1.1100000000000001</v>
      </c>
      <c r="Y17">
        <f>IF(AND('Raw Data'!D12&gt;4,'Raw Data'!O12&lt;'Raw Data'!P12),'Raw Data'!K12,IF(AND('Raw Data'!D12&gt;4,'Raw Data'!O12='Raw Data'!P12),0,IF('Raw Data'!O12='Raw Data'!P12,'Raw Data'!D12,0)))</f>
        <v>0</v>
      </c>
      <c r="Z17">
        <f>IF(AND('Raw Data'!D12&lt;4, 'Raw Data'!O12='Raw Data'!P12), 'Raw Data'!D12, 0)</f>
        <v>0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3">
      <c r="A18">
        <f>'Raw Data'!Q13</f>
        <v>2</v>
      </c>
      <c r="B18">
        <f>IF('Raw Data'!O13&gt;'Raw Data'!P13, 'Raw Data'!C13, 0)</f>
        <v>2.5</v>
      </c>
      <c r="C18">
        <f>IF(AND(ISNUMBER('Raw Data'!O13), 'Raw Data'!O13='Raw Data'!P13), 'Raw Data'!D13, 0)</f>
        <v>0</v>
      </c>
      <c r="D18">
        <f>IF('Raw Data'!O13&lt;'Raw Data'!P13, 'Raw Data'!E13, 0)</f>
        <v>0</v>
      </c>
      <c r="E18">
        <f>IF(SUM('Raw Data'!O13:P13)&gt;2, 'Raw Data'!F13, 0)</f>
        <v>2.12</v>
      </c>
      <c r="F18">
        <f>IF(AND(ISNUMBER('Raw Data'!O13),SUM('Raw Data'!O13:P13)&lt;3),'Raw Data'!F13,)</f>
        <v>0</v>
      </c>
      <c r="G18">
        <f>IF(AND('Raw Data'!O13&gt;0, 'Raw Data'!P13&gt;0), 'Raw Data'!H13, 0)</f>
        <v>1.85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1.74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1.38</v>
      </c>
      <c r="L18">
        <f>IF(AND(ISNUMBER('Raw Data'!O13), OR('Raw Data'!O13&lt;'Raw Data'!P13, 'Raw Data'!O13='Raw Data'!P13)), 'Raw Data'!M13, 0)</f>
        <v>0</v>
      </c>
      <c r="M18">
        <f>IF(AND(ISNUMBER('Raw Data'!O13), OR('Raw Data'!O13&gt;'Raw Data'!P13, 'Raw Data'!O13&lt;'Raw Data'!P13)), 'Raw Data'!N13, 0)</f>
        <v>1.32</v>
      </c>
      <c r="N18">
        <f>IF(AND('Raw Data'!C13&lt;'Raw Data'!E13, 'Raw Data'!O13&gt;'Raw Data'!P13), 'Raw Data'!C13, 0)</f>
        <v>2.5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2.5</v>
      </c>
      <c r="T18">
        <f>IF(ISNUMBER('Raw Data'!C13), IF(_xlfn.XLOOKUP(SMALL('Raw Data'!C13:E13, 2), B18:D18, B18:D18, 0)&gt;0, SMALL('Raw Data'!C13:E13, 2), 0), 0)</f>
        <v>0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2.5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Y18">
        <f>IF(AND('Raw Data'!D13&gt;4,'Raw Data'!O13&lt;'Raw Data'!P13),'Raw Data'!K13,IF(AND('Raw Data'!D13&gt;4,'Raw Data'!O13='Raw Data'!P13),0,IF('Raw Data'!O13='Raw Data'!P13,'Raw Data'!D13,0)))</f>
        <v>0</v>
      </c>
      <c r="Z18">
        <f>IF(AND('Raw Data'!D13&lt;4, 'Raw Data'!O13='Raw Data'!P13), 'Raw Data'!D13, 0)</f>
        <v>0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2.4500000000000002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1.92</v>
      </c>
      <c r="F19">
        <f>IF(AND(ISNUMBER('Raw Data'!O14),SUM('Raw Data'!O14:P14)&lt;3),'Raw Data'!F14,)</f>
        <v>0</v>
      </c>
      <c r="G19">
        <f>IF(AND('Raw Data'!O14&gt;0, 'Raw Data'!P14&gt;0), 'Raw Data'!H14, 0)</f>
        <v>1.72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1.73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1.38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1.29</v>
      </c>
      <c r="N19">
        <f>IF(AND('Raw Data'!C14&lt;'Raw Data'!E14, 'Raw Data'!O14&gt;'Raw Data'!P14), 'Raw Data'!C14, 0)</f>
        <v>2.4500000000000002</v>
      </c>
      <c r="O19" t="b">
        <f>'Raw Data'!C14&lt;'Raw Data'!E14</f>
        <v>1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0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2.4500000000000002</v>
      </c>
      <c r="T19">
        <f>IF(ISNUMBER('Raw Data'!C14), IF(_xlfn.XLOOKUP(SMALL('Raw Data'!C14:E14, 2), B19:D19, B19:D19, 0)&gt;0, SMALL('Raw Data'!C14:E14, 2), 0), 0)</f>
        <v>0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2.4500000000000002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Y19">
        <f>IF(AND('Raw Data'!D14&gt;4,'Raw Data'!O14&lt;'Raw Data'!P14),'Raw Data'!K14,IF(AND('Raw Data'!D14&gt;4,'Raw Data'!O14='Raw Data'!P14),0,IF('Raw Data'!O14='Raw Data'!P14,'Raw Data'!D14,0)))</f>
        <v>0</v>
      </c>
      <c r="Z19">
        <f>IF(AND('Raw Data'!D14&lt;4, 'Raw Data'!O14='Raw Data'!P14), 'Raw Data'!D14, 0)</f>
        <v>0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1:29" x14ac:dyDescent="0.3">
      <c r="A20">
        <f>'Raw Data'!Q15</f>
        <v>2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4</v>
      </c>
      <c r="E20">
        <f>IF(SUM('Raw Data'!O15:P15)&gt;2, 'Raw Data'!F15, 0)</f>
        <v>1.59</v>
      </c>
      <c r="F20">
        <f>IF(AND(ISNUMBER('Raw Data'!O15),SUM('Raw Data'!O15:P15)&lt;3),'Raw Data'!F15,)</f>
        <v>0</v>
      </c>
      <c r="G20">
        <f>IF(AND('Raw Data'!O15&gt;0, 'Raw Data'!P15&gt;0), 'Raw Data'!H15, 0)</f>
        <v>1.56</v>
      </c>
      <c r="H20">
        <f>IF(AND(ISNUMBER('Raw Data'!O15), OR('Raw Data'!O15=0, 'Raw Data'!P15=0)), 'Raw Data'!I15, 0)</f>
        <v>0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3.03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1.94</v>
      </c>
      <c r="M20">
        <f>IF(AND(ISNUMBER('Raw Data'!O15), OR('Raw Data'!O15&gt;'Raw Data'!P15, 'Raw Data'!O15&lt;'Raw Data'!P15)), 'Raw Data'!N15, 0)</f>
        <v>1.23</v>
      </c>
      <c r="N20">
        <f>IF(AND('Raw Data'!C15&lt;'Raw Data'!E15, 'Raw Data'!O15&gt;'Raw Data'!P15), 'Raw Data'!C15, 0)</f>
        <v>0</v>
      </c>
      <c r="O20" t="b">
        <f>'Raw Data'!C15&lt;'Raw Data'!E15</f>
        <v>1</v>
      </c>
      <c r="P20">
        <f>IF(AND('Raw Data'!C15&gt;'Raw Data'!E15, 'Raw Data'!O15&gt;'Raw Data'!P15), 'Raw Data'!C15, 0)</f>
        <v>0</v>
      </c>
      <c r="Q20">
        <f>IF(AND('Raw Data'!C15&gt;'Raw Data'!E15, 'Raw Data'!O15&lt;'Raw Data'!P15), 'Raw Data'!E15, 0)</f>
        <v>0</v>
      </c>
      <c r="R20">
        <f>IF(AND('Raw Data'!C15&lt;'Raw Data'!E15, 'Raw Data'!O15&lt;'Raw Data'!P15), 'Raw Data'!E15, 0)</f>
        <v>4</v>
      </c>
      <c r="S20">
        <f>IF(ISNUMBER('Raw Data'!C15), IF(_xlfn.XLOOKUP(SMALL('Raw Data'!C15:E15, 1), B20:D20, B20:D20, 0)&gt;0, SMALL('Raw Data'!C15:E15, 1), 0), 0)</f>
        <v>0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4</v>
      </c>
      <c r="V20">
        <f>IF(AND('Raw Data'!C15&lt;'Raw Data'!E15,'Raw Data'!O15&gt;'Raw Data'!P15),'Raw Data'!C15,IF(AND('Raw Data'!E15&lt;'Raw Data'!C15,'Raw Data'!P15&gt;'Raw Data'!O15),'Raw Data'!E15,0))</f>
        <v>0</v>
      </c>
      <c r="W20">
        <f>IF(AND('Raw Data'!C15&gt;'Raw Data'!E15,'Raw Data'!O15&gt;'Raw Data'!P15),'Raw Data'!C15,IF(AND('Raw Data'!E15&gt;'Raw Data'!C15,'Raw Data'!P15&gt;'Raw Data'!O15),'Raw Data'!E15,0))</f>
        <v>4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0</v>
      </c>
      <c r="Z20">
        <f>IF(AND('Raw Data'!D15&lt;4, 'Raw Data'!O15='Raw Data'!P15), 'Raw Data'!D15, 0)</f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3.4</v>
      </c>
      <c r="D21">
        <f>IF('Raw Data'!O16&lt;'Raw Data'!P16, 'Raw Data'!E16, 0)</f>
        <v>0</v>
      </c>
      <c r="E21">
        <f>IF(SUM('Raw Data'!O16:P16)&gt;2, 'Raw Data'!F16, 0)</f>
        <v>0</v>
      </c>
      <c r="F21">
        <f>IF(AND(ISNUMBER('Raw Data'!O16),SUM('Raw Data'!O16:P16)&lt;3),'Raw Data'!F16,)</f>
        <v>2.06</v>
      </c>
      <c r="G21">
        <f>IF(AND('Raw Data'!O16&gt;0, 'Raw Data'!P16&gt;0), 'Raw Data'!H16, 0)</f>
        <v>1.88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0</v>
      </c>
      <c r="K21">
        <f>IF(AND(ISNUMBER('Raw Data'!O16), OR('Raw Data'!O16&gt;'Raw Data'!P16, 'Raw Data'!O16='Raw Data'!P16)), 'Raw Data'!L16, 0)</f>
        <v>1.2</v>
      </c>
      <c r="L21">
        <f>IF(AND(ISNUMBER('Raw Data'!O16), OR('Raw Data'!O16&lt;'Raw Data'!P16, 'Raw Data'!O16='Raw Data'!P16)), 'Raw Data'!M16, 0)</f>
        <v>1.83</v>
      </c>
      <c r="M21">
        <f>IF(AND(ISNUMBER('Raw Data'!O16), OR('Raw Data'!O16&gt;'Raw Data'!P16, 'Raw Data'!O16&lt;'Raw Data'!P16)), 'Raw Data'!N16, 0)</f>
        <v>0</v>
      </c>
      <c r="N21">
        <f>IF(AND('Raw Data'!C16&lt;'Raw Data'!E16, 'Raw Data'!O16&gt;'Raw Data'!P16), 'Raw Data'!C16, 0)</f>
        <v>0</v>
      </c>
      <c r="O21" t="b">
        <f>'Raw Data'!C16&lt;'Raw Data'!E16</f>
        <v>1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0</v>
      </c>
      <c r="R21">
        <f>IF(AND('Raw Data'!C16&lt;'Raw Data'!E16, 'Raw Data'!O16&lt;'Raw Data'!P16), 'Raw Data'!E16, 0)</f>
        <v>0</v>
      </c>
      <c r="S21">
        <f>IF(ISNUMBER('Raw Data'!C16), IF(_xlfn.XLOOKUP(SMALL('Raw Data'!C16:E16, 1), B21:D21, B21:D21, 0)&gt;0, SMALL('Raw Data'!C16:E16, 1), 0), 0)</f>
        <v>0</v>
      </c>
      <c r="T21">
        <f>IF(ISNUMBER('Raw Data'!C16), IF(_xlfn.XLOOKUP(SMALL('Raw Data'!C16:E16, 2), B21:D21, B21:D21, 0)&gt;0, SMALL('Raw Data'!C16:E16, 2), 0), 0)</f>
        <v>3.4</v>
      </c>
      <c r="U21">
        <f>IF(ISNUMBER('Raw Data'!C16), IF(_xlfn.XLOOKUP(SMALL('Raw Data'!C16:E16, 3), B21:D21, B21:D21, 0)&gt;0, SMALL('Raw Data'!C16:E16, 3), 0), 0)</f>
        <v>0</v>
      </c>
      <c r="V21">
        <f>IF(AND('Raw Data'!C16&lt;'Raw Data'!E16,'Raw Data'!O16&gt;'Raw Data'!P16),'Raw Data'!C16,IF(AND('Raw Data'!E16&lt;'Raw Data'!C16,'Raw Data'!P16&gt;'Raw Data'!O16),'Raw Data'!E16,0))</f>
        <v>0</v>
      </c>
      <c r="W21">
        <f>IF(AND('Raw Data'!C16&gt;'Raw Data'!E16,'Raw Data'!O16&gt;'Raw Data'!P16),'Raw Data'!C16,IF(AND('Raw Data'!E16&gt;'Raw Data'!C16,'Raw Data'!P16&gt;'Raw Data'!O16),'Raw Data'!E16,0))</f>
        <v>0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3.4</v>
      </c>
      <c r="Y21">
        <f>IF(AND('Raw Data'!D16&gt;4,'Raw Data'!O16&lt;'Raw Data'!P16),'Raw Data'!K16,IF(AND('Raw Data'!D16&gt;4,'Raw Data'!O16='Raw Data'!P16),0,IF('Raw Data'!O16='Raw Data'!P16,'Raw Data'!D16,0)))</f>
        <v>3.4</v>
      </c>
      <c r="Z21">
        <f>IF(AND('Raw Data'!D16&lt;4, 'Raw Data'!O16='Raw Data'!P16), 'Raw Data'!D16, 0)</f>
        <v>3.4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0</v>
      </c>
      <c r="C22">
        <f>IF(AND(ISNUMBER('Raw Data'!O17), 'Raw Data'!O17='Raw Data'!P17), 'Raw Data'!D17, 0)</f>
        <v>0</v>
      </c>
      <c r="D22">
        <f>IF('Raw Data'!O17&lt;'Raw Data'!P17, 'Raw Data'!E17, 0)</f>
        <v>1.4</v>
      </c>
      <c r="E22">
        <f>IF(SUM('Raw Data'!O17:P17)&gt;2, 'Raw Data'!F17, 0)</f>
        <v>1.7</v>
      </c>
      <c r="F22">
        <f>IF(AND(ISNUMBER('Raw Data'!O17),SUM('Raw Data'!O17:P17)&lt;3),'Raw Data'!F17,)</f>
        <v>0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1.86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1.1100000000000001</v>
      </c>
      <c r="K22">
        <f>IF(AND(ISNUMBER('Raw Data'!O17), OR('Raw Data'!O17&gt;'Raw Data'!P17, 'Raw Data'!O17='Raw Data'!P17)), 'Raw Data'!L17, 0)</f>
        <v>0</v>
      </c>
      <c r="L22">
        <f>IF(AND(ISNUMBER('Raw Data'!O17), OR('Raw Data'!O17&lt;'Raw Data'!P17, 'Raw Data'!O17='Raw Data'!P17)), 'Raw Data'!M17, 0)</f>
        <v>1.06</v>
      </c>
      <c r="M22">
        <f>IF(AND(ISNUMBER('Raw Data'!O17), OR('Raw Data'!O17&gt;'Raw Data'!P17, 'Raw Data'!O17&lt;'Raw Data'!P17)), 'Raw Data'!N17, 0)</f>
        <v>1.17</v>
      </c>
      <c r="N22">
        <f>IF(AND('Raw Data'!C17&lt;'Raw Data'!E17, 'Raw Data'!O17&gt;'Raw Data'!P17), 'Raw Data'!C17, 0)</f>
        <v>0</v>
      </c>
      <c r="O22" t="b">
        <f>'Raw Data'!C17&lt;'Raw Data'!E17</f>
        <v>0</v>
      </c>
      <c r="P22">
        <f>IF(AND('Raw Data'!C17&gt;'Raw Data'!E17, 'Raw Data'!O17&gt;'Raw Data'!P17), 'Raw Data'!C17, 0)</f>
        <v>0</v>
      </c>
      <c r="Q22">
        <f>IF(AND('Raw Data'!C17&gt;'Raw Data'!E17, 'Raw Data'!O17&lt;'Raw Data'!P17), 'Raw Data'!E17, 0)</f>
        <v>1.4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1.4</v>
      </c>
      <c r="T22">
        <f>IF(ISNUMBER('Raw Data'!C17), IF(_xlfn.XLOOKUP(SMALL('Raw Data'!C17:E17, 2), B22:D22, B22:D22, 0)&gt;0, SMALL('Raw Data'!C17:E17, 2), 0), 0)</f>
        <v>0</v>
      </c>
      <c r="U22">
        <f>IF(ISNUMBER('Raw Data'!C17), IF(_xlfn.XLOOKUP(SMALL('Raw Data'!C17:E17, 3), B22:D22, B22:D22, 0)&gt;0, SMALL('Raw Data'!C17:E17, 3), 0), 0)</f>
        <v>0</v>
      </c>
      <c r="V22">
        <f>IF(AND('Raw Data'!C17&lt;'Raw Data'!E17,'Raw Data'!O17&gt;'Raw Data'!P17),'Raw Data'!C17,IF(AND('Raw Data'!E17&lt;'Raw Data'!C17,'Raw Data'!P17&gt;'Raw Data'!O17),'Raw Data'!E17,0))</f>
        <v>1.4</v>
      </c>
      <c r="W22">
        <f>IF(AND('Raw Data'!C17&gt;'Raw Data'!E17,'Raw Data'!O17&gt;'Raw Data'!P17),'Raw Data'!C17,IF(AND('Raw Data'!E17&gt;'Raw Data'!C17,'Raw Data'!P17&gt;'Raw Data'!O17),'Raw Data'!E17,0))</f>
        <v>0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Y22">
        <f>IF(AND('Raw Data'!D17&gt;4,'Raw Data'!O17&lt;'Raw Data'!P17),'Raw Data'!K17,IF(AND('Raw Data'!D17&gt;4,'Raw Data'!O17='Raw Data'!P17),0,IF('Raw Data'!O17='Raw Data'!P17,'Raw Data'!D17,0)))</f>
        <v>1.1100000000000001</v>
      </c>
      <c r="Z22">
        <f>IF(AND('Raw Data'!D17&lt;4, 'Raw Data'!O17='Raw Data'!P17), 'Raw Data'!D17, 0)</f>
        <v>0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6</v>
      </c>
      <c r="C23">
        <f>IF(AND(ISNUMBER('Raw Data'!O18), 'Raw Data'!O18='Raw Data'!P18), 'Raw Data'!D18, 0)</f>
        <v>0</v>
      </c>
      <c r="D23">
        <f>IF('Raw Data'!O18&lt;'Raw Data'!P18, 'Raw Data'!E18, 0)</f>
        <v>0</v>
      </c>
      <c r="E23">
        <f>IF(SUM('Raw Data'!O18:P18)&gt;2, 'Raw Data'!F18, 0)</f>
        <v>1.7</v>
      </c>
      <c r="F23">
        <f>IF(AND(ISNUMBER('Raw Data'!O18),SUM('Raw Data'!O18:P18)&lt;3),'Raw Data'!F18,)</f>
        <v>0</v>
      </c>
      <c r="G23">
        <f>IF(AND('Raw Data'!O18&gt;0, 'Raw Data'!P18&gt;0), 'Raw Data'!H18, 0)</f>
        <v>0</v>
      </c>
      <c r="H23">
        <f>IF(AND(ISNUMBER('Raw Data'!O18), OR('Raw Data'!O18=0, 'Raw Data'!P18=0)), 'Raw Data'!I18, 0)</f>
        <v>2.0099999999999998</v>
      </c>
      <c r="I23">
        <f>IF('Raw Data'!O18='Raw Data'!P18, 0, IF('Raw Data'!O18&gt;'Raw Data'!P18, 'Raw Data'!J18, 0))</f>
        <v>4.5999999999999996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2.46</v>
      </c>
      <c r="L23">
        <f>IF(AND(ISNUMBER('Raw Data'!O18), OR('Raw Data'!O18&lt;'Raw Data'!P18, 'Raw Data'!O18='Raw Data'!P18)), 'Raw Data'!M18, 0)</f>
        <v>0</v>
      </c>
      <c r="M23">
        <f>IF(AND(ISNUMBER('Raw Data'!O18), OR('Raw Data'!O18&gt;'Raw Data'!P18, 'Raw Data'!O18&lt;'Raw Data'!P18)), 'Raw Data'!N18, 0)</f>
        <v>1.19</v>
      </c>
      <c r="N23">
        <f>IF(AND('Raw Data'!C18&lt;'Raw Data'!E18, 'Raw Data'!O18&gt;'Raw Data'!P18), 'Raw Data'!C18, 0)</f>
        <v>0</v>
      </c>
      <c r="O23" t="b">
        <f>'Raw Data'!C18&lt;'Raw Data'!E18</f>
        <v>0</v>
      </c>
      <c r="P23">
        <f>IF(AND('Raw Data'!C18&gt;'Raw Data'!E18, 'Raw Data'!O18&gt;'Raw Data'!P18), 'Raw Data'!C18, 0)</f>
        <v>6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0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0</v>
      </c>
      <c r="U23">
        <f>IF(ISNUMBER('Raw Data'!C18), IF(_xlfn.XLOOKUP(SMALL('Raw Data'!C18:E18, 3), B23:D23, B23:D23, 0)&gt;0, SMALL('Raw Data'!C18:E18, 3), 0), 0)</f>
        <v>6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6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4.5999999999999996</v>
      </c>
      <c r="Y23">
        <f>IF(AND('Raw Data'!D18&gt;4,'Raw Data'!O18&lt;'Raw Data'!P18),'Raw Data'!K18,IF(AND('Raw Data'!D18&gt;4,'Raw Data'!O18='Raw Data'!P18),0,IF('Raw Data'!O18='Raw Data'!P18,'Raw Data'!D18,0)))</f>
        <v>0</v>
      </c>
      <c r="Z23">
        <f>IF(AND('Raw Data'!D18&lt;4, 'Raw Data'!O18='Raw Data'!P18), 'Raw Data'!D18, 0)</f>
        <v>0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3">
      <c r="A24" t="s">
        <v>0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3.1</v>
      </c>
      <c r="E24">
        <f>IF(SUM('Raw Data'!O19:P19)&gt;2, 'Raw Data'!F19, 0)</f>
        <v>0</v>
      </c>
      <c r="F24">
        <f>IF(AND(ISNUMBER('Raw Data'!O19),SUM('Raw Data'!O19:P19)&lt;3),'Raw Data'!F19,)</f>
        <v>1.9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2.12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2.19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1.57</v>
      </c>
      <c r="M24">
        <f>IF(AND(ISNUMBER('Raw Data'!O19), OR('Raw Data'!O19&gt;'Raw Data'!P19, 'Raw Data'!O19&lt;'Raw Data'!P19)), 'Raw Data'!N19, 0)</f>
        <v>1.29</v>
      </c>
      <c r="N24">
        <f>IF(AND('Raw Data'!C19&lt;'Raw Data'!E19, 'Raw Data'!O19&gt;'Raw Data'!P19), 'Raw Data'!C19, 0)</f>
        <v>0</v>
      </c>
      <c r="O24" t="b">
        <f>'Raw Data'!C19&lt;'Raw Data'!E19</f>
        <v>1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0</v>
      </c>
      <c r="R24">
        <f>IF(AND('Raw Data'!C19&lt;'Raw Data'!E19, 'Raw Data'!O19&lt;'Raw Data'!P19), 'Raw Data'!E19, 0)</f>
        <v>3.1</v>
      </c>
      <c r="S24">
        <f>IF(ISNUMBER('Raw Data'!C19), IF(_xlfn.XLOOKUP(SMALL('Raw Data'!C19:E19, 1), B24:D24, B24:D24, 0)&gt;0, SMALL('Raw Data'!C19:E19, 1), 0), 0)</f>
        <v>0</v>
      </c>
      <c r="T24">
        <f>IF(ISNUMBER('Raw Data'!C19), IF(_xlfn.XLOOKUP(SMALL('Raw Data'!C19:E19, 2), B24:D24, B24:D24, 0)&gt;0, SMALL('Raw Data'!C19:E19, 2), 0), 0)</f>
        <v>3.1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0</v>
      </c>
      <c r="W24">
        <f>IF(AND('Raw Data'!C19&gt;'Raw Data'!E19,'Raw Data'!O19&gt;'Raw Data'!P19),'Raw Data'!C19,IF(AND('Raw Data'!E19&gt;'Raw Data'!C19,'Raw Data'!P19&gt;'Raw Data'!O19),'Raw Data'!E19,0))</f>
        <v>3.1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Y24">
        <f>IF(AND('Raw Data'!D19&gt;4,'Raw Data'!O19&lt;'Raw Data'!P19),'Raw Data'!K19,IF(AND('Raw Data'!D19&gt;4,'Raw Data'!O19='Raw Data'!P19),0,IF('Raw Data'!O19='Raw Data'!P19,'Raw Data'!D19,0)))</f>
        <v>0</v>
      </c>
      <c r="Z24">
        <f>IF(AND('Raw Data'!D19&lt;4, 'Raw Data'!O19='Raw Data'!P19), 'Raw Data'!D19, 0)</f>
        <v>0</v>
      </c>
      <c r="AA24">
        <f t="shared" si="8"/>
        <v>5.89</v>
      </c>
      <c r="AB24">
        <f t="shared" si="9"/>
        <v>0</v>
      </c>
      <c r="AC24">
        <f t="shared" si="10"/>
        <v>5.89</v>
      </c>
    </row>
    <row r="25" spans="1:29" x14ac:dyDescent="0.3">
      <c r="A25">
        <f>'Raw Data'!Q20</f>
        <v>2</v>
      </c>
      <c r="B25">
        <f>IF('Raw Data'!O20&gt;'Raw Data'!P20, 'Raw Data'!C20, 0)</f>
        <v>0</v>
      </c>
      <c r="C25">
        <f>IF(AND(ISNUMBER('Raw Data'!O20), 'Raw Data'!O20='Raw Data'!P20), 'Raw Data'!D20, 0)</f>
        <v>5</v>
      </c>
      <c r="D25">
        <f>IF('Raw Data'!O20&lt;'Raw Data'!P20, 'Raw Data'!E20, 0)</f>
        <v>0</v>
      </c>
      <c r="E25">
        <f>IF(SUM('Raw Data'!O20:P20)&gt;2, 'Raw Data'!F20, 0)</f>
        <v>1.56</v>
      </c>
      <c r="F25">
        <f>IF(AND(ISNUMBER('Raw Data'!O20),SUM('Raw Data'!O20:P20)&lt;3),'Raw Data'!F20,)</f>
        <v>0</v>
      </c>
      <c r="G25">
        <f>IF(AND('Raw Data'!O20&gt;0, 'Raw Data'!P20&gt;0), 'Raw Data'!H20, 0)</f>
        <v>1.84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3.1</v>
      </c>
      <c r="L25">
        <f>IF(AND(ISNUMBER('Raw Data'!O20), OR('Raw Data'!O20&lt;'Raw Data'!P20, 'Raw Data'!O20='Raw Data'!P20)), 'Raw Data'!M20, 0)</f>
        <v>1.05</v>
      </c>
      <c r="M25">
        <f>IF(AND(ISNUMBER('Raw Data'!O20), OR('Raw Data'!O20&gt;'Raw Data'!P20, 'Raw Data'!O20&lt;'Raw Data'!P20)), 'Raw Data'!N20, 0)</f>
        <v>0</v>
      </c>
      <c r="N25">
        <f>IF(AND('Raw Data'!C20&lt;'Raw Data'!E20, 'Raw Data'!O20&gt;'Raw Data'!P20), 'Raw Data'!C20, 0)</f>
        <v>0</v>
      </c>
      <c r="O25" t="b">
        <f>'Raw Data'!C20&lt;'Raw Data'!E20</f>
        <v>0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0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0</v>
      </c>
      <c r="T25">
        <f>IF(ISNUMBER('Raw Data'!C20), IF(_xlfn.XLOOKUP(SMALL('Raw Data'!C20:E20, 2), B25:D25, B25:D25, 0)&gt;0, SMALL('Raw Data'!C20:E20, 2), 0), 0)</f>
        <v>5</v>
      </c>
      <c r="U25">
        <f>IF(ISNUMBER('Raw Data'!C20), IF(_xlfn.XLOOKUP(SMALL('Raw Data'!C20:E20, 3), B25:D25, B25:D25, 0)&gt;0, SMALL('Raw Data'!C20:E20, 3), 0), 0)</f>
        <v>0</v>
      </c>
      <c r="V25">
        <f>IF(AND('Raw Data'!C20&lt;'Raw Data'!E20,'Raw Data'!O20&gt;'Raw Data'!P20),'Raw Data'!C20,IF(AND('Raw Data'!E20&lt;'Raw Data'!C20,'Raw Data'!P20&gt;'Raw Data'!O20),'Raw Data'!E20,0))</f>
        <v>0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Y25">
        <f>IF(AND('Raw Data'!D20&gt;4,'Raw Data'!O20&lt;'Raw Data'!P20),'Raw Data'!K20,IF(AND('Raw Data'!D20&gt;4,'Raw Data'!O20='Raw Data'!P20),0,IF('Raw Data'!O20='Raw Data'!P20,'Raw Data'!D20,0)))</f>
        <v>0</v>
      </c>
      <c r="Z25">
        <f>IF(AND('Raw Data'!D20&lt;4, 'Raw Data'!O20='Raw Data'!P20), 'Raw Data'!D20, 0)</f>
        <v>0</v>
      </c>
      <c r="AA25">
        <f t="shared" si="8"/>
        <v>0</v>
      </c>
      <c r="AB25">
        <f t="shared" si="9"/>
        <v>7.8000000000000007</v>
      </c>
      <c r="AC25">
        <f t="shared" si="10"/>
        <v>0</v>
      </c>
    </row>
    <row r="26" spans="1:29" x14ac:dyDescent="0.3">
      <c r="A26">
        <f>'Raw Data'!Q21</f>
        <v>2</v>
      </c>
      <c r="B26">
        <f>IF('Raw Data'!O21&gt;'Raw Data'!P21, 'Raw Data'!C21, 0)</f>
        <v>5</v>
      </c>
      <c r="C26">
        <f>IF(AND(ISNUMBER('Raw Data'!O21), 'Raw Data'!O21='Raw Data'!P21), 'Raw Data'!D21, 0)</f>
        <v>0</v>
      </c>
      <c r="D26">
        <f>IF('Raw Data'!O21&lt;'Raw Data'!P21, 'Raw Data'!E21, 0)</f>
        <v>0</v>
      </c>
      <c r="E26">
        <f>IF(SUM('Raw Data'!O21:P21)&gt;2, 'Raw Data'!F21, 0)</f>
        <v>1.5</v>
      </c>
      <c r="F26">
        <f>IF(AND(ISNUMBER('Raw Data'!O21),SUM('Raw Data'!O21:P21)&lt;3),'Raw Data'!F21,)</f>
        <v>0</v>
      </c>
      <c r="G26">
        <f>IF(AND('Raw Data'!O21&gt;0, 'Raw Data'!P21&gt;0), 'Raw Data'!H21, 0)</f>
        <v>1.58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4.25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2.34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1.19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5</v>
      </c>
      <c r="Q26">
        <f>IF(AND('Raw Data'!C21&gt;'Raw Data'!E21, 'Raw Data'!O21&lt;'Raw Data'!P21), 'Raw Data'!E21, 0)</f>
        <v>0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0</v>
      </c>
      <c r="T26">
        <f>IF(ISNUMBER('Raw Data'!C21), IF(_xlfn.XLOOKUP(SMALL('Raw Data'!C21:E21, 2), B26:D26, B26:D26, 0)&gt;0, SMALL('Raw Data'!C21:E21, 2), 0), 0)</f>
        <v>0</v>
      </c>
      <c r="U26">
        <f>IF(ISNUMBER('Raw Data'!C21), IF(_xlfn.XLOOKUP(SMALL('Raw Data'!C21:E21, 3), B26:D26, B26:D26, 0)&gt;0, SMALL('Raw Data'!C21:E21, 3), 0), 0)</f>
        <v>5</v>
      </c>
      <c r="V26">
        <f>IF(AND('Raw Data'!C21&lt;'Raw Data'!E21,'Raw Data'!O21&gt;'Raw Data'!P21),'Raw Data'!C21,IF(AND('Raw Data'!E21&lt;'Raw Data'!C21,'Raw Data'!P21&gt;'Raw Data'!O21),'Raw Data'!E21,0))</f>
        <v>0</v>
      </c>
      <c r="W26">
        <f>IF(AND('Raw Data'!C21&gt;'Raw Data'!E21,'Raw Data'!O21&gt;'Raw Data'!P21),'Raw Data'!C21,IF(AND('Raw Data'!E21&gt;'Raw Data'!C21,'Raw Data'!P21&gt;'Raw Data'!O21),'Raw Data'!E21,0))</f>
        <v>5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4.25</v>
      </c>
      <c r="Y26">
        <f>IF(AND('Raw Data'!D21&gt;4,'Raw Data'!O21&lt;'Raw Data'!P21),'Raw Data'!K21,IF(AND('Raw Data'!D21&gt;4,'Raw Data'!O21='Raw Data'!P21),0,IF('Raw Data'!O21='Raw Data'!P21,'Raw Data'!D21,0)))</f>
        <v>0</v>
      </c>
      <c r="Z26">
        <f>IF(AND('Raw Data'!D21&lt;4, 'Raw Data'!O21='Raw Data'!P21), 'Raw Data'!D21, 0)</f>
        <v>0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0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0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0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0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0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0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0</v>
      </c>
      <c r="AB27">
        <f t="shared" si="9"/>
        <v>0</v>
      </c>
      <c r="AC27">
        <f t="shared" si="10"/>
        <v>0</v>
      </c>
    </row>
    <row r="28" spans="1:29" x14ac:dyDescent="0.3">
      <c r="A28">
        <f>'Raw Data'!Q23</f>
        <v>0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0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0</v>
      </c>
      <c r="N28">
        <f>IF(AND('Raw Data'!C23&lt;'Raw Data'!E23, 'Raw Data'!O23&gt;'Raw Data'!P23), 'Raw Data'!C23, 0)</f>
        <v>0</v>
      </c>
      <c r="O28" t="b">
        <f>'Raw Data'!C23&lt;'Raw Data'!E23</f>
        <v>0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0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0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0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0</v>
      </c>
      <c r="N29">
        <f>IF(AND('Raw Data'!C24&lt;'Raw Data'!E24, 'Raw Data'!O24&gt;'Raw Data'!P24), 'Raw Data'!C24, 0)</f>
        <v>0</v>
      </c>
      <c r="O29" t="b">
        <f>'Raw Data'!C24&lt;'Raw Data'!E24</f>
        <v>0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0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0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Y29">
        <f>IF(AND('Raw Data'!D24&gt;4,'Raw Data'!O24&lt;'Raw Data'!P24),'Raw Data'!K24,IF(AND('Raw Data'!D24&gt;4,'Raw Data'!O24='Raw Data'!P24),0,IF('Raw Data'!O24='Raw Data'!P24,'Raw Data'!D24,0)))</f>
        <v>0</v>
      </c>
      <c r="Z29">
        <f>IF(AND('Raw Data'!D24&lt;4, 'Raw Data'!O24='Raw Data'!P24), 'Raw Data'!D24, 0)</f>
        <v>0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0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0</v>
      </c>
      <c r="E30">
        <f>IF(SUM('Raw Data'!O25:P25)&gt;2, 'Raw Data'!F25, 0)</f>
        <v>0</v>
      </c>
      <c r="F30">
        <f>IF(AND(ISNUMBER('Raw Data'!O25),SUM('Raw Data'!O25:P25)&lt;3),'Raw Data'!F25,)</f>
        <v>0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0</v>
      </c>
      <c r="N30">
        <f>IF(AND('Raw Data'!C25&lt;'Raw Data'!E25, 'Raw Data'!O25&gt;'Raw Data'!P25), 'Raw Data'!C25, 0)</f>
        <v>0</v>
      </c>
      <c r="O30" t="b">
        <f>'Raw Data'!C25&lt;'Raw Data'!E25</f>
        <v>0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0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0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0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0</v>
      </c>
      <c r="Z30">
        <f>IF(AND('Raw Data'!D25&lt;4, 'Raw Data'!O25='Raw Data'!P25), 'Raw Data'!D25, 0)</f>
        <v>0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1:29" x14ac:dyDescent="0.3">
      <c r="A31">
        <f>'Raw Data'!Q26</f>
        <v>0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0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0</v>
      </c>
      <c r="N31">
        <f>IF(AND('Raw Data'!C26&lt;'Raw Data'!E26, 'Raw Data'!O26&gt;'Raw Data'!P26), 'Raw Data'!C26, 0)</f>
        <v>0</v>
      </c>
      <c r="O31" t="b">
        <f>'Raw Data'!C26&lt;'Raw Data'!E26</f>
        <v>0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0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0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Y31">
        <f>IF(AND('Raw Data'!D26&gt;4,'Raw Data'!O26&lt;'Raw Data'!P26),'Raw Data'!K26,IF(AND('Raw Data'!D26&gt;4,'Raw Data'!O26='Raw Data'!P26),0,IF('Raw Data'!O26='Raw Data'!P26,'Raw Data'!D26,0)))</f>
        <v>0</v>
      </c>
      <c r="Z31">
        <f>IF(AND('Raw Data'!D26&lt;4, 'Raw Data'!O26='Raw Data'!P26), 'Raw Data'!D26, 0)</f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0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0</v>
      </c>
      <c r="N32">
        <f>IF(AND('Raw Data'!C27&lt;'Raw Data'!E27, 'Raw Data'!O27&gt;'Raw Data'!P27), 'Raw Data'!C27, 0)</f>
        <v>0</v>
      </c>
      <c r="O32" t="b">
        <f>'Raw Data'!C27&lt;'Raw Data'!E27</f>
        <v>0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0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0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0</v>
      </c>
      <c r="Y32">
        <f>IF(AND('Raw Data'!D27&gt;4,'Raw Data'!O27&lt;'Raw Data'!P27),'Raw Data'!K27,IF(AND('Raw Data'!D27&gt;4,'Raw Data'!O27='Raw Data'!P27),0,IF('Raw Data'!O27='Raw Data'!P27,'Raw Data'!D27,0)))</f>
        <v>0</v>
      </c>
      <c r="Z32">
        <f>IF(AND('Raw Data'!D27&lt;4, 'Raw Data'!O27='Raw Data'!P27), 'Raw Data'!D27, 0)</f>
        <v>0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0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0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0</v>
      </c>
      <c r="N33">
        <f>IF(AND('Raw Data'!C28&lt;'Raw Data'!E28, 'Raw Data'!O28&gt;'Raw Data'!P28), 'Raw Data'!C28, 0)</f>
        <v>0</v>
      </c>
      <c r="O33" t="b">
        <f>'Raw Data'!C28&lt;'Raw Data'!E28</f>
        <v>0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0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0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Data'!Q29</f>
        <v>0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0</v>
      </c>
      <c r="N34">
        <f>IF(AND('Raw Data'!C29&lt;'Raw Data'!E29, 'Raw Data'!O29&gt;'Raw Data'!P29), 'Raw Data'!C29, 0)</f>
        <v>0</v>
      </c>
      <c r="O34" t="b">
        <f>'Raw Data'!C29&lt;'Raw Data'!E29</f>
        <v>0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0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0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Y34">
        <f>IF(AND('Raw Data'!D29&gt;4,'Raw Data'!O29&lt;'Raw Data'!P29),'Raw Data'!K29,IF(AND('Raw Data'!D29&gt;4,'Raw Data'!O29='Raw Data'!P29),0,IF('Raw Data'!O29='Raw Data'!P29,'Raw Data'!D29,0)))</f>
        <v>0</v>
      </c>
      <c r="Z34">
        <f>IF(AND('Raw Data'!D29&lt;4, 'Raw Data'!O29='Raw Data'!P29), 'Raw Data'!D29, 0)</f>
        <v>0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0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0</v>
      </c>
      <c r="N35">
        <f>IF(AND('Raw Data'!C30&lt;'Raw Data'!E30, 'Raw Data'!O30&gt;'Raw Data'!P30), 'Raw Data'!C30, 0)</f>
        <v>0</v>
      </c>
      <c r="O35" t="b">
        <f>'Raw Data'!C30&lt;'Raw Data'!E30</f>
        <v>0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0</v>
      </c>
      <c r="T35">
        <f>IF(ISNUMBER('Raw Data'!C30), IF(_xlfn.XLOOKUP(SMALL('Raw Data'!C30:E30, 2), B35:D35, B35:D35, 0)&gt;0, SMALL('Raw Data'!C30:E30, 2), 0), 0)</f>
        <v>0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0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Data'!Q31</f>
        <v>0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  <c r="N36">
        <f>IF(AND('Raw Data'!C31&lt;'Raw Data'!E31, 'Raw Data'!O31&gt;'Raw Data'!P31), 'Raw Data'!C31, 0)</f>
        <v>0</v>
      </c>
      <c r="O36" t="b">
        <f>'Raw Data'!C31&lt;'Raw Data'!E31</f>
        <v>0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0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0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0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0</v>
      </c>
      <c r="Z36">
        <f>IF(AND('Raw Data'!D31&lt;4, 'Raw Data'!O31='Raw Data'!P31), 'Raw Data'!D31, 0)</f>
        <v>0</v>
      </c>
      <c r="AA36">
        <f t="shared" si="8"/>
        <v>0</v>
      </c>
      <c r="AB36">
        <f t="shared" si="9"/>
        <v>0</v>
      </c>
      <c r="AC36">
        <f t="shared" si="10"/>
        <v>0</v>
      </c>
    </row>
    <row r="37" spans="1:29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 'Raw Data'!O32&gt;'Raw Data'!P32), 'Raw Data'!C32, 0)</f>
        <v>0</v>
      </c>
      <c r="O37" t="b">
        <f>'Raw Data'!C32&lt;'Raw Data'!E32</f>
        <v>0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0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Y37">
        <f>IF(AND('Raw Data'!D32&gt;4,'Raw Data'!O32&lt;'Raw Data'!P32),'Raw Data'!K32,IF(AND('Raw Data'!D32&gt;4,'Raw Data'!O32='Raw Data'!P32),0,IF('Raw Data'!O32='Raw Data'!P32,'Raw Data'!D32,0)))</f>
        <v>0</v>
      </c>
      <c r="Z37">
        <f>IF(AND('Raw Data'!D32&lt;4, 'Raw Data'!O32='Raw Data'!P32), 'Raw Data'!D32, 0)</f>
        <v>0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 'Raw Data'!O33&gt;'Raw Data'!P33), 'Raw Data'!C33, 0)</f>
        <v>0</v>
      </c>
      <c r="O38" t="b">
        <f>'Raw Data'!C33&lt;'Raw Data'!E33</f>
        <v>0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0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Y38">
        <f>IF(AND('Raw Data'!D33&gt;4,'Raw Data'!O33&lt;'Raw Data'!P33),'Raw Data'!K33,IF(AND('Raw Data'!D33&gt;4,'Raw Data'!O33='Raw Data'!P33),0,IF('Raw Data'!O33='Raw Data'!P33,'Raw Data'!D33,0)))</f>
        <v>0</v>
      </c>
      <c r="Z38">
        <f>IF(AND('Raw Data'!D33&lt;4, 'Raw Data'!O33='Raw Data'!P33), 'Raw Data'!D33, 0)</f>
        <v>0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 'Raw Data'!O34&gt;'Raw Data'!P34), 'Raw Data'!C34, 0)</f>
        <v>0</v>
      </c>
      <c r="O39" t="b">
        <f>'Raw Data'!C34&lt;'Raw Data'!E34</f>
        <v>0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0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0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0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Y40">
        <f>IF(AND('Raw Data'!D35&gt;4,'Raw Data'!O35&lt;'Raw Data'!P35),'Raw Data'!K35,IF(AND('Raw Data'!D35&gt;4,'Raw Data'!O35='Raw Data'!P35),0,IF('Raw Data'!O35='Raw Data'!P35,'Raw Data'!D35,0)))</f>
        <v>0</v>
      </c>
      <c r="Z40">
        <f>IF(AND('Raw Data'!D35&lt;4, 'Raw Data'!O35='Raw Data'!P35), 'Raw Data'!D35, 0)</f>
        <v>0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 'Raw Data'!O36&gt;'Raw Data'!P36), 'Raw Data'!C36, 0)</f>
        <v>0</v>
      </c>
      <c r="O41" t="b">
        <f>'Raw Data'!C36&lt;'Raw Data'!E36</f>
        <v>0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0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 'Raw Data'!O37&gt;'Raw Data'!P37), 'Raw Data'!C37, 0)</f>
        <v>0</v>
      </c>
      <c r="O42" t="b">
        <f>'Raw Data'!C37&lt;'Raw Data'!E37</f>
        <v>0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0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0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Y42">
        <f>IF(AND('Raw Data'!D37&gt;4,'Raw Data'!O37&lt;'Raw Data'!P37),'Raw Data'!K37,IF(AND('Raw Data'!D37&gt;4,'Raw Data'!O37='Raw Data'!P37),0,IF('Raw Data'!O37='Raw Data'!P37,'Raw Data'!D37,0)))</f>
        <v>0</v>
      </c>
      <c r="Z42">
        <f>IF(AND('Raw Data'!D37&lt;4, 'Raw Data'!O37='Raw Data'!P37), 'Raw Data'!D37, 0)</f>
        <v>0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 'Raw Data'!O38&gt;'Raw Data'!P38), 'Raw Data'!C38, 0)</f>
        <v>0</v>
      </c>
      <c r="O43" t="b">
        <f>'Raw Data'!C38&lt;'Raw Data'!E38</f>
        <v>0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0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0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0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 'Raw Data'!O40&gt;'Raw Data'!P40), 'Raw Data'!C40, 0)</f>
        <v>0</v>
      </c>
      <c r="O45" t="b">
        <f>'Raw Data'!C40&lt;'Raw Data'!E40</f>
        <v>0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0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0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Y45">
        <f>IF(AND('Raw Data'!D40&gt;4,'Raw Data'!O40&lt;'Raw Data'!P40),'Raw Data'!K40,IF(AND('Raw Data'!D40&gt;4,'Raw Data'!O40='Raw Data'!P40),0,IF('Raw Data'!O40='Raw Data'!P40,'Raw Data'!D40,0)))</f>
        <v>0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 'Raw Data'!O41&gt;'Raw Data'!P41), 'Raw Data'!C41, 0)</f>
        <v>0</v>
      </c>
      <c r="O46" t="b">
        <f>'Raw Data'!C41&lt;'Raw Data'!E41</f>
        <v>0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0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0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0</v>
      </c>
      <c r="Z50">
        <f>IF(AND('Raw Data'!D45&lt;4, 'Raw Data'!O45='Raw Data'!P45), 'Raw Data'!D45, 0)</f>
        <v>0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0</v>
      </c>
      <c r="Z51">
        <f>IF(AND('Raw Data'!D46&lt;4, 'Raw Data'!O46='Raw Data'!P46), 'Raw Data'!D46, 0)</f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0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2022-10-21T03:14:44Z</dcterms:modified>
</cp:coreProperties>
</file>