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9B7171C6D9DC512682758722C2D3DBD2B7F1443C" xr6:coauthVersionLast="47" xr6:coauthVersionMax="47" xr10:uidLastSave="{AE9B7C0A-67C1-4D15-B1CF-A602A5DE11F7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35" i="3" l="1"/>
  <c r="Z535" i="3"/>
  <c r="Y535" i="3"/>
  <c r="X535" i="3"/>
  <c r="W535" i="3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AC535" i="3" s="1"/>
  <c r="C535" i="3"/>
  <c r="AB535" i="3" s="1"/>
  <c r="B535" i="3"/>
  <c r="A535" i="3"/>
  <c r="AC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A534" i="3" s="1"/>
  <c r="E534" i="3"/>
  <c r="D534" i="3"/>
  <c r="C534" i="3"/>
  <c r="AB534" i="3" s="1"/>
  <c r="B534" i="3"/>
  <c r="A534" i="3"/>
  <c r="Z533" i="3"/>
  <c r="Y533" i="3"/>
  <c r="X533" i="3"/>
  <c r="W533" i="3"/>
  <c r="AA533" i="3" s="1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AC533" i="3" s="1"/>
  <c r="E533" i="3"/>
  <c r="D533" i="3"/>
  <c r="C533" i="3"/>
  <c r="AB533" i="3" s="1"/>
  <c r="B533" i="3"/>
  <c r="A533" i="3"/>
  <c r="AA532" i="3"/>
  <c r="Z532" i="3"/>
  <c r="Y532" i="3"/>
  <c r="X532" i="3"/>
  <c r="W532" i="3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AC532" i="3" s="1"/>
  <c r="E532" i="3"/>
  <c r="D532" i="3"/>
  <c r="C532" i="3"/>
  <c r="AB532" i="3" s="1"/>
  <c r="B532" i="3"/>
  <c r="A532" i="3"/>
  <c r="AB531" i="3"/>
  <c r="Z531" i="3"/>
  <c r="Y531" i="3"/>
  <c r="X531" i="3"/>
  <c r="W531" i="3"/>
  <c r="AA531" i="3" s="1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AC531" i="3" s="1"/>
  <c r="E531" i="3"/>
  <c r="D531" i="3"/>
  <c r="C531" i="3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AB530" i="3" s="1"/>
  <c r="D530" i="3"/>
  <c r="AC530" i="3" s="1"/>
  <c r="C530" i="3"/>
  <c r="B530" i="3"/>
  <c r="A530" i="3"/>
  <c r="Z529" i="3"/>
  <c r="Y529" i="3"/>
  <c r="X529" i="3"/>
  <c r="W529" i="3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AA529" i="3" s="1"/>
  <c r="E529" i="3"/>
  <c r="D529" i="3"/>
  <c r="C529" i="3"/>
  <c r="AB529" i="3" s="1"/>
  <c r="B529" i="3"/>
  <c r="A529" i="3"/>
  <c r="Z528" i="3"/>
  <c r="Y528" i="3"/>
  <c r="X528" i="3"/>
  <c r="W528" i="3"/>
  <c r="AA528" i="3" s="1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AB528" i="3" s="1"/>
  <c r="B528" i="3"/>
  <c r="A528" i="3"/>
  <c r="AA527" i="3"/>
  <c r="Z527" i="3"/>
  <c r="Y527" i="3"/>
  <c r="X527" i="3"/>
  <c r="W527" i="3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AC527" i="3" s="1"/>
  <c r="C527" i="3"/>
  <c r="AB527" i="3" s="1"/>
  <c r="B527" i="3"/>
  <c r="A527" i="3"/>
  <c r="AC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A526" i="3" s="1"/>
  <c r="E526" i="3"/>
  <c r="D526" i="3"/>
  <c r="C526" i="3"/>
  <c r="AB526" i="3" s="1"/>
  <c r="B526" i="3"/>
  <c r="A526" i="3"/>
  <c r="Z525" i="3"/>
  <c r="Y525" i="3"/>
  <c r="X525" i="3"/>
  <c r="W525" i="3"/>
  <c r="AA525" i="3" s="1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A524" i="3"/>
  <c r="Z524" i="3"/>
  <c r="Y524" i="3"/>
  <c r="X524" i="3"/>
  <c r="W524" i="3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AC524" i="3" s="1"/>
  <c r="E524" i="3"/>
  <c r="D524" i="3"/>
  <c r="C524" i="3"/>
  <c r="AB524" i="3" s="1"/>
  <c r="B524" i="3"/>
  <c r="A524" i="3"/>
  <c r="AB523" i="3"/>
  <c r="Z523" i="3"/>
  <c r="Y523" i="3"/>
  <c r="X523" i="3"/>
  <c r="W523" i="3"/>
  <c r="AA523" i="3" s="1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AC523" i="3" s="1"/>
  <c r="C523" i="3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AB522" i="3" s="1"/>
  <c r="D522" i="3"/>
  <c r="AC522" i="3" s="1"/>
  <c r="C522" i="3"/>
  <c r="B522" i="3"/>
  <c r="A522" i="3"/>
  <c r="Z521" i="3"/>
  <c r="Y521" i="3"/>
  <c r="X521" i="3"/>
  <c r="W521" i="3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AA521" i="3" s="1"/>
  <c r="E521" i="3"/>
  <c r="D521" i="3"/>
  <c r="C521" i="3"/>
  <c r="AB521" i="3" s="1"/>
  <c r="B521" i="3"/>
  <c r="A521" i="3"/>
  <c r="Z520" i="3"/>
  <c r="Y520" i="3"/>
  <c r="X520" i="3"/>
  <c r="W520" i="3"/>
  <c r="AA520" i="3" s="1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AB520" i="3" s="1"/>
  <c r="B520" i="3"/>
  <c r="A520" i="3"/>
  <c r="AA519" i="3"/>
  <c r="Z519" i="3"/>
  <c r="Y519" i="3"/>
  <c r="X519" i="3"/>
  <c r="W519" i="3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AC519" i="3" s="1"/>
  <c r="C519" i="3"/>
  <c r="AB519" i="3" s="1"/>
  <c r="B519" i="3"/>
  <c r="A519" i="3"/>
  <c r="AC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A518" i="3" s="1"/>
  <c r="E518" i="3"/>
  <c r="D518" i="3"/>
  <c r="C518" i="3"/>
  <c r="AB518" i="3" s="1"/>
  <c r="B518" i="3"/>
  <c r="A518" i="3"/>
  <c r="Z517" i="3"/>
  <c r="Y517" i="3"/>
  <c r="X517" i="3"/>
  <c r="W517" i="3"/>
  <c r="AA517" i="3" s="1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AC517" i="3" s="1"/>
  <c r="E517" i="3"/>
  <c r="D517" i="3"/>
  <c r="C517" i="3"/>
  <c r="AB517" i="3" s="1"/>
  <c r="B517" i="3"/>
  <c r="A517" i="3"/>
  <c r="AA516" i="3"/>
  <c r="Z516" i="3"/>
  <c r="Y516" i="3"/>
  <c r="X516" i="3"/>
  <c r="W516" i="3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AC516" i="3" s="1"/>
  <c r="E516" i="3"/>
  <c r="D516" i="3"/>
  <c r="C516" i="3"/>
  <c r="AB516" i="3" s="1"/>
  <c r="B516" i="3"/>
  <c r="A516" i="3"/>
  <c r="AB515" i="3"/>
  <c r="Z515" i="3"/>
  <c r="Y515" i="3"/>
  <c r="X515" i="3"/>
  <c r="W515" i="3"/>
  <c r="AA515" i="3" s="1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AC515" i="3" s="1"/>
  <c r="C515" i="3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AB514" i="3" s="1"/>
  <c r="D514" i="3"/>
  <c r="AC514" i="3" s="1"/>
  <c r="C514" i="3"/>
  <c r="B514" i="3"/>
  <c r="A514" i="3"/>
  <c r="Z513" i="3"/>
  <c r="Y513" i="3"/>
  <c r="X513" i="3"/>
  <c r="W513" i="3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AA513" i="3" s="1"/>
  <c r="E513" i="3"/>
  <c r="D513" i="3"/>
  <c r="C513" i="3"/>
  <c r="AB513" i="3" s="1"/>
  <c r="B513" i="3"/>
  <c r="A513" i="3"/>
  <c r="Z512" i="3"/>
  <c r="Y512" i="3"/>
  <c r="X512" i="3"/>
  <c r="W512" i="3"/>
  <c r="AA512" i="3" s="1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AB512" i="3" s="1"/>
  <c r="B512" i="3"/>
  <c r="A512" i="3"/>
  <c r="AA511" i="3"/>
  <c r="Z511" i="3"/>
  <c r="Y511" i="3"/>
  <c r="X511" i="3"/>
  <c r="W511" i="3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AC511" i="3" s="1"/>
  <c r="C511" i="3"/>
  <c r="AB511" i="3" s="1"/>
  <c r="B511" i="3"/>
  <c r="A511" i="3"/>
  <c r="AC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A510" i="3" s="1"/>
  <c r="E510" i="3"/>
  <c r="D510" i="3"/>
  <c r="C510" i="3"/>
  <c r="AB510" i="3" s="1"/>
  <c r="B510" i="3"/>
  <c r="A510" i="3"/>
  <c r="Z509" i="3"/>
  <c r="Y509" i="3"/>
  <c r="X509" i="3"/>
  <c r="W509" i="3"/>
  <c r="AA509" i="3" s="1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AC509" i="3" s="1"/>
  <c r="E509" i="3"/>
  <c r="D509" i="3"/>
  <c r="C509" i="3"/>
  <c r="AB509" i="3" s="1"/>
  <c r="B509" i="3"/>
  <c r="A509" i="3"/>
  <c r="AA508" i="3"/>
  <c r="Z508" i="3"/>
  <c r="Y508" i="3"/>
  <c r="X508" i="3"/>
  <c r="W508" i="3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AC508" i="3" s="1"/>
  <c r="C508" i="3"/>
  <c r="AB508" i="3" s="1"/>
  <c r="B508" i="3"/>
  <c r="A508" i="3"/>
  <c r="AB507" i="3"/>
  <c r="Z507" i="3"/>
  <c r="Y507" i="3"/>
  <c r="X507" i="3"/>
  <c r="W507" i="3"/>
  <c r="AA507" i="3" s="1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AC507" i="3" s="1"/>
  <c r="C507" i="3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AB506" i="3" s="1"/>
  <c r="D506" i="3"/>
  <c r="AC506" i="3" s="1"/>
  <c r="C506" i="3"/>
  <c r="B506" i="3"/>
  <c r="A506" i="3"/>
  <c r="Z505" i="3"/>
  <c r="Y505" i="3"/>
  <c r="X505" i="3"/>
  <c r="W505" i="3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AA505" i="3" s="1"/>
  <c r="E505" i="3"/>
  <c r="D505" i="3"/>
  <c r="C505" i="3"/>
  <c r="AB505" i="3" s="1"/>
  <c r="B505" i="3"/>
  <c r="A505" i="3"/>
  <c r="Z504" i="3"/>
  <c r="Y504" i="3"/>
  <c r="X504" i="3"/>
  <c r="W504" i="3"/>
  <c r="AA504" i="3" s="1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AB504" i="3" s="1"/>
  <c r="B504" i="3"/>
  <c r="A504" i="3"/>
  <c r="AA503" i="3"/>
  <c r="Z503" i="3"/>
  <c r="Y503" i="3"/>
  <c r="X503" i="3"/>
  <c r="W503" i="3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AC503" i="3" s="1"/>
  <c r="C503" i="3"/>
  <c r="AB503" i="3" s="1"/>
  <c r="B503" i="3"/>
  <c r="A503" i="3"/>
  <c r="AC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A502" i="3" s="1"/>
  <c r="E502" i="3"/>
  <c r="D502" i="3"/>
  <c r="C502" i="3"/>
  <c r="AB502" i="3" s="1"/>
  <c r="B502" i="3"/>
  <c r="A502" i="3"/>
  <c r="Z501" i="3"/>
  <c r="Y501" i="3"/>
  <c r="X501" i="3"/>
  <c r="W501" i="3"/>
  <c r="AA501" i="3" s="1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AC501" i="3" s="1"/>
  <c r="E501" i="3"/>
  <c r="D501" i="3"/>
  <c r="C501" i="3"/>
  <c r="AB501" i="3" s="1"/>
  <c r="B501" i="3"/>
  <c r="A501" i="3"/>
  <c r="AA500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AC500" i="3" s="1"/>
  <c r="C500" i="3"/>
  <c r="AB500" i="3" s="1"/>
  <c r="B500" i="3"/>
  <c r="A500" i="3"/>
  <c r="AB499" i="3"/>
  <c r="Z499" i="3"/>
  <c r="Y499" i="3"/>
  <c r="X499" i="3"/>
  <c r="W499" i="3"/>
  <c r="AA499" i="3" s="1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AC499" i="3" s="1"/>
  <c r="E499" i="3"/>
  <c r="D499" i="3"/>
  <c r="C499" i="3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AB498" i="3" s="1"/>
  <c r="D498" i="3"/>
  <c r="AC498" i="3" s="1"/>
  <c r="C498" i="3"/>
  <c r="B498" i="3"/>
  <c r="A498" i="3"/>
  <c r="Z497" i="3"/>
  <c r="Y497" i="3"/>
  <c r="X497" i="3"/>
  <c r="W497" i="3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AA497" i="3" s="1"/>
  <c r="E497" i="3"/>
  <c r="D497" i="3"/>
  <c r="C497" i="3"/>
  <c r="AB497" i="3" s="1"/>
  <c r="B497" i="3"/>
  <c r="A497" i="3"/>
  <c r="Z496" i="3"/>
  <c r="Y496" i="3"/>
  <c r="X496" i="3"/>
  <c r="W496" i="3"/>
  <c r="AA496" i="3" s="1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AB496" i="3" s="1"/>
  <c r="B496" i="3"/>
  <c r="A496" i="3"/>
  <c r="AA495" i="3"/>
  <c r="Z495" i="3"/>
  <c r="Y495" i="3"/>
  <c r="X495" i="3"/>
  <c r="W495" i="3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AC495" i="3" s="1"/>
  <c r="C495" i="3"/>
  <c r="AB495" i="3" s="1"/>
  <c r="B495" i="3"/>
  <c r="A495" i="3"/>
  <c r="AC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AA494" i="3" s="1"/>
  <c r="E494" i="3"/>
  <c r="D494" i="3"/>
  <c r="C494" i="3"/>
  <c r="AB494" i="3" s="1"/>
  <c r="B494" i="3"/>
  <c r="A494" i="3"/>
  <c r="Z493" i="3"/>
  <c r="Y493" i="3"/>
  <c r="X493" i="3"/>
  <c r="W493" i="3"/>
  <c r="AA493" i="3" s="1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AC493" i="3" s="1"/>
  <c r="E493" i="3"/>
  <c r="D493" i="3"/>
  <c r="C493" i="3"/>
  <c r="AB493" i="3" s="1"/>
  <c r="B493" i="3"/>
  <c r="A493" i="3"/>
  <c r="AA492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AC492" i="3" s="1"/>
  <c r="C492" i="3"/>
  <c r="AB492" i="3" s="1"/>
  <c r="B492" i="3"/>
  <c r="A492" i="3"/>
  <c r="AB491" i="3"/>
  <c r="Z491" i="3"/>
  <c r="Y491" i="3"/>
  <c r="X491" i="3"/>
  <c r="W491" i="3"/>
  <c r="AA491" i="3" s="1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AC491" i="3" s="1"/>
  <c r="E491" i="3"/>
  <c r="D491" i="3"/>
  <c r="C491" i="3"/>
  <c r="B491" i="3"/>
  <c r="A491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AB490" i="3" s="1"/>
  <c r="D490" i="3"/>
  <c r="AC490" i="3" s="1"/>
  <c r="C490" i="3"/>
  <c r="B490" i="3"/>
  <c r="A490" i="3"/>
  <c r="Z489" i="3"/>
  <c r="Y489" i="3"/>
  <c r="X489" i="3"/>
  <c r="W489" i="3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AA489" i="3" s="1"/>
  <c r="E489" i="3"/>
  <c r="D489" i="3"/>
  <c r="C489" i="3"/>
  <c r="AB489" i="3" s="1"/>
  <c r="B489" i="3"/>
  <c r="A489" i="3"/>
  <c r="Z488" i="3"/>
  <c r="Y488" i="3"/>
  <c r="X488" i="3"/>
  <c r="W488" i="3"/>
  <c r="AA488" i="3" s="1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AB488" i="3" s="1"/>
  <c r="B488" i="3"/>
  <c r="A488" i="3"/>
  <c r="AA487" i="3"/>
  <c r="Z487" i="3"/>
  <c r="Y487" i="3"/>
  <c r="X487" i="3"/>
  <c r="W487" i="3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AC487" i="3" s="1"/>
  <c r="C487" i="3"/>
  <c r="AB487" i="3" s="1"/>
  <c r="B487" i="3"/>
  <c r="A487" i="3"/>
  <c r="AC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AA486" i="3" s="1"/>
  <c r="E486" i="3"/>
  <c r="D486" i="3"/>
  <c r="C486" i="3"/>
  <c r="AB486" i="3" s="1"/>
  <c r="B486" i="3"/>
  <c r="A486" i="3"/>
  <c r="Z485" i="3"/>
  <c r="Y485" i="3"/>
  <c r="X485" i="3"/>
  <c r="W485" i="3"/>
  <c r="AA485" i="3" s="1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AC485" i="3" s="1"/>
  <c r="E485" i="3"/>
  <c r="D485" i="3"/>
  <c r="C485" i="3"/>
  <c r="AB485" i="3" s="1"/>
  <c r="B485" i="3"/>
  <c r="A485" i="3"/>
  <c r="AA484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AC484" i="3" s="1"/>
  <c r="C484" i="3"/>
  <c r="AB484" i="3" s="1"/>
  <c r="B484" i="3"/>
  <c r="A484" i="3"/>
  <c r="AB483" i="3"/>
  <c r="Z483" i="3"/>
  <c r="Y483" i="3"/>
  <c r="X483" i="3"/>
  <c r="W483" i="3"/>
  <c r="AA483" i="3" s="1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AC483" i="3" s="1"/>
  <c r="C483" i="3"/>
  <c r="B483" i="3"/>
  <c r="A483" i="3"/>
  <c r="AC482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AB482" i="3" s="1"/>
  <c r="D482" i="3"/>
  <c r="C482" i="3"/>
  <c r="B482" i="3"/>
  <c r="A482" i="3"/>
  <c r="Z481" i="3"/>
  <c r="Y481" i="3"/>
  <c r="X481" i="3"/>
  <c r="W481" i="3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AA481" i="3" s="1"/>
  <c r="E481" i="3"/>
  <c r="D481" i="3"/>
  <c r="C481" i="3"/>
  <c r="AB481" i="3" s="1"/>
  <c r="B481" i="3"/>
  <c r="A481" i="3"/>
  <c r="Z480" i="3"/>
  <c r="Y480" i="3"/>
  <c r="X480" i="3"/>
  <c r="W480" i="3"/>
  <c r="AA480" i="3" s="1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AB480" i="3" s="1"/>
  <c r="B480" i="3"/>
  <c r="A480" i="3"/>
  <c r="AA479" i="3"/>
  <c r="Z479" i="3"/>
  <c r="Y479" i="3"/>
  <c r="X479" i="3"/>
  <c r="W479" i="3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AC479" i="3" s="1"/>
  <c r="C479" i="3"/>
  <c r="AB479" i="3" s="1"/>
  <c r="B479" i="3"/>
  <c r="A479" i="3"/>
  <c r="AC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AA478" i="3" s="1"/>
  <c r="E478" i="3"/>
  <c r="D478" i="3"/>
  <c r="C478" i="3"/>
  <c r="AB478" i="3" s="1"/>
  <c r="B478" i="3"/>
  <c r="A478" i="3"/>
  <c r="Z477" i="3"/>
  <c r="Y477" i="3"/>
  <c r="X477" i="3"/>
  <c r="W477" i="3"/>
  <c r="AA477" i="3" s="1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AC477" i="3" s="1"/>
  <c r="E477" i="3"/>
  <c r="D477" i="3"/>
  <c r="C477" i="3"/>
  <c r="AB477" i="3" s="1"/>
  <c r="B477" i="3"/>
  <c r="A477" i="3"/>
  <c r="AA476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AC476" i="3" s="1"/>
  <c r="C476" i="3"/>
  <c r="AB476" i="3" s="1"/>
  <c r="B476" i="3"/>
  <c r="A476" i="3"/>
  <c r="AB475" i="3"/>
  <c r="Z475" i="3"/>
  <c r="Y475" i="3"/>
  <c r="X475" i="3"/>
  <c r="W475" i="3"/>
  <c r="AA475" i="3" s="1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AC475" i="3" s="1"/>
  <c r="C475" i="3"/>
  <c r="B475" i="3"/>
  <c r="A475" i="3"/>
  <c r="AC474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AB474" i="3" s="1"/>
  <c r="D474" i="3"/>
  <c r="C474" i="3"/>
  <c r="B474" i="3"/>
  <c r="A474" i="3"/>
  <c r="Z473" i="3"/>
  <c r="Y473" i="3"/>
  <c r="X473" i="3"/>
  <c r="W473" i="3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AA473" i="3" s="1"/>
  <c r="E473" i="3"/>
  <c r="D473" i="3"/>
  <c r="C473" i="3"/>
  <c r="AB473" i="3" s="1"/>
  <c r="B473" i="3"/>
  <c r="A473" i="3"/>
  <c r="Z472" i="3"/>
  <c r="Y472" i="3"/>
  <c r="X472" i="3"/>
  <c r="W472" i="3"/>
  <c r="AA472" i="3" s="1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AB472" i="3" s="1"/>
  <c r="B472" i="3"/>
  <c r="A472" i="3"/>
  <c r="AB471" i="3"/>
  <c r="AA471" i="3"/>
  <c r="Z471" i="3"/>
  <c r="Y471" i="3"/>
  <c r="X471" i="3"/>
  <c r="W471" i="3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AC471" i="3" s="1"/>
  <c r="C471" i="3"/>
  <c r="B471" i="3"/>
  <c r="A471" i="3"/>
  <c r="AC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AA470" i="3" s="1"/>
  <c r="E470" i="3"/>
  <c r="D470" i="3"/>
  <c r="C470" i="3"/>
  <c r="AB470" i="3" s="1"/>
  <c r="B470" i="3"/>
  <c r="A470" i="3"/>
  <c r="Z469" i="3"/>
  <c r="Y469" i="3"/>
  <c r="X469" i="3"/>
  <c r="W469" i="3"/>
  <c r="AA469" i="3" s="1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AC469" i="3" s="1"/>
  <c r="E469" i="3"/>
  <c r="D469" i="3"/>
  <c r="C469" i="3"/>
  <c r="AB469" i="3" s="1"/>
  <c r="B469" i="3"/>
  <c r="A469" i="3"/>
  <c r="AA468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AC468" i="3" s="1"/>
  <c r="C468" i="3"/>
  <c r="AB468" i="3" s="1"/>
  <c r="B468" i="3"/>
  <c r="A468" i="3"/>
  <c r="AB467" i="3"/>
  <c r="Z467" i="3"/>
  <c r="Y467" i="3"/>
  <c r="X467" i="3"/>
  <c r="W467" i="3"/>
  <c r="AA467" i="3" s="1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AC467" i="3" s="1"/>
  <c r="C467" i="3"/>
  <c r="B467" i="3"/>
  <c r="A467" i="3"/>
  <c r="AC466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AB466" i="3" s="1"/>
  <c r="D466" i="3"/>
  <c r="C466" i="3"/>
  <c r="B466" i="3"/>
  <c r="A466" i="3"/>
  <c r="Z465" i="3"/>
  <c r="Y465" i="3"/>
  <c r="X465" i="3"/>
  <c r="W465" i="3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AA465" i="3" s="1"/>
  <c r="E465" i="3"/>
  <c r="D465" i="3"/>
  <c r="C465" i="3"/>
  <c r="AB465" i="3" s="1"/>
  <c r="B465" i="3"/>
  <c r="A465" i="3"/>
  <c r="Z464" i="3"/>
  <c r="Y464" i="3"/>
  <c r="X464" i="3"/>
  <c r="W464" i="3"/>
  <c r="AA464" i="3" s="1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AB464" i="3" s="1"/>
  <c r="B464" i="3"/>
  <c r="A464" i="3"/>
  <c r="AA463" i="3"/>
  <c r="Z463" i="3"/>
  <c r="Y463" i="3"/>
  <c r="X463" i="3"/>
  <c r="W463" i="3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AC463" i="3" s="1"/>
  <c r="C463" i="3"/>
  <c r="AB463" i="3" s="1"/>
  <c r="B463" i="3"/>
  <c r="A463" i="3"/>
  <c r="AC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AA462" i="3" s="1"/>
  <c r="E462" i="3"/>
  <c r="D462" i="3"/>
  <c r="C462" i="3"/>
  <c r="AB462" i="3" s="1"/>
  <c r="B462" i="3"/>
  <c r="A462" i="3"/>
  <c r="Z461" i="3"/>
  <c r="Y461" i="3"/>
  <c r="X461" i="3"/>
  <c r="W461" i="3"/>
  <c r="AA461" i="3" s="1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AC461" i="3" s="1"/>
  <c r="E461" i="3"/>
  <c r="D461" i="3"/>
  <c r="C461" i="3"/>
  <c r="AB461" i="3" s="1"/>
  <c r="B461" i="3"/>
  <c r="A461" i="3"/>
  <c r="AA460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AC460" i="3" s="1"/>
  <c r="C460" i="3"/>
  <c r="AB460" i="3" s="1"/>
  <c r="B460" i="3"/>
  <c r="A460" i="3"/>
  <c r="AB459" i="3"/>
  <c r="Z459" i="3"/>
  <c r="Y459" i="3"/>
  <c r="X459" i="3"/>
  <c r="W459" i="3"/>
  <c r="AA459" i="3" s="1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AC459" i="3" s="1"/>
  <c r="C459" i="3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AB458" i="3" s="1"/>
  <c r="D458" i="3"/>
  <c r="AC458" i="3" s="1"/>
  <c r="C458" i="3"/>
  <c r="B458" i="3"/>
  <c r="A458" i="3"/>
  <c r="Z457" i="3"/>
  <c r="Y457" i="3"/>
  <c r="X457" i="3"/>
  <c r="W457" i="3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AA457" i="3" s="1"/>
  <c r="E457" i="3"/>
  <c r="D457" i="3"/>
  <c r="C457" i="3"/>
  <c r="AB457" i="3" s="1"/>
  <c r="B457" i="3"/>
  <c r="A457" i="3"/>
  <c r="Z456" i="3"/>
  <c r="Y456" i="3"/>
  <c r="X456" i="3"/>
  <c r="W456" i="3"/>
  <c r="AA456" i="3" s="1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AC456" i="3" s="1"/>
  <c r="E456" i="3"/>
  <c r="D456" i="3"/>
  <c r="C456" i="3"/>
  <c r="AB456" i="3" s="1"/>
  <c r="B456" i="3"/>
  <c r="A456" i="3"/>
  <c r="AA455" i="3"/>
  <c r="Z455" i="3"/>
  <c r="Y455" i="3"/>
  <c r="X455" i="3"/>
  <c r="W455" i="3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AC455" i="3" s="1"/>
  <c r="C455" i="3"/>
  <c r="AB455" i="3" s="1"/>
  <c r="B455" i="3"/>
  <c r="A455" i="3"/>
  <c r="AC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AA454" i="3" s="1"/>
  <c r="E454" i="3"/>
  <c r="D454" i="3"/>
  <c r="C454" i="3"/>
  <c r="AB454" i="3" s="1"/>
  <c r="B454" i="3"/>
  <c r="A454" i="3"/>
  <c r="Z453" i="3"/>
  <c r="Y453" i="3"/>
  <c r="X453" i="3"/>
  <c r="W453" i="3"/>
  <c r="AA453" i="3" s="1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AC453" i="3" s="1"/>
  <c r="E453" i="3"/>
  <c r="D453" i="3"/>
  <c r="C453" i="3"/>
  <c r="AB453" i="3" s="1"/>
  <c r="B453" i="3"/>
  <c r="A453" i="3"/>
  <c r="AA452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AC452" i="3" s="1"/>
  <c r="C452" i="3"/>
  <c r="AB452" i="3" s="1"/>
  <c r="B452" i="3"/>
  <c r="A452" i="3"/>
  <c r="AB451" i="3"/>
  <c r="Z451" i="3"/>
  <c r="Y451" i="3"/>
  <c r="X451" i="3"/>
  <c r="W451" i="3"/>
  <c r="AA451" i="3" s="1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AC451" i="3" s="1"/>
  <c r="C451" i="3"/>
  <c r="B451" i="3"/>
  <c r="A451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AB450" i="3" s="1"/>
  <c r="D450" i="3"/>
  <c r="AC450" i="3" s="1"/>
  <c r="C450" i="3"/>
  <c r="B450" i="3"/>
  <c r="A450" i="3"/>
  <c r="Z449" i="3"/>
  <c r="Y449" i="3"/>
  <c r="X449" i="3"/>
  <c r="W449" i="3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AA449" i="3" s="1"/>
  <c r="E449" i="3"/>
  <c r="D449" i="3"/>
  <c r="C449" i="3"/>
  <c r="AB449" i="3" s="1"/>
  <c r="B449" i="3"/>
  <c r="A449" i="3"/>
  <c r="Z448" i="3"/>
  <c r="Y448" i="3"/>
  <c r="X448" i="3"/>
  <c r="W448" i="3"/>
  <c r="AA448" i="3" s="1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AC448" i="3" s="1"/>
  <c r="E448" i="3"/>
  <c r="D448" i="3"/>
  <c r="C448" i="3"/>
  <c r="AB448" i="3" s="1"/>
  <c r="B448" i="3"/>
  <c r="A448" i="3"/>
  <c r="AA447" i="3"/>
  <c r="Z447" i="3"/>
  <c r="Y447" i="3"/>
  <c r="X447" i="3"/>
  <c r="W447" i="3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AC447" i="3" s="1"/>
  <c r="C447" i="3"/>
  <c r="AB447" i="3" s="1"/>
  <c r="B447" i="3"/>
  <c r="A447" i="3"/>
  <c r="AC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AA446" i="3" s="1"/>
  <c r="E446" i="3"/>
  <c r="D446" i="3"/>
  <c r="C446" i="3"/>
  <c r="AB446" i="3" s="1"/>
  <c r="B446" i="3"/>
  <c r="A446" i="3"/>
  <c r="Z445" i="3"/>
  <c r="Y445" i="3"/>
  <c r="X445" i="3"/>
  <c r="W445" i="3"/>
  <c r="AA445" i="3" s="1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AA444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AC444" i="3" s="1"/>
  <c r="C444" i="3"/>
  <c r="AB444" i="3" s="1"/>
  <c r="B444" i="3"/>
  <c r="A444" i="3"/>
  <c r="AB443" i="3"/>
  <c r="Z443" i="3"/>
  <c r="Y443" i="3"/>
  <c r="X443" i="3"/>
  <c r="W443" i="3"/>
  <c r="AA443" i="3" s="1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AC443" i="3" s="1"/>
  <c r="E443" i="3"/>
  <c r="D443" i="3"/>
  <c r="C443" i="3"/>
  <c r="B443" i="3"/>
  <c r="A443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AB442" i="3" s="1"/>
  <c r="D442" i="3"/>
  <c r="AC442" i="3" s="1"/>
  <c r="C442" i="3"/>
  <c r="B442" i="3"/>
  <c r="A442" i="3"/>
  <c r="Z441" i="3"/>
  <c r="Y441" i="3"/>
  <c r="X441" i="3"/>
  <c r="W441" i="3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AA441" i="3" s="1"/>
  <c r="E441" i="3"/>
  <c r="D441" i="3"/>
  <c r="C441" i="3"/>
  <c r="AB441" i="3" s="1"/>
  <c r="B441" i="3"/>
  <c r="A441" i="3"/>
  <c r="Z440" i="3"/>
  <c r="Y440" i="3"/>
  <c r="X440" i="3"/>
  <c r="W440" i="3"/>
  <c r="AA440" i="3" s="1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AC440" i="3" s="1"/>
  <c r="E440" i="3"/>
  <c r="D440" i="3"/>
  <c r="C440" i="3"/>
  <c r="AB440" i="3" s="1"/>
  <c r="B440" i="3"/>
  <c r="A440" i="3"/>
  <c r="AA439" i="3"/>
  <c r="Z439" i="3"/>
  <c r="Y439" i="3"/>
  <c r="X439" i="3"/>
  <c r="W439" i="3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AC439" i="3" s="1"/>
  <c r="C439" i="3"/>
  <c r="AB439" i="3" s="1"/>
  <c r="B439" i="3"/>
  <c r="A439" i="3"/>
  <c r="AC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AA438" i="3" s="1"/>
  <c r="E438" i="3"/>
  <c r="D438" i="3"/>
  <c r="C438" i="3"/>
  <c r="AB438" i="3" s="1"/>
  <c r="B438" i="3"/>
  <c r="A438" i="3"/>
  <c r="Z437" i="3"/>
  <c r="Y437" i="3"/>
  <c r="X437" i="3"/>
  <c r="W437" i="3"/>
  <c r="AA437" i="3" s="1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AA436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AC436" i="3" s="1"/>
  <c r="C436" i="3"/>
  <c r="AB436" i="3" s="1"/>
  <c r="B436" i="3"/>
  <c r="A436" i="3"/>
  <c r="AB435" i="3"/>
  <c r="Z435" i="3"/>
  <c r="Y435" i="3"/>
  <c r="X435" i="3"/>
  <c r="W435" i="3"/>
  <c r="AA435" i="3" s="1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AC435" i="3" s="1"/>
  <c r="E435" i="3"/>
  <c r="D435" i="3"/>
  <c r="C435" i="3"/>
  <c r="B435" i="3"/>
  <c r="A435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AB434" i="3" s="1"/>
  <c r="D434" i="3"/>
  <c r="AC434" i="3" s="1"/>
  <c r="C434" i="3"/>
  <c r="B434" i="3"/>
  <c r="A434" i="3"/>
  <c r="Z433" i="3"/>
  <c r="Y433" i="3"/>
  <c r="X433" i="3"/>
  <c r="W433" i="3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AA433" i="3" s="1"/>
  <c r="E433" i="3"/>
  <c r="D433" i="3"/>
  <c r="C433" i="3"/>
  <c r="AB433" i="3" s="1"/>
  <c r="B433" i="3"/>
  <c r="A433" i="3"/>
  <c r="Z432" i="3"/>
  <c r="Y432" i="3"/>
  <c r="X432" i="3"/>
  <c r="W432" i="3"/>
  <c r="AA432" i="3" s="1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AC432" i="3" s="1"/>
  <c r="E432" i="3"/>
  <c r="D432" i="3"/>
  <c r="C432" i="3"/>
  <c r="AB432" i="3" s="1"/>
  <c r="B432" i="3"/>
  <c r="A432" i="3"/>
  <c r="AA431" i="3"/>
  <c r="Z431" i="3"/>
  <c r="Y431" i="3"/>
  <c r="X431" i="3"/>
  <c r="W431" i="3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AC431" i="3" s="1"/>
  <c r="C431" i="3"/>
  <c r="AB431" i="3" s="1"/>
  <c r="B431" i="3"/>
  <c r="A431" i="3"/>
  <c r="AC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AA430" i="3" s="1"/>
  <c r="E430" i="3"/>
  <c r="D430" i="3"/>
  <c r="C430" i="3"/>
  <c r="AB430" i="3" s="1"/>
  <c r="B430" i="3"/>
  <c r="A430" i="3"/>
  <c r="Z429" i="3"/>
  <c r="Y429" i="3"/>
  <c r="X429" i="3"/>
  <c r="W429" i="3"/>
  <c r="AA429" i="3" s="1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AA428" i="3"/>
  <c r="Z428" i="3"/>
  <c r="Y428" i="3"/>
  <c r="X428" i="3"/>
  <c r="W428" i="3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C428" i="3" s="1"/>
  <c r="E428" i="3"/>
  <c r="D428" i="3"/>
  <c r="C428" i="3"/>
  <c r="AB428" i="3" s="1"/>
  <c r="B428" i="3"/>
  <c r="A428" i="3"/>
  <c r="AB427" i="3"/>
  <c r="Z427" i="3"/>
  <c r="Y427" i="3"/>
  <c r="X427" i="3"/>
  <c r="W427" i="3"/>
  <c r="AA427" i="3" s="1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AC427" i="3" s="1"/>
  <c r="E427" i="3"/>
  <c r="D427" i="3"/>
  <c r="C427" i="3"/>
  <c r="B427" i="3"/>
  <c r="A427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AB426" i="3" s="1"/>
  <c r="D426" i="3"/>
  <c r="AC426" i="3" s="1"/>
  <c r="C426" i="3"/>
  <c r="B426" i="3"/>
  <c r="A426" i="3"/>
  <c r="Z425" i="3"/>
  <c r="Y425" i="3"/>
  <c r="X425" i="3"/>
  <c r="W425" i="3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AA425" i="3" s="1"/>
  <c r="E425" i="3"/>
  <c r="D425" i="3"/>
  <c r="C425" i="3"/>
  <c r="AB425" i="3" s="1"/>
  <c r="B425" i="3"/>
  <c r="A425" i="3"/>
  <c r="Z424" i="3"/>
  <c r="Y424" i="3"/>
  <c r="X424" i="3"/>
  <c r="W424" i="3"/>
  <c r="AA424" i="3" s="1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AB424" i="3" s="1"/>
  <c r="B424" i="3"/>
  <c r="A424" i="3"/>
  <c r="AA423" i="3"/>
  <c r="Z423" i="3"/>
  <c r="Y423" i="3"/>
  <c r="X423" i="3"/>
  <c r="W423" i="3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AC423" i="3" s="1"/>
  <c r="C423" i="3"/>
  <c r="AB423" i="3" s="1"/>
  <c r="B423" i="3"/>
  <c r="A423" i="3"/>
  <c r="AC422" i="3"/>
  <c r="Z422" i="3"/>
  <c r="Y422" i="3"/>
  <c r="X422" i="3"/>
  <c r="W422" i="3"/>
  <c r="AA422" i="3" s="1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AB422" i="3" s="1"/>
  <c r="B422" i="3"/>
  <c r="A422" i="3"/>
  <c r="Z421" i="3"/>
  <c r="Y421" i="3"/>
  <c r="X421" i="3"/>
  <c r="W421" i="3"/>
  <c r="AA421" i="3" s="1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AA420" i="3"/>
  <c r="Z420" i="3"/>
  <c r="Y420" i="3"/>
  <c r="X420" i="3"/>
  <c r="W420" i="3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C420" i="3" s="1"/>
  <c r="E420" i="3"/>
  <c r="D420" i="3"/>
  <c r="C420" i="3"/>
  <c r="AB420" i="3" s="1"/>
  <c r="B420" i="3"/>
  <c r="A420" i="3"/>
  <c r="Z419" i="3"/>
  <c r="Y419" i="3"/>
  <c r="X419" i="3"/>
  <c r="W419" i="3"/>
  <c r="AA419" i="3" s="1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AC419" i="3" s="1"/>
  <c r="E419" i="3"/>
  <c r="AB419" i="3" s="1"/>
  <c r="D419" i="3"/>
  <c r="C419" i="3"/>
  <c r="B419" i="3"/>
  <c r="A419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AB418" i="3" s="1"/>
  <c r="D418" i="3"/>
  <c r="AC418" i="3" s="1"/>
  <c r="C418" i="3"/>
  <c r="B418" i="3"/>
  <c r="A418" i="3"/>
  <c r="Z417" i="3"/>
  <c r="Y417" i="3"/>
  <c r="X417" i="3"/>
  <c r="W417" i="3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AA417" i="3" s="1"/>
  <c r="E417" i="3"/>
  <c r="D417" i="3"/>
  <c r="C417" i="3"/>
  <c r="AB417" i="3" s="1"/>
  <c r="B417" i="3"/>
  <c r="A417" i="3"/>
  <c r="Z416" i="3"/>
  <c r="Y416" i="3"/>
  <c r="X416" i="3"/>
  <c r="W416" i="3"/>
  <c r="AA416" i="3" s="1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AC416" i="3" s="1"/>
  <c r="E416" i="3"/>
  <c r="D416" i="3"/>
  <c r="C416" i="3"/>
  <c r="AB416" i="3" s="1"/>
  <c r="B416" i="3"/>
  <c r="A416" i="3"/>
  <c r="AA415" i="3"/>
  <c r="Z415" i="3"/>
  <c r="Y415" i="3"/>
  <c r="X415" i="3"/>
  <c r="W415" i="3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AC415" i="3" s="1"/>
  <c r="C415" i="3"/>
  <c r="AB415" i="3" s="1"/>
  <c r="B415" i="3"/>
  <c r="A415" i="3"/>
  <c r="AC414" i="3"/>
  <c r="Z414" i="3"/>
  <c r="Y414" i="3"/>
  <c r="X414" i="3"/>
  <c r="W414" i="3"/>
  <c r="AA414" i="3" s="1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AB414" i="3" s="1"/>
  <c r="B414" i="3"/>
  <c r="A414" i="3"/>
  <c r="Z413" i="3"/>
  <c r="Y413" i="3"/>
  <c r="X413" i="3"/>
  <c r="W413" i="3"/>
  <c r="AA413" i="3" s="1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AA412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AC412" i="3" s="1"/>
  <c r="C412" i="3"/>
  <c r="AB412" i="3" s="1"/>
  <c r="B412" i="3"/>
  <c r="A412" i="3"/>
  <c r="AB411" i="3"/>
  <c r="Z411" i="3"/>
  <c r="Y411" i="3"/>
  <c r="X411" i="3"/>
  <c r="W411" i="3"/>
  <c r="AA411" i="3" s="1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AC411" i="3" s="1"/>
  <c r="E411" i="3"/>
  <c r="D411" i="3"/>
  <c r="C411" i="3"/>
  <c r="B411" i="3"/>
  <c r="A411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AB410" i="3" s="1"/>
  <c r="D410" i="3"/>
  <c r="AC410" i="3" s="1"/>
  <c r="C410" i="3"/>
  <c r="B410" i="3"/>
  <c r="A410" i="3"/>
  <c r="Z409" i="3"/>
  <c r="Y409" i="3"/>
  <c r="X409" i="3"/>
  <c r="W409" i="3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AA409" i="3" s="1"/>
  <c r="E409" i="3"/>
  <c r="D409" i="3"/>
  <c r="C409" i="3"/>
  <c r="AB409" i="3" s="1"/>
  <c r="B409" i="3"/>
  <c r="A409" i="3"/>
  <c r="Z408" i="3"/>
  <c r="Y408" i="3"/>
  <c r="X408" i="3"/>
  <c r="W408" i="3"/>
  <c r="AA408" i="3" s="1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AC408" i="3" s="1"/>
  <c r="E408" i="3"/>
  <c r="D408" i="3"/>
  <c r="C408" i="3"/>
  <c r="AB408" i="3" s="1"/>
  <c r="B408" i="3"/>
  <c r="A408" i="3"/>
  <c r="AA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AC407" i="3" s="1"/>
  <c r="C407" i="3"/>
  <c r="AB407" i="3" s="1"/>
  <c r="B407" i="3"/>
  <c r="A407" i="3"/>
  <c r="AC406" i="3"/>
  <c r="Z406" i="3"/>
  <c r="Y406" i="3"/>
  <c r="X406" i="3"/>
  <c r="W406" i="3"/>
  <c r="AA406" i="3" s="1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AB406" i="3" s="1"/>
  <c r="B406" i="3"/>
  <c r="A406" i="3"/>
  <c r="Z405" i="3"/>
  <c r="Y405" i="3"/>
  <c r="X405" i="3"/>
  <c r="W405" i="3"/>
  <c r="AA405" i="3" s="1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AA404" i="3"/>
  <c r="Z404" i="3"/>
  <c r="Y404" i="3"/>
  <c r="X404" i="3"/>
  <c r="W404" i="3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AC404" i="3" s="1"/>
  <c r="E404" i="3"/>
  <c r="D404" i="3"/>
  <c r="C404" i="3"/>
  <c r="AB404" i="3" s="1"/>
  <c r="B404" i="3"/>
  <c r="A404" i="3"/>
  <c r="AB403" i="3"/>
  <c r="Z403" i="3"/>
  <c r="Y403" i="3"/>
  <c r="X403" i="3"/>
  <c r="W403" i="3"/>
  <c r="AA403" i="3" s="1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AC403" i="3" s="1"/>
  <c r="E403" i="3"/>
  <c r="D403" i="3"/>
  <c r="C403" i="3"/>
  <c r="B403" i="3"/>
  <c r="A403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AB402" i="3" s="1"/>
  <c r="D402" i="3"/>
  <c r="AC402" i="3" s="1"/>
  <c r="C402" i="3"/>
  <c r="B402" i="3"/>
  <c r="A402" i="3"/>
  <c r="Z401" i="3"/>
  <c r="Y401" i="3"/>
  <c r="X401" i="3"/>
  <c r="W401" i="3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AA401" i="3" s="1"/>
  <c r="E401" i="3"/>
  <c r="D401" i="3"/>
  <c r="C401" i="3"/>
  <c r="AB401" i="3" s="1"/>
  <c r="B401" i="3"/>
  <c r="A401" i="3"/>
  <c r="Z400" i="3"/>
  <c r="Y400" i="3"/>
  <c r="X400" i="3"/>
  <c r="W400" i="3"/>
  <c r="AA400" i="3" s="1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AC400" i="3" s="1"/>
  <c r="E400" i="3"/>
  <c r="D400" i="3"/>
  <c r="C400" i="3"/>
  <c r="AB400" i="3" s="1"/>
  <c r="B400" i="3"/>
  <c r="A400" i="3"/>
  <c r="AA399" i="3"/>
  <c r="Z399" i="3"/>
  <c r="Y399" i="3"/>
  <c r="X399" i="3"/>
  <c r="W399" i="3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AC399" i="3" s="1"/>
  <c r="C399" i="3"/>
  <c r="AB399" i="3" s="1"/>
  <c r="B399" i="3"/>
  <c r="A399" i="3"/>
  <c r="AC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A398" i="3" s="1"/>
  <c r="E398" i="3"/>
  <c r="D398" i="3"/>
  <c r="C398" i="3"/>
  <c r="AB398" i="3" s="1"/>
  <c r="B398" i="3"/>
  <c r="A398" i="3"/>
  <c r="Z397" i="3"/>
  <c r="Y397" i="3"/>
  <c r="X397" i="3"/>
  <c r="W397" i="3"/>
  <c r="AA397" i="3" s="1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AB397" i="3" s="1"/>
  <c r="B397" i="3"/>
  <c r="A397" i="3"/>
  <c r="AA396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AC396" i="3" s="1"/>
  <c r="C396" i="3"/>
  <c r="AB396" i="3" s="1"/>
  <c r="B396" i="3"/>
  <c r="A396" i="3"/>
  <c r="AB395" i="3"/>
  <c r="Z395" i="3"/>
  <c r="Y395" i="3"/>
  <c r="X395" i="3"/>
  <c r="W395" i="3"/>
  <c r="AA395" i="3" s="1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AC395" i="3" s="1"/>
  <c r="C395" i="3"/>
  <c r="B395" i="3"/>
  <c r="A395" i="3"/>
  <c r="Z394" i="3"/>
  <c r="Y394" i="3"/>
  <c r="X394" i="3"/>
  <c r="W394" i="3"/>
  <c r="AA394" i="3" s="1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AB394" i="3" s="1"/>
  <c r="D394" i="3"/>
  <c r="AC394" i="3" s="1"/>
  <c r="C394" i="3"/>
  <c r="B394" i="3"/>
  <c r="A394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AC393" i="3" s="1"/>
  <c r="E393" i="3"/>
  <c r="D393" i="3"/>
  <c r="C393" i="3"/>
  <c r="AB393" i="3" s="1"/>
  <c r="B393" i="3"/>
  <c r="A393" i="3"/>
  <c r="Z392" i="3"/>
  <c r="Y392" i="3"/>
  <c r="X392" i="3"/>
  <c r="W392" i="3"/>
  <c r="AA392" i="3" s="1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AC392" i="3" s="1"/>
  <c r="E392" i="3"/>
  <c r="D392" i="3"/>
  <c r="C392" i="3"/>
  <c r="AB392" i="3" s="1"/>
  <c r="B392" i="3"/>
  <c r="A392" i="3"/>
  <c r="AA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AC391" i="3" s="1"/>
  <c r="C391" i="3"/>
  <c r="AB391" i="3" s="1"/>
  <c r="B391" i="3"/>
  <c r="A391" i="3"/>
  <c r="AC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AA390" i="3" s="1"/>
  <c r="E390" i="3"/>
  <c r="D390" i="3"/>
  <c r="C390" i="3"/>
  <c r="AB390" i="3" s="1"/>
  <c r="B390" i="3"/>
  <c r="A390" i="3"/>
  <c r="Z389" i="3"/>
  <c r="Y389" i="3"/>
  <c r="X389" i="3"/>
  <c r="W389" i="3"/>
  <c r="AA389" i="3" s="1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AB389" i="3" s="1"/>
  <c r="B389" i="3"/>
  <c r="A389" i="3"/>
  <c r="AA388" i="3"/>
  <c r="Z388" i="3"/>
  <c r="Y388" i="3"/>
  <c r="X388" i="3"/>
  <c r="W388" i="3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AC388" i="3" s="1"/>
  <c r="C388" i="3"/>
  <c r="AB388" i="3" s="1"/>
  <c r="B388" i="3"/>
  <c r="A388" i="3"/>
  <c r="Z387" i="3"/>
  <c r="Y387" i="3"/>
  <c r="X387" i="3"/>
  <c r="W387" i="3"/>
  <c r="AA387" i="3" s="1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AB387" i="3" s="1"/>
  <c r="D387" i="3"/>
  <c r="AC387" i="3" s="1"/>
  <c r="C387" i="3"/>
  <c r="B387" i="3"/>
  <c r="A387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AB386" i="3" s="1"/>
  <c r="D386" i="3"/>
  <c r="AC386" i="3" s="1"/>
  <c r="C386" i="3"/>
  <c r="B386" i="3"/>
  <c r="A386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AC385" i="3" s="1"/>
  <c r="E385" i="3"/>
  <c r="D385" i="3"/>
  <c r="C385" i="3"/>
  <c r="AB385" i="3" s="1"/>
  <c r="B385" i="3"/>
  <c r="A385" i="3"/>
  <c r="Z384" i="3"/>
  <c r="Y384" i="3"/>
  <c r="X384" i="3"/>
  <c r="W384" i="3"/>
  <c r="AA384" i="3" s="1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AC384" i="3" s="1"/>
  <c r="E384" i="3"/>
  <c r="D384" i="3"/>
  <c r="C384" i="3"/>
  <c r="AB384" i="3" s="1"/>
  <c r="B384" i="3"/>
  <c r="A384" i="3"/>
  <c r="AA383" i="3"/>
  <c r="Z383" i="3"/>
  <c r="Y383" i="3"/>
  <c r="X383" i="3"/>
  <c r="W383" i="3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AC383" i="3" s="1"/>
  <c r="C383" i="3"/>
  <c r="AB383" i="3" s="1"/>
  <c r="B383" i="3"/>
  <c r="A383" i="3"/>
  <c r="AC382" i="3"/>
  <c r="Z382" i="3"/>
  <c r="Y382" i="3"/>
  <c r="X382" i="3"/>
  <c r="W382" i="3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A382" i="3" s="1"/>
  <c r="E382" i="3"/>
  <c r="D382" i="3"/>
  <c r="C382" i="3"/>
  <c r="AB382" i="3" s="1"/>
  <c r="B382" i="3"/>
  <c r="A382" i="3"/>
  <c r="Z381" i="3"/>
  <c r="Y381" i="3"/>
  <c r="X381" i="3"/>
  <c r="W381" i="3"/>
  <c r="AA381" i="3" s="1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AC381" i="3" s="1"/>
  <c r="E381" i="3"/>
  <c r="D381" i="3"/>
  <c r="C381" i="3"/>
  <c r="AB381" i="3" s="1"/>
  <c r="B381" i="3"/>
  <c r="A381" i="3"/>
  <c r="AA380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AC380" i="3" s="1"/>
  <c r="C380" i="3"/>
  <c r="AB380" i="3" s="1"/>
  <c r="B380" i="3"/>
  <c r="A380" i="3"/>
  <c r="AB379" i="3"/>
  <c r="Z379" i="3"/>
  <c r="Y379" i="3"/>
  <c r="X379" i="3"/>
  <c r="W379" i="3"/>
  <c r="AA379" i="3" s="1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AC379" i="3" s="1"/>
  <c r="C379" i="3"/>
  <c r="B379" i="3"/>
  <c r="A379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AB378" i="3" s="1"/>
  <c r="D378" i="3"/>
  <c r="AC378" i="3" s="1"/>
  <c r="C378" i="3"/>
  <c r="B378" i="3"/>
  <c r="A378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AA377" i="3" s="1"/>
  <c r="E377" i="3"/>
  <c r="D377" i="3"/>
  <c r="C377" i="3"/>
  <c r="AB377" i="3" s="1"/>
  <c r="B377" i="3"/>
  <c r="A377" i="3"/>
  <c r="Z376" i="3"/>
  <c r="Y376" i="3"/>
  <c r="X376" i="3"/>
  <c r="W376" i="3"/>
  <c r="AA376" i="3" s="1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AC376" i="3" s="1"/>
  <c r="E376" i="3"/>
  <c r="D376" i="3"/>
  <c r="C376" i="3"/>
  <c r="AB376" i="3" s="1"/>
  <c r="B376" i="3"/>
  <c r="A376" i="3"/>
  <c r="AA375" i="3"/>
  <c r="Z375" i="3"/>
  <c r="Y375" i="3"/>
  <c r="X375" i="3"/>
  <c r="W375" i="3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AC375" i="3" s="1"/>
  <c r="C375" i="3"/>
  <c r="AB375" i="3" s="1"/>
  <c r="B375" i="3"/>
  <c r="A375" i="3"/>
  <c r="AC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AA374" i="3" s="1"/>
  <c r="E374" i="3"/>
  <c r="D374" i="3"/>
  <c r="C374" i="3"/>
  <c r="AB374" i="3" s="1"/>
  <c r="B374" i="3"/>
  <c r="A374" i="3"/>
  <c r="Z373" i="3"/>
  <c r="Y373" i="3"/>
  <c r="X373" i="3"/>
  <c r="W373" i="3"/>
  <c r="AA373" i="3" s="1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AB373" i="3" s="1"/>
  <c r="B373" i="3"/>
  <c r="A373" i="3"/>
  <c r="AA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AC372" i="3" s="1"/>
  <c r="C372" i="3"/>
  <c r="AB372" i="3" s="1"/>
  <c r="B372" i="3"/>
  <c r="A372" i="3"/>
  <c r="AB371" i="3"/>
  <c r="Z371" i="3"/>
  <c r="Y371" i="3"/>
  <c r="X371" i="3"/>
  <c r="W371" i="3"/>
  <c r="AA371" i="3" s="1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AC371" i="3" s="1"/>
  <c r="C371" i="3"/>
  <c r="B371" i="3"/>
  <c r="A371" i="3"/>
  <c r="Z370" i="3"/>
  <c r="Y370" i="3"/>
  <c r="X370" i="3"/>
  <c r="W370" i="3"/>
  <c r="AA370" i="3" s="1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AB370" i="3" s="1"/>
  <c r="D370" i="3"/>
  <c r="AC370" i="3" s="1"/>
  <c r="C370" i="3"/>
  <c r="B370" i="3"/>
  <c r="A370" i="3"/>
  <c r="Z369" i="3"/>
  <c r="Y369" i="3"/>
  <c r="X369" i="3"/>
  <c r="W369" i="3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AA369" i="3" s="1"/>
  <c r="E369" i="3"/>
  <c r="D369" i="3"/>
  <c r="C369" i="3"/>
  <c r="AB369" i="3" s="1"/>
  <c r="B369" i="3"/>
  <c r="A369" i="3"/>
  <c r="Z368" i="3"/>
  <c r="Y368" i="3"/>
  <c r="X368" i="3"/>
  <c r="W368" i="3"/>
  <c r="AA368" i="3" s="1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AC368" i="3" s="1"/>
  <c r="E368" i="3"/>
  <c r="D368" i="3"/>
  <c r="C368" i="3"/>
  <c r="AB368" i="3" s="1"/>
  <c r="B368" i="3"/>
  <c r="A368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AC367" i="3" s="1"/>
  <c r="C367" i="3"/>
  <c r="AB367" i="3" s="1"/>
  <c r="B367" i="3"/>
  <c r="A367" i="3"/>
  <c r="AC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AA366" i="3" s="1"/>
  <c r="E366" i="3"/>
  <c r="D366" i="3"/>
  <c r="C366" i="3"/>
  <c r="AB366" i="3" s="1"/>
  <c r="B366" i="3"/>
  <c r="A366" i="3"/>
  <c r="Z365" i="3"/>
  <c r="Y365" i="3"/>
  <c r="X365" i="3"/>
  <c r="W365" i="3"/>
  <c r="AA365" i="3" s="1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AB365" i="3" s="1"/>
  <c r="B365" i="3"/>
  <c r="A365" i="3"/>
  <c r="AA364" i="3"/>
  <c r="Z364" i="3"/>
  <c r="Y364" i="3"/>
  <c r="X364" i="3"/>
  <c r="W364" i="3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AC364" i="3" s="1"/>
  <c r="C364" i="3"/>
  <c r="AB364" i="3" s="1"/>
  <c r="B364" i="3"/>
  <c r="A364" i="3"/>
  <c r="AB363" i="3"/>
  <c r="Z363" i="3"/>
  <c r="Y363" i="3"/>
  <c r="X363" i="3"/>
  <c r="W363" i="3"/>
  <c r="AA363" i="3" s="1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AC363" i="3" s="1"/>
  <c r="C363" i="3"/>
  <c r="B363" i="3"/>
  <c r="A363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AB362" i="3" s="1"/>
  <c r="D362" i="3"/>
  <c r="AC362" i="3" s="1"/>
  <c r="C362" i="3"/>
  <c r="B362" i="3"/>
  <c r="A362" i="3"/>
  <c r="Z361" i="3"/>
  <c r="Y361" i="3"/>
  <c r="X361" i="3"/>
  <c r="W361" i="3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AA361" i="3" s="1"/>
  <c r="E361" i="3"/>
  <c r="D361" i="3"/>
  <c r="C361" i="3"/>
  <c r="AB361" i="3" s="1"/>
  <c r="B361" i="3"/>
  <c r="A361" i="3"/>
  <c r="Z360" i="3"/>
  <c r="Y360" i="3"/>
  <c r="X360" i="3"/>
  <c r="W360" i="3"/>
  <c r="AA360" i="3" s="1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AC360" i="3" s="1"/>
  <c r="E360" i="3"/>
  <c r="D360" i="3"/>
  <c r="C360" i="3"/>
  <c r="AB360" i="3" s="1"/>
  <c r="B360" i="3"/>
  <c r="A360" i="3"/>
  <c r="AA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AC359" i="3" s="1"/>
  <c r="C359" i="3"/>
  <c r="AB359" i="3" s="1"/>
  <c r="B359" i="3"/>
  <c r="A359" i="3"/>
  <c r="AC358" i="3"/>
  <c r="Z358" i="3"/>
  <c r="Y358" i="3"/>
  <c r="X358" i="3"/>
  <c r="W358" i="3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A358" i="3" s="1"/>
  <c r="E358" i="3"/>
  <c r="D358" i="3"/>
  <c r="C358" i="3"/>
  <c r="AB358" i="3" s="1"/>
  <c r="B358" i="3"/>
  <c r="A358" i="3"/>
  <c r="Z357" i="3"/>
  <c r="Y357" i="3"/>
  <c r="X357" i="3"/>
  <c r="W357" i="3"/>
  <c r="AA357" i="3" s="1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AC357" i="3" s="1"/>
  <c r="E357" i="3"/>
  <c r="D357" i="3"/>
  <c r="C357" i="3"/>
  <c r="AB357" i="3" s="1"/>
  <c r="B357" i="3"/>
  <c r="A357" i="3"/>
  <c r="AA356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AC356" i="3" s="1"/>
  <c r="C356" i="3"/>
  <c r="AB356" i="3" s="1"/>
  <c r="B356" i="3"/>
  <c r="A356" i="3"/>
  <c r="AB355" i="3"/>
  <c r="Z355" i="3"/>
  <c r="Y355" i="3"/>
  <c r="X355" i="3"/>
  <c r="W355" i="3"/>
  <c r="AA355" i="3" s="1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AC355" i="3" s="1"/>
  <c r="C355" i="3"/>
  <c r="B355" i="3"/>
  <c r="A355" i="3"/>
  <c r="Z354" i="3"/>
  <c r="Y354" i="3"/>
  <c r="X354" i="3"/>
  <c r="W354" i="3"/>
  <c r="AA354" i="3" s="1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AB354" i="3" s="1"/>
  <c r="D354" i="3"/>
  <c r="AC354" i="3" s="1"/>
  <c r="C354" i="3"/>
  <c r="B354" i="3"/>
  <c r="A354" i="3"/>
  <c r="Z353" i="3"/>
  <c r="Y353" i="3"/>
  <c r="X353" i="3"/>
  <c r="W353" i="3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AA353" i="3" s="1"/>
  <c r="E353" i="3"/>
  <c r="D353" i="3"/>
  <c r="C353" i="3"/>
  <c r="AB353" i="3" s="1"/>
  <c r="B353" i="3"/>
  <c r="A353" i="3"/>
  <c r="Z352" i="3"/>
  <c r="Y352" i="3"/>
  <c r="X352" i="3"/>
  <c r="W352" i="3"/>
  <c r="AA352" i="3" s="1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AC352" i="3" s="1"/>
  <c r="E352" i="3"/>
  <c r="D352" i="3"/>
  <c r="C352" i="3"/>
  <c r="AB352" i="3" s="1"/>
  <c r="B352" i="3"/>
  <c r="A352" i="3"/>
  <c r="AA351" i="3"/>
  <c r="Z351" i="3"/>
  <c r="Y351" i="3"/>
  <c r="X351" i="3"/>
  <c r="W351" i="3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AC351" i="3" s="1"/>
  <c r="C351" i="3"/>
  <c r="AB351" i="3" s="1"/>
  <c r="B351" i="3"/>
  <c r="A351" i="3"/>
  <c r="AC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AA350" i="3" s="1"/>
  <c r="E350" i="3"/>
  <c r="D350" i="3"/>
  <c r="C350" i="3"/>
  <c r="AB350" i="3" s="1"/>
  <c r="B350" i="3"/>
  <c r="A350" i="3"/>
  <c r="Z349" i="3"/>
  <c r="Y349" i="3"/>
  <c r="X349" i="3"/>
  <c r="W349" i="3"/>
  <c r="AA349" i="3" s="1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AB349" i="3" s="1"/>
  <c r="B349" i="3"/>
  <c r="A349" i="3"/>
  <c r="AA348" i="3"/>
  <c r="Z348" i="3"/>
  <c r="Y348" i="3"/>
  <c r="X348" i="3"/>
  <c r="W348" i="3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AC348" i="3" s="1"/>
  <c r="C348" i="3"/>
  <c r="AB348" i="3" s="1"/>
  <c r="B348" i="3"/>
  <c r="A348" i="3"/>
  <c r="AB347" i="3"/>
  <c r="Z347" i="3"/>
  <c r="Y347" i="3"/>
  <c r="X347" i="3"/>
  <c r="W347" i="3"/>
  <c r="AA347" i="3" s="1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AC347" i="3" s="1"/>
  <c r="C347" i="3"/>
  <c r="B347" i="3"/>
  <c r="A347" i="3"/>
  <c r="Z346" i="3"/>
  <c r="Y346" i="3"/>
  <c r="X346" i="3"/>
  <c r="W346" i="3"/>
  <c r="AA346" i="3" s="1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AB346" i="3" s="1"/>
  <c r="D346" i="3"/>
  <c r="AC346" i="3" s="1"/>
  <c r="C346" i="3"/>
  <c r="B346" i="3"/>
  <c r="A346" i="3"/>
  <c r="Z345" i="3"/>
  <c r="Y345" i="3"/>
  <c r="X345" i="3"/>
  <c r="W345" i="3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AA345" i="3" s="1"/>
  <c r="E345" i="3"/>
  <c r="D345" i="3"/>
  <c r="C345" i="3"/>
  <c r="AB345" i="3" s="1"/>
  <c r="B345" i="3"/>
  <c r="A345" i="3"/>
  <c r="Z344" i="3"/>
  <c r="Y344" i="3"/>
  <c r="X344" i="3"/>
  <c r="W344" i="3"/>
  <c r="AA344" i="3" s="1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AC344" i="3" s="1"/>
  <c r="E344" i="3"/>
  <c r="D344" i="3"/>
  <c r="C344" i="3"/>
  <c r="AB344" i="3" s="1"/>
  <c r="B344" i="3"/>
  <c r="A344" i="3"/>
  <c r="AA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AC343" i="3" s="1"/>
  <c r="C343" i="3"/>
  <c r="AB343" i="3" s="1"/>
  <c r="B343" i="3"/>
  <c r="A343" i="3"/>
  <c r="AC342" i="3"/>
  <c r="Z342" i="3"/>
  <c r="Y342" i="3"/>
  <c r="X342" i="3"/>
  <c r="W342" i="3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A342" i="3" s="1"/>
  <c r="E342" i="3"/>
  <c r="D342" i="3"/>
  <c r="C342" i="3"/>
  <c r="AB342" i="3" s="1"/>
  <c r="B342" i="3"/>
  <c r="A342" i="3"/>
  <c r="Z341" i="3"/>
  <c r="Y341" i="3"/>
  <c r="X341" i="3"/>
  <c r="W341" i="3"/>
  <c r="AA341" i="3" s="1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AC341" i="3" s="1"/>
  <c r="E341" i="3"/>
  <c r="D341" i="3"/>
  <c r="C341" i="3"/>
  <c r="AB341" i="3" s="1"/>
  <c r="B341" i="3"/>
  <c r="A341" i="3"/>
  <c r="Z340" i="3"/>
  <c r="Y340" i="3"/>
  <c r="X340" i="3"/>
  <c r="W340" i="3"/>
  <c r="AA340" i="3" s="1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AC340" i="3" s="1"/>
  <c r="C340" i="3"/>
  <c r="AB340" i="3" s="1"/>
  <c r="B340" i="3"/>
  <c r="A340" i="3"/>
  <c r="AB339" i="3"/>
  <c r="Z339" i="3"/>
  <c r="Y339" i="3"/>
  <c r="X339" i="3"/>
  <c r="W339" i="3"/>
  <c r="AA339" i="3" s="1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AC339" i="3" s="1"/>
  <c r="C339" i="3"/>
  <c r="B339" i="3"/>
  <c r="A339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AC338" i="3" s="1"/>
  <c r="E338" i="3"/>
  <c r="AB338" i="3" s="1"/>
  <c r="D338" i="3"/>
  <c r="C338" i="3"/>
  <c r="B338" i="3"/>
  <c r="A338" i="3"/>
  <c r="Z337" i="3"/>
  <c r="Y337" i="3"/>
  <c r="X337" i="3"/>
  <c r="W337" i="3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AA337" i="3" s="1"/>
  <c r="E337" i="3"/>
  <c r="D337" i="3"/>
  <c r="C337" i="3"/>
  <c r="AB337" i="3" s="1"/>
  <c r="B337" i="3"/>
  <c r="A337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AC336" i="3" s="1"/>
  <c r="E336" i="3"/>
  <c r="D336" i="3"/>
  <c r="C336" i="3"/>
  <c r="AB336" i="3" s="1"/>
  <c r="B336" i="3"/>
  <c r="A336" i="3"/>
  <c r="AA335" i="3"/>
  <c r="Z335" i="3"/>
  <c r="Y335" i="3"/>
  <c r="X335" i="3"/>
  <c r="W335" i="3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AC335" i="3" s="1"/>
  <c r="C335" i="3"/>
  <c r="AB335" i="3" s="1"/>
  <c r="B335" i="3"/>
  <c r="A335" i="3"/>
  <c r="AC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AA334" i="3" s="1"/>
  <c r="E334" i="3"/>
  <c r="D334" i="3"/>
  <c r="C334" i="3"/>
  <c r="AB334" i="3" s="1"/>
  <c r="B334" i="3"/>
  <c r="A334" i="3"/>
  <c r="Z333" i="3"/>
  <c r="Y333" i="3"/>
  <c r="X333" i="3"/>
  <c r="W333" i="3"/>
  <c r="AA333" i="3" s="1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AB333" i="3" s="1"/>
  <c r="B333" i="3"/>
  <c r="A333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AC332" i="3" s="1"/>
  <c r="C332" i="3"/>
  <c r="AB332" i="3" s="1"/>
  <c r="B332" i="3"/>
  <c r="A332" i="3"/>
  <c r="AB331" i="3"/>
  <c r="Z331" i="3"/>
  <c r="Y331" i="3"/>
  <c r="X331" i="3"/>
  <c r="W331" i="3"/>
  <c r="AA331" i="3" s="1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AC331" i="3" s="1"/>
  <c r="C331" i="3"/>
  <c r="B331" i="3"/>
  <c r="A331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AC330" i="3" s="1"/>
  <c r="E330" i="3"/>
  <c r="AB330" i="3" s="1"/>
  <c r="D330" i="3"/>
  <c r="C330" i="3"/>
  <c r="B330" i="3"/>
  <c r="A330" i="3"/>
  <c r="Z329" i="3"/>
  <c r="Y329" i="3"/>
  <c r="X329" i="3"/>
  <c r="W329" i="3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AA329" i="3" s="1"/>
  <c r="E329" i="3"/>
  <c r="D329" i="3"/>
  <c r="C329" i="3"/>
  <c r="AB329" i="3" s="1"/>
  <c r="B329" i="3"/>
  <c r="A329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AC328" i="3" s="1"/>
  <c r="E328" i="3"/>
  <c r="D328" i="3"/>
  <c r="C328" i="3"/>
  <c r="AB328" i="3" s="1"/>
  <c r="B328" i="3"/>
  <c r="A328" i="3"/>
  <c r="AA327" i="3"/>
  <c r="Z327" i="3"/>
  <c r="Y327" i="3"/>
  <c r="X327" i="3"/>
  <c r="W327" i="3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AC327" i="3" s="1"/>
  <c r="C327" i="3"/>
  <c r="AB327" i="3" s="1"/>
  <c r="B327" i="3"/>
  <c r="A327" i="3"/>
  <c r="AC326" i="3"/>
  <c r="Z326" i="3"/>
  <c r="Y326" i="3"/>
  <c r="X326" i="3"/>
  <c r="W326" i="3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A326" i="3" s="1"/>
  <c r="E326" i="3"/>
  <c r="D326" i="3"/>
  <c r="C326" i="3"/>
  <c r="AB326" i="3" s="1"/>
  <c r="B326" i="3"/>
  <c r="A326" i="3"/>
  <c r="Z325" i="3"/>
  <c r="Y325" i="3"/>
  <c r="X325" i="3"/>
  <c r="W325" i="3"/>
  <c r="AA325" i="3" s="1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AB325" i="3" s="1"/>
  <c r="B325" i="3"/>
  <c r="A325" i="3"/>
  <c r="Z324" i="3"/>
  <c r="Y324" i="3"/>
  <c r="X324" i="3"/>
  <c r="W324" i="3"/>
  <c r="AA324" i="3" s="1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AC324" i="3" s="1"/>
  <c r="C324" i="3"/>
  <c r="AB324" i="3" s="1"/>
  <c r="B324" i="3"/>
  <c r="A324" i="3"/>
  <c r="AB323" i="3"/>
  <c r="Z323" i="3"/>
  <c r="Y323" i="3"/>
  <c r="X323" i="3"/>
  <c r="W323" i="3"/>
  <c r="AA323" i="3" s="1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AC323" i="3" s="1"/>
  <c r="C323" i="3"/>
  <c r="B323" i="3"/>
  <c r="A323" i="3"/>
  <c r="Z322" i="3"/>
  <c r="Y322" i="3"/>
  <c r="X322" i="3"/>
  <c r="W322" i="3"/>
  <c r="AA322" i="3" s="1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AC322" i="3" s="1"/>
  <c r="E322" i="3"/>
  <c r="AB322" i="3" s="1"/>
  <c r="D322" i="3"/>
  <c r="C322" i="3"/>
  <c r="B322" i="3"/>
  <c r="A322" i="3"/>
  <c r="Z321" i="3"/>
  <c r="Y321" i="3"/>
  <c r="X321" i="3"/>
  <c r="W321" i="3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AA321" i="3" s="1"/>
  <c r="E321" i="3"/>
  <c r="D321" i="3"/>
  <c r="C321" i="3"/>
  <c r="AB321" i="3" s="1"/>
  <c r="B321" i="3"/>
  <c r="A321" i="3"/>
  <c r="Z320" i="3"/>
  <c r="Y320" i="3"/>
  <c r="X320" i="3"/>
  <c r="W320" i="3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AC320" i="3" s="1"/>
  <c r="E320" i="3"/>
  <c r="D320" i="3"/>
  <c r="C320" i="3"/>
  <c r="AB320" i="3" s="1"/>
  <c r="B320" i="3"/>
  <c r="A320" i="3"/>
  <c r="AA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AC319" i="3" s="1"/>
  <c r="C319" i="3"/>
  <c r="AB319" i="3" s="1"/>
  <c r="B319" i="3"/>
  <c r="A319" i="3"/>
  <c r="AC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A318" i="3" s="1"/>
  <c r="E318" i="3"/>
  <c r="D318" i="3"/>
  <c r="C318" i="3"/>
  <c r="B318" i="3"/>
  <c r="A318" i="3"/>
  <c r="AC317" i="3"/>
  <c r="Z317" i="3"/>
  <c r="Y317" i="3"/>
  <c r="X317" i="3"/>
  <c r="W317" i="3"/>
  <c r="AA317" i="3" s="1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AB316" i="3"/>
  <c r="Z316" i="3"/>
  <c r="Y316" i="3"/>
  <c r="X316" i="3"/>
  <c r="W316" i="3"/>
  <c r="AA316" i="3" s="1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AC316" i="3" s="1"/>
  <c r="C316" i="3"/>
  <c r="B316" i="3"/>
  <c r="A316" i="3"/>
  <c r="AB315" i="3"/>
  <c r="Z315" i="3"/>
  <c r="Y315" i="3"/>
  <c r="X315" i="3"/>
  <c r="W315" i="3"/>
  <c r="AA315" i="3" s="1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AC315" i="3" s="1"/>
  <c r="C315" i="3"/>
  <c r="B315" i="3"/>
  <c r="A315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AB314" i="3" s="1"/>
  <c r="D314" i="3"/>
  <c r="AC314" i="3" s="1"/>
  <c r="C314" i="3"/>
  <c r="B314" i="3"/>
  <c r="A314" i="3"/>
  <c r="Z313" i="3"/>
  <c r="Y313" i="3"/>
  <c r="X313" i="3"/>
  <c r="W313" i="3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AB313" i="3" s="1"/>
  <c r="B313" i="3"/>
  <c r="A313" i="3"/>
  <c r="AB312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A312" i="3"/>
  <c r="Z311" i="3"/>
  <c r="Y311" i="3"/>
  <c r="X311" i="3"/>
  <c r="W311" i="3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AA311" i="3" s="1"/>
  <c r="E311" i="3"/>
  <c r="AB311" i="3" s="1"/>
  <c r="D311" i="3"/>
  <c r="AC311" i="3" s="1"/>
  <c r="C311" i="3"/>
  <c r="B311" i="3"/>
  <c r="A311" i="3"/>
  <c r="AA310" i="3"/>
  <c r="Z310" i="3"/>
  <c r="Y310" i="3"/>
  <c r="X310" i="3"/>
  <c r="W310" i="3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D310" i="3"/>
  <c r="C310" i="3"/>
  <c r="AB310" i="3" s="1"/>
  <c r="B310" i="3"/>
  <c r="A310" i="3"/>
  <c r="Z309" i="3"/>
  <c r="Y309" i="3"/>
  <c r="X309" i="3"/>
  <c r="W309" i="3"/>
  <c r="AA309" i="3" s="1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C309" i="3" s="1"/>
  <c r="E309" i="3"/>
  <c r="D309" i="3"/>
  <c r="C309" i="3"/>
  <c r="AB309" i="3" s="1"/>
  <c r="B309" i="3"/>
  <c r="A309" i="3"/>
  <c r="AC308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A308" i="3"/>
  <c r="AB307" i="3"/>
  <c r="Z307" i="3"/>
  <c r="Y307" i="3"/>
  <c r="X307" i="3"/>
  <c r="W307" i="3"/>
  <c r="AA307" i="3" s="1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AC307" i="3" s="1"/>
  <c r="C307" i="3"/>
  <c r="B307" i="3"/>
  <c r="A307" i="3"/>
  <c r="Z306" i="3"/>
  <c r="Y306" i="3"/>
  <c r="X306" i="3"/>
  <c r="W306" i="3"/>
  <c r="AA306" i="3" s="1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AB306" i="3" s="1"/>
  <c r="D306" i="3"/>
  <c r="AC306" i="3" s="1"/>
  <c r="C306" i="3"/>
  <c r="B306" i="3"/>
  <c r="A306" i="3"/>
  <c r="AB305" i="3"/>
  <c r="Z305" i="3"/>
  <c r="Y305" i="3"/>
  <c r="X305" i="3"/>
  <c r="W305" i="3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A305" i="3" s="1"/>
  <c r="E305" i="3"/>
  <c r="D305" i="3"/>
  <c r="C305" i="3"/>
  <c r="B305" i="3"/>
  <c r="A305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AC304" i="3" s="1"/>
  <c r="E304" i="3"/>
  <c r="D304" i="3"/>
  <c r="C304" i="3"/>
  <c r="AB304" i="3" s="1"/>
  <c r="B304" i="3"/>
  <c r="A304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AB303" i="3" s="1"/>
  <c r="B303" i="3"/>
  <c r="A303" i="3"/>
  <c r="AC302" i="3"/>
  <c r="AA302" i="3"/>
  <c r="Z302" i="3"/>
  <c r="Y302" i="3"/>
  <c r="X302" i="3"/>
  <c r="W302" i="3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AB302" i="3" s="1"/>
  <c r="B302" i="3"/>
  <c r="A302" i="3"/>
  <c r="Z301" i="3"/>
  <c r="Y301" i="3"/>
  <c r="X301" i="3"/>
  <c r="W301" i="3"/>
  <c r="AA301" i="3" s="1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C301" i="3" s="1"/>
  <c r="E301" i="3"/>
  <c r="D301" i="3"/>
  <c r="C301" i="3"/>
  <c r="AB301" i="3" s="1"/>
  <c r="B301" i="3"/>
  <c r="A301" i="3"/>
  <c r="AC300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AB300" i="3" s="1"/>
  <c r="B300" i="3"/>
  <c r="A300" i="3"/>
  <c r="AB299" i="3"/>
  <c r="Z299" i="3"/>
  <c r="Y299" i="3"/>
  <c r="X299" i="3"/>
  <c r="W299" i="3"/>
  <c r="AA299" i="3" s="1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AC299" i="3" s="1"/>
  <c r="C299" i="3"/>
  <c r="B299" i="3"/>
  <c r="A299" i="3"/>
  <c r="AC298" i="3"/>
  <c r="Z298" i="3"/>
  <c r="Y298" i="3"/>
  <c r="X298" i="3"/>
  <c r="W298" i="3"/>
  <c r="AA298" i="3" s="1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AB298" i="3" s="1"/>
  <c r="D298" i="3"/>
  <c r="C298" i="3"/>
  <c r="B298" i="3"/>
  <c r="A298" i="3"/>
  <c r="AB297" i="3"/>
  <c r="Z297" i="3"/>
  <c r="Y297" i="3"/>
  <c r="X297" i="3"/>
  <c r="W297" i="3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A297" i="3" s="1"/>
  <c r="E297" i="3"/>
  <c r="D297" i="3"/>
  <c r="C297" i="3"/>
  <c r="B297" i="3"/>
  <c r="A297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AC296" i="3" s="1"/>
  <c r="E296" i="3"/>
  <c r="D296" i="3"/>
  <c r="C296" i="3"/>
  <c r="AB296" i="3" s="1"/>
  <c r="B296" i="3"/>
  <c r="A296" i="3"/>
  <c r="AB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A295" i="3"/>
  <c r="AC294" i="3"/>
  <c r="AA294" i="3"/>
  <c r="Z294" i="3"/>
  <c r="Y294" i="3"/>
  <c r="X294" i="3"/>
  <c r="W294" i="3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AB294" i="3" s="1"/>
  <c r="B294" i="3"/>
  <c r="A294" i="3"/>
  <c r="Z293" i="3"/>
  <c r="Y293" i="3"/>
  <c r="X293" i="3"/>
  <c r="W293" i="3"/>
  <c r="AA293" i="3" s="1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C293" i="3" s="1"/>
  <c r="E293" i="3"/>
  <c r="D293" i="3"/>
  <c r="C293" i="3"/>
  <c r="AB293" i="3" s="1"/>
  <c r="B293" i="3"/>
  <c r="A293" i="3"/>
  <c r="AC292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AB292" i="3" s="1"/>
  <c r="B292" i="3"/>
  <c r="A292" i="3"/>
  <c r="Z291" i="3"/>
  <c r="Y291" i="3"/>
  <c r="X291" i="3"/>
  <c r="W291" i="3"/>
  <c r="AA291" i="3" s="1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AB291" i="3" s="1"/>
  <c r="D291" i="3"/>
  <c r="AC291" i="3" s="1"/>
  <c r="C291" i="3"/>
  <c r="B291" i="3"/>
  <c r="A291" i="3"/>
  <c r="AC290" i="3"/>
  <c r="Z290" i="3"/>
  <c r="Y290" i="3"/>
  <c r="X290" i="3"/>
  <c r="W290" i="3"/>
  <c r="AA290" i="3" s="1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AB290" i="3" s="1"/>
  <c r="D290" i="3"/>
  <c r="C290" i="3"/>
  <c r="B290" i="3"/>
  <c r="A290" i="3"/>
  <c r="AB289" i="3"/>
  <c r="Z289" i="3"/>
  <c r="Y289" i="3"/>
  <c r="X289" i="3"/>
  <c r="W289" i="3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A289" i="3" s="1"/>
  <c r="E289" i="3"/>
  <c r="D289" i="3"/>
  <c r="C289" i="3"/>
  <c r="B289" i="3"/>
  <c r="A289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AC288" i="3" s="1"/>
  <c r="E288" i="3"/>
  <c r="D288" i="3"/>
  <c r="C288" i="3"/>
  <c r="AB288" i="3" s="1"/>
  <c r="B288" i="3"/>
  <c r="A288" i="3"/>
  <c r="AB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A287" i="3"/>
  <c r="AA286" i="3"/>
  <c r="Z286" i="3"/>
  <c r="Y286" i="3"/>
  <c r="X286" i="3"/>
  <c r="W286" i="3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D286" i="3"/>
  <c r="C286" i="3"/>
  <c r="AB286" i="3" s="1"/>
  <c r="B286" i="3"/>
  <c r="A286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AC285" i="3" s="1"/>
  <c r="E285" i="3"/>
  <c r="D285" i="3"/>
  <c r="C285" i="3"/>
  <c r="AB285" i="3" s="1"/>
  <c r="B285" i="3"/>
  <c r="A285" i="3"/>
  <c r="AC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A284" i="3"/>
  <c r="Z283" i="3"/>
  <c r="Y283" i="3"/>
  <c r="X283" i="3"/>
  <c r="W283" i="3"/>
  <c r="AA283" i="3" s="1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AB283" i="3" s="1"/>
  <c r="D283" i="3"/>
  <c r="AC283" i="3" s="1"/>
  <c r="C283" i="3"/>
  <c r="B283" i="3"/>
  <c r="A283" i="3"/>
  <c r="AC282" i="3"/>
  <c r="Z282" i="3"/>
  <c r="Y282" i="3"/>
  <c r="X282" i="3"/>
  <c r="W282" i="3"/>
  <c r="AA282" i="3" s="1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AB282" i="3" s="1"/>
  <c r="D282" i="3"/>
  <c r="C282" i="3"/>
  <c r="B282" i="3"/>
  <c r="A282" i="3"/>
  <c r="AB281" i="3"/>
  <c r="Z281" i="3"/>
  <c r="Y281" i="3"/>
  <c r="X281" i="3"/>
  <c r="W281" i="3"/>
  <c r="AA281" i="3" s="1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B281" i="3"/>
  <c r="A281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AC280" i="3" s="1"/>
  <c r="E280" i="3"/>
  <c r="D280" i="3"/>
  <c r="C280" i="3"/>
  <c r="AB280" i="3" s="1"/>
  <c r="B280" i="3"/>
  <c r="A280" i="3"/>
  <c r="AB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A279" i="3"/>
  <c r="AA278" i="3"/>
  <c r="Z278" i="3"/>
  <c r="Y278" i="3"/>
  <c r="X278" i="3"/>
  <c r="W278" i="3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AB278" i="3" s="1"/>
  <c r="B278" i="3"/>
  <c r="A278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AC277" i="3" s="1"/>
  <c r="E277" i="3"/>
  <c r="D277" i="3"/>
  <c r="C277" i="3"/>
  <c r="AB277" i="3" s="1"/>
  <c r="B277" i="3"/>
  <c r="A277" i="3"/>
  <c r="AC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A276" i="3"/>
  <c r="AC275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AB275" i="3" s="1"/>
  <c r="D275" i="3"/>
  <c r="C275" i="3"/>
  <c r="B275" i="3"/>
  <c r="A275" i="3"/>
  <c r="AC274" i="3"/>
  <c r="Z274" i="3"/>
  <c r="Y274" i="3"/>
  <c r="X274" i="3"/>
  <c r="W274" i="3"/>
  <c r="AA274" i="3" s="1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AB274" i="3" s="1"/>
  <c r="D274" i="3"/>
  <c r="C274" i="3"/>
  <c r="B274" i="3"/>
  <c r="A274" i="3"/>
  <c r="AB273" i="3"/>
  <c r="Z273" i="3"/>
  <c r="Y273" i="3"/>
  <c r="X273" i="3"/>
  <c r="W273" i="3"/>
  <c r="AA273" i="3" s="1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AC273" i="3" s="1"/>
  <c r="E273" i="3"/>
  <c r="D273" i="3"/>
  <c r="C273" i="3"/>
  <c r="B273" i="3"/>
  <c r="A273" i="3"/>
  <c r="AB272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AC272" i="3" s="1"/>
  <c r="E272" i="3"/>
  <c r="D272" i="3"/>
  <c r="C272" i="3"/>
  <c r="B272" i="3"/>
  <c r="A272" i="3"/>
  <c r="AB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AA270" i="3"/>
  <c r="Z270" i="3"/>
  <c r="Y270" i="3"/>
  <c r="X270" i="3"/>
  <c r="W270" i="3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AB270" i="3" s="1"/>
  <c r="B270" i="3"/>
  <c r="A270" i="3"/>
  <c r="Z269" i="3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AC269" i="3" s="1"/>
  <c r="E269" i="3"/>
  <c r="D269" i="3"/>
  <c r="C269" i="3"/>
  <c r="AB269" i="3" s="1"/>
  <c r="B269" i="3"/>
  <c r="A269" i="3"/>
  <c r="AC268" i="3"/>
  <c r="AA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A268" i="3"/>
  <c r="AC267" i="3"/>
  <c r="Z267" i="3"/>
  <c r="Y267" i="3"/>
  <c r="X267" i="3"/>
  <c r="W267" i="3"/>
  <c r="AA267" i="3" s="1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AB267" i="3" s="1"/>
  <c r="D267" i="3"/>
  <c r="C267" i="3"/>
  <c r="B267" i="3"/>
  <c r="A267" i="3"/>
  <c r="AC266" i="3"/>
  <c r="Z266" i="3"/>
  <c r="Y266" i="3"/>
  <c r="X266" i="3"/>
  <c r="W266" i="3"/>
  <c r="AA266" i="3" s="1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AB266" i="3" s="1"/>
  <c r="D266" i="3"/>
  <c r="C266" i="3"/>
  <c r="B266" i="3"/>
  <c r="A266" i="3"/>
  <c r="AB265" i="3"/>
  <c r="Z265" i="3"/>
  <c r="Y265" i="3"/>
  <c r="X265" i="3"/>
  <c r="W265" i="3"/>
  <c r="AA265" i="3" s="1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AC265" i="3" s="1"/>
  <c r="E265" i="3"/>
  <c r="D265" i="3"/>
  <c r="C265" i="3"/>
  <c r="B265" i="3"/>
  <c r="A265" i="3"/>
  <c r="AB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AC264" i="3" s="1"/>
  <c r="E264" i="3"/>
  <c r="D264" i="3"/>
  <c r="C264" i="3"/>
  <c r="B264" i="3"/>
  <c r="A264" i="3"/>
  <c r="AB263" i="3"/>
  <c r="Z263" i="3"/>
  <c r="Y263" i="3"/>
  <c r="X263" i="3"/>
  <c r="W263" i="3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AA262" i="3"/>
  <c r="Z262" i="3"/>
  <c r="Y262" i="3"/>
  <c r="X262" i="3"/>
  <c r="W262" i="3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AB262" i="3" s="1"/>
  <c r="B262" i="3"/>
  <c r="A262" i="3"/>
  <c r="Z261" i="3"/>
  <c r="Y261" i="3"/>
  <c r="X261" i="3"/>
  <c r="W261" i="3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AC261" i="3" s="1"/>
  <c r="E261" i="3"/>
  <c r="D261" i="3"/>
  <c r="C261" i="3"/>
  <c r="AB261" i="3" s="1"/>
  <c r="B261" i="3"/>
  <c r="A261" i="3"/>
  <c r="AC260" i="3"/>
  <c r="AA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AC259" i="3"/>
  <c r="Z259" i="3"/>
  <c r="Y259" i="3"/>
  <c r="X259" i="3"/>
  <c r="W259" i="3"/>
  <c r="AA259" i="3" s="1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AB259" i="3" s="1"/>
  <c r="D259" i="3"/>
  <c r="C259" i="3"/>
  <c r="B259" i="3"/>
  <c r="A259" i="3"/>
  <c r="AC258" i="3"/>
  <c r="Z258" i="3"/>
  <c r="Y258" i="3"/>
  <c r="X258" i="3"/>
  <c r="W258" i="3"/>
  <c r="AA258" i="3" s="1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AB258" i="3" s="1"/>
  <c r="D258" i="3"/>
  <c r="C258" i="3"/>
  <c r="B258" i="3"/>
  <c r="A258" i="3"/>
  <c r="AB257" i="3"/>
  <c r="Z257" i="3"/>
  <c r="Y257" i="3"/>
  <c r="X257" i="3"/>
  <c r="W257" i="3"/>
  <c r="AA257" i="3" s="1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AC257" i="3" s="1"/>
  <c r="E257" i="3"/>
  <c r="D257" i="3"/>
  <c r="C257" i="3"/>
  <c r="B257" i="3"/>
  <c r="A257" i="3"/>
  <c r="AB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AC256" i="3" s="1"/>
  <c r="E256" i="3"/>
  <c r="D256" i="3"/>
  <c r="C256" i="3"/>
  <c r="B256" i="3"/>
  <c r="A256" i="3"/>
  <c r="AB255" i="3"/>
  <c r="Z255" i="3"/>
  <c r="Y255" i="3"/>
  <c r="X255" i="3"/>
  <c r="W255" i="3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A255" i="3"/>
  <c r="AA254" i="3"/>
  <c r="Z254" i="3"/>
  <c r="Y254" i="3"/>
  <c r="X254" i="3"/>
  <c r="W254" i="3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AB254" i="3" s="1"/>
  <c r="B254" i="3"/>
  <c r="A254" i="3"/>
  <c r="Z253" i="3"/>
  <c r="Y253" i="3"/>
  <c r="X253" i="3"/>
  <c r="W253" i="3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AC253" i="3" s="1"/>
  <c r="E253" i="3"/>
  <c r="D253" i="3"/>
  <c r="C253" i="3"/>
  <c r="AB253" i="3" s="1"/>
  <c r="B253" i="3"/>
  <c r="A253" i="3"/>
  <c r="AC252" i="3"/>
  <c r="AA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AC251" i="3"/>
  <c r="Z251" i="3"/>
  <c r="Y251" i="3"/>
  <c r="X251" i="3"/>
  <c r="W251" i="3"/>
  <c r="AA251" i="3" s="1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AB251" i="3" s="1"/>
  <c r="D251" i="3"/>
  <c r="C251" i="3"/>
  <c r="B251" i="3"/>
  <c r="A251" i="3"/>
  <c r="AC250" i="3"/>
  <c r="Z250" i="3"/>
  <c r="Y250" i="3"/>
  <c r="X250" i="3"/>
  <c r="W250" i="3"/>
  <c r="AA250" i="3" s="1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AB250" i="3" s="1"/>
  <c r="D250" i="3"/>
  <c r="C250" i="3"/>
  <c r="B250" i="3"/>
  <c r="A250" i="3"/>
  <c r="AB249" i="3"/>
  <c r="Z249" i="3"/>
  <c r="Y249" i="3"/>
  <c r="X249" i="3"/>
  <c r="W249" i="3"/>
  <c r="AA249" i="3" s="1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AC249" i="3" s="1"/>
  <c r="E249" i="3"/>
  <c r="D249" i="3"/>
  <c r="C249" i="3"/>
  <c r="B249" i="3"/>
  <c r="A249" i="3"/>
  <c r="AB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AC248" i="3" s="1"/>
  <c r="E248" i="3"/>
  <c r="D248" i="3"/>
  <c r="C248" i="3"/>
  <c r="B248" i="3"/>
  <c r="A248" i="3"/>
  <c r="AB247" i="3"/>
  <c r="Z247" i="3"/>
  <c r="Y247" i="3"/>
  <c r="X247" i="3"/>
  <c r="W247" i="3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AA246" i="3"/>
  <c r="Z246" i="3"/>
  <c r="Y246" i="3"/>
  <c r="X246" i="3"/>
  <c r="W246" i="3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AC246" i="3" s="1"/>
  <c r="E246" i="3"/>
  <c r="D246" i="3"/>
  <c r="C246" i="3"/>
  <c r="AB246" i="3" s="1"/>
  <c r="B246" i="3"/>
  <c r="A246" i="3"/>
  <c r="Z245" i="3"/>
  <c r="Y245" i="3"/>
  <c r="X245" i="3"/>
  <c r="W245" i="3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AC245" i="3" s="1"/>
  <c r="E245" i="3"/>
  <c r="D245" i="3"/>
  <c r="C245" i="3"/>
  <c r="AB245" i="3" s="1"/>
  <c r="B245" i="3"/>
  <c r="A245" i="3"/>
  <c r="AC244" i="3"/>
  <c r="AA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AC243" i="3"/>
  <c r="Z243" i="3"/>
  <c r="Y243" i="3"/>
  <c r="X243" i="3"/>
  <c r="W243" i="3"/>
  <c r="AA243" i="3" s="1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AB243" i="3" s="1"/>
  <c r="D243" i="3"/>
  <c r="C243" i="3"/>
  <c r="B243" i="3"/>
  <c r="A243" i="3"/>
  <c r="AC242" i="3"/>
  <c r="Z242" i="3"/>
  <c r="Y242" i="3"/>
  <c r="X242" i="3"/>
  <c r="W242" i="3"/>
  <c r="AA242" i="3" s="1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AB242" i="3" s="1"/>
  <c r="D242" i="3"/>
  <c r="C242" i="3"/>
  <c r="B242" i="3"/>
  <c r="A242" i="3"/>
  <c r="AB241" i="3"/>
  <c r="Z241" i="3"/>
  <c r="Y241" i="3"/>
  <c r="X241" i="3"/>
  <c r="W241" i="3"/>
  <c r="AA241" i="3" s="1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AC241" i="3" s="1"/>
  <c r="E241" i="3"/>
  <c r="D241" i="3"/>
  <c r="C241" i="3"/>
  <c r="B241" i="3"/>
  <c r="A241" i="3"/>
  <c r="AB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AC240" i="3" s="1"/>
  <c r="E240" i="3"/>
  <c r="D240" i="3"/>
  <c r="C240" i="3"/>
  <c r="B240" i="3"/>
  <c r="A240" i="3"/>
  <c r="AB239" i="3"/>
  <c r="Z239" i="3"/>
  <c r="Y239" i="3"/>
  <c r="X239" i="3"/>
  <c r="W239" i="3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AA238" i="3"/>
  <c r="Z238" i="3"/>
  <c r="Y238" i="3"/>
  <c r="X238" i="3"/>
  <c r="W238" i="3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AC238" i="3" s="1"/>
  <c r="E238" i="3"/>
  <c r="D238" i="3"/>
  <c r="C238" i="3"/>
  <c r="AB238" i="3" s="1"/>
  <c r="B238" i="3"/>
  <c r="A238" i="3"/>
  <c r="Z237" i="3"/>
  <c r="Y237" i="3"/>
  <c r="X237" i="3"/>
  <c r="W237" i="3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AC237" i="3" s="1"/>
  <c r="E237" i="3"/>
  <c r="D237" i="3"/>
  <c r="C237" i="3"/>
  <c r="AB237" i="3" s="1"/>
  <c r="B237" i="3"/>
  <c r="A237" i="3"/>
  <c r="AC236" i="3"/>
  <c r="AA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AC235" i="3"/>
  <c r="Z235" i="3"/>
  <c r="Y235" i="3"/>
  <c r="X235" i="3"/>
  <c r="W235" i="3"/>
  <c r="AA235" i="3" s="1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AB235" i="3" s="1"/>
  <c r="D235" i="3"/>
  <c r="C235" i="3"/>
  <c r="B235" i="3"/>
  <c r="A235" i="3"/>
  <c r="AC234" i="3"/>
  <c r="Z234" i="3"/>
  <c r="Y234" i="3"/>
  <c r="X234" i="3"/>
  <c r="W234" i="3"/>
  <c r="AA234" i="3" s="1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AB234" i="3" s="1"/>
  <c r="D234" i="3"/>
  <c r="C234" i="3"/>
  <c r="B234" i="3"/>
  <c r="A234" i="3"/>
  <c r="AB233" i="3"/>
  <c r="Z233" i="3"/>
  <c r="Y233" i="3"/>
  <c r="X233" i="3"/>
  <c r="W233" i="3"/>
  <c r="AA233" i="3" s="1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AC233" i="3" s="1"/>
  <c r="E233" i="3"/>
  <c r="D233" i="3"/>
  <c r="C233" i="3"/>
  <c r="B233" i="3"/>
  <c r="A233" i="3"/>
  <c r="AB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AC232" i="3" s="1"/>
  <c r="E232" i="3"/>
  <c r="D232" i="3"/>
  <c r="C232" i="3"/>
  <c r="B232" i="3"/>
  <c r="A232" i="3"/>
  <c r="AB231" i="3"/>
  <c r="Z231" i="3"/>
  <c r="Y231" i="3"/>
  <c r="X231" i="3"/>
  <c r="W231" i="3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A231" i="3"/>
  <c r="AA230" i="3"/>
  <c r="Z230" i="3"/>
  <c r="Y230" i="3"/>
  <c r="X230" i="3"/>
  <c r="W230" i="3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AC230" i="3" s="1"/>
  <c r="E230" i="3"/>
  <c r="D230" i="3"/>
  <c r="C230" i="3"/>
  <c r="AB230" i="3" s="1"/>
  <c r="B230" i="3"/>
  <c r="A230" i="3"/>
  <c r="Z229" i="3"/>
  <c r="Y229" i="3"/>
  <c r="X229" i="3"/>
  <c r="W229" i="3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AC229" i="3" s="1"/>
  <c r="E229" i="3"/>
  <c r="D229" i="3"/>
  <c r="C229" i="3"/>
  <c r="AB229" i="3" s="1"/>
  <c r="B229" i="3"/>
  <c r="A229" i="3"/>
  <c r="AC228" i="3"/>
  <c r="AA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AC227" i="3"/>
  <c r="Z227" i="3"/>
  <c r="Y227" i="3"/>
  <c r="X227" i="3"/>
  <c r="W227" i="3"/>
  <c r="AA227" i="3" s="1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AB227" i="3" s="1"/>
  <c r="D227" i="3"/>
  <c r="C227" i="3"/>
  <c r="B227" i="3"/>
  <c r="A227" i="3"/>
  <c r="AC226" i="3"/>
  <c r="Z226" i="3"/>
  <c r="Y226" i="3"/>
  <c r="X226" i="3"/>
  <c r="W226" i="3"/>
  <c r="AA226" i="3" s="1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AB226" i="3" s="1"/>
  <c r="D226" i="3"/>
  <c r="C226" i="3"/>
  <c r="B226" i="3"/>
  <c r="A226" i="3"/>
  <c r="AB225" i="3"/>
  <c r="Z225" i="3"/>
  <c r="Y225" i="3"/>
  <c r="X225" i="3"/>
  <c r="W225" i="3"/>
  <c r="AA225" i="3" s="1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AC225" i="3" s="1"/>
  <c r="E225" i="3"/>
  <c r="D225" i="3"/>
  <c r="C225" i="3"/>
  <c r="B225" i="3"/>
  <c r="A225" i="3"/>
  <c r="AB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AC224" i="3" s="1"/>
  <c r="E224" i="3"/>
  <c r="D224" i="3"/>
  <c r="C224" i="3"/>
  <c r="B224" i="3"/>
  <c r="A224" i="3"/>
  <c r="AB223" i="3"/>
  <c r="Z223" i="3"/>
  <c r="Y223" i="3"/>
  <c r="X223" i="3"/>
  <c r="W223" i="3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A223" i="3"/>
  <c r="AA222" i="3"/>
  <c r="Z222" i="3"/>
  <c r="Y222" i="3"/>
  <c r="X222" i="3"/>
  <c r="W222" i="3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AB222" i="3" s="1"/>
  <c r="B222" i="3"/>
  <c r="A222" i="3"/>
  <c r="Z221" i="3"/>
  <c r="Y221" i="3"/>
  <c r="X221" i="3"/>
  <c r="W221" i="3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AC221" i="3" s="1"/>
  <c r="E221" i="3"/>
  <c r="D221" i="3"/>
  <c r="C221" i="3"/>
  <c r="AB221" i="3" s="1"/>
  <c r="B221" i="3"/>
  <c r="A221" i="3"/>
  <c r="AC220" i="3"/>
  <c r="AA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AC219" i="3"/>
  <c r="Z219" i="3"/>
  <c r="Y219" i="3"/>
  <c r="X219" i="3"/>
  <c r="W219" i="3"/>
  <c r="AA219" i="3" s="1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AB219" i="3" s="1"/>
  <c r="D219" i="3"/>
  <c r="C219" i="3"/>
  <c r="B219" i="3"/>
  <c r="A219" i="3"/>
  <c r="AC218" i="3"/>
  <c r="Z218" i="3"/>
  <c r="Y218" i="3"/>
  <c r="X218" i="3"/>
  <c r="W218" i="3"/>
  <c r="AA218" i="3" s="1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AB218" i="3" s="1"/>
  <c r="D218" i="3"/>
  <c r="C218" i="3"/>
  <c r="B218" i="3"/>
  <c r="A218" i="3"/>
  <c r="AB217" i="3"/>
  <c r="Z217" i="3"/>
  <c r="Y217" i="3"/>
  <c r="X217" i="3"/>
  <c r="W217" i="3"/>
  <c r="AA217" i="3" s="1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AC217" i="3" s="1"/>
  <c r="E217" i="3"/>
  <c r="D217" i="3"/>
  <c r="C217" i="3"/>
  <c r="B217" i="3"/>
  <c r="A217" i="3"/>
  <c r="AB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AC216" i="3" s="1"/>
  <c r="E216" i="3"/>
  <c r="D216" i="3"/>
  <c r="C216" i="3"/>
  <c r="B216" i="3"/>
  <c r="A216" i="3"/>
  <c r="AB215" i="3"/>
  <c r="Z215" i="3"/>
  <c r="Y215" i="3"/>
  <c r="X215" i="3"/>
  <c r="W215" i="3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A215" i="3"/>
  <c r="AA214" i="3"/>
  <c r="Z214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AC214" i="3" s="1"/>
  <c r="E214" i="3"/>
  <c r="D214" i="3"/>
  <c r="C214" i="3"/>
  <c r="AB214" i="3" s="1"/>
  <c r="B214" i="3"/>
  <c r="A214" i="3"/>
  <c r="Z213" i="3"/>
  <c r="Y213" i="3"/>
  <c r="X213" i="3"/>
  <c r="W213" i="3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AC213" i="3" s="1"/>
  <c r="E213" i="3"/>
  <c r="D213" i="3"/>
  <c r="C213" i="3"/>
  <c r="AB213" i="3" s="1"/>
  <c r="B213" i="3"/>
  <c r="A213" i="3"/>
  <c r="AC212" i="3"/>
  <c r="AA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AC211" i="3"/>
  <c r="Z211" i="3"/>
  <c r="Y211" i="3"/>
  <c r="X211" i="3"/>
  <c r="W211" i="3"/>
  <c r="AA211" i="3" s="1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AB211" i="3" s="1"/>
  <c r="D211" i="3"/>
  <c r="C211" i="3"/>
  <c r="B211" i="3"/>
  <c r="A211" i="3"/>
  <c r="AC210" i="3"/>
  <c r="Z210" i="3"/>
  <c r="Y210" i="3"/>
  <c r="X210" i="3"/>
  <c r="W210" i="3"/>
  <c r="AA210" i="3" s="1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AB210" i="3" s="1"/>
  <c r="D210" i="3"/>
  <c r="C210" i="3"/>
  <c r="B210" i="3"/>
  <c r="A210" i="3"/>
  <c r="AB209" i="3"/>
  <c r="Z209" i="3"/>
  <c r="Y209" i="3"/>
  <c r="X209" i="3"/>
  <c r="W209" i="3"/>
  <c r="AA209" i="3" s="1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AC209" i="3" s="1"/>
  <c r="E209" i="3"/>
  <c r="D209" i="3"/>
  <c r="C209" i="3"/>
  <c r="B209" i="3"/>
  <c r="A209" i="3"/>
  <c r="AB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AC208" i="3" s="1"/>
  <c r="E208" i="3"/>
  <c r="D208" i="3"/>
  <c r="C208" i="3"/>
  <c r="B208" i="3"/>
  <c r="A208" i="3"/>
  <c r="AB207" i="3"/>
  <c r="Z207" i="3"/>
  <c r="Y207" i="3"/>
  <c r="X207" i="3"/>
  <c r="W207" i="3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AA206" i="3"/>
  <c r="Z206" i="3"/>
  <c r="Y206" i="3"/>
  <c r="X206" i="3"/>
  <c r="W206" i="3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AC206" i="3" s="1"/>
  <c r="E206" i="3"/>
  <c r="D206" i="3"/>
  <c r="C206" i="3"/>
  <c r="AB206" i="3" s="1"/>
  <c r="B206" i="3"/>
  <c r="A206" i="3"/>
  <c r="Z205" i="3"/>
  <c r="Y205" i="3"/>
  <c r="X205" i="3"/>
  <c r="W205" i="3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AC205" i="3" s="1"/>
  <c r="E205" i="3"/>
  <c r="D205" i="3"/>
  <c r="C205" i="3"/>
  <c r="AB205" i="3" s="1"/>
  <c r="B205" i="3"/>
  <c r="A205" i="3"/>
  <c r="AC204" i="3"/>
  <c r="AA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AC203" i="3"/>
  <c r="Z203" i="3"/>
  <c r="Y203" i="3"/>
  <c r="X203" i="3"/>
  <c r="W203" i="3"/>
  <c r="AA203" i="3" s="1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AB203" i="3" s="1"/>
  <c r="D203" i="3"/>
  <c r="C203" i="3"/>
  <c r="B203" i="3"/>
  <c r="A203" i="3"/>
  <c r="AC202" i="3"/>
  <c r="Z202" i="3"/>
  <c r="Y202" i="3"/>
  <c r="X202" i="3"/>
  <c r="W202" i="3"/>
  <c r="AA202" i="3" s="1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AB202" i="3" s="1"/>
  <c r="D202" i="3"/>
  <c r="C202" i="3"/>
  <c r="B202" i="3"/>
  <c r="A202" i="3"/>
  <c r="AB201" i="3"/>
  <c r="Z201" i="3"/>
  <c r="Y201" i="3"/>
  <c r="X201" i="3"/>
  <c r="W201" i="3"/>
  <c r="AA201" i="3" s="1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AC201" i="3" s="1"/>
  <c r="E201" i="3"/>
  <c r="D201" i="3"/>
  <c r="C201" i="3"/>
  <c r="B201" i="3"/>
  <c r="A201" i="3"/>
  <c r="AB200" i="3"/>
  <c r="Z200" i="3"/>
  <c r="Y200" i="3"/>
  <c r="X200" i="3"/>
  <c r="W200" i="3"/>
  <c r="AA200" i="3" s="1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AC200" i="3" s="1"/>
  <c r="E200" i="3"/>
  <c r="D200" i="3"/>
  <c r="C200" i="3"/>
  <c r="B200" i="3"/>
  <c r="A200" i="3"/>
  <c r="AB199" i="3"/>
  <c r="Z199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AA198" i="3"/>
  <c r="Z198" i="3"/>
  <c r="Y198" i="3"/>
  <c r="X198" i="3"/>
  <c r="W198" i="3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AC198" i="3" s="1"/>
  <c r="E198" i="3"/>
  <c r="D198" i="3"/>
  <c r="C198" i="3"/>
  <c r="AB198" i="3" s="1"/>
  <c r="B198" i="3"/>
  <c r="A198" i="3"/>
  <c r="Z197" i="3"/>
  <c r="Y197" i="3"/>
  <c r="X197" i="3"/>
  <c r="W197" i="3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AC197" i="3" s="1"/>
  <c r="E197" i="3"/>
  <c r="D197" i="3"/>
  <c r="C197" i="3"/>
  <c r="AB197" i="3" s="1"/>
  <c r="B197" i="3"/>
  <c r="A197" i="3"/>
  <c r="AC196" i="3"/>
  <c r="AA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AC195" i="3"/>
  <c r="Z195" i="3"/>
  <c r="Y195" i="3"/>
  <c r="X195" i="3"/>
  <c r="W195" i="3"/>
  <c r="AA195" i="3" s="1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AB195" i="3" s="1"/>
  <c r="D195" i="3"/>
  <c r="C195" i="3"/>
  <c r="B195" i="3"/>
  <c r="A195" i="3"/>
  <c r="AC194" i="3"/>
  <c r="Z194" i="3"/>
  <c r="Y194" i="3"/>
  <c r="X194" i="3"/>
  <c r="W194" i="3"/>
  <c r="AA194" i="3" s="1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AB194" i="3" s="1"/>
  <c r="D194" i="3"/>
  <c r="C194" i="3"/>
  <c r="B194" i="3"/>
  <c r="A194" i="3"/>
  <c r="AB193" i="3"/>
  <c r="Z193" i="3"/>
  <c r="Y193" i="3"/>
  <c r="X193" i="3"/>
  <c r="W193" i="3"/>
  <c r="AA193" i="3" s="1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AC193" i="3" s="1"/>
  <c r="E193" i="3"/>
  <c r="D193" i="3"/>
  <c r="C193" i="3"/>
  <c r="B193" i="3"/>
  <c r="A193" i="3"/>
  <c r="AB192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AC192" i="3" s="1"/>
  <c r="E192" i="3"/>
  <c r="D192" i="3"/>
  <c r="C192" i="3"/>
  <c r="B192" i="3"/>
  <c r="A192" i="3"/>
  <c r="AB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A191" i="3"/>
  <c r="AA190" i="3"/>
  <c r="Z190" i="3"/>
  <c r="Y190" i="3"/>
  <c r="X190" i="3"/>
  <c r="W190" i="3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AC190" i="3" s="1"/>
  <c r="E190" i="3"/>
  <c r="D190" i="3"/>
  <c r="C190" i="3"/>
  <c r="AB190" i="3" s="1"/>
  <c r="B190" i="3"/>
  <c r="A190" i="3"/>
  <c r="Z189" i="3"/>
  <c r="Y189" i="3"/>
  <c r="X189" i="3"/>
  <c r="W189" i="3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AC189" i="3" s="1"/>
  <c r="E189" i="3"/>
  <c r="D189" i="3"/>
  <c r="C189" i="3"/>
  <c r="AB189" i="3" s="1"/>
  <c r="B189" i="3"/>
  <c r="A189" i="3"/>
  <c r="AC188" i="3"/>
  <c r="AA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AC187" i="3"/>
  <c r="Z187" i="3"/>
  <c r="Y187" i="3"/>
  <c r="X187" i="3"/>
  <c r="W187" i="3"/>
  <c r="AA187" i="3" s="1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AB187" i="3" s="1"/>
  <c r="D187" i="3"/>
  <c r="C187" i="3"/>
  <c r="B187" i="3"/>
  <c r="A187" i="3"/>
  <c r="AC186" i="3"/>
  <c r="Z186" i="3"/>
  <c r="Y186" i="3"/>
  <c r="X186" i="3"/>
  <c r="W186" i="3"/>
  <c r="AA186" i="3" s="1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AB186" i="3" s="1"/>
  <c r="D186" i="3"/>
  <c r="C186" i="3"/>
  <c r="B186" i="3"/>
  <c r="A186" i="3"/>
  <c r="AB185" i="3"/>
  <c r="Z185" i="3"/>
  <c r="Y185" i="3"/>
  <c r="X185" i="3"/>
  <c r="W185" i="3"/>
  <c r="AA185" i="3" s="1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AC185" i="3" s="1"/>
  <c r="E185" i="3"/>
  <c r="D185" i="3"/>
  <c r="C185" i="3"/>
  <c r="B185" i="3"/>
  <c r="A185" i="3"/>
  <c r="AB184" i="3"/>
  <c r="Z184" i="3"/>
  <c r="Y184" i="3"/>
  <c r="X184" i="3"/>
  <c r="W184" i="3"/>
  <c r="AA184" i="3" s="1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AC184" i="3" s="1"/>
  <c r="E184" i="3"/>
  <c r="D184" i="3"/>
  <c r="C184" i="3"/>
  <c r="B184" i="3"/>
  <c r="A184" i="3"/>
  <c r="AB183" i="3"/>
  <c r="Z183" i="3"/>
  <c r="Y183" i="3"/>
  <c r="X183" i="3"/>
  <c r="W183" i="3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A183" i="3"/>
  <c r="AA182" i="3"/>
  <c r="Z182" i="3"/>
  <c r="Y182" i="3"/>
  <c r="X182" i="3"/>
  <c r="W182" i="3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AC182" i="3" s="1"/>
  <c r="E182" i="3"/>
  <c r="D182" i="3"/>
  <c r="C182" i="3"/>
  <c r="AB182" i="3" s="1"/>
  <c r="B182" i="3"/>
  <c r="A182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AB181" i="3" s="1"/>
  <c r="B181" i="3"/>
  <c r="A181" i="3"/>
  <c r="AC180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A180" i="3"/>
  <c r="AC179" i="3"/>
  <c r="Z179" i="3"/>
  <c r="Y179" i="3"/>
  <c r="X179" i="3"/>
  <c r="W179" i="3"/>
  <c r="AA179" i="3" s="1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AB179" i="3" s="1"/>
  <c r="D179" i="3"/>
  <c r="C179" i="3"/>
  <c r="B179" i="3"/>
  <c r="A179" i="3"/>
  <c r="AC178" i="3"/>
  <c r="Z178" i="3"/>
  <c r="Y178" i="3"/>
  <c r="X178" i="3"/>
  <c r="W178" i="3"/>
  <c r="AA178" i="3" s="1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AB178" i="3" s="1"/>
  <c r="D178" i="3"/>
  <c r="C178" i="3"/>
  <c r="B178" i="3"/>
  <c r="A178" i="3"/>
  <c r="AB177" i="3"/>
  <c r="Z177" i="3"/>
  <c r="Y177" i="3"/>
  <c r="X177" i="3"/>
  <c r="W177" i="3"/>
  <c r="AA177" i="3" s="1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AC177" i="3" s="1"/>
  <c r="E177" i="3"/>
  <c r="D177" i="3"/>
  <c r="C177" i="3"/>
  <c r="B177" i="3"/>
  <c r="A177" i="3"/>
  <c r="AB176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AC176" i="3" s="1"/>
  <c r="E176" i="3"/>
  <c r="D176" i="3"/>
  <c r="C176" i="3"/>
  <c r="B176" i="3"/>
  <c r="A176" i="3"/>
  <c r="AB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A175" i="3"/>
  <c r="AA174" i="3"/>
  <c r="Z174" i="3"/>
  <c r="Y174" i="3"/>
  <c r="X174" i="3"/>
  <c r="W174" i="3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AB174" i="3" s="1"/>
  <c r="B174" i="3"/>
  <c r="A174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D173" i="3"/>
  <c r="C173" i="3"/>
  <c r="AB173" i="3" s="1"/>
  <c r="B173" i="3"/>
  <c r="A173" i="3"/>
  <c r="AC172" i="3"/>
  <c r="AA172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A172" i="3"/>
  <c r="AC171" i="3"/>
  <c r="Z171" i="3"/>
  <c r="Y171" i="3"/>
  <c r="X171" i="3"/>
  <c r="W171" i="3"/>
  <c r="AA171" i="3" s="1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AB171" i="3" s="1"/>
  <c r="D171" i="3"/>
  <c r="C171" i="3"/>
  <c r="B171" i="3"/>
  <c r="A171" i="3"/>
  <c r="AC170" i="3"/>
  <c r="Z170" i="3"/>
  <c r="Y170" i="3"/>
  <c r="X170" i="3"/>
  <c r="W170" i="3"/>
  <c r="AA170" i="3" s="1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AB170" i="3" s="1"/>
  <c r="D170" i="3"/>
  <c r="C170" i="3"/>
  <c r="B170" i="3"/>
  <c r="A170" i="3"/>
  <c r="AB169" i="3"/>
  <c r="Z169" i="3"/>
  <c r="Y169" i="3"/>
  <c r="X169" i="3"/>
  <c r="W169" i="3"/>
  <c r="AA169" i="3" s="1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AC169" i="3" s="1"/>
  <c r="E169" i="3"/>
  <c r="D169" i="3"/>
  <c r="C169" i="3"/>
  <c r="B169" i="3"/>
  <c r="A169" i="3"/>
  <c r="AB168" i="3"/>
  <c r="Z168" i="3"/>
  <c r="Y168" i="3"/>
  <c r="X168" i="3"/>
  <c r="W168" i="3"/>
  <c r="AA168" i="3" s="1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AC168" i="3" s="1"/>
  <c r="E168" i="3"/>
  <c r="D168" i="3"/>
  <c r="C168" i="3"/>
  <c r="B168" i="3"/>
  <c r="A168" i="3"/>
  <c r="AB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A167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AB166" i="3" s="1"/>
  <c r="B166" i="3"/>
  <c r="A166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AC165" i="3" s="1"/>
  <c r="E165" i="3"/>
  <c r="D165" i="3"/>
  <c r="C165" i="3"/>
  <c r="AB165" i="3" s="1"/>
  <c r="B165" i="3"/>
  <c r="A165" i="3"/>
  <c r="AC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A164" i="3"/>
  <c r="AC163" i="3"/>
  <c r="Z163" i="3"/>
  <c r="Y163" i="3"/>
  <c r="X163" i="3"/>
  <c r="W163" i="3"/>
  <c r="AA163" i="3" s="1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AB163" i="3" s="1"/>
  <c r="D163" i="3"/>
  <c r="C163" i="3"/>
  <c r="B163" i="3"/>
  <c r="A163" i="3"/>
  <c r="AC162" i="3"/>
  <c r="Z162" i="3"/>
  <c r="Y162" i="3"/>
  <c r="X162" i="3"/>
  <c r="W162" i="3"/>
  <c r="AA162" i="3" s="1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AB162" i="3" s="1"/>
  <c r="D162" i="3"/>
  <c r="C162" i="3"/>
  <c r="B162" i="3"/>
  <c r="A162" i="3"/>
  <c r="AB161" i="3"/>
  <c r="Z161" i="3"/>
  <c r="Y161" i="3"/>
  <c r="X161" i="3"/>
  <c r="W161" i="3"/>
  <c r="AA161" i="3" s="1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AC161" i="3" s="1"/>
  <c r="E161" i="3"/>
  <c r="D161" i="3"/>
  <c r="C161" i="3"/>
  <c r="B161" i="3"/>
  <c r="A161" i="3"/>
  <c r="AB160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AC160" i="3" s="1"/>
  <c r="E160" i="3"/>
  <c r="D160" i="3"/>
  <c r="C160" i="3"/>
  <c r="B160" i="3"/>
  <c r="A160" i="3"/>
  <c r="AB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A159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AC158" i="3" s="1"/>
  <c r="E158" i="3"/>
  <c r="D158" i="3"/>
  <c r="C158" i="3"/>
  <c r="AB158" i="3" s="1"/>
  <c r="B158" i="3"/>
  <c r="A158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AC157" i="3" s="1"/>
  <c r="E157" i="3"/>
  <c r="D157" i="3"/>
  <c r="C157" i="3"/>
  <c r="AB157" i="3" s="1"/>
  <c r="B157" i="3"/>
  <c r="A157" i="3"/>
  <c r="AC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A156" i="3"/>
  <c r="AC155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AB155" i="3" s="1"/>
  <c r="D155" i="3"/>
  <c r="C155" i="3"/>
  <c r="B155" i="3"/>
  <c r="A155" i="3"/>
  <c r="AC154" i="3"/>
  <c r="Z154" i="3"/>
  <c r="Y154" i="3"/>
  <c r="X154" i="3"/>
  <c r="W154" i="3"/>
  <c r="AA154" i="3" s="1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AB154" i="3" s="1"/>
  <c r="D154" i="3"/>
  <c r="C154" i="3"/>
  <c r="B154" i="3"/>
  <c r="A154" i="3"/>
  <c r="AB153" i="3"/>
  <c r="Z153" i="3"/>
  <c r="Y153" i="3"/>
  <c r="X153" i="3"/>
  <c r="W153" i="3"/>
  <c r="AA153" i="3" s="1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AC153" i="3" s="1"/>
  <c r="E153" i="3"/>
  <c r="D153" i="3"/>
  <c r="C153" i="3"/>
  <c r="B153" i="3"/>
  <c r="A153" i="3"/>
  <c r="AB152" i="3"/>
  <c r="Z152" i="3"/>
  <c r="Y152" i="3"/>
  <c r="X152" i="3"/>
  <c r="W152" i="3"/>
  <c r="AA152" i="3" s="1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AC152" i="3" s="1"/>
  <c r="E152" i="3"/>
  <c r="D152" i="3"/>
  <c r="C152" i="3"/>
  <c r="B152" i="3"/>
  <c r="A152" i="3"/>
  <c r="AB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A151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AC150" i="3" s="1"/>
  <c r="E150" i="3"/>
  <c r="D150" i="3"/>
  <c r="C150" i="3"/>
  <c r="AB150" i="3" s="1"/>
  <c r="B150" i="3"/>
  <c r="A150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AC149" i="3" s="1"/>
  <c r="E149" i="3"/>
  <c r="D149" i="3"/>
  <c r="C149" i="3"/>
  <c r="AB149" i="3" s="1"/>
  <c r="B149" i="3"/>
  <c r="A149" i="3"/>
  <c r="AC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AC147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AB147" i="3" s="1"/>
  <c r="D147" i="3"/>
  <c r="C147" i="3"/>
  <c r="B147" i="3"/>
  <c r="A147" i="3"/>
  <c r="AC146" i="3"/>
  <c r="Z146" i="3"/>
  <c r="Y146" i="3"/>
  <c r="X146" i="3"/>
  <c r="W146" i="3"/>
  <c r="AA146" i="3" s="1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AB146" i="3" s="1"/>
  <c r="D146" i="3"/>
  <c r="C146" i="3"/>
  <c r="B146" i="3"/>
  <c r="A146" i="3"/>
  <c r="AB145" i="3"/>
  <c r="Z145" i="3"/>
  <c r="Y145" i="3"/>
  <c r="X145" i="3"/>
  <c r="W145" i="3"/>
  <c r="AA145" i="3" s="1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AC145" i="3" s="1"/>
  <c r="E145" i="3"/>
  <c r="D145" i="3"/>
  <c r="C145" i="3"/>
  <c r="B145" i="3"/>
  <c r="A145" i="3"/>
  <c r="AB144" i="3"/>
  <c r="Z144" i="3"/>
  <c r="Y144" i="3"/>
  <c r="X144" i="3"/>
  <c r="W144" i="3"/>
  <c r="AA144" i="3" s="1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AC144" i="3" s="1"/>
  <c r="E144" i="3"/>
  <c r="D144" i="3"/>
  <c r="C144" i="3"/>
  <c r="B144" i="3"/>
  <c r="A144" i="3"/>
  <c r="AB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A143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AB142" i="3" s="1"/>
  <c r="B142" i="3"/>
  <c r="A142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AB141" i="3" s="1"/>
  <c r="B141" i="3"/>
  <c r="A141" i="3"/>
  <c r="AC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A140" i="3"/>
  <c r="AC139" i="3"/>
  <c r="Z139" i="3"/>
  <c r="Y139" i="3"/>
  <c r="X139" i="3"/>
  <c r="W139" i="3"/>
  <c r="AA139" i="3" s="1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AB139" i="3" s="1"/>
  <c r="D139" i="3"/>
  <c r="C139" i="3"/>
  <c r="B139" i="3"/>
  <c r="A139" i="3"/>
  <c r="AC138" i="3"/>
  <c r="Z138" i="3"/>
  <c r="Y138" i="3"/>
  <c r="X138" i="3"/>
  <c r="W138" i="3"/>
  <c r="AA138" i="3" s="1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AB138" i="3" s="1"/>
  <c r="D138" i="3"/>
  <c r="C138" i="3"/>
  <c r="B138" i="3"/>
  <c r="A138" i="3"/>
  <c r="AB137" i="3"/>
  <c r="Z137" i="3"/>
  <c r="Y137" i="3"/>
  <c r="X137" i="3"/>
  <c r="W137" i="3"/>
  <c r="AA137" i="3" s="1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AC137" i="3" s="1"/>
  <c r="E137" i="3"/>
  <c r="D137" i="3"/>
  <c r="C137" i="3"/>
  <c r="B137" i="3"/>
  <c r="A137" i="3"/>
  <c r="AB136" i="3"/>
  <c r="Z136" i="3"/>
  <c r="Y136" i="3"/>
  <c r="X136" i="3"/>
  <c r="W136" i="3"/>
  <c r="AA136" i="3" s="1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AC136" i="3" s="1"/>
  <c r="E136" i="3"/>
  <c r="D136" i="3"/>
  <c r="C136" i="3"/>
  <c r="B136" i="3"/>
  <c r="A136" i="3"/>
  <c r="AB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A135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AC134" i="3" s="1"/>
  <c r="E134" i="3"/>
  <c r="D134" i="3"/>
  <c r="C134" i="3"/>
  <c r="AB134" i="3" s="1"/>
  <c r="B134" i="3"/>
  <c r="A134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AB133" i="3" s="1"/>
  <c r="B133" i="3"/>
  <c r="A133" i="3"/>
  <c r="AC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132" i="3"/>
  <c r="AC131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AB131" i="3" s="1"/>
  <c r="D131" i="3"/>
  <c r="C131" i="3"/>
  <c r="B131" i="3"/>
  <c r="A131" i="3"/>
  <c r="AC130" i="3"/>
  <c r="Z130" i="3"/>
  <c r="Y130" i="3"/>
  <c r="X130" i="3"/>
  <c r="W130" i="3"/>
  <c r="AA130" i="3" s="1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AB130" i="3" s="1"/>
  <c r="D130" i="3"/>
  <c r="C130" i="3"/>
  <c r="B130" i="3"/>
  <c r="A130" i="3"/>
  <c r="AB129" i="3"/>
  <c r="Z129" i="3"/>
  <c r="Y129" i="3"/>
  <c r="X129" i="3"/>
  <c r="W129" i="3"/>
  <c r="AA129" i="3" s="1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AC129" i="3" s="1"/>
  <c r="E129" i="3"/>
  <c r="D129" i="3"/>
  <c r="C129" i="3"/>
  <c r="B129" i="3"/>
  <c r="A129" i="3"/>
  <c r="AB128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AC128" i="3" s="1"/>
  <c r="E128" i="3"/>
  <c r="D128" i="3"/>
  <c r="C128" i="3"/>
  <c r="B128" i="3"/>
  <c r="A128" i="3"/>
  <c r="AB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A127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AB126" i="3" s="1"/>
  <c r="B126" i="3"/>
  <c r="A126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AC125" i="3" s="1"/>
  <c r="E125" i="3"/>
  <c r="D125" i="3"/>
  <c r="C125" i="3"/>
  <c r="AB125" i="3" s="1"/>
  <c r="B125" i="3"/>
  <c r="A125" i="3"/>
  <c r="AC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A124" i="3"/>
  <c r="AC123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B123" i="3" s="1"/>
  <c r="D123" i="3"/>
  <c r="C123" i="3"/>
  <c r="B123" i="3"/>
  <c r="A123" i="3"/>
  <c r="AC122" i="3"/>
  <c r="Z122" i="3"/>
  <c r="Y122" i="3"/>
  <c r="X122" i="3"/>
  <c r="W122" i="3"/>
  <c r="AA122" i="3" s="1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AB122" i="3" s="1"/>
  <c r="D122" i="3"/>
  <c r="C122" i="3"/>
  <c r="B122" i="3"/>
  <c r="A122" i="3"/>
  <c r="AB121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B121" i="3"/>
  <c r="A121" i="3"/>
  <c r="AB120" i="3"/>
  <c r="Z120" i="3"/>
  <c r="Y120" i="3"/>
  <c r="X120" i="3"/>
  <c r="W120" i="3"/>
  <c r="AA120" i="3" s="1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AC120" i="3" s="1"/>
  <c r="E120" i="3"/>
  <c r="D120" i="3"/>
  <c r="C120" i="3"/>
  <c r="B120" i="3"/>
  <c r="A120" i="3"/>
  <c r="AB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A119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AB118" i="3" s="1"/>
  <c r="B118" i="3"/>
  <c r="A118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AB117" i="3" s="1"/>
  <c r="B117" i="3"/>
  <c r="A117" i="3"/>
  <c r="AC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A116" i="3"/>
  <c r="AC115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AB115" i="3" s="1"/>
  <c r="D115" i="3"/>
  <c r="C115" i="3"/>
  <c r="B115" i="3"/>
  <c r="A115" i="3"/>
  <c r="AC114" i="3"/>
  <c r="Z114" i="3"/>
  <c r="Y114" i="3"/>
  <c r="X114" i="3"/>
  <c r="W114" i="3"/>
  <c r="AA114" i="3" s="1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AB114" i="3" s="1"/>
  <c r="D114" i="3"/>
  <c r="C114" i="3"/>
  <c r="B114" i="3"/>
  <c r="A114" i="3"/>
  <c r="AB113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B113" i="3"/>
  <c r="A113" i="3"/>
  <c r="AB112" i="3"/>
  <c r="Z112" i="3"/>
  <c r="Y112" i="3"/>
  <c r="X112" i="3"/>
  <c r="W112" i="3"/>
  <c r="AA112" i="3" s="1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AC112" i="3" s="1"/>
  <c r="E112" i="3"/>
  <c r="D112" i="3"/>
  <c r="C112" i="3"/>
  <c r="B112" i="3"/>
  <c r="A112" i="3"/>
  <c r="AB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A111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AB110" i="3" s="1"/>
  <c r="B110" i="3"/>
  <c r="A110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AC109" i="3" s="1"/>
  <c r="E109" i="3"/>
  <c r="D109" i="3"/>
  <c r="C109" i="3"/>
  <c r="AB109" i="3" s="1"/>
  <c r="B109" i="3"/>
  <c r="A109" i="3"/>
  <c r="AC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A108" i="3"/>
  <c r="AC107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AB107" i="3" s="1"/>
  <c r="D107" i="3"/>
  <c r="C107" i="3"/>
  <c r="B107" i="3"/>
  <c r="A107" i="3"/>
  <c r="Z106" i="3"/>
  <c r="Y106" i="3"/>
  <c r="X106" i="3"/>
  <c r="W106" i="3"/>
  <c r="AA106" i="3" s="1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AB106" i="3" s="1"/>
  <c r="D106" i="3"/>
  <c r="AC106" i="3" s="1"/>
  <c r="C106" i="3"/>
  <c r="B106" i="3"/>
  <c r="A106" i="3"/>
  <c r="AB105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A105" i="3"/>
  <c r="AB104" i="3"/>
  <c r="Z104" i="3"/>
  <c r="Y104" i="3"/>
  <c r="X104" i="3"/>
  <c r="W104" i="3"/>
  <c r="AA104" i="3" s="1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AC103" i="3" s="1"/>
  <c r="E103" i="3"/>
  <c r="D103" i="3"/>
  <c r="C103" i="3"/>
  <c r="AB103" i="3" s="1"/>
  <c r="B103" i="3"/>
  <c r="A103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AB102" i="3" s="1"/>
  <c r="B102" i="3"/>
  <c r="A102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AC101" i="3" s="1"/>
  <c r="E101" i="3"/>
  <c r="D101" i="3"/>
  <c r="C101" i="3"/>
  <c r="B101" i="3"/>
  <c r="A101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AC100" i="3" s="1"/>
  <c r="C100" i="3"/>
  <c r="AB100" i="3" s="1"/>
  <c r="B100" i="3"/>
  <c r="A100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AB99" i="3" s="1"/>
  <c r="D99" i="3"/>
  <c r="AC99" i="3" s="1"/>
  <c r="C99" i="3"/>
  <c r="B99" i="3"/>
  <c r="A99" i="3"/>
  <c r="AB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AC98" i="3" s="1"/>
  <c r="C98" i="3"/>
  <c r="B98" i="3"/>
  <c r="A98" i="3"/>
  <c r="AB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B97" i="3"/>
  <c r="A97" i="3"/>
  <c r="AB96" i="3"/>
  <c r="Z96" i="3"/>
  <c r="Y96" i="3"/>
  <c r="X96" i="3"/>
  <c r="W96" i="3"/>
  <c r="AA96" i="3" s="1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AC95" i="3" s="1"/>
  <c r="E95" i="3"/>
  <c r="D95" i="3"/>
  <c r="C95" i="3"/>
  <c r="AB95" i="3" s="1"/>
  <c r="B95" i="3"/>
  <c r="A95" i="3"/>
  <c r="AC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A94" i="3"/>
  <c r="Z93" i="3"/>
  <c r="Y93" i="3"/>
  <c r="X93" i="3"/>
  <c r="W93" i="3"/>
  <c r="AA93" i="3" s="1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AC93" i="3" s="1"/>
  <c r="E93" i="3"/>
  <c r="D93" i="3"/>
  <c r="C93" i="3"/>
  <c r="AB93" i="3" s="1"/>
  <c r="B93" i="3"/>
  <c r="A93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AC92" i="3" s="1"/>
  <c r="C92" i="3"/>
  <c r="AB92" i="3" s="1"/>
  <c r="B92" i="3"/>
  <c r="A92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B91" i="3" s="1"/>
  <c r="D91" i="3"/>
  <c r="AC91" i="3" s="1"/>
  <c r="C91" i="3"/>
  <c r="B91" i="3"/>
  <c r="A91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C90" i="3" s="1"/>
  <c r="E90" i="3"/>
  <c r="D90" i="3"/>
  <c r="C90" i="3"/>
  <c r="AB90" i="3" s="1"/>
  <c r="B90" i="3"/>
  <c r="A90" i="3"/>
  <c r="AC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AB89" i="3" s="1"/>
  <c r="B89" i="3"/>
  <c r="A89" i="3"/>
  <c r="Z88" i="3"/>
  <c r="Y88" i="3"/>
  <c r="X88" i="3"/>
  <c r="W88" i="3"/>
  <c r="AA88" i="3" s="1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AC88" i="3" s="1"/>
  <c r="E88" i="3"/>
  <c r="AB88" i="3" s="1"/>
  <c r="D88" i="3"/>
  <c r="C88" i="3"/>
  <c r="B88" i="3"/>
  <c r="A88" i="3"/>
  <c r="AC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AB87" i="3" s="1"/>
  <c r="B87" i="3"/>
  <c r="A87" i="3"/>
  <c r="AB86" i="3"/>
  <c r="Z86" i="3"/>
  <c r="Y86" i="3"/>
  <c r="X86" i="3"/>
  <c r="W86" i="3"/>
  <c r="AA86" i="3" s="1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D86" i="3"/>
  <c r="C86" i="3"/>
  <c r="B86" i="3"/>
  <c r="A86" i="3"/>
  <c r="AC85" i="3"/>
  <c r="Z85" i="3"/>
  <c r="Y85" i="3"/>
  <c r="X85" i="3"/>
  <c r="W85" i="3"/>
  <c r="AA85" i="3" s="1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AB85" i="3" s="1"/>
  <c r="D85" i="3"/>
  <c r="C85" i="3"/>
  <c r="B85" i="3"/>
  <c r="A85" i="3"/>
  <c r="AB84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B84" i="3"/>
  <c r="A84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AC83" i="3" s="1"/>
  <c r="E83" i="3"/>
  <c r="D83" i="3"/>
  <c r="C83" i="3"/>
  <c r="AB83" i="3" s="1"/>
  <c r="B83" i="3"/>
  <c r="A83" i="3"/>
  <c r="AB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C82" i="3" s="1"/>
  <c r="E82" i="3"/>
  <c r="D82" i="3"/>
  <c r="C82" i="3"/>
  <c r="B82" i="3"/>
  <c r="A82" i="3"/>
  <c r="AC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B81" i="3" s="1"/>
  <c r="B81" i="3"/>
  <c r="A81" i="3"/>
  <c r="Z80" i="3"/>
  <c r="Y80" i="3"/>
  <c r="X80" i="3"/>
  <c r="W80" i="3"/>
  <c r="AA80" i="3" s="1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AC80" i="3" s="1"/>
  <c r="E80" i="3"/>
  <c r="AB80" i="3" s="1"/>
  <c r="D80" i="3"/>
  <c r="C80" i="3"/>
  <c r="B80" i="3"/>
  <c r="A80" i="3"/>
  <c r="AC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AB79" i="3" s="1"/>
  <c r="B79" i="3"/>
  <c r="A79" i="3"/>
  <c r="AB78" i="3"/>
  <c r="Z78" i="3"/>
  <c r="Y78" i="3"/>
  <c r="X78" i="3"/>
  <c r="W78" i="3"/>
  <c r="AA78" i="3" s="1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D78" i="3"/>
  <c r="C78" i="3"/>
  <c r="B78" i="3"/>
  <c r="A78" i="3"/>
  <c r="AC77" i="3"/>
  <c r="Z77" i="3"/>
  <c r="Y77" i="3"/>
  <c r="X77" i="3"/>
  <c r="W77" i="3"/>
  <c r="AA77" i="3" s="1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AB77" i="3" s="1"/>
  <c r="D77" i="3"/>
  <c r="C77" i="3"/>
  <c r="B77" i="3"/>
  <c r="A77" i="3"/>
  <c r="AB76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B76" i="3"/>
  <c r="A76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AC75" i="3" s="1"/>
  <c r="E75" i="3"/>
  <c r="D75" i="3"/>
  <c r="C75" i="3"/>
  <c r="AB75" i="3" s="1"/>
  <c r="B75" i="3"/>
  <c r="A75" i="3"/>
  <c r="AB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C74" i="3" s="1"/>
  <c r="E74" i="3"/>
  <c r="D74" i="3"/>
  <c r="C74" i="3"/>
  <c r="B74" i="3"/>
  <c r="A74" i="3"/>
  <c r="AC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AB73" i="3" s="1"/>
  <c r="B73" i="3"/>
  <c r="A73" i="3"/>
  <c r="Z72" i="3"/>
  <c r="Y72" i="3"/>
  <c r="X72" i="3"/>
  <c r="W72" i="3"/>
  <c r="AA72" i="3" s="1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AC72" i="3" s="1"/>
  <c r="E72" i="3"/>
  <c r="AB72" i="3" s="1"/>
  <c r="D72" i="3"/>
  <c r="C72" i="3"/>
  <c r="B72" i="3"/>
  <c r="A72" i="3"/>
  <c r="AC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AB71" i="3" s="1"/>
  <c r="B71" i="3"/>
  <c r="A71" i="3"/>
  <c r="AB70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D70" i="3"/>
  <c r="C70" i="3"/>
  <c r="B70" i="3"/>
  <c r="A70" i="3"/>
  <c r="AC69" i="3"/>
  <c r="Z69" i="3"/>
  <c r="Y69" i="3"/>
  <c r="X69" i="3"/>
  <c r="W69" i="3"/>
  <c r="AA69" i="3" s="1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AB69" i="3" s="1"/>
  <c r="D69" i="3"/>
  <c r="C69" i="3"/>
  <c r="B69" i="3"/>
  <c r="A69" i="3"/>
  <c r="AB68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B68" i="3"/>
  <c r="A68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C67" i="3" s="1"/>
  <c r="E67" i="3"/>
  <c r="D67" i="3"/>
  <c r="C67" i="3"/>
  <c r="AB67" i="3" s="1"/>
  <c r="B67" i="3"/>
  <c r="A67" i="3"/>
  <c r="AB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C66" i="3" s="1"/>
  <c r="E66" i="3"/>
  <c r="D66" i="3"/>
  <c r="C66" i="3"/>
  <c r="B66" i="3"/>
  <c r="A66" i="3"/>
  <c r="AC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B65" i="3" s="1"/>
  <c r="B65" i="3"/>
  <c r="A65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C64" i="3" s="1"/>
  <c r="E64" i="3"/>
  <c r="AB64" i="3" s="1"/>
  <c r="D64" i="3"/>
  <c r="C64" i="3"/>
  <c r="B64" i="3"/>
  <c r="A64" i="3"/>
  <c r="AC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B63" i="3" s="1"/>
  <c r="B63" i="3"/>
  <c r="A63" i="3"/>
  <c r="AB62" i="3"/>
  <c r="Z62" i="3"/>
  <c r="Y62" i="3"/>
  <c r="X62" i="3"/>
  <c r="W62" i="3"/>
  <c r="AA62" i="3" s="1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C62" i="3" s="1"/>
  <c r="E62" i="3"/>
  <c r="D62" i="3"/>
  <c r="C62" i="3"/>
  <c r="B62" i="3"/>
  <c r="A62" i="3"/>
  <c r="AC61" i="3"/>
  <c r="Z61" i="3"/>
  <c r="Y61" i="3"/>
  <c r="X61" i="3"/>
  <c r="W61" i="3"/>
  <c r="AA61" i="3" s="1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AB61" i="3" s="1"/>
  <c r="D61" i="3"/>
  <c r="C61" i="3"/>
  <c r="B61" i="3"/>
  <c r="A61" i="3"/>
  <c r="AB60" i="3"/>
  <c r="Z60" i="3"/>
  <c r="Y60" i="3"/>
  <c r="X60" i="3"/>
  <c r="W60" i="3"/>
  <c r="AA60" i="3" s="1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D60" i="3"/>
  <c r="C60" i="3"/>
  <c r="B60" i="3"/>
  <c r="A60" i="3"/>
  <c r="Z59" i="3"/>
  <c r="Y59" i="3"/>
  <c r="X59" i="3"/>
  <c r="W59" i="3"/>
  <c r="AA59" i="3" s="1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C59" i="3" s="1"/>
  <c r="E59" i="3"/>
  <c r="D59" i="3"/>
  <c r="C59" i="3"/>
  <c r="AB59" i="3" s="1"/>
  <c r="B59" i="3"/>
  <c r="A59" i="3"/>
  <c r="AB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C58" i="3" s="1"/>
  <c r="E58" i="3"/>
  <c r="D58" i="3"/>
  <c r="C58" i="3"/>
  <c r="B58" i="3"/>
  <c r="A58" i="3"/>
  <c r="AC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B57" i="3" s="1"/>
  <c r="B57" i="3"/>
  <c r="A57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C56" i="3" s="1"/>
  <c r="E56" i="3"/>
  <c r="AB56" i="3" s="1"/>
  <c r="D56" i="3"/>
  <c r="C56" i="3"/>
  <c r="B56" i="3"/>
  <c r="A56" i="3"/>
  <c r="AC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B55" i="3" s="1"/>
  <c r="B55" i="3"/>
  <c r="A55" i="3"/>
  <c r="AB54" i="3"/>
  <c r="Z54" i="3"/>
  <c r="Y54" i="3"/>
  <c r="X54" i="3"/>
  <c r="W54" i="3"/>
  <c r="AA54" i="3" s="1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D54" i="3"/>
  <c r="C54" i="3"/>
  <c r="B54" i="3"/>
  <c r="A54" i="3"/>
  <c r="AC53" i="3"/>
  <c r="Z53" i="3"/>
  <c r="Y53" i="3"/>
  <c r="X53" i="3"/>
  <c r="W53" i="3"/>
  <c r="AA53" i="3" s="1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AB53" i="3" s="1"/>
  <c r="D53" i="3"/>
  <c r="C53" i="3"/>
  <c r="B53" i="3"/>
  <c r="A53" i="3"/>
  <c r="AB52" i="3"/>
  <c r="Z52" i="3"/>
  <c r="Y52" i="3"/>
  <c r="X52" i="3"/>
  <c r="W52" i="3"/>
  <c r="AA52" i="3" s="1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B52" i="3"/>
  <c r="A52" i="3"/>
  <c r="Z51" i="3"/>
  <c r="Y51" i="3"/>
  <c r="X51" i="3"/>
  <c r="W51" i="3"/>
  <c r="AA51" i="3" s="1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C51" i="3" s="1"/>
  <c r="E51" i="3"/>
  <c r="D51" i="3"/>
  <c r="C51" i="3"/>
  <c r="AB51" i="3" s="1"/>
  <c r="B51" i="3"/>
  <c r="A51" i="3"/>
  <c r="AB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C50" i="3" s="1"/>
  <c r="E50" i="3"/>
  <c r="D50" i="3"/>
  <c r="C50" i="3"/>
  <c r="B50" i="3"/>
  <c r="A50" i="3"/>
  <c r="AC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B49" i="3" s="1"/>
  <c r="B49" i="3"/>
  <c r="A49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C48" i="3" s="1"/>
  <c r="E48" i="3"/>
  <c r="AB48" i="3" s="1"/>
  <c r="D48" i="3"/>
  <c r="C48" i="3"/>
  <c r="B48" i="3"/>
  <c r="A48" i="3"/>
  <c r="AC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B47" i="3" s="1"/>
  <c r="B47" i="3"/>
  <c r="A47" i="3"/>
  <c r="AB46" i="3"/>
  <c r="Z46" i="3"/>
  <c r="Y46" i="3"/>
  <c r="X46" i="3"/>
  <c r="W46" i="3"/>
  <c r="AA46" i="3" s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C46" i="3" s="1"/>
  <c r="E46" i="3"/>
  <c r="D46" i="3"/>
  <c r="C46" i="3"/>
  <c r="B46" i="3"/>
  <c r="A46" i="3"/>
  <c r="AC45" i="3"/>
  <c r="Z45" i="3"/>
  <c r="Y45" i="3"/>
  <c r="X45" i="3"/>
  <c r="W45" i="3"/>
  <c r="AA45" i="3" s="1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AB45" i="3" s="1"/>
  <c r="D45" i="3"/>
  <c r="C45" i="3"/>
  <c r="B45" i="3"/>
  <c r="A45" i="3"/>
  <c r="AB44" i="3"/>
  <c r="Z44" i="3"/>
  <c r="Y44" i="3"/>
  <c r="X44" i="3"/>
  <c r="W44" i="3"/>
  <c r="AA44" i="3" s="1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B44" i="3"/>
  <c r="A44" i="3"/>
  <c r="Z43" i="3"/>
  <c r="Y43" i="3"/>
  <c r="X43" i="3"/>
  <c r="W43" i="3"/>
  <c r="AA43" i="3" s="1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C43" i="3" s="1"/>
  <c r="E43" i="3"/>
  <c r="D43" i="3"/>
  <c r="C43" i="3"/>
  <c r="AB43" i="3" s="1"/>
  <c r="B43" i="3"/>
  <c r="A43" i="3"/>
  <c r="AB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C42" i="3" s="1"/>
  <c r="E42" i="3"/>
  <c r="D42" i="3"/>
  <c r="C42" i="3"/>
  <c r="B42" i="3"/>
  <c r="A42" i="3"/>
  <c r="AC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B41" i="3" s="1"/>
  <c r="B41" i="3"/>
  <c r="A41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C40" i="3" s="1"/>
  <c r="E40" i="3"/>
  <c r="AB40" i="3" s="1"/>
  <c r="D40" i="3"/>
  <c r="C40" i="3"/>
  <c r="B40" i="3"/>
  <c r="A40" i="3"/>
  <c r="AC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B39" i="3" s="1"/>
  <c r="B39" i="3"/>
  <c r="A39" i="3"/>
  <c r="AB38" i="3"/>
  <c r="Z38" i="3"/>
  <c r="Y38" i="3"/>
  <c r="X38" i="3"/>
  <c r="W38" i="3"/>
  <c r="AA38" i="3" s="1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C38" i="3" s="1"/>
  <c r="E38" i="3"/>
  <c r="D38" i="3"/>
  <c r="C38" i="3"/>
  <c r="B38" i="3"/>
  <c r="A38" i="3"/>
  <c r="AC37" i="3"/>
  <c r="Z37" i="3"/>
  <c r="Y37" i="3"/>
  <c r="X37" i="3"/>
  <c r="W37" i="3"/>
  <c r="AA37" i="3" s="1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AB37" i="3" s="1"/>
  <c r="D37" i="3"/>
  <c r="C37" i="3"/>
  <c r="B37" i="3"/>
  <c r="A37" i="3"/>
  <c r="AB36" i="3"/>
  <c r="Z36" i="3"/>
  <c r="Y36" i="3"/>
  <c r="X36" i="3"/>
  <c r="W36" i="3"/>
  <c r="AA36" i="3" s="1"/>
  <c r="V36" i="3"/>
  <c r="T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B36" i="3"/>
  <c r="S36" i="3" s="1"/>
  <c r="A36" i="3"/>
  <c r="Z35" i="3"/>
  <c r="Y35" i="3"/>
  <c r="X35" i="3"/>
  <c r="W35" i="3"/>
  <c r="AA35" i="3" s="1"/>
  <c r="V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D35" i="3"/>
  <c r="C35" i="3"/>
  <c r="U35" i="3" s="1"/>
  <c r="B35" i="3"/>
  <c r="A35" i="3"/>
  <c r="AB34" i="3"/>
  <c r="Z34" i="3"/>
  <c r="Y34" i="3"/>
  <c r="X34" i="3"/>
  <c r="W34" i="3"/>
  <c r="V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C34" i="3" s="1"/>
  <c r="E34" i="3"/>
  <c r="D34" i="3"/>
  <c r="T34" i="3" s="1"/>
  <c r="C34" i="3"/>
  <c r="S34" i="3" s="1"/>
  <c r="B34" i="3"/>
  <c r="U34" i="3" s="1"/>
  <c r="A34" i="3"/>
  <c r="AC33" i="3"/>
  <c r="AA33" i="3"/>
  <c r="Z33" i="3"/>
  <c r="Y33" i="3"/>
  <c r="X33" i="3"/>
  <c r="W33" i="3"/>
  <c r="V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U33" i="3" s="1"/>
  <c r="B33" i="3"/>
  <c r="T33" i="3" s="1"/>
  <c r="A33" i="3"/>
  <c r="Z32" i="3"/>
  <c r="Y32" i="3"/>
  <c r="X32" i="3"/>
  <c r="W32" i="3"/>
  <c r="V32" i="3"/>
  <c r="U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C32" i="3" s="1"/>
  <c r="E32" i="3"/>
  <c r="AB32" i="3" s="1"/>
  <c r="D32" i="3"/>
  <c r="C32" i="3"/>
  <c r="B32" i="3"/>
  <c r="T32" i="3" s="1"/>
  <c r="A32" i="3"/>
  <c r="AC31" i="3"/>
  <c r="AA31" i="3"/>
  <c r="Z31" i="3"/>
  <c r="Y31" i="3"/>
  <c r="X31" i="3"/>
  <c r="W31" i="3"/>
  <c r="V31" i="3"/>
  <c r="U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B31" i="3" s="1"/>
  <c r="B31" i="3"/>
  <c r="T31" i="3" s="1"/>
  <c r="A31" i="3"/>
  <c r="AB30" i="3"/>
  <c r="Z30" i="3"/>
  <c r="Y30" i="3"/>
  <c r="X30" i="3"/>
  <c r="W30" i="3"/>
  <c r="AA30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C30" i="3" s="1"/>
  <c r="E30" i="3"/>
  <c r="D30" i="3"/>
  <c r="C30" i="3"/>
  <c r="B30" i="3"/>
  <c r="U30" i="3" s="1"/>
  <c r="A30" i="3"/>
  <c r="AC29" i="3"/>
  <c r="Z29" i="3"/>
  <c r="Y29" i="3"/>
  <c r="X29" i="3"/>
  <c r="W29" i="3"/>
  <c r="AA29" i="3" s="1"/>
  <c r="V29" i="3"/>
  <c r="U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AB29" i="3" s="1"/>
  <c r="D29" i="3"/>
  <c r="T29" i="3" s="1"/>
  <c r="C29" i="3"/>
  <c r="B29" i="3"/>
  <c r="A29" i="3"/>
  <c r="AB28" i="3"/>
  <c r="Z28" i="3"/>
  <c r="Y28" i="3"/>
  <c r="X28" i="3"/>
  <c r="W28" i="3"/>
  <c r="AA28" i="3" s="1"/>
  <c r="V28" i="3"/>
  <c r="T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C28" i="3"/>
  <c r="B28" i="3"/>
  <c r="S28" i="3" s="1"/>
  <c r="Z27" i="3"/>
  <c r="Y27" i="3"/>
  <c r="X27" i="3"/>
  <c r="W27" i="3"/>
  <c r="AA27" i="3" s="1"/>
  <c r="V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D27" i="3"/>
  <c r="C27" i="3"/>
  <c r="U27" i="3" s="1"/>
  <c r="B27" i="3"/>
  <c r="A27" i="3"/>
  <c r="AB26" i="3"/>
  <c r="Z26" i="3"/>
  <c r="Y26" i="3"/>
  <c r="X26" i="3"/>
  <c r="W26" i="3"/>
  <c r="V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C26" i="3" s="1"/>
  <c r="E26" i="3"/>
  <c r="D26" i="3"/>
  <c r="T26" i="3" s="1"/>
  <c r="C26" i="3"/>
  <c r="S26" i="3" s="1"/>
  <c r="B26" i="3"/>
  <c r="U26" i="3" s="1"/>
  <c r="A26" i="3"/>
  <c r="AC25" i="3"/>
  <c r="AA25" i="3"/>
  <c r="Z25" i="3"/>
  <c r="Y25" i="3"/>
  <c r="X25" i="3"/>
  <c r="W25" i="3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S25" i="3" s="1"/>
  <c r="B25" i="3"/>
  <c r="T25" i="3" s="1"/>
  <c r="A25" i="3"/>
  <c r="Z24" i="3"/>
  <c r="Y24" i="3"/>
  <c r="X24" i="3"/>
  <c r="W24" i="3"/>
  <c r="V24" i="3"/>
  <c r="U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C24" i="3" s="1"/>
  <c r="E24" i="3"/>
  <c r="AB24" i="3" s="1"/>
  <c r="D24" i="3"/>
  <c r="C24" i="3"/>
  <c r="B24" i="3"/>
  <c r="T24" i="3" s="1"/>
  <c r="A24" i="3"/>
  <c r="AC23" i="3"/>
  <c r="AA23" i="3"/>
  <c r="Z23" i="3"/>
  <c r="Y23" i="3"/>
  <c r="X23" i="3"/>
  <c r="W23" i="3"/>
  <c r="V23" i="3"/>
  <c r="U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B23" i="3" s="1"/>
  <c r="B23" i="3"/>
  <c r="T23" i="3" s="1"/>
  <c r="A23" i="3"/>
  <c r="AB22" i="3"/>
  <c r="Z22" i="3"/>
  <c r="Y22" i="3"/>
  <c r="X22" i="3"/>
  <c r="W22" i="3"/>
  <c r="AA22" i="3" s="1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C22" i="3" s="1"/>
  <c r="E22" i="3"/>
  <c r="D22" i="3"/>
  <c r="C22" i="3"/>
  <c r="B22" i="3"/>
  <c r="U22" i="3" s="1"/>
  <c r="A22" i="3"/>
  <c r="AC21" i="3"/>
  <c r="Z21" i="3"/>
  <c r="Y21" i="3"/>
  <c r="X21" i="3"/>
  <c r="W21" i="3"/>
  <c r="AA21" i="3" s="1"/>
  <c r="V21" i="3"/>
  <c r="U21" i="3"/>
  <c r="T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AB21" i="3" s="1"/>
  <c r="D21" i="3"/>
  <c r="C21" i="3"/>
  <c r="S21" i="3" s="1"/>
  <c r="B21" i="3"/>
  <c r="A21" i="3"/>
  <c r="AB20" i="3"/>
  <c r="Z20" i="3"/>
  <c r="Y20" i="3"/>
  <c r="X20" i="3"/>
  <c r="W20" i="3"/>
  <c r="AA20" i="3" s="1"/>
  <c r="V20" i="3"/>
  <c r="T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C20" i="3" s="1"/>
  <c r="E20" i="3"/>
  <c r="D20" i="3"/>
  <c r="C20" i="3"/>
  <c r="B20" i="3"/>
  <c r="S20" i="3" s="1"/>
  <c r="A20" i="3"/>
  <c r="Z19" i="3"/>
  <c r="Y19" i="3"/>
  <c r="X19" i="3"/>
  <c r="W19" i="3"/>
  <c r="AA19" i="3" s="1"/>
  <c r="V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C19" i="3" s="1"/>
  <c r="E19" i="3"/>
  <c r="D19" i="3"/>
  <c r="C19" i="3"/>
  <c r="U19" i="3" s="1"/>
  <c r="B19" i="3"/>
  <c r="A19" i="3"/>
  <c r="AB18" i="3"/>
  <c r="Z18" i="3"/>
  <c r="Y18" i="3"/>
  <c r="X18" i="3"/>
  <c r="W18" i="3"/>
  <c r="V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B18" i="3"/>
  <c r="U18" i="3" s="1"/>
  <c r="A18" i="3"/>
  <c r="AC17" i="3"/>
  <c r="AA17" i="3"/>
  <c r="Z17" i="3"/>
  <c r="Y17" i="3"/>
  <c r="X17" i="3"/>
  <c r="W17" i="3"/>
  <c r="V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7" i="3" s="1"/>
  <c r="B17" i="3"/>
  <c r="T17" i="3" s="1"/>
  <c r="A17" i="3"/>
  <c r="Z16" i="3"/>
  <c r="Y16" i="3"/>
  <c r="X16" i="3"/>
  <c r="W16" i="3"/>
  <c r="V16" i="3"/>
  <c r="U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AB16" i="3" s="1"/>
  <c r="D16" i="3"/>
  <c r="C16" i="3"/>
  <c r="B16" i="3"/>
  <c r="T16" i="3" s="1"/>
  <c r="AC15" i="3"/>
  <c r="AA15" i="3"/>
  <c r="Z15" i="3"/>
  <c r="Y15" i="3"/>
  <c r="X15" i="3"/>
  <c r="W15" i="3"/>
  <c r="V15" i="3"/>
  <c r="U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B15" i="3" s="1"/>
  <c r="B15" i="3"/>
  <c r="T15" i="3" s="1"/>
  <c r="A15" i="3"/>
  <c r="AB14" i="3"/>
  <c r="Z14" i="3"/>
  <c r="Y14" i="3"/>
  <c r="X14" i="3"/>
  <c r="W14" i="3"/>
  <c r="AA14" i="3" s="1"/>
  <c r="V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C14" i="3" s="1"/>
  <c r="E14" i="3"/>
  <c r="D14" i="3"/>
  <c r="C14" i="3"/>
  <c r="B14" i="3"/>
  <c r="U14" i="3" s="1"/>
  <c r="A14" i="3"/>
  <c r="AC13" i="3"/>
  <c r="Z13" i="3"/>
  <c r="Y13" i="3"/>
  <c r="X13" i="3"/>
  <c r="W13" i="3"/>
  <c r="AA13" i="3" s="1"/>
  <c r="V13" i="3"/>
  <c r="U13" i="3"/>
  <c r="R13" i="3"/>
  <c r="Q13" i="3"/>
  <c r="P13" i="3"/>
  <c r="O13" i="3"/>
  <c r="N13" i="3"/>
  <c r="M13" i="3"/>
  <c r="L13" i="3"/>
  <c r="K13" i="3"/>
  <c r="J13" i="3"/>
  <c r="I13" i="3"/>
  <c r="H13" i="3"/>
  <c r="G13" i="3"/>
  <c r="G3" i="3" s="1"/>
  <c r="F13" i="3"/>
  <c r="E13" i="3"/>
  <c r="AB13" i="3" s="1"/>
  <c r="D13" i="3"/>
  <c r="T13" i="3" s="1"/>
  <c r="C13" i="3"/>
  <c r="S13" i="3" s="1"/>
  <c r="B13" i="3"/>
  <c r="A13" i="3"/>
  <c r="AB12" i="3"/>
  <c r="Z12" i="3"/>
  <c r="Y12" i="3"/>
  <c r="X12" i="3"/>
  <c r="W12" i="3"/>
  <c r="AA12" i="3" s="1"/>
  <c r="V12" i="3"/>
  <c r="R12" i="3"/>
  <c r="Q12" i="3"/>
  <c r="P12" i="3"/>
  <c r="O12" i="3"/>
  <c r="N12" i="3"/>
  <c r="M12" i="3"/>
  <c r="L12" i="3"/>
  <c r="L4" i="3" s="1"/>
  <c r="L5" i="3" s="1"/>
  <c r="K12" i="3"/>
  <c r="J12" i="3"/>
  <c r="I12" i="3"/>
  <c r="H12" i="3"/>
  <c r="G12" i="3"/>
  <c r="F12" i="3"/>
  <c r="AC12" i="3" s="1"/>
  <c r="E12" i="3"/>
  <c r="D12" i="3"/>
  <c r="T12" i="3" s="1"/>
  <c r="C12" i="3"/>
  <c r="B12" i="3"/>
  <c r="S12" i="3" s="1"/>
  <c r="A12" i="3"/>
  <c r="Z11" i="3"/>
  <c r="Y11" i="3"/>
  <c r="Y3" i="3" s="1"/>
  <c r="X11" i="3"/>
  <c r="W11" i="3"/>
  <c r="AA11" i="3" s="1"/>
  <c r="V11" i="3"/>
  <c r="R11" i="3"/>
  <c r="Q11" i="3"/>
  <c r="Q3" i="3" s="1"/>
  <c r="P11" i="3"/>
  <c r="O11" i="3"/>
  <c r="N11" i="3"/>
  <c r="M11" i="3"/>
  <c r="L11" i="3"/>
  <c r="K11" i="3"/>
  <c r="J11" i="3"/>
  <c r="I11" i="3"/>
  <c r="H11" i="3"/>
  <c r="G11" i="3"/>
  <c r="F11" i="3"/>
  <c r="AC11" i="3" s="1"/>
  <c r="E11" i="3"/>
  <c r="D11" i="3"/>
  <c r="C11" i="3"/>
  <c r="U11" i="3" s="1"/>
  <c r="B11" i="3"/>
  <c r="A11" i="3"/>
  <c r="AB10" i="3"/>
  <c r="Z10" i="3"/>
  <c r="Y10" i="3"/>
  <c r="X10" i="3"/>
  <c r="W10" i="3"/>
  <c r="V10" i="3"/>
  <c r="V4" i="3" s="1"/>
  <c r="V5" i="3" s="1"/>
  <c r="S10" i="3"/>
  <c r="R10" i="3"/>
  <c r="Q10" i="3"/>
  <c r="P10" i="3"/>
  <c r="O10" i="3"/>
  <c r="N10" i="3"/>
  <c r="N3" i="3" s="1"/>
  <c r="M10" i="3"/>
  <c r="L10" i="3"/>
  <c r="K10" i="3"/>
  <c r="J10" i="3"/>
  <c r="I10" i="3"/>
  <c r="H10" i="3"/>
  <c r="G10" i="3"/>
  <c r="F10" i="3"/>
  <c r="AC10" i="3" s="1"/>
  <c r="E10" i="3"/>
  <c r="D10" i="3"/>
  <c r="T10" i="3" s="1"/>
  <c r="C10" i="3"/>
  <c r="B10" i="3"/>
  <c r="U10" i="3" s="1"/>
  <c r="A10" i="3"/>
  <c r="AC9" i="3"/>
  <c r="AA9" i="3"/>
  <c r="Z9" i="3"/>
  <c r="Y9" i="3"/>
  <c r="X9" i="3"/>
  <c r="W9" i="3"/>
  <c r="V9" i="3"/>
  <c r="S9" i="3"/>
  <c r="R9" i="3"/>
  <c r="Q9" i="3"/>
  <c r="P9" i="3"/>
  <c r="O9" i="3"/>
  <c r="N9" i="3"/>
  <c r="M9" i="3"/>
  <c r="L9" i="3"/>
  <c r="K9" i="3"/>
  <c r="J9" i="3"/>
  <c r="I9" i="3"/>
  <c r="I4" i="3" s="1"/>
  <c r="H9" i="3"/>
  <c r="G9" i="3"/>
  <c r="F9" i="3"/>
  <c r="E9" i="3"/>
  <c r="D9" i="3"/>
  <c r="C9" i="3"/>
  <c r="J2" i="3" s="1"/>
  <c r="B9" i="3"/>
  <c r="T9" i="3" s="1"/>
  <c r="A9" i="3"/>
  <c r="Z8" i="3"/>
  <c r="Y8" i="3"/>
  <c r="X8" i="3"/>
  <c r="X3" i="3" s="1"/>
  <c r="W8" i="3"/>
  <c r="V8" i="3"/>
  <c r="V3" i="3" s="1"/>
  <c r="U8" i="3"/>
  <c r="R8" i="3"/>
  <c r="Q8" i="3"/>
  <c r="P8" i="3"/>
  <c r="P3" i="3" s="1"/>
  <c r="O8" i="3"/>
  <c r="N8" i="3"/>
  <c r="N4" i="3" s="1"/>
  <c r="N5" i="3" s="1"/>
  <c r="M8" i="3"/>
  <c r="L8" i="3"/>
  <c r="K8" i="3"/>
  <c r="J8" i="3"/>
  <c r="I8" i="3"/>
  <c r="H8" i="3"/>
  <c r="H3" i="3" s="1"/>
  <c r="G8" i="3"/>
  <c r="F8" i="3"/>
  <c r="F4" i="3" s="1"/>
  <c r="F5" i="3" s="1"/>
  <c r="E8" i="3"/>
  <c r="AB8" i="3" s="1"/>
  <c r="D8" i="3"/>
  <c r="C8" i="3"/>
  <c r="B8" i="3"/>
  <c r="T8" i="3" s="1"/>
  <c r="A8" i="3"/>
  <c r="AC7" i="3"/>
  <c r="AA7" i="3"/>
  <c r="Z7" i="3"/>
  <c r="Z3" i="3" s="1"/>
  <c r="Y7" i="3"/>
  <c r="Y4" i="3" s="1"/>
  <c r="X7" i="3"/>
  <c r="W7" i="3"/>
  <c r="W4" i="3" s="1"/>
  <c r="W5" i="3" s="1"/>
  <c r="V7" i="3"/>
  <c r="U7" i="3"/>
  <c r="R7" i="3"/>
  <c r="R3" i="3" s="1"/>
  <c r="Q7" i="3"/>
  <c r="Q4" i="3" s="1"/>
  <c r="Q5" i="3" s="1"/>
  <c r="P7" i="3"/>
  <c r="O7" i="3"/>
  <c r="N2" i="3" s="1"/>
  <c r="R2" i="3" s="1"/>
  <c r="N7" i="3"/>
  <c r="M7" i="3"/>
  <c r="M4" i="3" s="1"/>
  <c r="M5" i="3" s="1"/>
  <c r="L7" i="3"/>
  <c r="K7" i="3"/>
  <c r="K4" i="3" s="1"/>
  <c r="K5" i="3" s="1"/>
  <c r="J7" i="3"/>
  <c r="J4" i="3" s="1"/>
  <c r="J5" i="3" s="1"/>
  <c r="I7" i="3"/>
  <c r="I3" i="3" s="1"/>
  <c r="H7" i="3"/>
  <c r="H4" i="3" s="1"/>
  <c r="H5" i="3" s="1"/>
  <c r="G7" i="3"/>
  <c r="F7" i="3"/>
  <c r="E7" i="3"/>
  <c r="E4" i="3" s="1"/>
  <c r="E5" i="3" s="1"/>
  <c r="D7" i="3"/>
  <c r="C7" i="3"/>
  <c r="AB7" i="3" s="1"/>
  <c r="B7" i="3"/>
  <c r="T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X4" i="3"/>
  <c r="P4" i="3"/>
  <c r="G4" i="3"/>
  <c r="G5" i="3" s="1"/>
  <c r="J3" i="3"/>
  <c r="B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Q2" i="3" s="1"/>
  <c r="P2" i="3" s="1"/>
  <c r="P5" i="3" l="1"/>
  <c r="T4" i="3"/>
  <c r="T5" i="3" s="1"/>
  <c r="Y5" i="3"/>
  <c r="AC135" i="3"/>
  <c r="AA135" i="3"/>
  <c r="AC183" i="3"/>
  <c r="AA183" i="3"/>
  <c r="AC215" i="3"/>
  <c r="AA215" i="3"/>
  <c r="AC247" i="3"/>
  <c r="AA247" i="3"/>
  <c r="AC263" i="3"/>
  <c r="AA263" i="3"/>
  <c r="AC279" i="3"/>
  <c r="AA279" i="3"/>
  <c r="C3" i="3"/>
  <c r="K3" i="3"/>
  <c r="AB9" i="3"/>
  <c r="AB4" i="3" s="1"/>
  <c r="AB5" i="3" s="1"/>
  <c r="U12" i="3"/>
  <c r="S14" i="3"/>
  <c r="AB17" i="3"/>
  <c r="U20" i="3"/>
  <c r="S22" i="3"/>
  <c r="AB25" i="3"/>
  <c r="U28" i="3"/>
  <c r="S30" i="3"/>
  <c r="AB33" i="3"/>
  <c r="U36" i="3"/>
  <c r="AA90" i="3"/>
  <c r="AC104" i="3"/>
  <c r="AC111" i="3"/>
  <c r="AA111" i="3"/>
  <c r="AC119" i="3"/>
  <c r="AA119" i="3"/>
  <c r="AC175" i="3"/>
  <c r="AA175" i="3"/>
  <c r="AC239" i="3"/>
  <c r="AA239" i="3"/>
  <c r="X2" i="3"/>
  <c r="X5" i="3" s="1"/>
  <c r="T14" i="3"/>
  <c r="T22" i="3"/>
  <c r="U25" i="3"/>
  <c r="S27" i="3"/>
  <c r="T30" i="3"/>
  <c r="S35" i="3"/>
  <c r="AA95" i="3"/>
  <c r="AC96" i="3"/>
  <c r="AA103" i="3"/>
  <c r="AA110" i="3"/>
  <c r="AB284" i="3"/>
  <c r="D3" i="3"/>
  <c r="L3" i="3"/>
  <c r="AC3" i="3"/>
  <c r="R4" i="3"/>
  <c r="R5" i="3" s="1"/>
  <c r="Z4" i="3"/>
  <c r="Z5" i="3" s="1"/>
  <c r="U9" i="3"/>
  <c r="U4" i="3" s="1"/>
  <c r="U5" i="3" s="1"/>
  <c r="S11" i="3"/>
  <c r="Y2" i="3"/>
  <c r="E3" i="3"/>
  <c r="M3" i="3"/>
  <c r="B4" i="3"/>
  <c r="B5" i="3" s="1"/>
  <c r="S8" i="3"/>
  <c r="AA8" i="3"/>
  <c r="T11" i="3"/>
  <c r="T3" i="3" s="1"/>
  <c r="AB11" i="3"/>
  <c r="S16" i="3"/>
  <c r="AA16" i="3"/>
  <c r="T19" i="3"/>
  <c r="AB19" i="3"/>
  <c r="S24" i="3"/>
  <c r="AA24" i="3"/>
  <c r="T27" i="3"/>
  <c r="AB27" i="3"/>
  <c r="S32" i="3"/>
  <c r="AA32" i="3"/>
  <c r="T35" i="3"/>
  <c r="AB35" i="3"/>
  <c r="AA40" i="3"/>
  <c r="AA48" i="3"/>
  <c r="AA56" i="3"/>
  <c r="AA64" i="3"/>
  <c r="AA97" i="3"/>
  <c r="AA98" i="3"/>
  <c r="AB101" i="3"/>
  <c r="AA101" i="3"/>
  <c r="AB108" i="3"/>
  <c r="AC117" i="3"/>
  <c r="AA117" i="3"/>
  <c r="AC159" i="3"/>
  <c r="AA159" i="3"/>
  <c r="AC191" i="3"/>
  <c r="AA191" i="3"/>
  <c r="AC207" i="3"/>
  <c r="AA207" i="3"/>
  <c r="AC223" i="3"/>
  <c r="AA223" i="3"/>
  <c r="I2" i="3"/>
  <c r="I5" i="3" s="1"/>
  <c r="F3" i="3"/>
  <c r="W3" i="3"/>
  <c r="C4" i="3"/>
  <c r="C5" i="3" s="1"/>
  <c r="AC105" i="3"/>
  <c r="AB116" i="3"/>
  <c r="AB124" i="3"/>
  <c r="AB132" i="3"/>
  <c r="AB140" i="3"/>
  <c r="AB148" i="3"/>
  <c r="AB156" i="3"/>
  <c r="AB164" i="3"/>
  <c r="AB172" i="3"/>
  <c r="AB180" i="3"/>
  <c r="AB188" i="3"/>
  <c r="AB196" i="3"/>
  <c r="AB204" i="3"/>
  <c r="AB212" i="3"/>
  <c r="AB220" i="3"/>
  <c r="AB228" i="3"/>
  <c r="AB236" i="3"/>
  <c r="AB244" i="3"/>
  <c r="AB252" i="3"/>
  <c r="AB260" i="3"/>
  <c r="AB268" i="3"/>
  <c r="AB276" i="3"/>
  <c r="AC255" i="3"/>
  <c r="AA255" i="3"/>
  <c r="D4" i="3"/>
  <c r="D5" i="3" s="1"/>
  <c r="AC8" i="3"/>
  <c r="AC4" i="3" s="1"/>
  <c r="AC5" i="3" s="1"/>
  <c r="AA10" i="3"/>
  <c r="AA18" i="3"/>
  <c r="AA26" i="3"/>
  <c r="AA34" i="3"/>
  <c r="AA42" i="3"/>
  <c r="AA50" i="3"/>
  <c r="AA58" i="3"/>
  <c r="AA66" i="3"/>
  <c r="AA74" i="3"/>
  <c r="AA82" i="3"/>
  <c r="AC295" i="3"/>
  <c r="AA295" i="3"/>
  <c r="AC303" i="3"/>
  <c r="AA303" i="3"/>
  <c r="AC127" i="3"/>
  <c r="AA127" i="3"/>
  <c r="AC231" i="3"/>
  <c r="AA231" i="3"/>
  <c r="AC271" i="3"/>
  <c r="AA271" i="3"/>
  <c r="S7" i="3"/>
  <c r="S15" i="3"/>
  <c r="S23" i="3"/>
  <c r="AB94" i="3"/>
  <c r="AC287" i="3"/>
  <c r="AA287" i="3"/>
  <c r="AB308" i="3"/>
  <c r="AC143" i="3"/>
  <c r="AA143" i="3"/>
  <c r="AC151" i="3"/>
  <c r="AA151" i="3"/>
  <c r="AC167" i="3"/>
  <c r="AA167" i="3"/>
  <c r="AC199" i="3"/>
  <c r="AA199" i="3"/>
  <c r="AA102" i="3"/>
  <c r="AA109" i="3"/>
  <c r="AC313" i="3"/>
  <c r="AA313" i="3"/>
  <c r="AC289" i="3"/>
  <c r="AC297" i="3"/>
  <c r="AC305" i="3"/>
  <c r="AB318" i="3"/>
  <c r="AA125" i="3"/>
  <c r="AA133" i="3"/>
  <c r="AA141" i="3"/>
  <c r="AA149" i="3"/>
  <c r="AA157" i="3"/>
  <c r="AA165" i="3"/>
  <c r="AA173" i="3"/>
  <c r="AA181" i="3"/>
  <c r="AA189" i="3"/>
  <c r="AA197" i="3"/>
  <c r="AA205" i="3"/>
  <c r="AA213" i="3"/>
  <c r="AA221" i="3"/>
  <c r="AA229" i="3"/>
  <c r="AA237" i="3"/>
  <c r="AA245" i="3"/>
  <c r="AA253" i="3"/>
  <c r="AA261" i="3"/>
  <c r="AA269" i="3"/>
  <c r="AC312" i="3"/>
  <c r="AB317" i="3"/>
  <c r="AC321" i="3"/>
  <c r="AC329" i="3"/>
  <c r="AC337" i="3"/>
  <c r="AC345" i="3"/>
  <c r="AC353" i="3"/>
  <c r="AC361" i="3"/>
  <c r="AC369" i="3"/>
  <c r="AC377" i="3"/>
  <c r="AC401" i="3"/>
  <c r="AC409" i="3"/>
  <c r="AC417" i="3"/>
  <c r="AC425" i="3"/>
  <c r="AC433" i="3"/>
  <c r="AC441" i="3"/>
  <c r="AC449" i="3"/>
  <c r="AC457" i="3"/>
  <c r="AC465" i="3"/>
  <c r="AC473" i="3"/>
  <c r="AC481" i="3"/>
  <c r="AC489" i="3"/>
  <c r="AC497" i="3"/>
  <c r="AC505" i="3"/>
  <c r="AC513" i="3"/>
  <c r="AC521" i="3"/>
  <c r="AC529" i="3"/>
  <c r="AA320" i="3"/>
  <c r="AA3" i="3" l="1"/>
  <c r="U3" i="3"/>
  <c r="S4" i="3"/>
  <c r="S5" i="3" s="1"/>
  <c r="C6" i="2" s="1"/>
  <c r="B6" i="2" s="1"/>
  <c r="S3" i="3"/>
  <c r="AA4" i="3"/>
  <c r="AA5" i="3" s="1"/>
  <c r="C8" i="2" s="1"/>
  <c r="B8" i="2" s="1"/>
  <c r="AB3" i="3"/>
  <c r="C4" i="2" l="1"/>
  <c r="B4" i="2" s="1"/>
  <c r="C5" i="2"/>
  <c r="B5" i="2" s="1"/>
  <c r="C7" i="2"/>
  <c r="B7" i="2" s="1"/>
</calcChain>
</file>

<file path=xl/sharedStrings.xml><?xml version="1.0" encoding="utf-8"?>
<sst xmlns="http://schemas.openxmlformats.org/spreadsheetml/2006/main" count="114" uniqueCount="58">
  <si>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</si>
  <si>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</si>
  <si>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</si>
  <si>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</si>
  <si>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</si>
  <si>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</si>
  <si>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</si>
  <si>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</si>
  <si>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</si>
  <si>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</si>
  <si>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</si>
  <si>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</si>
  <si>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</si>
  <si>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</si>
  <si>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</si>
  <si>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Aston Villa</t>
  </si>
  <si>
    <t>Everton</t>
  </si>
  <si>
    <t>Brighton</t>
  </si>
  <si>
    <t>Newcastle</t>
  </si>
  <si>
    <t>Arsenal</t>
  </si>
  <si>
    <t>Leicester</t>
  </si>
  <si>
    <t>Man City</t>
  </si>
  <si>
    <t>Bournemouth</t>
  </si>
  <si>
    <t>Southampton</t>
  </si>
  <si>
    <t>Leeds</t>
  </si>
  <si>
    <t>Wolves</t>
  </si>
  <si>
    <t>Fulham</t>
  </si>
  <si>
    <t>Brentford</t>
  </si>
  <si>
    <t>Man Utd</t>
  </si>
  <si>
    <t>Nottm Forest</t>
  </si>
  <si>
    <t>West Ham</t>
  </si>
  <si>
    <t>Chelsea</t>
  </si>
  <si>
    <t>Tottenham</t>
  </si>
  <si>
    <t>Liverpool</t>
  </si>
  <si>
    <t>Crystal Palace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</si>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</sst>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opLeftCell="J1" workbookViewId="0">
      <selection activeCell="Q26" sqref="Q26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1.8</v>
      </c>
      <c r="D2" s="1">
        <v>3.4</v>
      </c>
      <c r="E2" s="1">
        <v>4.75</v>
      </c>
      <c r="F2">
        <v>2.0699999999999998</v>
      </c>
      <c r="G2">
        <v>1.7</v>
      </c>
      <c r="H2">
        <v>1.97</v>
      </c>
      <c r="I2">
        <v>1.83</v>
      </c>
      <c r="J2">
        <v>1.28</v>
      </c>
      <c r="K2">
        <v>3.45</v>
      </c>
      <c r="L2">
        <v>1.1499999999999999</v>
      </c>
      <c r="M2">
        <v>1.98</v>
      </c>
      <c r="N2">
        <v>1.28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2.4</v>
      </c>
      <c r="D3" s="1">
        <v>3.2</v>
      </c>
      <c r="E3" s="1">
        <v>3.1</v>
      </c>
      <c r="F3">
        <v>2.17</v>
      </c>
      <c r="G3">
        <v>1.64</v>
      </c>
      <c r="H3">
        <v>1.87</v>
      </c>
      <c r="I3">
        <v>1.93</v>
      </c>
      <c r="J3">
        <v>1.66</v>
      </c>
      <c r="K3">
        <v>2.14</v>
      </c>
      <c r="L3">
        <v>1.34</v>
      </c>
      <c r="M3">
        <v>1.54</v>
      </c>
      <c r="N3">
        <v>1.32</v>
      </c>
      <c r="O3">
        <v>0</v>
      </c>
      <c r="P3">
        <v>0</v>
      </c>
      <c r="Q3" s="2">
        <v>1</v>
      </c>
    </row>
    <row r="4" spans="1:17" x14ac:dyDescent="0.3">
      <c r="A4" t="s">
        <v>19</v>
      </c>
      <c r="B4" t="s">
        <v>20</v>
      </c>
      <c r="C4" s="1">
        <v>1.53</v>
      </c>
      <c r="D4" s="1">
        <v>4.2</v>
      </c>
      <c r="E4" s="1">
        <v>6</v>
      </c>
      <c r="F4">
        <v>1.64</v>
      </c>
      <c r="G4">
        <v>2.17</v>
      </c>
      <c r="H4">
        <v>1.74</v>
      </c>
      <c r="I4">
        <v>2.08</v>
      </c>
      <c r="J4">
        <v>1.17</v>
      </c>
      <c r="K4">
        <v>4.5999999999999996</v>
      </c>
      <c r="L4">
        <v>1.1100000000000001</v>
      </c>
      <c r="M4">
        <v>2.44</v>
      </c>
      <c r="N4">
        <v>1.19</v>
      </c>
      <c r="O4">
        <v>4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1.06</v>
      </c>
      <c r="D5" s="1">
        <v>13</v>
      </c>
      <c r="E5" s="1">
        <v>34</v>
      </c>
      <c r="F5">
        <v>1.3</v>
      </c>
      <c r="G5">
        <v>3.32</v>
      </c>
      <c r="H5">
        <v>2.85</v>
      </c>
      <c r="I5">
        <v>1.41</v>
      </c>
      <c r="J5">
        <v>1.0049999999999999</v>
      </c>
      <c r="K5">
        <v>17</v>
      </c>
      <c r="L5">
        <v>0</v>
      </c>
      <c r="M5">
        <v>8.9</v>
      </c>
      <c r="N5">
        <v>1.03</v>
      </c>
      <c r="O5">
        <v>4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2.2999999999999998</v>
      </c>
      <c r="D6" s="1">
        <v>3.4</v>
      </c>
      <c r="E6" s="1">
        <v>3</v>
      </c>
      <c r="F6">
        <v>1.67</v>
      </c>
      <c r="G6">
        <v>2.11</v>
      </c>
      <c r="H6">
        <v>1.56</v>
      </c>
      <c r="I6">
        <v>2.4</v>
      </c>
      <c r="J6">
        <v>1.63</v>
      </c>
      <c r="K6">
        <v>2.1800000000000002</v>
      </c>
      <c r="L6">
        <v>1.34</v>
      </c>
      <c r="M6">
        <v>1.58</v>
      </c>
      <c r="N6">
        <v>1.28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2.2999999999999998</v>
      </c>
      <c r="D7" s="1">
        <v>3.25</v>
      </c>
      <c r="E7" s="1">
        <v>3.1</v>
      </c>
      <c r="F7">
        <v>2.0299999999999998</v>
      </c>
      <c r="G7">
        <v>1.73</v>
      </c>
      <c r="H7">
        <v>1.79</v>
      </c>
      <c r="I7">
        <v>2.0099999999999998</v>
      </c>
      <c r="J7">
        <v>1.63</v>
      </c>
      <c r="K7">
        <v>2.1800000000000002</v>
      </c>
      <c r="L7">
        <v>1.33</v>
      </c>
      <c r="M7">
        <v>1.57</v>
      </c>
      <c r="N7">
        <v>1.32</v>
      </c>
      <c r="O7">
        <v>0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3.7</v>
      </c>
      <c r="D8" s="1">
        <v>3.5</v>
      </c>
      <c r="E8" s="1">
        <v>2</v>
      </c>
      <c r="F8">
        <v>1.75</v>
      </c>
      <c r="G8">
        <v>2</v>
      </c>
      <c r="H8">
        <v>1.64</v>
      </c>
      <c r="I8">
        <v>2.25</v>
      </c>
      <c r="J8">
        <v>2.69</v>
      </c>
      <c r="K8">
        <v>1.43</v>
      </c>
      <c r="L8">
        <v>1.77</v>
      </c>
      <c r="M8">
        <v>1.24</v>
      </c>
      <c r="N8">
        <v>1.27</v>
      </c>
      <c r="O8">
        <v>4</v>
      </c>
      <c r="P8">
        <v>0</v>
      </c>
      <c r="Q8" s="2">
        <v>1</v>
      </c>
    </row>
    <row r="9" spans="1:17" x14ac:dyDescent="0.3">
      <c r="A9" t="s">
        <v>29</v>
      </c>
      <c r="B9" t="s">
        <v>30</v>
      </c>
      <c r="C9" s="1">
        <v>4.2</v>
      </c>
      <c r="D9" s="1">
        <v>3.5</v>
      </c>
      <c r="E9" s="1">
        <v>1.86</v>
      </c>
      <c r="F9">
        <v>1.88</v>
      </c>
      <c r="G9">
        <v>1.85</v>
      </c>
      <c r="H9">
        <v>1.77</v>
      </c>
      <c r="I9">
        <v>2.0299999999999998</v>
      </c>
      <c r="J9">
        <v>3.06</v>
      </c>
      <c r="K9">
        <v>1.34</v>
      </c>
      <c r="L9">
        <v>1.89</v>
      </c>
      <c r="M9">
        <v>1.19</v>
      </c>
      <c r="N9">
        <v>1.26</v>
      </c>
      <c r="O9">
        <v>1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2.2000000000000002</v>
      </c>
      <c r="D10" s="1">
        <v>3.4</v>
      </c>
      <c r="E10" s="1">
        <v>3.25</v>
      </c>
      <c r="F10">
        <v>1.91</v>
      </c>
      <c r="G10">
        <v>1.82</v>
      </c>
      <c r="H10">
        <v>1.72</v>
      </c>
      <c r="I10">
        <v>2.11</v>
      </c>
      <c r="J10">
        <v>1.57</v>
      </c>
      <c r="K10">
        <v>2.31</v>
      </c>
      <c r="L10">
        <v>1.31</v>
      </c>
      <c r="M10">
        <v>1.62</v>
      </c>
      <c r="N10">
        <v>1.28</v>
      </c>
      <c r="O10">
        <v>2</v>
      </c>
      <c r="P10">
        <v>2</v>
      </c>
      <c r="Q10" s="2">
        <v>1</v>
      </c>
    </row>
    <row r="11" spans="1:17" x14ac:dyDescent="0.3">
      <c r="A11" t="s">
        <v>33</v>
      </c>
      <c r="B11" t="s">
        <v>34</v>
      </c>
      <c r="C11" s="1">
        <v>1.1599999999999999</v>
      </c>
      <c r="D11" s="1">
        <v>6.5</v>
      </c>
      <c r="E11" s="1">
        <v>16</v>
      </c>
      <c r="F11">
        <v>1.55</v>
      </c>
      <c r="G11">
        <v>2.35</v>
      </c>
      <c r="H11">
        <v>2.25</v>
      </c>
      <c r="I11">
        <v>1.64</v>
      </c>
      <c r="J11">
        <v>1.03</v>
      </c>
      <c r="K11">
        <v>10</v>
      </c>
      <c r="L11">
        <v>1.02</v>
      </c>
      <c r="M11">
        <v>4.75</v>
      </c>
      <c r="N11">
        <v>1.08</v>
      </c>
      <c r="O11">
        <v>1</v>
      </c>
      <c r="P11">
        <v>3</v>
      </c>
      <c r="Q11" s="2">
        <v>1</v>
      </c>
    </row>
    <row r="12" spans="1:17" x14ac:dyDescent="0.3">
      <c r="A12" t="s">
        <v>32</v>
      </c>
      <c r="B12" t="s">
        <v>25</v>
      </c>
      <c r="C12" s="1">
        <v>1.36</v>
      </c>
      <c r="D12" s="1">
        <v>4.5999999999999996</v>
      </c>
      <c r="E12" s="1">
        <v>8</v>
      </c>
      <c r="F12">
        <v>1.72</v>
      </c>
      <c r="G12">
        <v>2.04</v>
      </c>
      <c r="H12">
        <v>1.96</v>
      </c>
      <c r="I12">
        <v>1.84</v>
      </c>
      <c r="J12">
        <v>1.1100000000000001</v>
      </c>
      <c r="K12">
        <v>6</v>
      </c>
      <c r="L12">
        <v>1.06</v>
      </c>
      <c r="M12">
        <v>2.97</v>
      </c>
      <c r="N12">
        <v>1.1599999999999999</v>
      </c>
      <c r="O12">
        <v>1</v>
      </c>
      <c r="P12">
        <v>0</v>
      </c>
      <c r="Q12">
        <v>2</v>
      </c>
    </row>
    <row r="13" spans="1:17" x14ac:dyDescent="0.3">
      <c r="A13" t="s">
        <v>34</v>
      </c>
      <c r="B13" t="s">
        <v>15</v>
      </c>
      <c r="C13" s="1">
        <v>2.5</v>
      </c>
      <c r="D13" s="1">
        <v>3.2</v>
      </c>
      <c r="E13" s="1">
        <v>2.87</v>
      </c>
      <c r="F13">
        <v>2.12</v>
      </c>
      <c r="G13">
        <v>1.67</v>
      </c>
      <c r="H13">
        <v>1.85</v>
      </c>
      <c r="I13">
        <v>1.95</v>
      </c>
      <c r="J13">
        <v>1.74</v>
      </c>
      <c r="K13">
        <v>2</v>
      </c>
      <c r="L13">
        <v>1.38</v>
      </c>
      <c r="M13">
        <v>1.49</v>
      </c>
      <c r="N13">
        <v>1.32</v>
      </c>
      <c r="O13">
        <v>3</v>
      </c>
      <c r="P13">
        <v>1</v>
      </c>
      <c r="Q13">
        <v>2</v>
      </c>
    </row>
    <row r="14" spans="1:17" x14ac:dyDescent="0.3">
      <c r="A14" t="s">
        <v>26</v>
      </c>
      <c r="B14" t="s">
        <v>27</v>
      </c>
      <c r="C14" s="1">
        <v>2.4500000000000002</v>
      </c>
      <c r="D14" s="1">
        <v>3.3</v>
      </c>
      <c r="E14" s="1">
        <v>2.87</v>
      </c>
      <c r="F14">
        <v>1.92</v>
      </c>
      <c r="G14">
        <v>1.81</v>
      </c>
      <c r="H14">
        <v>1.72</v>
      </c>
      <c r="I14">
        <v>2.1</v>
      </c>
      <c r="J14">
        <v>1.73</v>
      </c>
      <c r="K14">
        <v>2.0299999999999998</v>
      </c>
      <c r="L14">
        <v>1.38</v>
      </c>
      <c r="M14">
        <v>1.51</v>
      </c>
      <c r="N14">
        <v>1.29</v>
      </c>
      <c r="O14">
        <v>3</v>
      </c>
      <c r="P14">
        <v>2</v>
      </c>
      <c r="Q14">
        <v>2</v>
      </c>
    </row>
    <row r="15" spans="1:17" x14ac:dyDescent="0.3">
      <c r="A15" t="s">
        <v>20</v>
      </c>
      <c r="B15" t="s">
        <v>23</v>
      </c>
      <c r="C15" s="1">
        <v>1.83</v>
      </c>
      <c r="D15" s="1">
        <v>3.8</v>
      </c>
      <c r="E15" s="1">
        <v>4</v>
      </c>
      <c r="F15">
        <v>1.59</v>
      </c>
      <c r="G15">
        <v>2.25</v>
      </c>
      <c r="H15">
        <v>1.56</v>
      </c>
      <c r="I15">
        <v>2.42</v>
      </c>
      <c r="J15">
        <v>1.35</v>
      </c>
      <c r="K15">
        <v>3.03</v>
      </c>
      <c r="L15">
        <v>1.2</v>
      </c>
      <c r="M15">
        <v>1.94</v>
      </c>
      <c r="N15">
        <v>1.23</v>
      </c>
      <c r="O15">
        <v>1</v>
      </c>
      <c r="P15">
        <v>2</v>
      </c>
      <c r="Q15">
        <v>2</v>
      </c>
    </row>
    <row r="16" spans="1:17" x14ac:dyDescent="0.3">
      <c r="A16" t="s">
        <v>16</v>
      </c>
      <c r="B16" t="s">
        <v>29</v>
      </c>
      <c r="C16">
        <v>1.95</v>
      </c>
      <c r="D16">
        <v>3.4</v>
      </c>
      <c r="E16">
        <v>4</v>
      </c>
      <c r="F16">
        <v>2.06</v>
      </c>
      <c r="G16">
        <v>1.71</v>
      </c>
      <c r="H16">
        <v>1.88</v>
      </c>
      <c r="I16">
        <v>1.91</v>
      </c>
      <c r="J16">
        <v>1.37</v>
      </c>
      <c r="K16">
        <v>2.93</v>
      </c>
      <c r="L16">
        <v>1.2</v>
      </c>
      <c r="M16">
        <v>1.83</v>
      </c>
      <c r="N16">
        <v>1.28</v>
      </c>
      <c r="O16">
        <v>1</v>
      </c>
      <c r="P16">
        <v>1</v>
      </c>
      <c r="Q16">
        <v>2</v>
      </c>
    </row>
    <row r="17" spans="1:17" x14ac:dyDescent="0.3">
      <c r="A17" t="s">
        <v>22</v>
      </c>
      <c r="B17" t="s">
        <v>19</v>
      </c>
      <c r="C17">
        <v>8</v>
      </c>
      <c r="D17">
        <v>4.5999999999999996</v>
      </c>
      <c r="E17">
        <v>1.4</v>
      </c>
      <c r="F17">
        <v>1.7</v>
      </c>
      <c r="G17">
        <v>2.08</v>
      </c>
      <c r="H17">
        <v>1.94</v>
      </c>
      <c r="I17">
        <v>1.86</v>
      </c>
      <c r="J17">
        <v>5.9</v>
      </c>
      <c r="K17">
        <v>1.1100000000000001</v>
      </c>
      <c r="L17">
        <v>2.89</v>
      </c>
      <c r="M17">
        <v>1.06</v>
      </c>
      <c r="N17">
        <v>1.17</v>
      </c>
      <c r="O17">
        <v>0</v>
      </c>
      <c r="P17">
        <v>3</v>
      </c>
      <c r="Q17">
        <v>2</v>
      </c>
    </row>
    <row r="18" spans="1:17" x14ac:dyDescent="0.3">
      <c r="A18" t="s">
        <v>24</v>
      </c>
      <c r="B18" t="s">
        <v>31</v>
      </c>
      <c r="C18">
        <v>6</v>
      </c>
      <c r="D18">
        <v>4.33</v>
      </c>
      <c r="E18">
        <v>1.53</v>
      </c>
      <c r="F18">
        <v>1.7</v>
      </c>
      <c r="G18">
        <v>2.0699999999999998</v>
      </c>
      <c r="H18">
        <v>1.79</v>
      </c>
      <c r="I18">
        <v>2.0099999999999998</v>
      </c>
      <c r="J18">
        <v>4.5999999999999996</v>
      </c>
      <c r="K18">
        <v>1.17</v>
      </c>
      <c r="L18">
        <v>2.46</v>
      </c>
      <c r="M18">
        <v>1.1100000000000001</v>
      </c>
      <c r="N18">
        <v>1.19</v>
      </c>
      <c r="O18">
        <v>3</v>
      </c>
      <c r="P18">
        <v>0</v>
      </c>
      <c r="Q18">
        <v>2</v>
      </c>
    </row>
    <row r="19" spans="1:17" x14ac:dyDescent="0.3">
      <c r="A19" t="s">
        <v>30</v>
      </c>
      <c r="B19" t="s">
        <v>17</v>
      </c>
      <c r="C19">
        <v>2.2999999999999998</v>
      </c>
      <c r="D19">
        <v>3.3</v>
      </c>
      <c r="E19">
        <v>3.1</v>
      </c>
      <c r="F19">
        <v>1.9</v>
      </c>
      <c r="G19">
        <v>1.83</v>
      </c>
      <c r="H19">
        <v>1.72</v>
      </c>
      <c r="I19">
        <v>2.12</v>
      </c>
      <c r="J19">
        <v>1.63</v>
      </c>
      <c r="K19">
        <v>2.19</v>
      </c>
      <c r="L19">
        <v>1.33</v>
      </c>
      <c r="M19">
        <v>1.57</v>
      </c>
      <c r="N19">
        <v>1.29</v>
      </c>
      <c r="O19">
        <v>0</v>
      </c>
      <c r="P19">
        <v>2</v>
      </c>
      <c r="Q19">
        <v>2</v>
      </c>
    </row>
    <row r="20" spans="1:17" x14ac:dyDescent="0.3">
      <c r="A20" t="s">
        <v>18</v>
      </c>
      <c r="B20" t="s">
        <v>21</v>
      </c>
      <c r="C20">
        <v>8.5</v>
      </c>
      <c r="D20">
        <v>5</v>
      </c>
      <c r="E20">
        <v>1.33</v>
      </c>
      <c r="F20">
        <v>1.56</v>
      </c>
      <c r="G20">
        <v>2.33</v>
      </c>
      <c r="H20">
        <v>1.84</v>
      </c>
      <c r="I20">
        <v>1.95</v>
      </c>
      <c r="J20">
        <v>6</v>
      </c>
      <c r="K20">
        <v>1.1000000000000001</v>
      </c>
      <c r="L20">
        <v>3.1</v>
      </c>
      <c r="M20">
        <v>1.05</v>
      </c>
      <c r="N20">
        <v>1.1399999999999999</v>
      </c>
      <c r="O20">
        <v>3</v>
      </c>
      <c r="P20">
        <v>3</v>
      </c>
      <c r="Q20">
        <v>2</v>
      </c>
    </row>
    <row r="21" spans="1:17" x14ac:dyDescent="0.3">
      <c r="A21" t="s">
        <v>28</v>
      </c>
      <c r="B21" t="s">
        <v>33</v>
      </c>
      <c r="C21">
        <v>5</v>
      </c>
      <c r="D21">
        <v>4.2</v>
      </c>
      <c r="E21">
        <v>1.57</v>
      </c>
      <c r="F21">
        <v>1.5</v>
      </c>
      <c r="G21">
        <v>2.4700000000000002</v>
      </c>
      <c r="H21">
        <v>1.58</v>
      </c>
      <c r="I21">
        <v>2.38</v>
      </c>
      <c r="J21">
        <v>4.25</v>
      </c>
      <c r="K21">
        <v>1.2</v>
      </c>
      <c r="L21">
        <v>2.34</v>
      </c>
      <c r="M21">
        <v>1.1200000000000001</v>
      </c>
      <c r="N21">
        <v>1.19</v>
      </c>
      <c r="O21">
        <v>2</v>
      </c>
      <c r="P21">
        <v>1</v>
      </c>
      <c r="Q21">
        <v>2</v>
      </c>
    </row>
    <row r="22" spans="1:17" x14ac:dyDescent="0.3">
      <c r="A22" t="s">
        <v>23</v>
      </c>
      <c r="B22" t="s">
        <v>28</v>
      </c>
      <c r="C22">
        <v>4.2</v>
      </c>
      <c r="D22">
        <v>4</v>
      </c>
      <c r="E22">
        <v>1.75</v>
      </c>
      <c r="F22">
        <v>1.56</v>
      </c>
      <c r="G22">
        <v>2.34</v>
      </c>
      <c r="H22">
        <v>1.56</v>
      </c>
      <c r="I22">
        <v>2.42</v>
      </c>
      <c r="J22">
        <v>3.2</v>
      </c>
      <c r="K22">
        <v>1.33</v>
      </c>
      <c r="L22">
        <v>2.0099999999999998</v>
      </c>
      <c r="M22">
        <v>1.19</v>
      </c>
      <c r="N22">
        <v>1.22</v>
      </c>
      <c r="O22">
        <v>0</v>
      </c>
      <c r="P22">
        <v>1</v>
      </c>
      <c r="Q22">
        <v>3</v>
      </c>
    </row>
    <row r="23" spans="1:17" x14ac:dyDescent="0.3">
      <c r="A23" t="s">
        <v>17</v>
      </c>
      <c r="B23" t="s">
        <v>24</v>
      </c>
      <c r="C23">
        <v>1.86</v>
      </c>
      <c r="D23">
        <v>3.6</v>
      </c>
      <c r="E23">
        <v>4</v>
      </c>
      <c r="F23">
        <v>1.75</v>
      </c>
      <c r="G23">
        <v>2</v>
      </c>
      <c r="H23">
        <v>1.67</v>
      </c>
      <c r="I23">
        <v>2.1800000000000002</v>
      </c>
      <c r="J23">
        <v>1.35</v>
      </c>
      <c r="K23">
        <v>3.01</v>
      </c>
      <c r="L23">
        <v>1.2</v>
      </c>
      <c r="M23">
        <v>1.89</v>
      </c>
      <c r="N23">
        <v>1.25</v>
      </c>
      <c r="O23">
        <v>1</v>
      </c>
      <c r="P23">
        <v>0</v>
      </c>
      <c r="Q23">
        <v>3</v>
      </c>
    </row>
    <row r="24" spans="1:17" x14ac:dyDescent="0.3">
      <c r="A24" t="s">
        <v>33</v>
      </c>
      <c r="B24" t="s">
        <v>22</v>
      </c>
      <c r="C24">
        <v>1.1000000000000001</v>
      </c>
      <c r="D24">
        <v>9.5</v>
      </c>
      <c r="E24">
        <v>23</v>
      </c>
      <c r="F24">
        <v>1.33</v>
      </c>
      <c r="G24">
        <v>3.14</v>
      </c>
      <c r="H24">
        <v>2.16</v>
      </c>
      <c r="I24">
        <v>1.55</v>
      </c>
      <c r="J24">
        <v>1.01</v>
      </c>
      <c r="K24">
        <v>13</v>
      </c>
      <c r="L24">
        <v>1.01</v>
      </c>
      <c r="M24">
        <v>6.75</v>
      </c>
      <c r="N24">
        <v>1.05</v>
      </c>
      <c r="O24">
        <v>9</v>
      </c>
      <c r="P24">
        <v>0</v>
      </c>
      <c r="Q24">
        <v>3</v>
      </c>
    </row>
    <row r="25" spans="1:17" x14ac:dyDescent="0.3">
      <c r="A25" t="s">
        <v>27</v>
      </c>
      <c r="B25" t="s">
        <v>16</v>
      </c>
      <c r="C25">
        <v>2</v>
      </c>
      <c r="D25">
        <v>3.4</v>
      </c>
      <c r="E25">
        <v>3.75</v>
      </c>
      <c r="F25">
        <v>2</v>
      </c>
      <c r="G25">
        <v>1.75</v>
      </c>
      <c r="H25">
        <v>1.81</v>
      </c>
      <c r="I25">
        <v>2</v>
      </c>
      <c r="J25">
        <v>1.44</v>
      </c>
      <c r="K25">
        <v>2.67</v>
      </c>
      <c r="L25">
        <v>1.24</v>
      </c>
      <c r="M25">
        <v>1.75</v>
      </c>
      <c r="N25">
        <v>1.29</v>
      </c>
      <c r="O25">
        <v>1</v>
      </c>
      <c r="P25">
        <v>1</v>
      </c>
      <c r="Q25">
        <v>3</v>
      </c>
    </row>
    <row r="26" spans="1:17" x14ac:dyDescent="0.3">
      <c r="A26" t="s">
        <v>21</v>
      </c>
      <c r="B26" t="s">
        <v>34</v>
      </c>
      <c r="C26">
        <v>1.1599999999999999</v>
      </c>
      <c r="D26">
        <v>7.5</v>
      </c>
      <c r="E26">
        <v>15</v>
      </c>
      <c r="F26">
        <v>1.37</v>
      </c>
      <c r="G26">
        <v>2.92</v>
      </c>
      <c r="H26">
        <v>2.04</v>
      </c>
      <c r="I26">
        <v>1.77</v>
      </c>
      <c r="J26">
        <v>1.03</v>
      </c>
      <c r="K26">
        <v>10</v>
      </c>
      <c r="L26">
        <v>1.02</v>
      </c>
      <c r="M26">
        <v>5</v>
      </c>
      <c r="N26">
        <v>1.07</v>
      </c>
      <c r="O26">
        <v>4</v>
      </c>
      <c r="P26">
        <v>2</v>
      </c>
      <c r="Q26">
        <v>3</v>
      </c>
    </row>
    <row r="27" spans="1:17" x14ac:dyDescent="0.3">
      <c r="A27" t="s">
        <v>31</v>
      </c>
      <c r="B27" t="s">
        <v>20</v>
      </c>
      <c r="C27">
        <v>1.4</v>
      </c>
      <c r="D27">
        <v>4.5999999999999996</v>
      </c>
      <c r="E27">
        <v>7.5</v>
      </c>
      <c r="F27">
        <v>1.62</v>
      </c>
      <c r="G27">
        <v>2.21</v>
      </c>
      <c r="H27">
        <v>1.81</v>
      </c>
      <c r="I27">
        <v>1.98</v>
      </c>
      <c r="J27">
        <v>1.1299999999999999</v>
      </c>
      <c r="K27">
        <v>5.4</v>
      </c>
      <c r="L27">
        <v>1.07</v>
      </c>
      <c r="M27">
        <v>2.87</v>
      </c>
      <c r="N27">
        <v>1.1599999999999999</v>
      </c>
      <c r="O27">
        <v>2</v>
      </c>
      <c r="P27">
        <v>1</v>
      </c>
      <c r="Q27">
        <v>3</v>
      </c>
    </row>
    <row r="28" spans="1:17" x14ac:dyDescent="0.3">
      <c r="A28" t="s">
        <v>19</v>
      </c>
      <c r="B28" t="s">
        <v>26</v>
      </c>
      <c r="C28">
        <v>1.3</v>
      </c>
      <c r="D28">
        <v>5.5</v>
      </c>
      <c r="E28">
        <v>9.5</v>
      </c>
      <c r="F28">
        <v>1.42</v>
      </c>
      <c r="G28">
        <v>2.73</v>
      </c>
      <c r="H28">
        <v>1.72</v>
      </c>
      <c r="I28">
        <v>2.11</v>
      </c>
      <c r="J28">
        <v>1.08</v>
      </c>
      <c r="K28">
        <v>6.5</v>
      </c>
      <c r="L28">
        <v>1.05</v>
      </c>
      <c r="M28">
        <v>3.44</v>
      </c>
      <c r="N28">
        <v>1.1200000000000001</v>
      </c>
      <c r="O28">
        <v>2</v>
      </c>
      <c r="P28">
        <v>1</v>
      </c>
      <c r="Q28">
        <v>3</v>
      </c>
    </row>
    <row r="29" spans="1:17" x14ac:dyDescent="0.3">
      <c r="A29" t="s">
        <v>25</v>
      </c>
      <c r="B29" t="s">
        <v>18</v>
      </c>
      <c r="C29">
        <v>2.7</v>
      </c>
      <c r="D29">
        <v>3.2</v>
      </c>
      <c r="E29">
        <v>2.62</v>
      </c>
      <c r="F29">
        <v>2.1</v>
      </c>
      <c r="G29">
        <v>1.68</v>
      </c>
      <c r="H29">
        <v>1.82</v>
      </c>
      <c r="I29">
        <v>1.97</v>
      </c>
      <c r="J29">
        <v>1.9</v>
      </c>
      <c r="K29">
        <v>1.83</v>
      </c>
      <c r="L29">
        <v>1.44</v>
      </c>
      <c r="M29">
        <v>1.42</v>
      </c>
      <c r="N29">
        <v>1.31</v>
      </c>
      <c r="O29">
        <v>1</v>
      </c>
      <c r="P29">
        <v>1</v>
      </c>
      <c r="Q29">
        <v>3</v>
      </c>
    </row>
    <row r="30" spans="1:17" x14ac:dyDescent="0.3">
      <c r="A30" t="s">
        <v>15</v>
      </c>
      <c r="B30" t="s">
        <v>30</v>
      </c>
      <c r="C30">
        <v>2.25</v>
      </c>
      <c r="D30">
        <v>3.4</v>
      </c>
      <c r="E30">
        <v>3.1</v>
      </c>
      <c r="F30">
        <v>1.82</v>
      </c>
      <c r="G30">
        <v>1.91</v>
      </c>
      <c r="H30">
        <v>1.66</v>
      </c>
      <c r="I30">
        <v>2.2000000000000002</v>
      </c>
      <c r="J30">
        <v>1.62</v>
      </c>
      <c r="K30">
        <v>2.21</v>
      </c>
      <c r="L30">
        <v>1.33</v>
      </c>
      <c r="M30">
        <v>1.59</v>
      </c>
      <c r="N30">
        <v>1.28</v>
      </c>
      <c r="O30">
        <v>0</v>
      </c>
      <c r="P30">
        <v>1</v>
      </c>
      <c r="Q30">
        <v>3</v>
      </c>
    </row>
    <row r="31" spans="1:17" x14ac:dyDescent="0.3">
      <c r="A31" t="s">
        <v>29</v>
      </c>
      <c r="B31" t="s">
        <v>32</v>
      </c>
      <c r="C31">
        <v>7</v>
      </c>
      <c r="D31">
        <v>4.5</v>
      </c>
      <c r="E31">
        <v>1.44</v>
      </c>
      <c r="F31">
        <v>1.7</v>
      </c>
      <c r="G31">
        <v>2.0699999999999998</v>
      </c>
      <c r="H31">
        <v>1.87</v>
      </c>
      <c r="I31">
        <v>1.92</v>
      </c>
      <c r="J31">
        <v>5.2</v>
      </c>
      <c r="K31">
        <v>1.1399999999999999</v>
      </c>
      <c r="L31">
        <v>2.71</v>
      </c>
      <c r="M31">
        <v>1.08</v>
      </c>
      <c r="N31">
        <v>1.18</v>
      </c>
      <c r="O31">
        <v>0</v>
      </c>
      <c r="P31">
        <v>2</v>
      </c>
      <c r="Q31">
        <v>3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J13" sqref="J13"/>
    </sheetView>
  </sheetViews>
  <sheetFormatPr defaultRowHeight="14.4" x14ac:dyDescent="0.3"/>
  <cols>
    <col min="2" max="2" width="34.21875" bestFit="1" customWidth="1"/>
    <col min="3" max="3" width="12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Home Underdog</v>
      </c>
      <c r="C4">
        <f>LARGE(Analysis!$5:$5, 1)</f>
        <v>2.0999999999999996</v>
      </c>
    </row>
    <row r="5" spans="2:3" x14ac:dyDescent="0.3">
      <c r="B5" t="str">
        <f>_xlfn.XLOOKUP(C5, Analysis!$5:$5, Analysis!$1:$1)</f>
        <v>Third Outcome</v>
      </c>
      <c r="C5">
        <f>LARGE(Analysis!$5:$5, 2)</f>
        <v>1.845</v>
      </c>
    </row>
    <row r="6" spans="2:3" x14ac:dyDescent="0.3">
      <c r="B6" t="str">
        <f>_xlfn.XLOOKUP(C6, Analysis!$5:$5, Analysis!$1:$1)</f>
        <v>Underdog</v>
      </c>
      <c r="C6">
        <f>LARGE(Analysis!$5:$5, 3)</f>
        <v>1.5033333333333334</v>
      </c>
    </row>
    <row r="7" spans="2:3" x14ac:dyDescent="0.3">
      <c r="B7" t="str">
        <f>_xlfn.XLOOKUP(C7, Analysis!$5:$5, Analysis!$1:$1)</f>
        <v>Draw If &lt;4</v>
      </c>
      <c r="C7">
        <f>LARGE(Analysis!$5:$5, 4)</f>
        <v>1.4531249999999998</v>
      </c>
    </row>
    <row r="8" spans="2:3" x14ac:dyDescent="0.3">
      <c r="B8" t="str">
        <f>_xlfn.XLOOKUP(C8, Analysis!$5:$5, Analysis!$1:$1)</f>
        <v>Draw &gt;4 Draw No Bet Else Draw - Home</v>
      </c>
      <c r="C8">
        <f>LARGE(Analysis!$5:$5, 5)</f>
        <v>1.3667241379310346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P23" sqref="P23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30</v>
      </c>
      <c r="C2">
        <f>COUNT('Raw Data'!$O:$O)</f>
        <v>30</v>
      </c>
      <c r="D2">
        <f>COUNT('Raw Data'!$O:$O)</f>
        <v>30</v>
      </c>
      <c r="E2">
        <f>COUNT('Raw Data'!$O:$O)</f>
        <v>30</v>
      </c>
      <c r="F2">
        <f>COUNT('Raw Data'!$O:$O)</f>
        <v>30</v>
      </c>
      <c r="G2">
        <f>COUNT('Raw Data'!$O:$O)</f>
        <v>30</v>
      </c>
      <c r="H2">
        <f>COUNT('Raw Data'!$O:$O)</f>
        <v>30</v>
      </c>
      <c r="I2">
        <f>COUNT('Raw Data'!$O:$O)-COUNTIF($C7:$C1048576, "&gt;0")</f>
        <v>22</v>
      </c>
      <c r="J2">
        <f>COUNT('Raw Data'!$O:$O)-COUNTIF($C7:$C1048576, "&gt;0")</f>
        <v>22</v>
      </c>
      <c r="K2">
        <f>COUNT('Raw Data'!$O:$O)</f>
        <v>30</v>
      </c>
      <c r="L2">
        <f>COUNT('Raw Data'!$O:$O)</f>
        <v>30</v>
      </c>
      <c r="M2">
        <f>COUNT('Raw Data'!$O:$O)</f>
        <v>30</v>
      </c>
      <c r="N2">
        <f>COUNTIF(O:O, TRUE())</f>
        <v>21</v>
      </c>
      <c r="P2">
        <f>Q2</f>
        <v>9</v>
      </c>
      <c r="Q2">
        <f>B2-N2</f>
        <v>9</v>
      </c>
      <c r="R2">
        <f>N2</f>
        <v>21</v>
      </c>
      <c r="S2">
        <f>COUNT('Raw Data'!$O:$O)</f>
        <v>30</v>
      </c>
      <c r="T2">
        <f>COUNT('Raw Data'!$O:$O)</f>
        <v>30</v>
      </c>
      <c r="U2">
        <f>COUNT('Raw Data'!$O:$O)</f>
        <v>30</v>
      </c>
      <c r="V2">
        <f>COUNT('Raw Data'!$O:$O)</f>
        <v>30</v>
      </c>
      <c r="W2">
        <f>COUNT('Raw Data'!$O:$O)</f>
        <v>30</v>
      </c>
      <c r="X2">
        <f>COUNT('Raw Data'!$O:$O)-COUNTIF(C7:C1048576, "&gt;4")</f>
        <v>29</v>
      </c>
      <c r="Y2">
        <f>COUNT('Raw Data'!$O:$O)-COUNTIF(C7:C1048576, "&gt;4")</f>
        <v>29</v>
      </c>
      <c r="Z2">
        <f>COUNTIF('Raw Data'!D:D, "&lt;4")</f>
        <v>16</v>
      </c>
      <c r="AA2">
        <f>COUNT('Raw Data'!$O:$O)-1</f>
        <v>29</v>
      </c>
      <c r="AB2">
        <f>COUNT('Raw Data'!$O:$O)-1</f>
        <v>29</v>
      </c>
      <c r="AC2">
        <f>COUNT('Raw Data'!$O:$O)-1</f>
        <v>29</v>
      </c>
    </row>
    <row r="3" spans="1:29" x14ac:dyDescent="0.3">
      <c r="A3" s="6" t="s">
        <v>55</v>
      </c>
      <c r="B3">
        <f t="shared" ref="B3:N3" si="0">COUNTIF(B7:B1048576, "&gt;0")</f>
        <v>15</v>
      </c>
      <c r="C3">
        <f t="shared" si="0"/>
        <v>8</v>
      </c>
      <c r="D3">
        <f t="shared" si="0"/>
        <v>7</v>
      </c>
      <c r="E3">
        <f t="shared" si="0"/>
        <v>18</v>
      </c>
      <c r="F3">
        <f t="shared" si="0"/>
        <v>12</v>
      </c>
      <c r="G3">
        <f t="shared" si="0"/>
        <v>16</v>
      </c>
      <c r="H3">
        <f t="shared" si="0"/>
        <v>14</v>
      </c>
      <c r="I3">
        <f t="shared" si="0"/>
        <v>15</v>
      </c>
      <c r="J3">
        <f t="shared" si="0"/>
        <v>7</v>
      </c>
      <c r="K3">
        <f t="shared" si="0"/>
        <v>22</v>
      </c>
      <c r="L3">
        <f t="shared" si="0"/>
        <v>15</v>
      </c>
      <c r="M3">
        <f t="shared" si="0"/>
        <v>22</v>
      </c>
      <c r="N3">
        <f t="shared" si="0"/>
        <v>11</v>
      </c>
      <c r="P3">
        <f t="shared" ref="P3:AC3" si="1">COUNTIF(P7:P1048576, "&gt;0")</f>
        <v>4</v>
      </c>
      <c r="Q3">
        <f t="shared" si="1"/>
        <v>3</v>
      </c>
      <c r="R3">
        <f t="shared" si="1"/>
        <v>4</v>
      </c>
      <c r="S3">
        <f t="shared" si="1"/>
        <v>14</v>
      </c>
      <c r="T3">
        <f t="shared" si="1"/>
        <v>5</v>
      </c>
      <c r="U3">
        <f t="shared" si="1"/>
        <v>11</v>
      </c>
      <c r="V3">
        <f t="shared" si="1"/>
        <v>14</v>
      </c>
      <c r="W3">
        <f t="shared" si="1"/>
        <v>8</v>
      </c>
      <c r="X3">
        <f t="shared" si="1"/>
        <v>16</v>
      </c>
      <c r="Y3">
        <f t="shared" si="1"/>
        <v>10</v>
      </c>
      <c r="Z3">
        <f t="shared" si="1"/>
        <v>7</v>
      </c>
      <c r="AA3">
        <f t="shared" si="1"/>
        <v>3</v>
      </c>
      <c r="AB3">
        <f t="shared" si="1"/>
        <v>3</v>
      </c>
      <c r="AC3">
        <f t="shared" si="1"/>
        <v>4</v>
      </c>
    </row>
    <row r="4" spans="1:29" x14ac:dyDescent="0.3">
      <c r="A4" s="6" t="s">
        <v>56</v>
      </c>
      <c r="B4">
        <f t="shared" ref="B4:N4" si="2">SUM(B7:B1048576)</f>
        <v>36.419999999999987</v>
      </c>
      <c r="C4">
        <f t="shared" si="2"/>
        <v>28.249999999999996</v>
      </c>
      <c r="D4">
        <f t="shared" si="2"/>
        <v>30.790000000000003</v>
      </c>
      <c r="E4">
        <f t="shared" si="2"/>
        <v>29.720000000000006</v>
      </c>
      <c r="F4">
        <f t="shared" si="2"/>
        <v>22.69</v>
      </c>
      <c r="G4">
        <f t="shared" si="2"/>
        <v>28.869999999999997</v>
      </c>
      <c r="H4">
        <f t="shared" si="2"/>
        <v>27.729999999999997</v>
      </c>
      <c r="I4">
        <f t="shared" si="2"/>
        <v>28.234999999999999</v>
      </c>
      <c r="J4">
        <f t="shared" si="2"/>
        <v>21.009999999999998</v>
      </c>
      <c r="K4">
        <f t="shared" si="2"/>
        <v>32.190000000000005</v>
      </c>
      <c r="L4">
        <f t="shared" si="2"/>
        <v>25.540000000000006</v>
      </c>
      <c r="M4">
        <f t="shared" si="2"/>
        <v>26.28</v>
      </c>
      <c r="N4">
        <f t="shared" si="2"/>
        <v>17.52</v>
      </c>
      <c r="P4">
        <f t="shared" ref="P4:AC4" si="3">SUM(P7:P1048576)</f>
        <v>18.899999999999999</v>
      </c>
      <c r="Q4">
        <f t="shared" si="3"/>
        <v>4.59</v>
      </c>
      <c r="R4">
        <f t="shared" si="3"/>
        <v>26.200000000000003</v>
      </c>
      <c r="S4">
        <f t="shared" si="3"/>
        <v>22.11</v>
      </c>
      <c r="T4">
        <f t="shared" si="3"/>
        <v>18</v>
      </c>
      <c r="U4">
        <f t="shared" si="3"/>
        <v>55.35</v>
      </c>
      <c r="V4">
        <f t="shared" si="3"/>
        <v>22.11</v>
      </c>
      <c r="W4">
        <f t="shared" si="3"/>
        <v>45.1</v>
      </c>
      <c r="X4">
        <f t="shared" si="3"/>
        <v>39.635000000000005</v>
      </c>
      <c r="Y4">
        <f t="shared" si="3"/>
        <v>35.5</v>
      </c>
      <c r="Z4">
        <f t="shared" si="3"/>
        <v>23.249999999999996</v>
      </c>
      <c r="AA4">
        <f t="shared" si="3"/>
        <v>19.428000000000001</v>
      </c>
      <c r="AB4">
        <f t="shared" si="3"/>
        <v>19.972000000000001</v>
      </c>
      <c r="AC4">
        <f t="shared" si="3"/>
        <v>16.71</v>
      </c>
    </row>
    <row r="5" spans="1:29" x14ac:dyDescent="0.3">
      <c r="A5" s="6" t="s">
        <v>36</v>
      </c>
      <c r="B5">
        <f t="shared" ref="B5:N5" si="4">B4/B2</f>
        <v>1.2139999999999995</v>
      </c>
      <c r="C5">
        <f t="shared" si="4"/>
        <v>0.94166666666666654</v>
      </c>
      <c r="D5">
        <f t="shared" si="4"/>
        <v>1.0263333333333333</v>
      </c>
      <c r="E5">
        <f t="shared" si="4"/>
        <v>0.99066666666666692</v>
      </c>
      <c r="F5">
        <f t="shared" si="4"/>
        <v>0.75633333333333341</v>
      </c>
      <c r="G5">
        <f t="shared" si="4"/>
        <v>0.96233333333333326</v>
      </c>
      <c r="H5">
        <f t="shared" si="4"/>
        <v>0.92433333333333323</v>
      </c>
      <c r="I5">
        <f t="shared" si="4"/>
        <v>1.2834090909090909</v>
      </c>
      <c r="J5">
        <f t="shared" si="4"/>
        <v>0.95499999999999996</v>
      </c>
      <c r="K5">
        <f t="shared" si="4"/>
        <v>1.0730000000000002</v>
      </c>
      <c r="L5">
        <f t="shared" si="4"/>
        <v>0.8513333333333335</v>
      </c>
      <c r="M5">
        <f t="shared" si="4"/>
        <v>0.876</v>
      </c>
      <c r="N5">
        <f t="shared" si="4"/>
        <v>0.8342857142857143</v>
      </c>
      <c r="P5">
        <f t="shared" ref="P5:AC5" si="5">P4/P2</f>
        <v>2.0999999999999996</v>
      </c>
      <c r="Q5">
        <f t="shared" si="5"/>
        <v>0.51</v>
      </c>
      <c r="R5">
        <f t="shared" si="5"/>
        <v>1.2476190476190478</v>
      </c>
      <c r="S5">
        <f t="shared" si="5"/>
        <v>0.73699999999999999</v>
      </c>
      <c r="T5">
        <f t="shared" si="5"/>
        <v>0.6</v>
      </c>
      <c r="U5">
        <f t="shared" si="5"/>
        <v>1.845</v>
      </c>
      <c r="V5">
        <f t="shared" si="5"/>
        <v>0.73699999999999999</v>
      </c>
      <c r="W5">
        <f t="shared" si="5"/>
        <v>1.5033333333333334</v>
      </c>
      <c r="X5">
        <f t="shared" si="5"/>
        <v>1.3667241379310346</v>
      </c>
      <c r="Y5">
        <f t="shared" si="5"/>
        <v>1.2241379310344827</v>
      </c>
      <c r="Z5">
        <f t="shared" si="5"/>
        <v>1.4531249999999998</v>
      </c>
      <c r="AA5">
        <f t="shared" si="5"/>
        <v>0.6699310344827587</v>
      </c>
      <c r="AB5">
        <f t="shared" si="5"/>
        <v>0.68868965517241387</v>
      </c>
      <c r="AC5">
        <f t="shared" si="5"/>
        <v>0.57620689655172419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1.8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2.0699999999999998</v>
      </c>
      <c r="F7">
        <f>IF(AND(ISNUMBER('Raw Data'!O2),SUM('Raw Data'!O2:P2)&lt;3),'Raw Data'!F2,)</f>
        <v>0</v>
      </c>
      <c r="G7">
        <f>IF(AND('Raw Data'!O2&gt;0, 'Raw Data'!P2&gt;0), 'Raw Data'!H2, 0)</f>
        <v>1.97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1.28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1.1499999999999999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1.28</v>
      </c>
      <c r="N7">
        <f>IF(AND('Raw Data'!C2&lt;'Raw Data'!E2, 'Raw Data'!O2&gt;'Raw Data'!P2), 'Raw Data'!C2, 0)</f>
        <v>1.8</v>
      </c>
      <c r="O7" t="b">
        <f>'Raw Data'!C2&lt;'Raw Data'!E2</f>
        <v>1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1.8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0</v>
      </c>
      <c r="V7">
        <f>IF(AND('Raw Data'!C2&lt;'Raw Data'!E2,'Raw Data'!O2&gt;'Raw Data'!P2),'Raw Data'!C2,IF(AND('Raw Data'!E2&lt;'Raw Data'!C2,'Raw Data'!P2&gt;'Raw Data'!O2),'Raw Data'!E2,0))</f>
        <v>1.8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Y7">
        <f>IF(AND('Raw Data'!D2&gt;4,'Raw Data'!O2&lt;'Raw Data'!P2),'Raw Data'!K2,IF(AND('Raw Data'!D2&gt;4,'Raw Data'!O2='Raw Data'!P2),0,IF('Raw Data'!O2='Raw Data'!P2,'Raw Data'!D2,0)))</f>
        <v>0</v>
      </c>
      <c r="Z7">
        <f>IF(AND('Raw Data'!D2&lt;4, 'Raw Data'!O2='Raw Data'!P2), 'Raw Data'!D2, 0)</f>
        <v>0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3.2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2.17</v>
      </c>
      <c r="G8">
        <f>IF(AND('Raw Data'!O3&gt;0, 'Raw Data'!P3&gt;0), 'Raw Data'!H3, 0)</f>
        <v>0</v>
      </c>
      <c r="H8">
        <f>IF(AND(ISNUMBER('Raw Data'!O3), OR('Raw Data'!O3=0, 'Raw Data'!P3=0)), 'Raw Data'!I3, 0)</f>
        <v>1.93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1.34</v>
      </c>
      <c r="L8">
        <f>IF(AND(ISNUMBER('Raw Data'!O3), OR('Raw Data'!O3&lt;'Raw Data'!P3, 'Raw Data'!O3='Raw Data'!P3)), 'Raw Data'!M3, 0)</f>
        <v>1.54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3.2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3.2</v>
      </c>
      <c r="Y8">
        <f>IF(AND('Raw Data'!D3&gt;4,'Raw Data'!O3&lt;'Raw Data'!P3),'Raw Data'!K3,IF(AND('Raw Data'!D3&gt;4,'Raw Data'!O3='Raw Data'!P3),0,IF('Raw Data'!O3='Raw Data'!P3,'Raw Data'!D3,0)))</f>
        <v>3.2</v>
      </c>
      <c r="Z8">
        <f>IF(AND('Raw Data'!D3&lt;4, 'Raw Data'!O3='Raw Data'!P3), 'Raw Data'!D3, 0)</f>
        <v>3.2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1.53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1.64</v>
      </c>
      <c r="F9">
        <f>IF(AND(ISNUMBER('Raw Data'!O4),SUM('Raw Data'!O4:P4)&lt;3),'Raw Data'!F4,)</f>
        <v>0</v>
      </c>
      <c r="G9">
        <f>IF(AND('Raw Data'!O4&gt;0, 'Raw Data'!P4&gt;0), 'Raw Data'!H4, 0)</f>
        <v>1.74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1.17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1.1100000000000001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1.19</v>
      </c>
      <c r="N9">
        <f>IF(AND('Raw Data'!C4&lt;'Raw Data'!E4, 'Raw Data'!O4&gt;'Raw Data'!P4), 'Raw Data'!C4, 0)</f>
        <v>1.53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1.53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1.53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1.17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1.06</v>
      </c>
      <c r="C10">
        <f>IF(AND(ISNUMBER('Raw Data'!O5), 'Raw Data'!O5='Raw Data'!P5), 'Raw Data'!D5, 0)</f>
        <v>0</v>
      </c>
      <c r="D10">
        <f>IF('Raw Data'!O5&lt;'Raw Data'!P5, 'Raw Data'!E5, 0)</f>
        <v>0</v>
      </c>
      <c r="E10">
        <f>IF(SUM('Raw Data'!O5:P5)&gt;2, 'Raw Data'!F5, 0)</f>
        <v>1.3</v>
      </c>
      <c r="F10">
        <f>IF(AND(ISNUMBER('Raw Data'!O5),SUM('Raw Data'!O5:P5)&lt;3),'Raw Data'!F5,)</f>
        <v>0</v>
      </c>
      <c r="G10">
        <f>IF(AND('Raw Data'!O5&gt;0, 'Raw Data'!P5&gt;0), 'Raw Data'!H5, 0)</f>
        <v>0</v>
      </c>
      <c r="H10">
        <f>IF(AND(ISNUMBER('Raw Data'!O5), OR('Raw Data'!O5=0, 'Raw Data'!P5=0)), 'Raw Data'!I5, 0)</f>
        <v>1.41</v>
      </c>
      <c r="I10">
        <f>IF('Raw Data'!O5='Raw Data'!P5, 0, IF('Raw Data'!O5&gt;'Raw Data'!P5, 'Raw Data'!J5, 0))</f>
        <v>1.0049999999999999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0</v>
      </c>
      <c r="L10">
        <f>IF(AND(ISNUMBER('Raw Data'!O5), OR('Raw Data'!O5&lt;'Raw Data'!P5, 'Raw Data'!O5='Raw Data'!P5)), 'Raw Data'!M5, 0)</f>
        <v>0</v>
      </c>
      <c r="M10">
        <f>IF(AND(ISNUMBER('Raw Data'!O5), OR('Raw Data'!O5&gt;'Raw Data'!P5, 'Raw Data'!O5&lt;'Raw Data'!P5)), 'Raw Data'!N5, 0)</f>
        <v>1.03</v>
      </c>
      <c r="N10">
        <f>IF(AND('Raw Data'!C5&lt;'Raw Data'!E5, 'Raw Data'!O5&gt;'Raw Data'!P5), 'Raw Data'!C5, 0)</f>
        <v>1.06</v>
      </c>
      <c r="O10" t="b">
        <f>'Raw Data'!C5&lt;'Raw Data'!E5</f>
        <v>1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1.06</v>
      </c>
      <c r="T10">
        <f>IF(ISNUMBER('Raw Data'!C5), IF(_xlfn.XLOOKUP(SMALL('Raw Data'!C5:E5, 2), B10:D10, B10:D10, 0)&gt;0, SMALL('Raw Data'!C5:E5, 2), 0), 0)</f>
        <v>0</v>
      </c>
      <c r="U10">
        <f>IF(ISNUMBER('Raw Data'!C5), IF(_xlfn.XLOOKUP(SMALL('Raw Data'!C5:E5, 3), B10:D10, B10:D10, 0)&gt;0, SMALL('Raw Data'!C5:E5, 3), 0), 0)</f>
        <v>0</v>
      </c>
      <c r="V10">
        <f>IF(AND('Raw Data'!C5&lt;'Raw Data'!E5,'Raw Data'!O5&gt;'Raw Data'!P5),'Raw Data'!C5,IF(AND('Raw Data'!E5&lt;'Raw Data'!C5,'Raw Data'!P5&gt;'Raw Data'!O5),'Raw Data'!E5,0))</f>
        <v>1.06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1.0049999999999999</v>
      </c>
      <c r="Y10">
        <f>IF(AND('Raw Data'!D5&gt;4,'Raw Data'!O5&lt;'Raw Data'!P5),'Raw Data'!K5,IF(AND('Raw Data'!D5&gt;4,'Raw Data'!O5='Raw Data'!P5),0,IF('Raw Data'!O5='Raw Data'!P5,'Raw Data'!D5,0)))</f>
        <v>0</v>
      </c>
      <c r="Z10">
        <f>IF(AND('Raw Data'!D5&lt;4, 'Raw Data'!O5='Raw Data'!P5), 'Raw Data'!D5, 0)</f>
        <v>0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3.4</v>
      </c>
      <c r="D11">
        <f>IF('Raw Data'!O6&lt;'Raw Data'!P6, 'Raw Data'!E6, 0)</f>
        <v>0</v>
      </c>
      <c r="E11">
        <f>IF(SUM('Raw Data'!O6:P6)&gt;2, 'Raw Data'!F6, 0)</f>
        <v>1.67</v>
      </c>
      <c r="F11">
        <f>IF(AND(ISNUMBER('Raw Data'!O6),SUM('Raw Data'!O6:P6)&lt;3),'Raw Data'!F6,)</f>
        <v>0</v>
      </c>
      <c r="G11">
        <f>IF(AND('Raw Data'!O6&gt;0, 'Raw Data'!P6&gt;0), 'Raw Data'!H6, 0)</f>
        <v>1.56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1.34</v>
      </c>
      <c r="L11">
        <f>IF(AND(ISNUMBER('Raw Data'!O6), OR('Raw Data'!O6&lt;'Raw Data'!P6, 'Raw Data'!O6='Raw Data'!P6)), 'Raw Data'!M6, 0)</f>
        <v>1.58</v>
      </c>
      <c r="M11">
        <f>IF(AND(ISNUMBER('Raw Data'!O6), OR('Raw Data'!O6&gt;'Raw Data'!P6, 'Raw Data'!O6&lt;'Raw Data'!P6)), 'Raw Data'!N6, 0)</f>
        <v>0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0</v>
      </c>
      <c r="U11">
        <f>IF(ISNUMBER('Raw Data'!C6), IF(_xlfn.XLOOKUP(SMALL('Raw Data'!C6:E6, 3), B11:D11, B11:D11, 0)&gt;0, SMALL('Raw Data'!C6:E6, 3), 0), 0)</f>
        <v>3.4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3.4</v>
      </c>
      <c r="Y11">
        <f>IF(AND('Raw Data'!D6&gt;4,'Raw Data'!O6&lt;'Raw Data'!P6),'Raw Data'!K6,IF(AND('Raw Data'!D6&gt;4,'Raw Data'!O6='Raw Data'!P6),0,IF('Raw Data'!O6='Raw Data'!P6,'Raw Data'!D6,0)))</f>
        <v>3.4</v>
      </c>
      <c r="Z11">
        <f>IF(AND('Raw Data'!D6&lt;4, 'Raw Data'!O6='Raw Data'!P6), 'Raw Data'!D6, 0)</f>
        <v>3.4</v>
      </c>
      <c r="AA11">
        <f t="shared" si="8"/>
        <v>0</v>
      </c>
      <c r="AB11">
        <f t="shared" si="9"/>
        <v>5.6779999999999999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3.25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2.0299999999999998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2.0099999999999998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1.33</v>
      </c>
      <c r="L12">
        <f>IF(AND(ISNUMBER('Raw Data'!O7), OR('Raw Data'!O7&lt;'Raw Data'!P7, 'Raw Data'!O7='Raw Data'!P7)), 'Raw Data'!M7, 0)</f>
        <v>1.57</v>
      </c>
      <c r="M12">
        <f>IF(AND(ISNUMBER('Raw Data'!O7), OR('Raw Data'!O7&gt;'Raw Data'!P7, 'Raw Data'!O7&lt;'Raw Data'!P7)), 'Raw Data'!N7, 0)</f>
        <v>0</v>
      </c>
      <c r="N12">
        <f>IF(AND('Raw Data'!C7&lt;'Raw Data'!E7, 'Raw Data'!O7&gt;'Raw Data'!P7), 'Raw Data'!C7, 0)</f>
        <v>0</v>
      </c>
      <c r="O12" t="b">
        <f>'Raw Data'!C7&lt;'Raw Data'!E7</f>
        <v>1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0</v>
      </c>
      <c r="T12">
        <f>IF(ISNUMBER('Raw Data'!C7), IF(_xlfn.XLOOKUP(SMALL('Raw Data'!C7:E7, 2), B12:D12, B12:D12, 0)&gt;0, SMALL('Raw Data'!C7:E7, 2), 0), 0)</f>
        <v>0</v>
      </c>
      <c r="U12">
        <f>IF(ISNUMBER('Raw Data'!C7), IF(_xlfn.XLOOKUP(SMALL('Raw Data'!C7:E7, 3), B12:D12, B12:D12, 0)&gt;0, SMALL('Raw Data'!C7:E7, 3), 0), 0)</f>
        <v>3.25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3.25</v>
      </c>
      <c r="Y12">
        <f>IF(AND('Raw Data'!D7&gt;4,'Raw Data'!O7&lt;'Raw Data'!P7),'Raw Data'!K7,IF(AND('Raw Data'!D7&gt;4,'Raw Data'!O7='Raw Data'!P7),0,IF('Raw Data'!O7='Raw Data'!P7,'Raw Data'!D7,0)))</f>
        <v>3.25</v>
      </c>
      <c r="Z12">
        <f>IF(AND('Raw Data'!D7&lt;4, 'Raw Data'!O7='Raw Data'!P7), 'Raw Data'!D7, 0)</f>
        <v>3.25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3.7</v>
      </c>
      <c r="C13">
        <f>IF(AND(ISNUMBER('Raw Data'!O8), 'Raw Data'!O8='Raw Data'!P8), 'Raw Data'!D8, 0)</f>
        <v>0</v>
      </c>
      <c r="D13">
        <f>IF('Raw Data'!O8&lt;'Raw Data'!P8, 'Raw Data'!E8, 0)</f>
        <v>0</v>
      </c>
      <c r="E13">
        <f>IF(SUM('Raw Data'!O8:P8)&gt;2, 'Raw Data'!F8, 0)</f>
        <v>1.75</v>
      </c>
      <c r="F13">
        <f>IF(AND(ISNUMBER('Raw Data'!O8),SUM('Raw Data'!O8:P8)&lt;3),'Raw Data'!F8,)</f>
        <v>0</v>
      </c>
      <c r="G13">
        <f>IF(AND('Raw Data'!O8&gt;0, 'Raw Data'!P8&gt;0), 'Raw Data'!H8, 0)</f>
        <v>0</v>
      </c>
      <c r="H13">
        <f>IF(AND(ISNUMBER('Raw Data'!O8), OR('Raw Data'!O8=0, 'Raw Data'!P8=0)), 'Raw Data'!I8, 0)</f>
        <v>2.25</v>
      </c>
      <c r="I13">
        <f>IF('Raw Data'!O8='Raw Data'!P8, 0, IF('Raw Data'!O8&gt;'Raw Data'!P8, 'Raw Data'!J8, 0))</f>
        <v>2.69</v>
      </c>
      <c r="J13">
        <f>IF('Raw Data'!O8='Raw Data'!P8, 0, IF('Raw Data'!O8&lt;'Raw Data'!P8, 'Raw Data'!K8, 0))</f>
        <v>0</v>
      </c>
      <c r="K13">
        <f>IF(AND(ISNUMBER('Raw Data'!O8), OR('Raw Data'!O8&gt;'Raw Data'!P8, 'Raw Data'!O8='Raw Data'!P8)), 'Raw Data'!L8, 0)</f>
        <v>1.77</v>
      </c>
      <c r="L13">
        <f>IF(AND(ISNUMBER('Raw Data'!O8), OR('Raw Data'!O8&lt;'Raw Data'!P8, 'Raw Data'!O8='Raw Data'!P8)), 'Raw Data'!M8, 0)</f>
        <v>0</v>
      </c>
      <c r="M13">
        <f>IF(AND(ISNUMBER('Raw Data'!O8), OR('Raw Data'!O8&gt;'Raw Data'!P8, 'Raw Data'!O8&lt;'Raw Data'!P8)), 'Raw Data'!N8, 0)</f>
        <v>1.27</v>
      </c>
      <c r="N13">
        <f>IF(AND('Raw Data'!C8&lt;'Raw Data'!E8, 'Raw Data'!O8&gt;'Raw Data'!P8), 'Raw Data'!C8, 0)</f>
        <v>0</v>
      </c>
      <c r="O13" t="b">
        <f>'Raw Data'!C8&lt;'Raw Data'!E8</f>
        <v>0</v>
      </c>
      <c r="P13">
        <f>IF(AND('Raw Data'!C8&gt;'Raw Data'!E8, 'Raw Data'!O8&gt;'Raw Data'!P8), 'Raw Data'!C8, 0)</f>
        <v>3.7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0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3.7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3.7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0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4.2</v>
      </c>
      <c r="C14">
        <f>IF(AND(ISNUMBER('Raw Data'!O9), 'Raw Data'!O9='Raw Data'!P9), 'Raw Data'!D9, 0)</f>
        <v>0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1.88</v>
      </c>
      <c r="G14">
        <f>IF(AND('Raw Data'!O9&gt;0, 'Raw Data'!P9&gt;0), 'Raw Data'!H9, 0)</f>
        <v>0</v>
      </c>
      <c r="H14">
        <f>IF(AND(ISNUMBER('Raw Data'!O9), OR('Raw Data'!O9=0, 'Raw Data'!P9=0)), 'Raw Data'!I9, 0)</f>
        <v>2.0299999999999998</v>
      </c>
      <c r="I14">
        <f>IF('Raw Data'!O9='Raw Data'!P9, 0, IF('Raw Data'!O9&gt;'Raw Data'!P9, 'Raw Data'!J9, 0))</f>
        <v>3.06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1.89</v>
      </c>
      <c r="L14">
        <f>IF(AND(ISNUMBER('Raw Data'!O9), OR('Raw Data'!O9&lt;'Raw Data'!P9, 'Raw Data'!O9='Raw Data'!P9)), 'Raw Data'!M9, 0)</f>
        <v>0</v>
      </c>
      <c r="M14">
        <f>IF(AND(ISNUMBER('Raw Data'!O9), OR('Raw Data'!O9&gt;'Raw Data'!P9, 'Raw Data'!O9&lt;'Raw Data'!P9)), 'Raw Data'!N9, 0)</f>
        <v>1.26</v>
      </c>
      <c r="N14">
        <f>IF(AND('Raw Data'!C9&lt;'Raw Data'!E9, 'Raw Data'!O9&gt;'Raw Data'!P9), 'Raw Data'!C9, 0)</f>
        <v>0</v>
      </c>
      <c r="O14" t="b">
        <f>'Raw Data'!C9&lt;'Raw Data'!E9</f>
        <v>0</v>
      </c>
      <c r="P14">
        <f>IF(AND('Raw Data'!C9&gt;'Raw Data'!E9, 'Raw Data'!O9&gt;'Raw Data'!P9), 'Raw Data'!C9, 0)</f>
        <v>4.2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0</v>
      </c>
      <c r="U14">
        <f>IF(ISNUMBER('Raw Data'!C9), IF(_xlfn.XLOOKUP(SMALL('Raw Data'!C9:E9, 3), B14:D14, B14:D14, 0)&gt;0, SMALL('Raw Data'!C9:E9, 3), 0), 0)</f>
        <v>4.2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4.2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0</v>
      </c>
      <c r="Y14">
        <f>IF(AND('Raw Data'!D9&gt;4,'Raw Data'!O9&lt;'Raw Data'!P9),'Raw Data'!K9,IF(AND('Raw Data'!D9&gt;4,'Raw Data'!O9='Raw Data'!P9),0,IF('Raw Data'!O9='Raw Data'!P9,'Raw Data'!D9,0)))</f>
        <v>0</v>
      </c>
      <c r="Z14">
        <f>IF(AND('Raw Data'!D9&lt;4, 'Raw Data'!O9='Raw Data'!P9), 'Raw Data'!D9, 0)</f>
        <v>0</v>
      </c>
      <c r="AA14">
        <f t="shared" si="8"/>
        <v>7.8959999999999999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3.4</v>
      </c>
      <c r="D15">
        <f>IF('Raw Data'!O10&lt;'Raw Data'!P10, 'Raw Data'!E10, 0)</f>
        <v>0</v>
      </c>
      <c r="E15">
        <f>IF(SUM('Raw Data'!O10:P10)&gt;2, 'Raw Data'!F10, 0)</f>
        <v>1.91</v>
      </c>
      <c r="F15">
        <f>IF(AND(ISNUMBER('Raw Data'!O10),SUM('Raw Data'!O10:P10)&lt;3),'Raw Data'!F10,)</f>
        <v>0</v>
      </c>
      <c r="G15">
        <f>IF(AND('Raw Data'!O10&gt;0, 'Raw Data'!P10&gt;0), 'Raw Data'!H10, 0)</f>
        <v>1.72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1.31</v>
      </c>
      <c r="L15">
        <f>IF(AND(ISNUMBER('Raw Data'!O10), OR('Raw Data'!O10&lt;'Raw Data'!P10, 'Raw Data'!O10='Raw Data'!P10)), 'Raw Data'!M10, 0)</f>
        <v>1.62</v>
      </c>
      <c r="M15">
        <f>IF(AND(ISNUMBER('Raw Data'!O10), OR('Raw Data'!O10&gt;'Raw Data'!P10, 'Raw Data'!O10&lt;'Raw Data'!P10)), 'Raw Data'!N10, 0)</f>
        <v>0</v>
      </c>
      <c r="N15">
        <f>IF(AND('Raw Data'!C10&lt;'Raw Data'!E10, 'Raw Data'!O10&gt;'Raw Data'!P10), 'Raw Data'!C10, 0)</f>
        <v>0</v>
      </c>
      <c r="O15" t="b">
        <f>'Raw Data'!C10&lt;'Raw Data'!E10</f>
        <v>1</v>
      </c>
      <c r="P15">
        <f>IF(AND('Raw Data'!C10&gt;'Raw Data'!E10, 'Raw Data'!O10&gt;'Raw Data'!P10), 'Raw Data'!C10, 0)</f>
        <v>0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0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3.4</v>
      </c>
      <c r="V15">
        <f>IF(AND('Raw Data'!C10&lt;'Raw Data'!E10,'Raw Data'!O10&gt;'Raw Data'!P10),'Raw Data'!C10,IF(AND('Raw Data'!E10&lt;'Raw Data'!C10,'Raw Data'!P10&gt;'Raw Data'!O10),'Raw Data'!E10,0))</f>
        <v>0</v>
      </c>
      <c r="W15">
        <f>IF(AND('Raw Data'!C10&gt;'Raw Data'!E10,'Raw Data'!O10&gt;'Raw Data'!P10),'Raw Data'!C10,IF(AND('Raw Data'!E10&gt;'Raw Data'!C10,'Raw Data'!P10&gt;'Raw Data'!O10),'Raw Data'!E10,0))</f>
        <v>0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3.4</v>
      </c>
      <c r="Y15">
        <f>IF(AND('Raw Data'!D10&gt;4,'Raw Data'!O10&lt;'Raw Data'!P10),'Raw Data'!K10,IF(AND('Raw Data'!D10&gt;4,'Raw Data'!O10='Raw Data'!P10),0,IF('Raw Data'!O10='Raw Data'!P10,'Raw Data'!D10,0)))</f>
        <v>3.4</v>
      </c>
      <c r="Z15">
        <f>IF(AND('Raw Data'!D10&lt;4, 'Raw Data'!O10='Raw Data'!P10), 'Raw Data'!D10, 0)</f>
        <v>3.4</v>
      </c>
      <c r="AA15">
        <f t="shared" si="8"/>
        <v>0</v>
      </c>
      <c r="AB15">
        <f t="shared" si="9"/>
        <v>6.4939999999999998</v>
      </c>
      <c r="AC15">
        <f t="shared" si="10"/>
        <v>0</v>
      </c>
    </row>
    <row r="16" spans="1:29" x14ac:dyDescent="0.3">
      <c r="A16" s="2" t="s">
        <v>0</v>
      </c>
      <c r="B16">
        <f>IF('Raw Data'!O11&gt;'Raw Data'!P11, 'Raw Data'!C11, 0)</f>
        <v>0</v>
      </c>
      <c r="C16">
        <f>IF(AND(ISNUMBER('Raw Data'!O11), 'Raw Data'!O11='Raw Data'!P11), 'Raw Data'!D11, 0)</f>
        <v>0</v>
      </c>
      <c r="D16">
        <f>IF('Raw Data'!O11&lt;'Raw Data'!P11, 'Raw Data'!E11, 0)</f>
        <v>16</v>
      </c>
      <c r="E16">
        <f>IF(SUM('Raw Data'!O11:P11)&gt;2, 'Raw Data'!F11, 0)</f>
        <v>1.55</v>
      </c>
      <c r="F16">
        <f>IF(AND(ISNUMBER('Raw Data'!O11),SUM('Raw Data'!O11:P11)&lt;3),'Raw Data'!F11,)</f>
        <v>0</v>
      </c>
      <c r="G16">
        <f>IF(AND('Raw Data'!O11&gt;0, 'Raw Data'!P11&gt;0), 'Raw Data'!H11, 0)</f>
        <v>2.25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0</v>
      </c>
      <c r="J16">
        <f>IF('Raw Data'!O11='Raw Data'!P11, 0, IF('Raw Data'!O11&lt;'Raw Data'!P11, 'Raw Data'!K11, 0))</f>
        <v>10</v>
      </c>
      <c r="K16">
        <f>IF(AND(ISNUMBER('Raw Data'!O11), OR('Raw Data'!O11&gt;'Raw Data'!P11, 'Raw Data'!O11='Raw Data'!P11)), 'Raw Data'!L11, 0)</f>
        <v>0</v>
      </c>
      <c r="L16">
        <f>IF(AND(ISNUMBER('Raw Data'!O11), OR('Raw Data'!O11&lt;'Raw Data'!P11, 'Raw Data'!O11='Raw Data'!P11)), 'Raw Data'!M11, 0)</f>
        <v>4.75</v>
      </c>
      <c r="M16">
        <f>IF(AND(ISNUMBER('Raw Data'!O11), OR('Raw Data'!O11&gt;'Raw Data'!P11, 'Raw Data'!O11&lt;'Raw Data'!P11)), 'Raw Data'!N11, 0)</f>
        <v>1.08</v>
      </c>
      <c r="N16">
        <f>IF(AND('Raw Data'!C11&lt;'Raw Data'!E11, 'Raw Data'!O11&gt;'Raw Data'!P11), 'Raw Data'!C11, 0)</f>
        <v>0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16</v>
      </c>
      <c r="S16">
        <f>IF(ISNUMBER('Raw Data'!C11), IF(_xlfn.XLOOKUP(SMALL('Raw Data'!C11:E11, 1), B16:D16, B16:D16, 0)&gt;0, SMALL('Raw Data'!C11:E11, 1), 0), 0)</f>
        <v>0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16</v>
      </c>
      <c r="V16">
        <f>IF(AND('Raw Data'!C11&lt;'Raw Data'!E11,'Raw Data'!O11&gt;'Raw Data'!P11),'Raw Data'!C11,IF(AND('Raw Data'!E11&lt;'Raw Data'!C11,'Raw Data'!P11&gt;'Raw Data'!O11),'Raw Data'!E11,0))</f>
        <v>0</v>
      </c>
      <c r="W16">
        <f>IF(AND('Raw Data'!C11&gt;'Raw Data'!E11,'Raw Data'!O11&gt;'Raw Data'!P11),'Raw Data'!C11,IF(AND('Raw Data'!E11&gt;'Raw Data'!C11,'Raw Data'!P11&gt;'Raw Data'!O11),'Raw Data'!E11,0))</f>
        <v>16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Y16">
        <f>IF(AND('Raw Data'!D11&gt;4,'Raw Data'!O11&lt;'Raw Data'!P11),'Raw Data'!K11,IF(AND('Raw Data'!D11&gt;4,'Raw Data'!O11='Raw Data'!P11),0,IF('Raw Data'!O11='Raw Data'!P11,'Raw Data'!D11,0)))</f>
        <v>10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1.36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1.72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1.84</v>
      </c>
      <c r="I17">
        <f>IF('Raw Data'!O12='Raw Data'!P12, 0, IF('Raw Data'!O12&gt;'Raw Data'!P12, 'Raw Data'!J12, 0))</f>
        <v>1.1100000000000001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1.06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1.1599999999999999</v>
      </c>
      <c r="N17">
        <f>IF(AND('Raw Data'!C12&lt;'Raw Data'!E12, 'Raw Data'!O12&gt;'Raw Data'!P12), 'Raw Data'!C12, 0)</f>
        <v>1.36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0</v>
      </c>
      <c r="S17">
        <f>IF(ISNUMBER('Raw Data'!C12), IF(_xlfn.XLOOKUP(SMALL('Raw Data'!C12:E12, 1), B17:D17, B17:D17, 0)&gt;0, SMALL('Raw Data'!C12:E12, 1), 0), 0)</f>
        <v>1.36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0</v>
      </c>
      <c r="V17">
        <f>IF(AND('Raw Data'!C12&lt;'Raw Data'!E12,'Raw Data'!O12&gt;'Raw Data'!P12),'Raw Data'!C12,IF(AND('Raw Data'!E12&lt;'Raw Data'!C12,'Raw Data'!P12&gt;'Raw Data'!O12),'Raw Data'!E12,0))</f>
        <v>1.36</v>
      </c>
      <c r="W17">
        <f>IF(AND('Raw Data'!C12&gt;'Raw Data'!E12,'Raw Data'!O12&gt;'Raw Data'!P12),'Raw Data'!C12,IF(AND('Raw Data'!E12&gt;'Raw Data'!C12,'Raw Data'!P12&gt;'Raw Data'!O12),'Raw Data'!E12,0))</f>
        <v>0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1.1100000000000001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2.5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2.12</v>
      </c>
      <c r="F18">
        <f>IF(AND(ISNUMBER('Raw Data'!O13),SUM('Raw Data'!O13:P13)&lt;3),'Raw Data'!F13,)</f>
        <v>0</v>
      </c>
      <c r="G18">
        <f>IF(AND('Raw Data'!O13&gt;0, 'Raw Data'!P13&gt;0), 'Raw Data'!H13, 0)</f>
        <v>1.85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1.74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1.38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1.32</v>
      </c>
      <c r="N18">
        <f>IF(AND('Raw Data'!C13&lt;'Raw Data'!E13, 'Raw Data'!O13&gt;'Raw Data'!P13), 'Raw Data'!C13, 0)</f>
        <v>2.5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2.5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2.5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2.4500000000000002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1.92</v>
      </c>
      <c r="F19">
        <f>IF(AND(ISNUMBER('Raw Data'!O14),SUM('Raw Data'!O14:P14)&lt;3),'Raw Data'!F14,)</f>
        <v>0</v>
      </c>
      <c r="G19">
        <f>IF(AND('Raw Data'!O14&gt;0, 'Raw Data'!P14&gt;0), 'Raw Data'!H14, 0)</f>
        <v>1.72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1.73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1.38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1.29</v>
      </c>
      <c r="N19">
        <f>IF(AND('Raw Data'!C14&lt;'Raw Data'!E14, 'Raw Data'!O14&gt;'Raw Data'!P14), 'Raw Data'!C14, 0)</f>
        <v>2.4500000000000002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2.4500000000000002</v>
      </c>
      <c r="T19">
        <f>IF(ISNUMBER('Raw Data'!C14), IF(_xlfn.XLOOKUP(SMALL('Raw Data'!C14:E14, 2), B19:D19, B19:D19, 0)&gt;0, SMALL('Raw Data'!C14:E14, 2), 0), 0)</f>
        <v>0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2.4500000000000002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Y19">
        <f>IF(AND('Raw Data'!D14&gt;4,'Raw Data'!O14&lt;'Raw Data'!P14),'Raw Data'!K14,IF(AND('Raw Data'!D14&gt;4,'Raw Data'!O14='Raw Data'!P14),0,IF('Raw Data'!O14='Raw Data'!P14,'Raw Data'!D14,0)))</f>
        <v>0</v>
      </c>
      <c r="Z19">
        <f>IF(AND('Raw Data'!D14&lt;4, 'Raw Data'!O14='Raw Data'!P14), 'Raw Data'!D14, 0)</f>
        <v>0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4</v>
      </c>
      <c r="E20">
        <f>IF(SUM('Raw Data'!O15:P15)&gt;2, 'Raw Data'!F15, 0)</f>
        <v>1.59</v>
      </c>
      <c r="F20">
        <f>IF(AND(ISNUMBER('Raw Data'!O15),SUM('Raw Data'!O15:P15)&lt;3),'Raw Data'!F15,)</f>
        <v>0</v>
      </c>
      <c r="G20">
        <f>IF(AND('Raw Data'!O15&gt;0, 'Raw Data'!P15&gt;0), 'Raw Data'!H15, 0)</f>
        <v>1.56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3.03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1.94</v>
      </c>
      <c r="M20">
        <f>IF(AND(ISNUMBER('Raw Data'!O15), OR('Raw Data'!O15&gt;'Raw Data'!P15, 'Raw Data'!O15&lt;'Raw Data'!P15)), 'Raw Data'!N15, 0)</f>
        <v>1.23</v>
      </c>
      <c r="N20">
        <f>IF(AND('Raw Data'!C15&lt;'Raw Data'!E15, 'Raw Data'!O15&gt;'Raw Data'!P15), 'Raw Data'!C15, 0)</f>
        <v>0</v>
      </c>
      <c r="O20" t="b">
        <f>'Raw Data'!C15&lt;'Raw Data'!E15</f>
        <v>1</v>
      </c>
      <c r="P20">
        <f>IF(AND('Raw Data'!C15&gt;'Raw Data'!E15, 'Raw Data'!O15&gt;'Raw Data'!P15), 'Raw Data'!C15, 0)</f>
        <v>0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4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4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4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0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3.4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2.06</v>
      </c>
      <c r="G21">
        <f>IF(AND('Raw Data'!O16&gt;0, 'Raw Data'!P16&gt;0), 'Raw Data'!H16, 0)</f>
        <v>1.88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1.2</v>
      </c>
      <c r="L21">
        <f>IF(AND(ISNUMBER('Raw Data'!O16), OR('Raw Data'!O16&lt;'Raw Data'!P16, 'Raw Data'!O16='Raw Data'!P16)), 'Raw Data'!M16, 0)</f>
        <v>1.83</v>
      </c>
      <c r="M21">
        <f>IF(AND(ISNUMBER('Raw Data'!O16), OR('Raw Data'!O16&gt;'Raw Data'!P16, 'Raw Data'!O16&lt;'Raw Data'!P16)), 'Raw Data'!N16, 0)</f>
        <v>0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0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3.4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0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3.4</v>
      </c>
      <c r="Y21">
        <f>IF(AND('Raw Data'!D16&gt;4,'Raw Data'!O16&lt;'Raw Data'!P16),'Raw Data'!K16,IF(AND('Raw Data'!D16&gt;4,'Raw Data'!O16='Raw Data'!P16),0,IF('Raw Data'!O16='Raw Data'!P16,'Raw Data'!D16,0)))</f>
        <v>3.4</v>
      </c>
      <c r="Z21">
        <f>IF(AND('Raw Data'!D16&lt;4, 'Raw Data'!O16='Raw Data'!P16), 'Raw Data'!D16, 0)</f>
        <v>3.4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1.4</v>
      </c>
      <c r="E22">
        <f>IF(SUM('Raw Data'!O17:P17)&gt;2, 'Raw Data'!F17, 0)</f>
        <v>1.7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1.86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1.1100000000000001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1.06</v>
      </c>
      <c r="M22">
        <f>IF(AND(ISNUMBER('Raw Data'!O17), OR('Raw Data'!O17&gt;'Raw Data'!P17, 'Raw Data'!O17&lt;'Raw Data'!P17)), 'Raw Data'!N17, 0)</f>
        <v>1.17</v>
      </c>
      <c r="N22">
        <f>IF(AND('Raw Data'!C17&lt;'Raw Data'!E17, 'Raw Data'!O17&gt;'Raw Data'!P17), 'Raw Data'!C17, 0)</f>
        <v>0</v>
      </c>
      <c r="O22" t="b">
        <f>'Raw Data'!C17&lt;'Raw Data'!E17</f>
        <v>0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1.4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1.4</v>
      </c>
      <c r="T22">
        <f>IF(ISNUMBER('Raw Data'!C17), IF(_xlfn.XLOOKUP(SMALL('Raw Data'!C17:E17, 2), B22:D22, B22:D22, 0)&gt;0, SMALL('Raw Data'!C17:E17, 2), 0), 0)</f>
        <v>0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1.4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Y22">
        <f>IF(AND('Raw Data'!D17&gt;4,'Raw Data'!O17&lt;'Raw Data'!P17),'Raw Data'!K17,IF(AND('Raw Data'!D17&gt;4,'Raw Data'!O17='Raw Data'!P17),0,IF('Raw Data'!O17='Raw Data'!P17,'Raw Data'!D17,0)))</f>
        <v>1.1100000000000001</v>
      </c>
      <c r="Z22">
        <f>IF(AND('Raw Data'!D17&lt;4, 'Raw Data'!O17='Raw Data'!P17), 'Raw Data'!D17, 0)</f>
        <v>0</v>
      </c>
      <c r="AA22">
        <f t="shared" si="8"/>
        <v>0</v>
      </c>
      <c r="AB22">
        <f t="shared" si="9"/>
        <v>0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6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1.7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2.0099999999999998</v>
      </c>
      <c r="I23">
        <f>IF('Raw Data'!O18='Raw Data'!P18, 0, IF('Raw Data'!O18&gt;'Raw Data'!P18, 'Raw Data'!J18, 0))</f>
        <v>4.5999999999999996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2.46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1.19</v>
      </c>
      <c r="N23">
        <f>IF(AND('Raw Data'!C18&lt;'Raw Data'!E18, 'Raw Data'!O18&gt;'Raw Data'!P18), 'Raw Data'!C18, 0)</f>
        <v>0</v>
      </c>
      <c r="O23" t="b">
        <f>'Raw Data'!C18&lt;'Raw Data'!E18</f>
        <v>0</v>
      </c>
      <c r="P23">
        <f>IF(AND('Raw Data'!C18&gt;'Raw Data'!E18, 'Raw Data'!O18&gt;'Raw Data'!P18), 'Raw Data'!C18, 0)</f>
        <v>6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0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0</v>
      </c>
      <c r="U23">
        <f>IF(ISNUMBER('Raw Data'!C18), IF(_xlfn.XLOOKUP(SMALL('Raw Data'!C18:E18, 3), B23:D23, B23:D23, 0)&gt;0, SMALL('Raw Data'!C18:E18, 3), 0), 0)</f>
        <v>6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6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4.5999999999999996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3.1</v>
      </c>
      <c r="E24">
        <f>IF(SUM('Raw Data'!O19:P19)&gt;2, 'Raw Data'!F19, 0)</f>
        <v>0</v>
      </c>
      <c r="F24">
        <f>IF(AND(ISNUMBER('Raw Data'!O19),SUM('Raw Data'!O19:P19)&lt;3),'Raw Data'!F19,)</f>
        <v>1.9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2.12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2.19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1.57</v>
      </c>
      <c r="M24">
        <f>IF(AND(ISNUMBER('Raw Data'!O19), OR('Raw Data'!O19&gt;'Raw Data'!P19, 'Raw Data'!O19&lt;'Raw Data'!P19)), 'Raw Data'!N19, 0)</f>
        <v>1.29</v>
      </c>
      <c r="N24">
        <f>IF(AND('Raw Data'!C19&lt;'Raw Data'!E19, 'Raw Data'!O19&gt;'Raw Data'!P19), 'Raw Data'!C19, 0)</f>
        <v>0</v>
      </c>
      <c r="O24" t="b">
        <f>'Raw Data'!C19&lt;'Raw Data'!E19</f>
        <v>1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3.1</v>
      </c>
      <c r="S24">
        <f>IF(ISNUMBER('Raw Data'!C19), IF(_xlfn.XLOOKUP(SMALL('Raw Data'!C19:E19, 1), B24:D24, B24:D24, 0)&gt;0, SMALL('Raw Data'!C19:E19, 1), 0), 0)</f>
        <v>0</v>
      </c>
      <c r="T24">
        <f>IF(ISNUMBER('Raw Data'!C19), IF(_xlfn.XLOOKUP(SMALL('Raw Data'!C19:E19, 2), B24:D24, B24:D24, 0)&gt;0, SMALL('Raw Data'!C19:E19, 2), 0), 0)</f>
        <v>3.1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0</v>
      </c>
      <c r="W24">
        <f>IF(AND('Raw Data'!C19&gt;'Raw Data'!E19,'Raw Data'!O19&gt;'Raw Data'!P19),'Raw Data'!C19,IF(AND('Raw Data'!E19&gt;'Raw Data'!C19,'Raw Data'!P19&gt;'Raw Data'!O19),'Raw Data'!E19,0))</f>
        <v>3.1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5.89</v>
      </c>
      <c r="AB24">
        <f t="shared" si="9"/>
        <v>0</v>
      </c>
      <c r="AC24">
        <f t="shared" si="10"/>
        <v>5.89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5</v>
      </c>
      <c r="D25">
        <f>IF('Raw Data'!O20&lt;'Raw Data'!P20, 'Raw Data'!E20, 0)</f>
        <v>0</v>
      </c>
      <c r="E25">
        <f>IF(SUM('Raw Data'!O20:P20)&gt;2, 'Raw Data'!F20, 0)</f>
        <v>1.56</v>
      </c>
      <c r="F25">
        <f>IF(AND(ISNUMBER('Raw Data'!O20),SUM('Raw Data'!O20:P20)&lt;3),'Raw Data'!F20,)</f>
        <v>0</v>
      </c>
      <c r="G25">
        <f>IF(AND('Raw Data'!O20&gt;0, 'Raw Data'!P20&gt;0), 'Raw Data'!H20, 0)</f>
        <v>1.84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3.1</v>
      </c>
      <c r="L25">
        <f>IF(AND(ISNUMBER('Raw Data'!O20), OR('Raw Data'!O20&lt;'Raw Data'!P20, 'Raw Data'!O20='Raw Data'!P20)), 'Raw Data'!M20, 0)</f>
        <v>1.05</v>
      </c>
      <c r="M25">
        <f>IF(AND(ISNUMBER('Raw Data'!O20), OR('Raw Data'!O20&gt;'Raw Data'!P20, 'Raw Data'!O20&lt;'Raw Data'!P20)), 'Raw Data'!N20, 0)</f>
        <v>0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0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0</v>
      </c>
      <c r="T25">
        <f>IF(ISNUMBER('Raw Data'!C20), IF(_xlfn.XLOOKUP(SMALL('Raw Data'!C20:E20, 2), B25:D25, B25:D25, 0)&gt;0, SMALL('Raw Data'!C20:E20, 2), 0), 0)</f>
        <v>5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0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0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7.8000000000000007</v>
      </c>
      <c r="AC25">
        <f t="shared" si="10"/>
        <v>0</v>
      </c>
    </row>
    <row r="26" spans="1:29" x14ac:dyDescent="0.3">
      <c r="A26">
        <f>'Raw Data'!Q21</f>
        <v>2</v>
      </c>
      <c r="B26">
        <f>IF('Raw Data'!O21&gt;'Raw Data'!P21, 'Raw Data'!C21, 0)</f>
        <v>5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1.5</v>
      </c>
      <c r="F26">
        <f>IF(AND(ISNUMBER('Raw Data'!O21),SUM('Raw Data'!O21:P21)&lt;3),'Raw Data'!F21,)</f>
        <v>0</v>
      </c>
      <c r="G26">
        <f>IF(AND('Raw Data'!O21&gt;0, 'Raw Data'!P21&gt;0), 'Raw Data'!H21, 0)</f>
        <v>1.58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4.25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2.34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1.19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5</v>
      </c>
      <c r="Q26">
        <f>IF(AND('Raw Data'!C21&gt;'Raw Data'!E21, 'Raw Data'!O21&lt;'Raw Data'!P21), 'Raw Data'!E21, 0)</f>
        <v>0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0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5</v>
      </c>
      <c r="V26">
        <f>IF(AND('Raw Data'!C21&lt;'Raw Data'!E21,'Raw Data'!O21&gt;'Raw Data'!P21),'Raw Data'!C21,IF(AND('Raw Data'!E21&lt;'Raw Data'!C21,'Raw Data'!P21&gt;'Raw Data'!O21),'Raw Data'!E21,0))</f>
        <v>0</v>
      </c>
      <c r="W26">
        <f>IF(AND('Raw Data'!C21&gt;'Raw Data'!E21,'Raw Data'!O21&gt;'Raw Data'!P21),'Raw Data'!C21,IF(AND('Raw Data'!E21&gt;'Raw Data'!C21,'Raw Data'!P21&gt;'Raw Data'!O21),'Raw Data'!E21,0))</f>
        <v>5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4.25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1.75</v>
      </c>
      <c r="E27">
        <f>IF(SUM('Raw Data'!O22:P22)&gt;2, 'Raw Data'!F22, 0)</f>
        <v>0</v>
      </c>
      <c r="F27">
        <f>IF(AND(ISNUMBER('Raw Data'!O22),SUM('Raw Data'!O22:P22)&lt;3),'Raw Data'!F22,)</f>
        <v>1.56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2.42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1.33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1.19</v>
      </c>
      <c r="M27">
        <f>IF(AND(ISNUMBER('Raw Data'!O22), OR('Raw Data'!O22&gt;'Raw Data'!P22, 'Raw Data'!O22&lt;'Raw Data'!P22)), 'Raw Data'!N22, 0)</f>
        <v>1.22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0</v>
      </c>
      <c r="Q27">
        <f>IF(AND('Raw Data'!C22&gt;'Raw Data'!E22, 'Raw Data'!O22&lt;'Raw Data'!P22), 'Raw Data'!E22, 0)</f>
        <v>1.75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1.75</v>
      </c>
      <c r="T27">
        <f>IF(ISNUMBER('Raw Data'!C22), IF(_xlfn.XLOOKUP(SMALL('Raw Data'!C22:E22, 2), B27:D27, B27:D27, 0)&gt;0, SMALL('Raw Data'!C22:E22, 2), 0), 0)</f>
        <v>0</v>
      </c>
      <c r="U27">
        <f>IF(ISNUMBER('Raw Data'!C22), IF(_xlfn.XLOOKUP(SMALL('Raw Data'!C22:E22, 3), B27:D27, B27:D27, 0)&gt;0, SMALL('Raw Data'!C22:E22, 3), 0), 0)</f>
        <v>0</v>
      </c>
      <c r="V27">
        <f>IF(AND('Raw Data'!C22&lt;'Raw Data'!E22,'Raw Data'!O22&gt;'Raw Data'!P22),'Raw Data'!C22,IF(AND('Raw Data'!E22&lt;'Raw Data'!C22,'Raw Data'!P22&gt;'Raw Data'!O22),'Raw Data'!E22,0))</f>
        <v>1.75</v>
      </c>
      <c r="W27">
        <f>IF(AND('Raw Data'!C22&gt;'Raw Data'!E22,'Raw Data'!O22&gt;'Raw Data'!P22),'Raw Data'!C22,IF(AND('Raw Data'!E22&gt;'Raw Data'!C22,'Raw Data'!P22&gt;'Raw Data'!O22),'Raw Data'!E22,0))</f>
        <v>0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0</v>
      </c>
      <c r="AB27">
        <f t="shared" si="9"/>
        <v>0</v>
      </c>
      <c r="AC27">
        <f t="shared" si="10"/>
        <v>2.73</v>
      </c>
    </row>
    <row r="28" spans="1:29" x14ac:dyDescent="0.3">
      <c r="A28" t="s">
        <v>0</v>
      </c>
      <c r="B28">
        <f>IF('Raw Data'!O23&gt;'Raw Data'!P23, 'Raw Data'!C23, 0)</f>
        <v>1.86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1.75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2.1800000000000002</v>
      </c>
      <c r="I28">
        <f>IF('Raw Data'!O23='Raw Data'!P23, 0, IF('Raw Data'!O23&gt;'Raw Data'!P23, 'Raw Data'!J23, 0))</f>
        <v>1.35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1.2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1.25</v>
      </c>
      <c r="N28">
        <f>IF(AND('Raw Data'!C23&lt;'Raw Data'!E23, 'Raw Data'!O23&gt;'Raw Data'!P23), 'Raw Data'!C23, 0)</f>
        <v>1.86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1.86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1.86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1.1000000000000001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1.33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1.55</v>
      </c>
      <c r="I29">
        <f>IF('Raw Data'!O24='Raw Data'!P24, 0, IF('Raw Data'!O24&gt;'Raw Data'!P24, 'Raw Data'!J24, 0))</f>
        <v>1.01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1.01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1.05</v>
      </c>
      <c r="N29">
        <f>IF(AND('Raw Data'!C24&lt;'Raw Data'!E24, 'Raw Data'!O24&gt;'Raw Data'!P24), 'Raw Data'!C24, 0)</f>
        <v>1.1000000000000001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1.1000000000000001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1.1000000000000001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1.01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0</v>
      </c>
      <c r="C30">
        <f>IF(AND(ISNUMBER('Raw Data'!O25), 'Raw Data'!O25='Raw Data'!P25), 'Raw Data'!D25, 0)</f>
        <v>3.4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2</v>
      </c>
      <c r="G30">
        <f>IF(AND('Raw Data'!O25&gt;0, 'Raw Data'!P25&gt;0), 'Raw Data'!H25, 0)</f>
        <v>1.81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1.24</v>
      </c>
      <c r="L30">
        <f>IF(AND(ISNUMBER('Raw Data'!O25), OR('Raw Data'!O25&lt;'Raw Data'!P25, 'Raw Data'!O25='Raw Data'!P25)), 'Raw Data'!M25, 0)</f>
        <v>1.75</v>
      </c>
      <c r="M30">
        <f>IF(AND(ISNUMBER('Raw Data'!O25), OR('Raw Data'!O25&gt;'Raw Data'!P25, 'Raw Data'!O25&lt;'Raw Data'!P25)), 'Raw Data'!N25, 0)</f>
        <v>0</v>
      </c>
      <c r="N30">
        <f>IF(AND('Raw Data'!C25&lt;'Raw Data'!E25, 'Raw Data'!O25&gt;'Raw Data'!P25), 'Raw Data'!C25, 0)</f>
        <v>0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0</v>
      </c>
      <c r="T30">
        <f>IF(ISNUMBER('Raw Data'!C25), IF(_xlfn.XLOOKUP(SMALL('Raw Data'!C25:E25, 2), B30:D30, B30:D30, 0)&gt;0, SMALL('Raw Data'!C25:E25, 2), 0), 0)</f>
        <v>3.4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0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3.4</v>
      </c>
      <c r="Y30">
        <f>IF(AND('Raw Data'!D25&gt;4,'Raw Data'!O25&lt;'Raw Data'!P25),'Raw Data'!K25,IF(AND('Raw Data'!D25&gt;4,'Raw Data'!O25='Raw Data'!P25),0,IF('Raw Data'!O25='Raw Data'!P25,'Raw Data'!D25,0)))</f>
        <v>3.4</v>
      </c>
      <c r="Z30">
        <f>IF(AND('Raw Data'!D25&lt;4, 'Raw Data'!O25='Raw Data'!P25), 'Raw Data'!D25, 0)</f>
        <v>3.4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1.1599999999999999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1.37</v>
      </c>
      <c r="F31">
        <f>IF(AND(ISNUMBER('Raw Data'!O26),SUM('Raw Data'!O26:P26)&lt;3),'Raw Data'!F26,)</f>
        <v>0</v>
      </c>
      <c r="G31">
        <f>IF(AND('Raw Data'!O26&gt;0, 'Raw Data'!P26&gt;0), 'Raw Data'!H26, 0)</f>
        <v>2.04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1.03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1.02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1.07</v>
      </c>
      <c r="N31">
        <f>IF(AND('Raw Data'!C26&lt;'Raw Data'!E26, 'Raw Data'!O26&gt;'Raw Data'!P26), 'Raw Data'!C26, 0)</f>
        <v>1.1599999999999999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0</v>
      </c>
      <c r="S31">
        <f>IF(ISNUMBER('Raw Data'!C26), IF(_xlfn.XLOOKUP(SMALL('Raw Data'!C26:E26, 1), B31:D31, B31:D31, 0)&gt;0, SMALL('Raw Data'!C26:E26, 1), 0), 0)</f>
        <v>1.1599999999999999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0</v>
      </c>
      <c r="V31">
        <f>IF(AND('Raw Data'!C26&lt;'Raw Data'!E26,'Raw Data'!O26&gt;'Raw Data'!P26),'Raw Data'!C26,IF(AND('Raw Data'!E26&lt;'Raw Data'!C26,'Raw Data'!P26&gt;'Raw Data'!O26),'Raw Data'!E26,0))</f>
        <v>1.1599999999999999</v>
      </c>
      <c r="W31">
        <f>IF(AND('Raw Data'!C26&gt;'Raw Data'!E26,'Raw Data'!O26&gt;'Raw Data'!P26),'Raw Data'!C26,IF(AND('Raw Data'!E26&gt;'Raw Data'!C26,'Raw Data'!P26&gt;'Raw Data'!O26),'Raw Data'!E26,0))</f>
        <v>0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1.03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1.4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1.62</v>
      </c>
      <c r="F32">
        <f>IF(AND(ISNUMBER('Raw Data'!O27),SUM('Raw Data'!O27:P27)&lt;3),'Raw Data'!F27,)</f>
        <v>0</v>
      </c>
      <c r="G32">
        <f>IF(AND('Raw Data'!O27&gt;0, 'Raw Data'!P27&gt;0), 'Raw Data'!H27, 0)</f>
        <v>1.81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1.1299999999999999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1.07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1.1599999999999999</v>
      </c>
      <c r="N32">
        <f>IF(AND('Raw Data'!C27&lt;'Raw Data'!E27, 'Raw Data'!O27&gt;'Raw Data'!P27), 'Raw Data'!C27, 0)</f>
        <v>1.4</v>
      </c>
      <c r="O32" t="b">
        <f>'Raw Data'!C27&lt;'Raw Data'!E27</f>
        <v>1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0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1.4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1.4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1.1299999999999999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1.3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1.42</v>
      </c>
      <c r="F33">
        <f>IF(AND(ISNUMBER('Raw Data'!O28),SUM('Raw Data'!O28:P28)&lt;3),'Raw Data'!F28,)</f>
        <v>0</v>
      </c>
      <c r="G33">
        <f>IF(AND('Raw Data'!O28&gt;0, 'Raw Data'!P28&gt;0), 'Raw Data'!H28, 0)</f>
        <v>1.72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1.08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1.05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1.1200000000000001</v>
      </c>
      <c r="N33">
        <f>IF(AND('Raw Data'!C28&lt;'Raw Data'!E28, 'Raw Data'!O28&gt;'Raw Data'!P28), 'Raw Data'!C28, 0)</f>
        <v>1.3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1.3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1.3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1.08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3.2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2.1</v>
      </c>
      <c r="G34">
        <f>IF(AND('Raw Data'!O29&gt;0, 'Raw Data'!P29&gt;0), 'Raw Data'!H29, 0)</f>
        <v>1.82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1.44</v>
      </c>
      <c r="L34">
        <f>IF(AND(ISNUMBER('Raw Data'!O29), OR('Raw Data'!O29&lt;'Raw Data'!P29, 'Raw Data'!O29='Raw Data'!P29)), 'Raw Data'!M29, 0)</f>
        <v>1.42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0</v>
      </c>
      <c r="U34">
        <f>IF(ISNUMBER('Raw Data'!C29), IF(_xlfn.XLOOKUP(SMALL('Raw Data'!C29:E29, 3), B34:D34, B34:D34, 0)&gt;0, SMALL('Raw Data'!C29:E29, 3), 0), 0)</f>
        <v>3.2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3.2</v>
      </c>
      <c r="Y34">
        <f>IF(AND('Raw Data'!D29&gt;4,'Raw Data'!O29&lt;'Raw Data'!P29),'Raw Data'!K29,IF(AND('Raw Data'!D29&gt;4,'Raw Data'!O29='Raw Data'!P29),0,IF('Raw Data'!O29='Raw Data'!P29,'Raw Data'!D29,0)))</f>
        <v>3.2</v>
      </c>
      <c r="Z34">
        <f>IF(AND('Raw Data'!D29&lt;4, 'Raw Data'!O29='Raw Data'!P29), 'Raw Data'!D29, 0)</f>
        <v>3.2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3.1</v>
      </c>
      <c r="E35">
        <f>IF(SUM('Raw Data'!O30:P30)&gt;2, 'Raw Data'!F30, 0)</f>
        <v>0</v>
      </c>
      <c r="F35">
        <f>IF(AND(ISNUMBER('Raw Data'!O30),SUM('Raw Data'!O30:P30)&lt;3),'Raw Data'!F30,)</f>
        <v>1.82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2.2000000000000002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2.21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1.59</v>
      </c>
      <c r="M35">
        <f>IF(AND(ISNUMBER('Raw Data'!O30), OR('Raw Data'!O30&gt;'Raw Data'!P30, 'Raw Data'!O30&lt;'Raw Data'!P30)), 'Raw Data'!N30, 0)</f>
        <v>1.28</v>
      </c>
      <c r="N35">
        <f>IF(AND('Raw Data'!C30&lt;'Raw Data'!E30, 'Raw Data'!O30&gt;'Raw Data'!P30), 'Raw Data'!C30, 0)</f>
        <v>0</v>
      </c>
      <c r="O35" t="b">
        <f>'Raw Data'!C30&lt;'Raw Data'!E30</f>
        <v>1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3.1</v>
      </c>
      <c r="S35">
        <f>IF(ISNUMBER('Raw Data'!C30), IF(_xlfn.XLOOKUP(SMALL('Raw Data'!C30:E30, 1), B35:D35, B35:D35, 0)&gt;0, SMALL('Raw Data'!C30:E30, 1), 0), 0)</f>
        <v>0</v>
      </c>
      <c r="T35">
        <f>IF(ISNUMBER('Raw Data'!C30), IF(_xlfn.XLOOKUP(SMALL('Raw Data'!C30:E30, 2), B35:D35, B35:D35, 0)&gt;0, SMALL('Raw Data'!C30:E30, 2), 0), 0)</f>
        <v>3.1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0</v>
      </c>
      <c r="W35">
        <f>IF(AND('Raw Data'!C30&gt;'Raw Data'!E30,'Raw Data'!O30&gt;'Raw Data'!P30),'Raw Data'!C30,IF(AND('Raw Data'!E30&gt;'Raw Data'!C30,'Raw Data'!P30&gt;'Raw Data'!O30),'Raw Data'!E30,0))</f>
        <v>3.1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5.6420000000000003</v>
      </c>
      <c r="AB35">
        <f t="shared" si="9"/>
        <v>0</v>
      </c>
      <c r="AC35">
        <f t="shared" si="10"/>
        <v>5.6420000000000003</v>
      </c>
    </row>
    <row r="36" spans="1:29" x14ac:dyDescent="0.3">
      <c r="A36">
        <f>'Raw Data'!Q31</f>
        <v>3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1.44</v>
      </c>
      <c r="E36">
        <f>IF(SUM('Raw Data'!O31:P31)&gt;2, 'Raw Data'!F31, 0)</f>
        <v>0</v>
      </c>
      <c r="F36">
        <f>IF(AND(ISNUMBER('Raw Data'!O31),SUM('Raw Data'!O31:P31)&lt;3),'Raw Data'!F31,)</f>
        <v>1.7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1.92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1.1399999999999999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1.08</v>
      </c>
      <c r="M36">
        <f>IF(AND(ISNUMBER('Raw Data'!O31), OR('Raw Data'!O31&gt;'Raw Data'!P31, 'Raw Data'!O31&lt;'Raw Data'!P31)), 'Raw Data'!N31, 0)</f>
        <v>1.18</v>
      </c>
      <c r="N36">
        <f>IF(AND('Raw Data'!C31&lt;'Raw Data'!E31, 'Raw Data'!O31&gt;'Raw Data'!P31), 'Raw Data'!C31, 0)</f>
        <v>0</v>
      </c>
      <c r="O36" t="b">
        <f>'Raw Data'!C31&lt;'Raw Data'!E31</f>
        <v>0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1.44</v>
      </c>
      <c r="R36">
        <f>IF(AND('Raw Data'!C31&lt;'Raw Data'!E31, 'Raw Data'!O31&lt;'Raw Data'!P31), 'Raw Data'!E31, 0)</f>
        <v>0</v>
      </c>
      <c r="S36">
        <f>IF(ISNUMBER('Raw Data'!C31), IF(_xlfn.XLOOKUP(SMALL('Raw Data'!C31:E31, 1), B36:D36, B36:D36, 0)&gt;0, SMALL('Raw Data'!C31:E31, 1), 0), 0)</f>
        <v>1.44</v>
      </c>
      <c r="T36">
        <f>IF(ISNUMBER('Raw Data'!C31), IF(_xlfn.XLOOKUP(SMALL('Raw Data'!C31:E31, 2), B36:D36, B36:D36, 0)&gt;0, SMALL('Raw Data'!C31:E31, 2), 0), 0)</f>
        <v>0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1.44</v>
      </c>
      <c r="W36">
        <f>IF(AND('Raw Data'!C31&gt;'Raw Data'!E31,'Raw Data'!O31&gt;'Raw Data'!P31),'Raw Data'!C31,IF(AND('Raw Data'!E31&gt;'Raw Data'!C31,'Raw Data'!P31&gt;'Raw Data'!O31),'Raw Data'!E31,0))</f>
        <v>0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1.1399999999999999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2.448</v>
      </c>
    </row>
    <row r="37" spans="1:29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 'Raw Data'!O32&gt;'Raw Data'!P32), 'Raw Data'!C32, 0)</f>
        <v>0</v>
      </c>
      <c r="O37" t="b">
        <f>'Raw Data'!C32&lt;'Raw Data'!E32</f>
        <v>0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0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0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0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0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0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0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Y38">
        <f>IF(AND('Raw Data'!D33&gt;4,'Raw Data'!O33&lt;'Raw Data'!P33),'Raw Data'!K33,IF(AND('Raw Data'!D33&gt;4,'Raw Data'!O33='Raw Data'!P33),0,IF('Raw Data'!O33='Raw Data'!P33,'Raw Data'!D33,0)))</f>
        <v>0</v>
      </c>
      <c r="Z38">
        <f>IF(AND('Raw Data'!D33&lt;4, 'Raw Data'!O33='Raw Data'!P33), 'Raw Data'!D33, 0)</f>
        <v>0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 'Raw Data'!O34&gt;'Raw Data'!P34), 'Raw Data'!C34, 0)</f>
        <v>0</v>
      </c>
      <c r="O39" t="b">
        <f>'Raw Data'!C34&lt;'Raw Data'!E34</f>
        <v>0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0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0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 'Raw Data'!O35&gt;'Raw Data'!P35), 'Raw Data'!C35, 0)</f>
        <v>0</v>
      </c>
      <c r="O40" t="b">
        <f>'Raw Data'!C35&lt;'Raw Data'!E35</f>
        <v>0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0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0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 'Raw Data'!O36&gt;'Raw Data'!P36), 'Raw Data'!C36, 0)</f>
        <v>0</v>
      </c>
      <c r="O41" t="b">
        <f>'Raw Data'!C36&lt;'Raw Data'!E36</f>
        <v>0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0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0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0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 'Raw Data'!O37&gt;'Raw Data'!P37), 'Raw Data'!C37, 0)</f>
        <v>0</v>
      </c>
      <c r="O42" t="b">
        <f>'Raw Data'!C37&lt;'Raw Data'!E37</f>
        <v>0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0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0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 'Raw Data'!O38&gt;'Raw Data'!P38), 'Raw Data'!C38, 0)</f>
        <v>0</v>
      </c>
      <c r="O43" t="b">
        <f>'Raw Data'!C38&lt;'Raw Data'!E38</f>
        <v>0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0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0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 'Raw Data'!O39&gt;'Raw Data'!P39), 'Raw Data'!C39, 0)</f>
        <v>0</v>
      </c>
      <c r="O44" t="b">
        <f>'Raw Data'!C39&lt;'Raw Data'!E39</f>
        <v>0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0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0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0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0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0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0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0</v>
      </c>
    </row>
    <row r="46" spans="1:29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0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0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0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0</v>
      </c>
    </row>
    <row r="47" spans="1:29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0</v>
      </c>
      <c r="O47" t="b">
        <f>'Raw Data'!C42&lt;'Raw Data'!E42</f>
        <v>0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0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0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0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0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0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0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0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0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0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0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Y50">
        <f>IF(AND('Raw Data'!D45&gt;4,'Raw Data'!O45&lt;'Raw Data'!P45),'Raw Data'!K45,IF(AND('Raw Data'!D45&gt;4,'Raw Data'!O45='Raw Data'!P45),0,IF('Raw Data'!O45='Raw Data'!P45,'Raw Data'!D45,0)))</f>
        <v>0</v>
      </c>
      <c r="Z50">
        <f>IF(AND('Raw Data'!D45&lt;4, 'Raw Data'!O45='Raw Data'!P45), 'Raw Data'!D45, 0)</f>
        <v>0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0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Y51">
        <f>IF(AND('Raw Data'!D46&gt;4,'Raw Data'!O46&lt;'Raw Data'!P46),'Raw Data'!K46,IF(AND('Raw Data'!D46&gt;4,'Raw Data'!O46='Raw Data'!P46),0,IF('Raw Data'!O46='Raw Data'!P46,'Raw Data'!D46,0)))</f>
        <v>0</v>
      </c>
      <c r="Z51">
        <f>IF(AND('Raw Data'!D46&lt;4, 'Raw Data'!O46='Raw Data'!P46), 'Raw Data'!D46, 0)</f>
        <v>0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0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0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0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0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0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0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0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0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0</v>
      </c>
      <c r="AB53">
        <f t="shared" si="9"/>
        <v>0</v>
      </c>
      <c r="AC53">
        <f t="shared" si="10"/>
        <v>0</v>
      </c>
    </row>
    <row r="54" spans="1:29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0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Y54">
        <f>IF(AND('Raw Data'!D49&gt;4,'Raw Data'!O49&lt;'Raw Data'!P49),'Raw Data'!K49,IF(AND('Raw Data'!D49&gt;4,'Raw Data'!O49='Raw Data'!P49),0,IF('Raw Data'!O49='Raw Data'!P49,'Raw Data'!D49,0)))</f>
        <v>0</v>
      </c>
      <c r="Z54">
        <f>IF(AND('Raw Data'!D49&lt;4, 'Raw Data'!O49='Raw Data'!P49), 'Raw Data'!D49, 0)</f>
        <v>0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0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0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0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0</v>
      </c>
    </row>
    <row r="56" spans="1:29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0</v>
      </c>
      <c r="Z56">
        <f>IF(AND('Raw Data'!D51&lt;4, 'Raw Data'!O51='Raw Data'!P51), 'Raw Data'!D51, 0)</f>
        <v>0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0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0</v>
      </c>
      <c r="Z57">
        <f>IF(AND('Raw Data'!D52&lt;4, 'Raw Data'!O52='Raw Data'!P52), 'Raw Data'!D52, 0)</f>
        <v>0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0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0</v>
      </c>
      <c r="Z58">
        <f>IF(AND('Raw Data'!D53&lt;4, 'Raw Data'!O53='Raw Data'!P53), 'Raw Data'!D53, 0)</f>
        <v>0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0</v>
      </c>
      <c r="Z59">
        <f>IF(AND('Raw Data'!D54&lt;4, 'Raw Data'!O54='Raw Data'!P54), 'Raw Data'!D54, 0)</f>
        <v>0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0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0</v>
      </c>
      <c r="Z60">
        <f>IF(AND('Raw Data'!D55&lt;4, 'Raw Data'!O55='Raw Data'!P55), 'Raw Data'!D55, 0)</f>
        <v>0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0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0</v>
      </c>
      <c r="Z61">
        <f>IF(AND('Raw Data'!D56&lt;4, 'Raw Data'!O56='Raw Data'!P56), 'Raw Data'!D56, 0)</f>
        <v>0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0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0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0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0</v>
      </c>
      <c r="Z63">
        <f>IF(AND('Raw Data'!D58&lt;4, 'Raw Data'!O58='Raw Data'!P58), 'Raw Data'!D58, 0)</f>
        <v>0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0</v>
      </c>
      <c r="Z64">
        <f>IF(AND('Raw Data'!D59&lt;4, 'Raw Data'!O59='Raw Data'!P59), 'Raw Data'!D59, 0)</f>
        <v>0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2022-10-21T03:14:48Z</dcterms:modified>
</cp:coreProperties>
</file>