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5B6CDB7EC4825C6985BDC333F994D4BE76F373A9" xr6:coauthVersionLast="47" xr6:coauthVersionMax="47" xr10:uidLastSave="{CC74CEEF-625B-47C6-9BFD-693BFE925F12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35" i="3" l="1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AC367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66" i="3" s="1"/>
  <c r="C366" i="3"/>
  <c r="B366" i="3"/>
  <c r="A366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AC364" i="3"/>
  <c r="AB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A364" i="3" s="1"/>
  <c r="E364" i="3"/>
  <c r="D364" i="3"/>
  <c r="C364" i="3"/>
  <c r="B364" i="3"/>
  <c r="A364" i="3"/>
  <c r="AC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B363" i="3" s="1"/>
  <c r="B363" i="3"/>
  <c r="A363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AC359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C358" i="3" s="1"/>
  <c r="C358" i="3"/>
  <c r="B358" i="3"/>
  <c r="A358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AC356" i="3"/>
  <c r="AB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A356" i="3" s="1"/>
  <c r="E356" i="3"/>
  <c r="D356" i="3"/>
  <c r="C356" i="3"/>
  <c r="B356" i="3"/>
  <c r="A356" i="3"/>
  <c r="AC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B355" i="3" s="1"/>
  <c r="B355" i="3"/>
  <c r="A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AC351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50" i="3" s="1"/>
  <c r="C350" i="3"/>
  <c r="B350" i="3"/>
  <c r="A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AC348" i="3"/>
  <c r="AB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A348" i="3" s="1"/>
  <c r="E348" i="3"/>
  <c r="D348" i="3"/>
  <c r="C348" i="3"/>
  <c r="B348" i="3"/>
  <c r="A348" i="3"/>
  <c r="AC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AC343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2" i="3" s="1"/>
  <c r="C342" i="3"/>
  <c r="B342" i="3"/>
  <c r="A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AC340" i="3"/>
  <c r="AB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A340" i="3" s="1"/>
  <c r="E340" i="3"/>
  <c r="D340" i="3"/>
  <c r="C340" i="3"/>
  <c r="B340" i="3"/>
  <c r="A340" i="3"/>
  <c r="AC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B339" i="3" s="1"/>
  <c r="B339" i="3"/>
  <c r="A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AC335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4" i="3" s="1"/>
  <c r="C334" i="3"/>
  <c r="B334" i="3"/>
  <c r="A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AC332" i="3"/>
  <c r="AB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A332" i="3" s="1"/>
  <c r="E332" i="3"/>
  <c r="D332" i="3"/>
  <c r="C332" i="3"/>
  <c r="B332" i="3"/>
  <c r="A332" i="3"/>
  <c r="AC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B331" i="3" s="1"/>
  <c r="B331" i="3"/>
  <c r="A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C327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6" i="3" s="1"/>
  <c r="C326" i="3"/>
  <c r="B326" i="3"/>
  <c r="A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AC324" i="3"/>
  <c r="AB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A324" i="3" s="1"/>
  <c r="E324" i="3"/>
  <c r="D324" i="3"/>
  <c r="C324" i="3"/>
  <c r="B324" i="3"/>
  <c r="A324" i="3"/>
  <c r="AC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AC319" i="3"/>
  <c r="AB319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8" i="3" s="1"/>
  <c r="C318" i="3"/>
  <c r="B318" i="3"/>
  <c r="A318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7" i="3" s="1"/>
  <c r="C317" i="3"/>
  <c r="B317" i="3"/>
  <c r="A317" i="3"/>
  <c r="AC316" i="3"/>
  <c r="AB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A316" i="3" s="1"/>
  <c r="E316" i="3"/>
  <c r="D316" i="3"/>
  <c r="C316" i="3"/>
  <c r="B316" i="3"/>
  <c r="A316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AB315" i="3" s="1"/>
  <c r="B315" i="3"/>
  <c r="A315" i="3"/>
  <c r="AC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AB314" i="3" s="1"/>
  <c r="B314" i="3"/>
  <c r="A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AC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B312" i="3" s="1"/>
  <c r="D312" i="3"/>
  <c r="C312" i="3"/>
  <c r="B312" i="3"/>
  <c r="A312" i="3"/>
  <c r="AB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B311" i="3"/>
  <c r="A311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B309" i="3"/>
  <c r="A309" i="3"/>
  <c r="AC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A308" i="3" s="1"/>
  <c r="E308" i="3"/>
  <c r="D308" i="3"/>
  <c r="C308" i="3"/>
  <c r="B308" i="3"/>
  <c r="A308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AC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AB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5" i="3" s="1"/>
  <c r="C305" i="3"/>
  <c r="B305" i="3"/>
  <c r="A305" i="3"/>
  <c r="AC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B304" i="3" s="1"/>
  <c r="D304" i="3"/>
  <c r="C304" i="3"/>
  <c r="B304" i="3"/>
  <c r="A304" i="3"/>
  <c r="AB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B303" i="3"/>
  <c r="A303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AB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B301" i="3"/>
  <c r="A301" i="3"/>
  <c r="AC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A300" i="3" s="1"/>
  <c r="E300" i="3"/>
  <c r="D300" i="3"/>
  <c r="C300" i="3"/>
  <c r="B300" i="3"/>
  <c r="A300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AC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AB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7" i="3" s="1"/>
  <c r="C297" i="3"/>
  <c r="B297" i="3"/>
  <c r="A297" i="3"/>
  <c r="AC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B296" i="3" s="1"/>
  <c r="D296" i="3"/>
  <c r="C296" i="3"/>
  <c r="B296" i="3"/>
  <c r="A296" i="3"/>
  <c r="AB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B295" i="3"/>
  <c r="A295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AB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B293" i="3"/>
  <c r="A293" i="3"/>
  <c r="AC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A292" i="3" s="1"/>
  <c r="E292" i="3"/>
  <c r="D292" i="3"/>
  <c r="C292" i="3"/>
  <c r="B292" i="3"/>
  <c r="A292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AB291" i="3" s="1"/>
  <c r="B291" i="3"/>
  <c r="A291" i="3"/>
  <c r="AC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AB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9" i="3" s="1"/>
  <c r="C289" i="3"/>
  <c r="B289" i="3"/>
  <c r="A289" i="3"/>
  <c r="AC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B288" i="3" s="1"/>
  <c r="D288" i="3"/>
  <c r="C288" i="3"/>
  <c r="B288" i="3"/>
  <c r="A288" i="3"/>
  <c r="AB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B287" i="3"/>
  <c r="A287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AB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C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A284" i="3" s="1"/>
  <c r="E284" i="3"/>
  <c r="D284" i="3"/>
  <c r="C284" i="3"/>
  <c r="B284" i="3"/>
  <c r="A284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AB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1" i="3" s="1"/>
  <c r="C281" i="3"/>
  <c r="B281" i="3"/>
  <c r="A281" i="3"/>
  <c r="AC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B280" i="3" s="1"/>
  <c r="D280" i="3"/>
  <c r="C280" i="3"/>
  <c r="B280" i="3"/>
  <c r="A280" i="3"/>
  <c r="AB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B279" i="3"/>
  <c r="A279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AC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A276" i="3" s="1"/>
  <c r="E276" i="3"/>
  <c r="D276" i="3"/>
  <c r="C276" i="3"/>
  <c r="B276" i="3"/>
  <c r="A276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AC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AB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3" i="3" s="1"/>
  <c r="C273" i="3"/>
  <c r="B273" i="3"/>
  <c r="A273" i="3"/>
  <c r="AC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B272" i="3" s="1"/>
  <c r="D272" i="3"/>
  <c r="C272" i="3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B271" i="3"/>
  <c r="A271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AC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A268" i="3" s="1"/>
  <c r="E268" i="3"/>
  <c r="D268" i="3"/>
  <c r="C268" i="3"/>
  <c r="AB268" i="3" s="1"/>
  <c r="B268" i="3"/>
  <c r="A268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AB267" i="3" s="1"/>
  <c r="B267" i="3"/>
  <c r="A267" i="3"/>
  <c r="AC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AB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C265" i="3" s="1"/>
  <c r="C265" i="3"/>
  <c r="B265" i="3"/>
  <c r="A265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B264" i="3" s="1"/>
  <c r="D264" i="3"/>
  <c r="AC264" i="3" s="1"/>
  <c r="C264" i="3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B263" i="3"/>
  <c r="A263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AC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A260" i="3" s="1"/>
  <c r="E260" i="3"/>
  <c r="D260" i="3"/>
  <c r="C260" i="3"/>
  <c r="AB260" i="3" s="1"/>
  <c r="B260" i="3"/>
  <c r="A260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AB259" i="3" s="1"/>
  <c r="B259" i="3"/>
  <c r="A259" i="3"/>
  <c r="AC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AB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C257" i="3" s="1"/>
  <c r="C257" i="3"/>
  <c r="B257" i="3"/>
  <c r="A257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B256" i="3" s="1"/>
  <c r="D256" i="3"/>
  <c r="AC256" i="3" s="1"/>
  <c r="C256" i="3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B255" i="3"/>
  <c r="A255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AC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A252" i="3" s="1"/>
  <c r="E252" i="3"/>
  <c r="D252" i="3"/>
  <c r="C252" i="3"/>
  <c r="B252" i="3"/>
  <c r="A252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AB251" i="3" s="1"/>
  <c r="B251" i="3"/>
  <c r="A251" i="3"/>
  <c r="AC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AB249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C249" i="3" s="1"/>
  <c r="C249" i="3"/>
  <c r="B249" i="3"/>
  <c r="A249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B248" i="3" s="1"/>
  <c r="D248" i="3"/>
  <c r="AC248" i="3" s="1"/>
  <c r="C248" i="3"/>
  <c r="B248" i="3"/>
  <c r="A248" i="3"/>
  <c r="AB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B247" i="3"/>
  <c r="A247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AC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A244" i="3" s="1"/>
  <c r="E244" i="3"/>
  <c r="D244" i="3"/>
  <c r="C244" i="3"/>
  <c r="B244" i="3"/>
  <c r="A244" i="3"/>
  <c r="AC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AC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AB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C241" i="3" s="1"/>
  <c r="C241" i="3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C240" i="3" s="1"/>
  <c r="C240" i="3"/>
  <c r="B240" i="3"/>
  <c r="A240" i="3"/>
  <c r="AB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B239" i="3"/>
  <c r="A239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AC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A236" i="3" s="1"/>
  <c r="E236" i="3"/>
  <c r="D236" i="3"/>
  <c r="C236" i="3"/>
  <c r="B236" i="3"/>
  <c r="A236" i="3"/>
  <c r="AC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C233" i="3" s="1"/>
  <c r="C233" i="3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C232" i="3" s="1"/>
  <c r="C232" i="3"/>
  <c r="B232" i="3"/>
  <c r="A232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AB231" i="3" s="1"/>
  <c r="D231" i="3"/>
  <c r="C231" i="3"/>
  <c r="B231" i="3"/>
  <c r="A231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AC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A228" i="3" s="1"/>
  <c r="E228" i="3"/>
  <c r="AB228" i="3" s="1"/>
  <c r="D228" i="3"/>
  <c r="C228" i="3"/>
  <c r="B228" i="3"/>
  <c r="A228" i="3"/>
  <c r="AC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C225" i="3" s="1"/>
  <c r="C225" i="3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B224" i="3"/>
  <c r="A224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AB223" i="3" s="1"/>
  <c r="D223" i="3"/>
  <c r="C223" i="3"/>
  <c r="B223" i="3"/>
  <c r="A223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AC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A220" i="3" s="1"/>
  <c r="E220" i="3"/>
  <c r="AB220" i="3" s="1"/>
  <c r="D220" i="3"/>
  <c r="C220" i="3"/>
  <c r="B220" i="3"/>
  <c r="A220" i="3"/>
  <c r="AC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C217" i="3" s="1"/>
  <c r="C217" i="3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C216" i="3" s="1"/>
  <c r="C216" i="3"/>
  <c r="B216" i="3"/>
  <c r="A216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AB215" i="3" s="1"/>
  <c r="D215" i="3"/>
  <c r="C215" i="3"/>
  <c r="B215" i="3"/>
  <c r="A215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AC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A212" i="3" s="1"/>
  <c r="E212" i="3"/>
  <c r="AB212" i="3" s="1"/>
  <c r="D212" i="3"/>
  <c r="C212" i="3"/>
  <c r="B212" i="3"/>
  <c r="A212" i="3"/>
  <c r="AC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AB211" i="3" s="1"/>
  <c r="B211" i="3"/>
  <c r="A211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C209" i="3" s="1"/>
  <c r="C209" i="3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C208" i="3" s="1"/>
  <c r="C208" i="3"/>
  <c r="B208" i="3"/>
  <c r="A208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AB207" i="3" s="1"/>
  <c r="D207" i="3"/>
  <c r="C207" i="3"/>
  <c r="B207" i="3"/>
  <c r="A207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AC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A204" i="3" s="1"/>
  <c r="E204" i="3"/>
  <c r="AB204" i="3" s="1"/>
  <c r="D204" i="3"/>
  <c r="C204" i="3"/>
  <c r="B204" i="3"/>
  <c r="A204" i="3"/>
  <c r="AC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AB203" i="3" s="1"/>
  <c r="B203" i="3"/>
  <c r="A203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AC201" i="3" s="1"/>
  <c r="C201" i="3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C200" i="3" s="1"/>
  <c r="C200" i="3"/>
  <c r="B200" i="3"/>
  <c r="A200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AB199" i="3" s="1"/>
  <c r="D199" i="3"/>
  <c r="C199" i="3"/>
  <c r="B199" i="3"/>
  <c r="A199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AC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A196" i="3" s="1"/>
  <c r="E196" i="3"/>
  <c r="AB196" i="3" s="1"/>
  <c r="D196" i="3"/>
  <c r="C196" i="3"/>
  <c r="B196" i="3"/>
  <c r="A196" i="3"/>
  <c r="AC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AB195" i="3" s="1"/>
  <c r="B195" i="3"/>
  <c r="A195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C193" i="3" s="1"/>
  <c r="C193" i="3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AB191" i="3" s="1"/>
  <c r="D191" i="3"/>
  <c r="C191" i="3"/>
  <c r="B191" i="3"/>
  <c r="A191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AC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A188" i="3" s="1"/>
  <c r="E188" i="3"/>
  <c r="AB188" i="3" s="1"/>
  <c r="D188" i="3"/>
  <c r="C188" i="3"/>
  <c r="B188" i="3"/>
  <c r="A188" i="3"/>
  <c r="AC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AB187" i="3" s="1"/>
  <c r="B187" i="3"/>
  <c r="A187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C185" i="3" s="1"/>
  <c r="C185" i="3"/>
  <c r="B185" i="3"/>
  <c r="A185" i="3"/>
  <c r="AB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B184" i="3"/>
  <c r="A184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AB183" i="3" s="1"/>
  <c r="D183" i="3"/>
  <c r="C183" i="3"/>
  <c r="B183" i="3"/>
  <c r="A183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AC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A180" i="3" s="1"/>
  <c r="E180" i="3"/>
  <c r="AB180" i="3" s="1"/>
  <c r="D180" i="3"/>
  <c r="C180" i="3"/>
  <c r="B180" i="3"/>
  <c r="A180" i="3"/>
  <c r="AC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AB179" i="3" s="1"/>
  <c r="B179" i="3"/>
  <c r="A179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C177" i="3" s="1"/>
  <c r="C177" i="3"/>
  <c r="B177" i="3"/>
  <c r="A177" i="3"/>
  <c r="AB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D176" i="3"/>
  <c r="C176" i="3"/>
  <c r="B176" i="3"/>
  <c r="A176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AB175" i="3" s="1"/>
  <c r="D175" i="3"/>
  <c r="C175" i="3"/>
  <c r="B175" i="3"/>
  <c r="A175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B174" i="3" s="1"/>
  <c r="B174" i="3"/>
  <c r="A174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A172" i="3" s="1"/>
  <c r="E172" i="3"/>
  <c r="AB172" i="3" s="1"/>
  <c r="D172" i="3"/>
  <c r="C172" i="3"/>
  <c r="B172" i="3"/>
  <c r="A172" i="3"/>
  <c r="AC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AB171" i="3" s="1"/>
  <c r="B171" i="3"/>
  <c r="A171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C169" i="3" s="1"/>
  <c r="C169" i="3"/>
  <c r="B169" i="3"/>
  <c r="A169" i="3"/>
  <c r="AB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D168" i="3"/>
  <c r="C168" i="3"/>
  <c r="B168" i="3"/>
  <c r="A168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AB167" i="3" s="1"/>
  <c r="D167" i="3"/>
  <c r="C167" i="3"/>
  <c r="B167" i="3"/>
  <c r="A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AC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A164" i="3" s="1"/>
  <c r="E164" i="3"/>
  <c r="AB164" i="3" s="1"/>
  <c r="D164" i="3"/>
  <c r="C164" i="3"/>
  <c r="B164" i="3"/>
  <c r="A164" i="3"/>
  <c r="AC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AB163" i="3" s="1"/>
  <c r="B163" i="3"/>
  <c r="A163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C161" i="3" s="1"/>
  <c r="C161" i="3"/>
  <c r="B161" i="3"/>
  <c r="A161" i="3"/>
  <c r="AB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B160" i="3"/>
  <c r="A160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AB159" i="3" s="1"/>
  <c r="D159" i="3"/>
  <c r="C159" i="3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AC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A156" i="3" s="1"/>
  <c r="E156" i="3"/>
  <c r="AB156" i="3" s="1"/>
  <c r="D156" i="3"/>
  <c r="C156" i="3"/>
  <c r="B156" i="3"/>
  <c r="A156" i="3"/>
  <c r="AC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AB155" i="3" s="1"/>
  <c r="B155" i="3"/>
  <c r="A155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C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AB153" i="3" s="1"/>
  <c r="D153" i="3"/>
  <c r="C153" i="3"/>
  <c r="B153" i="3"/>
  <c r="A153" i="3"/>
  <c r="AB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D152" i="3"/>
  <c r="C152" i="3"/>
  <c r="B152" i="3"/>
  <c r="A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AB151" i="3" s="1"/>
  <c r="D151" i="3"/>
  <c r="C151" i="3"/>
  <c r="B151" i="3"/>
  <c r="A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B150" i="3"/>
  <c r="A150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AC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A148" i="3" s="1"/>
  <c r="E148" i="3"/>
  <c r="AB148" i="3" s="1"/>
  <c r="D148" i="3"/>
  <c r="C148" i="3"/>
  <c r="B148" i="3"/>
  <c r="A148" i="3"/>
  <c r="AC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AB147" i="3" s="1"/>
  <c r="B147" i="3"/>
  <c r="A147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AB145" i="3" s="1"/>
  <c r="D145" i="3"/>
  <c r="AC145" i="3" s="1"/>
  <c r="C145" i="3"/>
  <c r="B145" i="3"/>
  <c r="A145" i="3"/>
  <c r="AB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AB143" i="3" s="1"/>
  <c r="D143" i="3"/>
  <c r="C143" i="3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A140" i="3" s="1"/>
  <c r="E140" i="3"/>
  <c r="AB140" i="3" s="1"/>
  <c r="D140" i="3"/>
  <c r="C140" i="3"/>
  <c r="B140" i="3"/>
  <c r="A140" i="3"/>
  <c r="AC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AB139" i="3" s="1"/>
  <c r="B139" i="3"/>
  <c r="A139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C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AB137" i="3" s="1"/>
  <c r="D137" i="3"/>
  <c r="C137" i="3"/>
  <c r="B137" i="3"/>
  <c r="A137" i="3"/>
  <c r="AB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B136" i="3"/>
  <c r="A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AB135" i="3" s="1"/>
  <c r="D135" i="3"/>
  <c r="C135" i="3"/>
  <c r="B135" i="3"/>
  <c r="A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AB132" i="3" s="1"/>
  <c r="D132" i="3"/>
  <c r="C132" i="3"/>
  <c r="B132" i="3"/>
  <c r="A132" i="3"/>
  <c r="AC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AB131" i="3" s="1"/>
  <c r="B131" i="3"/>
  <c r="A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C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B129" i="3" s="1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C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B127" i="3" s="1"/>
  <c r="D127" i="3"/>
  <c r="C127" i="3"/>
  <c r="B127" i="3"/>
  <c r="A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B126" i="3" s="1"/>
  <c r="B126" i="3"/>
  <c r="A126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C124" i="3" s="1"/>
  <c r="C124" i="3"/>
  <c r="AB124" i="3" s="1"/>
  <c r="B124" i="3"/>
  <c r="A124" i="3"/>
  <c r="AB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D123" i="3"/>
  <c r="C123" i="3"/>
  <c r="B123" i="3"/>
  <c r="A123" i="3"/>
  <c r="AC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C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B120" i="3" s="1"/>
  <c r="B120" i="3"/>
  <c r="A120" i="3"/>
  <c r="AB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C119" i="3" s="1"/>
  <c r="C119" i="3"/>
  <c r="B119" i="3"/>
  <c r="A119" i="3"/>
  <c r="AC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B118" i="3" s="1"/>
  <c r="B118" i="3"/>
  <c r="A118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AB117" i="3" s="1"/>
  <c r="D117" i="3"/>
  <c r="C117" i="3"/>
  <c r="B117" i="3"/>
  <c r="A117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C116" i="3" s="1"/>
  <c r="C116" i="3"/>
  <c r="AB116" i="3" s="1"/>
  <c r="B116" i="3"/>
  <c r="A116" i="3"/>
  <c r="AB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B115" i="3"/>
  <c r="A115" i="3"/>
  <c r="AC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C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AB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C111" i="3" s="1"/>
  <c r="C111" i="3"/>
  <c r="B111" i="3"/>
  <c r="A111" i="3"/>
  <c r="AC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B110" i="3" s="1"/>
  <c r="D110" i="3"/>
  <c r="C110" i="3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B109" i="3"/>
  <c r="A109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AB108" i="3" s="1"/>
  <c r="B108" i="3"/>
  <c r="A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B107" i="3"/>
  <c r="A107" i="3"/>
  <c r="AC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AB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C103" i="3" s="1"/>
  <c r="C103" i="3"/>
  <c r="B103" i="3"/>
  <c r="A103" i="3"/>
  <c r="AC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B102" i="3" s="1"/>
  <c r="D102" i="3"/>
  <c r="C102" i="3"/>
  <c r="B102" i="3"/>
  <c r="A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AB101" i="3" s="1"/>
  <c r="D101" i="3"/>
  <c r="C101" i="3"/>
  <c r="B101" i="3"/>
  <c r="A101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B99" i="3"/>
  <c r="A99" i="3"/>
  <c r="AC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B95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B95" i="3"/>
  <c r="A95" i="3"/>
  <c r="AC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B94" i="3" s="1"/>
  <c r="D94" i="3"/>
  <c r="C94" i="3"/>
  <c r="B94" i="3"/>
  <c r="A94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AB93" i="3" s="1"/>
  <c r="D93" i="3"/>
  <c r="C93" i="3"/>
  <c r="B93" i="3"/>
  <c r="A93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B91" i="3"/>
  <c r="A91" i="3"/>
  <c r="AC90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B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C87" i="3" s="1"/>
  <c r="C87" i="3"/>
  <c r="B87" i="3"/>
  <c r="A87" i="3"/>
  <c r="AC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6" i="3" s="1"/>
  <c r="B86" i="3"/>
  <c r="A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B83" i="3"/>
  <c r="A83" i="3"/>
  <c r="AC82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B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B79" i="3"/>
  <c r="A79" i="3"/>
  <c r="AC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B75" i="3"/>
  <c r="A75" i="3"/>
  <c r="AC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B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B71" i="3"/>
  <c r="A71" i="3"/>
  <c r="AC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B67" i="3"/>
  <c r="A67" i="3"/>
  <c r="AC66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A65" i="3"/>
  <c r="Z65" i="3"/>
  <c r="Y65" i="3"/>
  <c r="X65" i="3"/>
  <c r="W65" i="3"/>
  <c r="V65" i="3"/>
  <c r="U65" i="3"/>
  <c r="T65" i="3"/>
  <c r="S65" i="3"/>
  <c r="R65" i="3"/>
  <c r="R3" i="3" s="1"/>
  <c r="Q65" i="3"/>
  <c r="P65" i="3"/>
  <c r="O65" i="3"/>
  <c r="N65" i="3"/>
  <c r="M65" i="3"/>
  <c r="L65" i="3"/>
  <c r="K65" i="3"/>
  <c r="J65" i="3"/>
  <c r="J3" i="3" s="1"/>
  <c r="I65" i="3"/>
  <c r="H65" i="3"/>
  <c r="G65" i="3"/>
  <c r="F65" i="3"/>
  <c r="AC65" i="3" s="1"/>
  <c r="E65" i="3"/>
  <c r="D65" i="3"/>
  <c r="C65" i="3"/>
  <c r="AB65" i="3" s="1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B63" i="3"/>
  <c r="Z63" i="3"/>
  <c r="Y63" i="3"/>
  <c r="X63" i="3"/>
  <c r="W63" i="3"/>
  <c r="AA63" i="3" s="1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C63" i="3" s="1"/>
  <c r="C63" i="3"/>
  <c r="B63" i="3"/>
  <c r="A63" i="3"/>
  <c r="AC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A62" i="3" s="1"/>
  <c r="E62" i="3"/>
  <c r="AB62" i="3" s="1"/>
  <c r="D62" i="3"/>
  <c r="C62" i="3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B59" i="3"/>
  <c r="A59" i="3"/>
  <c r="AC58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8" i="3" s="1"/>
  <c r="B58" i="3"/>
  <c r="A58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B55" i="3"/>
  <c r="Z55" i="3"/>
  <c r="Y55" i="3"/>
  <c r="X55" i="3"/>
  <c r="W55" i="3"/>
  <c r="AA55" i="3" s="1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B55" i="3"/>
  <c r="A55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B54" i="3" s="1"/>
  <c r="D54" i="3"/>
  <c r="C54" i="3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B51" i="3"/>
  <c r="A51" i="3"/>
  <c r="AC50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B50" i="3" s="1"/>
  <c r="B50" i="3"/>
  <c r="A50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AB47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B47" i="3"/>
  <c r="A47" i="3"/>
  <c r="AC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I3" i="3" s="1"/>
  <c r="H46" i="3"/>
  <c r="G46" i="3"/>
  <c r="F46" i="3"/>
  <c r="AA46" i="3" s="1"/>
  <c r="E46" i="3"/>
  <c r="AB46" i="3" s="1"/>
  <c r="D46" i="3"/>
  <c r="C46" i="3"/>
  <c r="B46" i="3"/>
  <c r="A46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B43" i="3"/>
  <c r="A43" i="3"/>
  <c r="AC42" i="3"/>
  <c r="Z42" i="3"/>
  <c r="Y42" i="3"/>
  <c r="X42" i="3"/>
  <c r="W42" i="3"/>
  <c r="AA42" i="3" s="1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A41" i="3"/>
  <c r="Z40" i="3"/>
  <c r="Y40" i="3"/>
  <c r="X40" i="3"/>
  <c r="W40" i="3"/>
  <c r="AA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B39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C39" i="3" s="1"/>
  <c r="C39" i="3"/>
  <c r="B39" i="3"/>
  <c r="A39" i="3"/>
  <c r="AC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A38" i="3" s="1"/>
  <c r="E38" i="3"/>
  <c r="AB38" i="3" s="1"/>
  <c r="D38" i="3"/>
  <c r="C38" i="3"/>
  <c r="B38" i="3"/>
  <c r="A38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A37" i="3"/>
  <c r="AA36" i="3"/>
  <c r="Z36" i="3"/>
  <c r="Y36" i="3"/>
  <c r="X36" i="3"/>
  <c r="W36" i="3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B36" i="3"/>
  <c r="A36" i="3"/>
  <c r="AB35" i="3"/>
  <c r="AA35" i="3"/>
  <c r="Z35" i="3"/>
  <c r="Y35" i="3"/>
  <c r="X35" i="3"/>
  <c r="W35" i="3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T35" i="3" s="1"/>
  <c r="C35" i="3"/>
  <c r="B35" i="3"/>
  <c r="U35" i="3" s="1"/>
  <c r="A35" i="3"/>
  <c r="AC34" i="3"/>
  <c r="Z34" i="3"/>
  <c r="Y34" i="3"/>
  <c r="X34" i="3"/>
  <c r="W34" i="3"/>
  <c r="AA34" i="3" s="1"/>
  <c r="V34" i="3"/>
  <c r="U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4" i="3" s="1"/>
  <c r="A34" i="3"/>
  <c r="AA33" i="3"/>
  <c r="Z33" i="3"/>
  <c r="Y33" i="3"/>
  <c r="X33" i="3"/>
  <c r="W33" i="3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A33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AB31" i="3"/>
  <c r="Z31" i="3"/>
  <c r="Y31" i="3"/>
  <c r="X31" i="3"/>
  <c r="W31" i="3"/>
  <c r="AA31" i="3" s="1"/>
  <c r="V31" i="3"/>
  <c r="U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1" i="3" s="1"/>
  <c r="C31" i="3"/>
  <c r="B31" i="3"/>
  <c r="A31" i="3"/>
  <c r="AC30" i="3"/>
  <c r="Z30" i="3"/>
  <c r="Y30" i="3"/>
  <c r="X30" i="3"/>
  <c r="W30" i="3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A30" i="3" s="1"/>
  <c r="E30" i="3"/>
  <c r="D30" i="3"/>
  <c r="C30" i="3"/>
  <c r="AB30" i="3" s="1"/>
  <c r="B30" i="3"/>
  <c r="U30" i="3" s="1"/>
  <c r="A30" i="3"/>
  <c r="Z29" i="3"/>
  <c r="Y29" i="3"/>
  <c r="X29" i="3"/>
  <c r="W29" i="3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U29" i="3" s="1"/>
  <c r="A29" i="3"/>
  <c r="AA28" i="3"/>
  <c r="Z28" i="3"/>
  <c r="Y28" i="3"/>
  <c r="X28" i="3"/>
  <c r="W28" i="3"/>
  <c r="V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B28" i="3"/>
  <c r="A28" i="3"/>
  <c r="AB27" i="3"/>
  <c r="Z27" i="3"/>
  <c r="Y27" i="3"/>
  <c r="X27" i="3"/>
  <c r="W27" i="3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A27" i="3" s="1"/>
  <c r="E27" i="3"/>
  <c r="D27" i="3"/>
  <c r="AC27" i="3" s="1"/>
  <c r="C27" i="3"/>
  <c r="B27" i="3"/>
  <c r="U27" i="3" s="1"/>
  <c r="A27" i="3"/>
  <c r="AC26" i="3"/>
  <c r="Z26" i="3"/>
  <c r="Y26" i="3"/>
  <c r="X26" i="3"/>
  <c r="W26" i="3"/>
  <c r="AA26" i="3" s="1"/>
  <c r="V26" i="3"/>
  <c r="U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6" i="3" s="1"/>
  <c r="A26" i="3"/>
  <c r="AA25" i="3"/>
  <c r="Z25" i="3"/>
  <c r="Y25" i="3"/>
  <c r="X25" i="3"/>
  <c r="W25" i="3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A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AB23" i="3"/>
  <c r="Z23" i="3"/>
  <c r="Y23" i="3"/>
  <c r="X23" i="3"/>
  <c r="W23" i="3"/>
  <c r="AA23" i="3" s="1"/>
  <c r="V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C22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A22" i="3" s="1"/>
  <c r="E22" i="3"/>
  <c r="D22" i="3"/>
  <c r="C22" i="3"/>
  <c r="AB22" i="3" s="1"/>
  <c r="B22" i="3"/>
  <c r="U22" i="3" s="1"/>
  <c r="A22" i="3"/>
  <c r="Z21" i="3"/>
  <c r="Y21" i="3"/>
  <c r="X21" i="3"/>
  <c r="W21" i="3"/>
  <c r="V21" i="3"/>
  <c r="R21" i="3"/>
  <c r="Q21" i="3"/>
  <c r="P21" i="3"/>
  <c r="O21" i="3"/>
  <c r="N21" i="3"/>
  <c r="N4" i="3" s="1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U21" i="3" s="1"/>
  <c r="A21" i="3"/>
  <c r="AA20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20" i="3" s="1"/>
  <c r="C20" i="3"/>
  <c r="B20" i="3"/>
  <c r="AB19" i="3"/>
  <c r="Z19" i="3"/>
  <c r="Y19" i="3"/>
  <c r="X19" i="3"/>
  <c r="W19" i="3"/>
  <c r="V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A19" i="3" s="1"/>
  <c r="E19" i="3"/>
  <c r="D19" i="3"/>
  <c r="AC19" i="3" s="1"/>
  <c r="C19" i="3"/>
  <c r="B19" i="3"/>
  <c r="U19" i="3" s="1"/>
  <c r="A19" i="3"/>
  <c r="AC18" i="3"/>
  <c r="Z18" i="3"/>
  <c r="Y18" i="3"/>
  <c r="X18" i="3"/>
  <c r="W18" i="3"/>
  <c r="AA18" i="3" s="1"/>
  <c r="V18" i="3"/>
  <c r="U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8" i="3" s="1"/>
  <c r="A18" i="3"/>
  <c r="AA17" i="3"/>
  <c r="Z17" i="3"/>
  <c r="Y17" i="3"/>
  <c r="X17" i="3"/>
  <c r="W17" i="3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A17" i="3"/>
  <c r="Z16" i="3"/>
  <c r="Y16" i="3"/>
  <c r="X16" i="3"/>
  <c r="W16" i="3"/>
  <c r="AA16" i="3" s="1"/>
  <c r="V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U16" i="3" s="1"/>
  <c r="A16" i="3"/>
  <c r="AB15" i="3"/>
  <c r="Z15" i="3"/>
  <c r="Y15" i="3"/>
  <c r="X15" i="3"/>
  <c r="W15" i="3"/>
  <c r="AA15" i="3" s="1"/>
  <c r="V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5" i="3" s="1"/>
  <c r="A15" i="3"/>
  <c r="AC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A14" i="3" s="1"/>
  <c r="E14" i="3"/>
  <c r="D14" i="3"/>
  <c r="C14" i="3"/>
  <c r="AB14" i="3" s="1"/>
  <c r="B14" i="3"/>
  <c r="U14" i="3" s="1"/>
  <c r="A14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U13" i="3" s="1"/>
  <c r="A13" i="3"/>
  <c r="AA12" i="3"/>
  <c r="Z12" i="3"/>
  <c r="Y12" i="3"/>
  <c r="X12" i="3"/>
  <c r="W12" i="3"/>
  <c r="V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C12" i="3" s="1"/>
  <c r="C12" i="3"/>
  <c r="B12" i="3"/>
  <c r="A12" i="3"/>
  <c r="AB11" i="3"/>
  <c r="Z11" i="3"/>
  <c r="Y11" i="3"/>
  <c r="X11" i="3"/>
  <c r="W11" i="3"/>
  <c r="AA11" i="3" s="1"/>
  <c r="V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B11" i="3"/>
  <c r="U11" i="3" s="1"/>
  <c r="A11" i="3"/>
  <c r="AC10" i="3"/>
  <c r="Z10" i="3"/>
  <c r="Y10" i="3"/>
  <c r="X10" i="3"/>
  <c r="W10" i="3"/>
  <c r="AA10" i="3" s="1"/>
  <c r="V10" i="3"/>
  <c r="V3" i="3" s="1"/>
  <c r="U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10" i="3" s="1"/>
  <c r="A10" i="3"/>
  <c r="AA9" i="3"/>
  <c r="Z9" i="3"/>
  <c r="Y9" i="3"/>
  <c r="X9" i="3"/>
  <c r="W9" i="3"/>
  <c r="V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3" i="3" s="1"/>
  <c r="A9" i="3"/>
  <c r="Z8" i="3"/>
  <c r="Y8" i="3"/>
  <c r="X8" i="3"/>
  <c r="W8" i="3"/>
  <c r="V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C8" i="3" s="1"/>
  <c r="E8" i="3"/>
  <c r="D8" i="3"/>
  <c r="C8" i="3"/>
  <c r="B8" i="3"/>
  <c r="U8" i="3" s="1"/>
  <c r="A8" i="3"/>
  <c r="AB7" i="3"/>
  <c r="Z7" i="3"/>
  <c r="Y7" i="3"/>
  <c r="X7" i="3"/>
  <c r="X3" i="3" s="1"/>
  <c r="W7" i="3"/>
  <c r="AA7" i="3" s="1"/>
  <c r="V7" i="3"/>
  <c r="U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T7" i="3" s="1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Z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T36" i="3" l="1"/>
  <c r="AB36" i="3"/>
  <c r="U36" i="3"/>
  <c r="S36" i="3"/>
  <c r="F4" i="3"/>
  <c r="F5" i="3" s="1"/>
  <c r="W3" i="3"/>
  <c r="AA8" i="3"/>
  <c r="AA4" i="3" s="1"/>
  <c r="AA5" i="3" s="1"/>
  <c r="T12" i="3"/>
  <c r="U12" i="3"/>
  <c r="AB12" i="3"/>
  <c r="S17" i="3"/>
  <c r="U17" i="3"/>
  <c r="T17" i="3"/>
  <c r="H3" i="3"/>
  <c r="P3" i="3"/>
  <c r="F3" i="3"/>
  <c r="N3" i="3"/>
  <c r="U15" i="3"/>
  <c r="AC15" i="3"/>
  <c r="AB18" i="3"/>
  <c r="AA69" i="3"/>
  <c r="AA77" i="3"/>
  <c r="AA85" i="3"/>
  <c r="AA93" i="3"/>
  <c r="AA101" i="3"/>
  <c r="W4" i="3"/>
  <c r="W5" i="3" s="1"/>
  <c r="I4" i="3"/>
  <c r="G3" i="3"/>
  <c r="G4" i="3"/>
  <c r="G5" i="3" s="1"/>
  <c r="N2" i="3"/>
  <c r="Z4" i="3"/>
  <c r="Z5" i="3" s="1"/>
  <c r="Y3" i="3"/>
  <c r="X4" i="3"/>
  <c r="AA13" i="3"/>
  <c r="AA3" i="3" s="1"/>
  <c r="S23" i="3"/>
  <c r="S25" i="3"/>
  <c r="U25" i="3"/>
  <c r="T25" i="3"/>
  <c r="AA117" i="3"/>
  <c r="AA125" i="3"/>
  <c r="S7" i="3"/>
  <c r="AB20" i="3"/>
  <c r="T20" i="3"/>
  <c r="U20" i="3"/>
  <c r="U4" i="3" s="1"/>
  <c r="U5" i="3" s="1"/>
  <c r="S20" i="3"/>
  <c r="AB26" i="3"/>
  <c r="S31" i="3"/>
  <c r="AB66" i="3"/>
  <c r="AB74" i="3"/>
  <c r="AB82" i="3"/>
  <c r="AB90" i="3"/>
  <c r="AB98" i="3"/>
  <c r="AB106" i="3"/>
  <c r="Q3" i="3"/>
  <c r="P4" i="3"/>
  <c r="U23" i="3"/>
  <c r="AC23" i="3"/>
  <c r="U28" i="3"/>
  <c r="AB28" i="3"/>
  <c r="T28" i="3"/>
  <c r="T31" i="3"/>
  <c r="S33" i="3"/>
  <c r="U33" i="3"/>
  <c r="T33" i="3"/>
  <c r="AA37" i="3"/>
  <c r="D4" i="3"/>
  <c r="D5" i="3" s="1"/>
  <c r="D3" i="3"/>
  <c r="AC7" i="3"/>
  <c r="L4" i="3"/>
  <c r="L5" i="3" s="1"/>
  <c r="L3" i="3"/>
  <c r="B4" i="3"/>
  <c r="B5" i="3" s="1"/>
  <c r="U9" i="3"/>
  <c r="S9" i="3"/>
  <c r="T9" i="3"/>
  <c r="J4" i="3"/>
  <c r="R4" i="3"/>
  <c r="AA21" i="3"/>
  <c r="AB34" i="3"/>
  <c r="AB42" i="3"/>
  <c r="AB114" i="3"/>
  <c r="AB122" i="3"/>
  <c r="E4" i="3"/>
  <c r="E5" i="3" s="1"/>
  <c r="M4" i="3"/>
  <c r="M5" i="3" s="1"/>
  <c r="V4" i="3"/>
  <c r="V5" i="3" s="1"/>
  <c r="J2" i="3"/>
  <c r="K4" i="3"/>
  <c r="K5" i="3" s="1"/>
  <c r="Y2" i="3"/>
  <c r="AB10" i="3"/>
  <c r="AA29" i="3"/>
  <c r="AA132" i="3"/>
  <c r="AC132" i="3"/>
  <c r="C3" i="3"/>
  <c r="K3" i="3"/>
  <c r="H4" i="3"/>
  <c r="H5" i="3" s="1"/>
  <c r="Q4" i="3"/>
  <c r="Y4" i="3"/>
  <c r="AB9" i="3"/>
  <c r="S14" i="3"/>
  <c r="S22" i="3"/>
  <c r="S30" i="3"/>
  <c r="AC128" i="3"/>
  <c r="AC166" i="3"/>
  <c r="AA239" i="3"/>
  <c r="AA247" i="3"/>
  <c r="AA183" i="3"/>
  <c r="X2" i="3"/>
  <c r="U3" i="3"/>
  <c r="AC9" i="3"/>
  <c r="S11" i="3"/>
  <c r="T14" i="3"/>
  <c r="S19" i="3"/>
  <c r="T22" i="3"/>
  <c r="S27" i="3"/>
  <c r="T30" i="3"/>
  <c r="S35" i="3"/>
  <c r="AA123" i="3"/>
  <c r="AC126" i="3"/>
  <c r="AA130" i="3"/>
  <c r="AA135" i="3"/>
  <c r="AC172" i="3"/>
  <c r="AC174" i="3"/>
  <c r="AA231" i="3"/>
  <c r="AA279" i="3"/>
  <c r="AA287" i="3"/>
  <c r="AA295" i="3"/>
  <c r="AA303" i="3"/>
  <c r="S24" i="3"/>
  <c r="T27" i="3"/>
  <c r="S32" i="3"/>
  <c r="AB252" i="3"/>
  <c r="AA311" i="3"/>
  <c r="I2" i="3"/>
  <c r="C4" i="3"/>
  <c r="C5" i="3" s="1"/>
  <c r="T8" i="3"/>
  <c r="T4" i="3" s="1"/>
  <c r="T5" i="3" s="1"/>
  <c r="AB8" i="3"/>
  <c r="AB4" i="3" s="1"/>
  <c r="AB5" i="3" s="1"/>
  <c r="S13" i="3"/>
  <c r="T16" i="3"/>
  <c r="S21" i="3"/>
  <c r="T24" i="3"/>
  <c r="S29" i="3"/>
  <c r="T32" i="3"/>
  <c r="AA151" i="3"/>
  <c r="AA215" i="3"/>
  <c r="M3" i="3"/>
  <c r="S10" i="3"/>
  <c r="T13" i="3"/>
  <c r="S18" i="3"/>
  <c r="T21" i="3"/>
  <c r="S26" i="3"/>
  <c r="T29" i="3"/>
  <c r="S34" i="3"/>
  <c r="AC134" i="3"/>
  <c r="AB236" i="3"/>
  <c r="AB244" i="3"/>
  <c r="AB284" i="3"/>
  <c r="AB292" i="3"/>
  <c r="AB300" i="3"/>
  <c r="AB308" i="3"/>
  <c r="E3" i="3"/>
  <c r="AC140" i="3"/>
  <c r="AA167" i="3"/>
  <c r="AA199" i="3"/>
  <c r="AB276" i="3"/>
  <c r="AA237" i="3"/>
  <c r="AA245" i="3"/>
  <c r="AA253" i="3"/>
  <c r="AA261" i="3"/>
  <c r="AA269" i="3"/>
  <c r="AA277" i="3"/>
  <c r="AA285" i="3"/>
  <c r="AA293" i="3"/>
  <c r="AA301" i="3"/>
  <c r="Y5" i="3" l="1"/>
  <c r="AB3" i="3"/>
  <c r="I5" i="3"/>
  <c r="S4" i="3"/>
  <c r="S5" i="3" s="1"/>
  <c r="S3" i="3"/>
  <c r="X5" i="3"/>
  <c r="J5" i="3"/>
  <c r="AC4" i="3"/>
  <c r="AC5" i="3" s="1"/>
  <c r="AC3" i="3"/>
  <c r="Q2" i="3"/>
  <c r="P2" i="3" s="1"/>
  <c r="P5" i="3" s="1"/>
  <c r="R2" i="3"/>
  <c r="R5" i="3" s="1"/>
  <c r="N5" i="3"/>
  <c r="T3" i="3"/>
  <c r="Q5" i="3" l="1"/>
</calcChain>
</file>

<file path=xl/sharedStrings.xml><?xml version="1.0" encoding="utf-8"?>
<sst xmlns="http://schemas.openxmlformats.org/spreadsheetml/2006/main" count="112" uniqueCount="57">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</sst>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"/>
  <sheetViews>
    <sheetView topLeftCell="N1" workbookViewId="0">
      <selection activeCell="W17" sqref="W1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0</v>
      </c>
      <c r="P31">
        <v>1</v>
      </c>
      <c r="Q31">
        <v>3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535"/>
  <sheetViews>
    <sheetView tabSelected="1" zoomScale="70" zoomScaleNormal="70" workbookViewId="0">
      <selection activeCell="Q30" sqref="Q30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5" t="s">
        <v>49</v>
      </c>
      <c r="AB1" s="5" t="s">
        <v>50</v>
      </c>
      <c r="AC1" s="5" t="s">
        <v>51</v>
      </c>
    </row>
    <row r="2" spans="1:29" x14ac:dyDescent="0.3">
      <c r="A2" s="6" t="s">
        <v>52</v>
      </c>
      <c r="B2">
        <f>COUNT('Raw Data'!$O:$O)</f>
        <v>30</v>
      </c>
      <c r="C2">
        <f>COUNT('Raw Data'!$O:$O)</f>
        <v>30</v>
      </c>
      <c r="D2">
        <f>COUNT('Raw Data'!$O:$O)</f>
        <v>30</v>
      </c>
      <c r="E2">
        <f>COUNT('Raw Data'!$O:$O)</f>
        <v>30</v>
      </c>
      <c r="F2">
        <f>COUNT('Raw Data'!$O:$O)</f>
        <v>30</v>
      </c>
      <c r="G2">
        <f>COUNT('Raw Data'!$O:$O)</f>
        <v>30</v>
      </c>
      <c r="H2">
        <f>COUNT('Raw Data'!$O:$O)</f>
        <v>30</v>
      </c>
      <c r="I2">
        <f>COUNT('Raw Data'!$O:$O)-COUNTIF($C7:$C1048576, "&gt;0")</f>
        <v>23</v>
      </c>
      <c r="J2">
        <f>COUNT('Raw Data'!$O:$O)-COUNTIF($C7:$C1048576, "&gt;0")</f>
        <v>23</v>
      </c>
      <c r="K2">
        <f>COUNT('Raw Data'!$O:$O)</f>
        <v>30</v>
      </c>
      <c r="L2">
        <f>COUNT('Raw Data'!$O:$O)</f>
        <v>30</v>
      </c>
      <c r="M2">
        <f>COUNT('Raw Data'!$O:$O)</f>
        <v>30</v>
      </c>
      <c r="N2">
        <f>COUNTIF(O:O, TRUE())</f>
        <v>14</v>
      </c>
      <c r="P2">
        <f>Q2</f>
        <v>16</v>
      </c>
      <c r="Q2">
        <f>B2-N2</f>
        <v>16</v>
      </c>
      <c r="R2">
        <f>N2</f>
        <v>14</v>
      </c>
      <c r="S2">
        <f>COUNT('Raw Data'!$O:$O)</f>
        <v>30</v>
      </c>
      <c r="T2">
        <f>COUNT('Raw Data'!$O:$O)</f>
        <v>30</v>
      </c>
      <c r="U2">
        <f>COUNT('Raw Data'!$O:$O)</f>
        <v>30</v>
      </c>
      <c r="V2">
        <f>COUNT('Raw Data'!$O:$O)</f>
        <v>30</v>
      </c>
      <c r="W2">
        <f>COUNT('Raw Data'!$O:$O)</f>
        <v>30</v>
      </c>
      <c r="X2">
        <f>COUNT('Raw Data'!$O:$O)-COUNTIF(C7:C1048576, "&gt;4")</f>
        <v>28</v>
      </c>
      <c r="Y2">
        <f>COUNT('Raw Data'!$O:$O)-COUNTIF(C7:C1048576, "&gt;4")</f>
        <v>28</v>
      </c>
      <c r="Z2">
        <f>COUNTIF('Raw Data'!D:D, "&lt;4")</f>
        <v>24</v>
      </c>
      <c r="AA2">
        <f>COUNT('Raw Data'!$O:$O)-1</f>
        <v>29</v>
      </c>
      <c r="AB2">
        <f>COUNT('Raw Data'!$O:$O)-1</f>
        <v>29</v>
      </c>
      <c r="AC2">
        <f>COUNT('Raw Data'!$O:$O)-1</f>
        <v>29</v>
      </c>
    </row>
    <row r="3" spans="1:29" x14ac:dyDescent="0.3">
      <c r="A3" s="6" t="s">
        <v>53</v>
      </c>
      <c r="B3">
        <f t="shared" ref="B3:N3" si="0">COUNTIF(B7:B1048576, "&gt;0")</f>
        <v>7</v>
      </c>
      <c r="C3">
        <f t="shared" si="0"/>
        <v>7</v>
      </c>
      <c r="D3">
        <f t="shared" si="0"/>
        <v>16</v>
      </c>
      <c r="E3">
        <f t="shared" si="0"/>
        <v>13</v>
      </c>
      <c r="F3">
        <f t="shared" si="0"/>
        <v>17</v>
      </c>
      <c r="G3">
        <f t="shared" si="0"/>
        <v>11</v>
      </c>
      <c r="H3">
        <f t="shared" si="0"/>
        <v>19</v>
      </c>
      <c r="I3">
        <f t="shared" si="0"/>
        <v>7</v>
      </c>
      <c r="J3">
        <f t="shared" si="0"/>
        <v>16</v>
      </c>
      <c r="K3">
        <f t="shared" si="0"/>
        <v>14</v>
      </c>
      <c r="L3">
        <f t="shared" si="0"/>
        <v>23</v>
      </c>
      <c r="M3">
        <f t="shared" si="0"/>
        <v>23</v>
      </c>
      <c r="N3">
        <f t="shared" si="0"/>
        <v>5</v>
      </c>
      <c r="P3">
        <f t="shared" ref="P3:AC3" si="1">COUNTIF(P7:P1048576, "&gt;0")</f>
        <v>2</v>
      </c>
      <c r="Q3">
        <f t="shared" si="1"/>
        <v>12</v>
      </c>
      <c r="R3">
        <f t="shared" si="1"/>
        <v>3</v>
      </c>
      <c r="S3">
        <f t="shared" si="1"/>
        <v>18</v>
      </c>
      <c r="T3">
        <f t="shared" si="1"/>
        <v>7</v>
      </c>
      <c r="U3">
        <f t="shared" si="1"/>
        <v>7</v>
      </c>
      <c r="V3">
        <f t="shared" si="1"/>
        <v>17</v>
      </c>
      <c r="W3">
        <f t="shared" si="1"/>
        <v>5</v>
      </c>
      <c r="X3">
        <f t="shared" si="1"/>
        <v>6</v>
      </c>
      <c r="Y3">
        <f t="shared" si="1"/>
        <v>7</v>
      </c>
      <c r="Z3">
        <f t="shared" si="1"/>
        <v>5</v>
      </c>
      <c r="AA3">
        <f t="shared" si="1"/>
        <v>3</v>
      </c>
      <c r="AB3">
        <f t="shared" si="1"/>
        <v>2</v>
      </c>
      <c r="AC3">
        <f t="shared" si="1"/>
        <v>8</v>
      </c>
    </row>
    <row r="4" spans="1:29" x14ac:dyDescent="0.3">
      <c r="A4" s="6" t="s">
        <v>54</v>
      </c>
      <c r="B4">
        <f t="shared" ref="B4:N4" si="2">SUM(B7:B1048576)</f>
        <v>15.02</v>
      </c>
      <c r="C4">
        <f t="shared" si="2"/>
        <v>29.05</v>
      </c>
      <c r="D4">
        <f t="shared" si="2"/>
        <v>37.830000000000005</v>
      </c>
      <c r="E4">
        <f t="shared" si="2"/>
        <v>25.54</v>
      </c>
      <c r="F4">
        <f t="shared" si="2"/>
        <v>36.809999999999995</v>
      </c>
      <c r="G4">
        <f t="shared" si="2"/>
        <v>20.319999999999997</v>
      </c>
      <c r="H4">
        <f t="shared" si="2"/>
        <v>34.070000000000007</v>
      </c>
      <c r="I4">
        <f t="shared" si="2"/>
        <v>10.84</v>
      </c>
      <c r="J4">
        <f t="shared" si="2"/>
        <v>27.169999999999998</v>
      </c>
      <c r="K4">
        <f t="shared" si="2"/>
        <v>17.440000000000001</v>
      </c>
      <c r="L4">
        <f t="shared" si="2"/>
        <v>38.260000000000005</v>
      </c>
      <c r="M4">
        <f t="shared" si="2"/>
        <v>29.549999999999997</v>
      </c>
      <c r="N4">
        <f t="shared" si="2"/>
        <v>8.32</v>
      </c>
      <c r="P4">
        <f t="shared" ref="P4:AC4" si="3">SUM(P7:P1048576)</f>
        <v>6.6999999999999993</v>
      </c>
      <c r="Q4">
        <f t="shared" si="3"/>
        <v>23.599999999999998</v>
      </c>
      <c r="R4">
        <f t="shared" si="3"/>
        <v>11.43</v>
      </c>
      <c r="S4">
        <f t="shared" si="3"/>
        <v>34.720000000000006</v>
      </c>
      <c r="T4">
        <f t="shared" si="3"/>
        <v>28.75</v>
      </c>
      <c r="U4">
        <f t="shared" si="3"/>
        <v>24.029999999999998</v>
      </c>
      <c r="V4">
        <f t="shared" si="3"/>
        <v>31.920000000000005</v>
      </c>
      <c r="W4">
        <f t="shared" si="3"/>
        <v>18.13</v>
      </c>
      <c r="X4">
        <f t="shared" si="3"/>
        <v>18.57</v>
      </c>
      <c r="Y4">
        <f t="shared" si="3"/>
        <v>19.82</v>
      </c>
      <c r="Z4">
        <f t="shared" si="3"/>
        <v>17.55</v>
      </c>
      <c r="AA4">
        <f t="shared" si="3"/>
        <v>25.092799999999997</v>
      </c>
      <c r="AB4">
        <f t="shared" si="3"/>
        <v>15.074999999999999</v>
      </c>
      <c r="AC4">
        <f t="shared" si="3"/>
        <v>53.017299999999999</v>
      </c>
    </row>
    <row r="5" spans="1:29" x14ac:dyDescent="0.3">
      <c r="A5" s="6" t="s">
        <v>55</v>
      </c>
      <c r="B5">
        <f t="shared" ref="B5:N5" si="4">B4/B2</f>
        <v>0.5006666666666667</v>
      </c>
      <c r="C5">
        <f t="shared" si="4"/>
        <v>0.96833333333333338</v>
      </c>
      <c r="D5">
        <f t="shared" si="4"/>
        <v>1.2610000000000001</v>
      </c>
      <c r="E5">
        <f t="shared" si="4"/>
        <v>0.85133333333333328</v>
      </c>
      <c r="F5">
        <f t="shared" si="4"/>
        <v>1.2269999999999999</v>
      </c>
      <c r="G5">
        <f t="shared" si="4"/>
        <v>0.67733333333333323</v>
      </c>
      <c r="H5">
        <f t="shared" si="4"/>
        <v>1.1356666666666668</v>
      </c>
      <c r="I5">
        <f t="shared" si="4"/>
        <v>0.47130434782608693</v>
      </c>
      <c r="J5">
        <f t="shared" si="4"/>
        <v>1.181304347826087</v>
      </c>
      <c r="K5">
        <f t="shared" si="4"/>
        <v>0.58133333333333337</v>
      </c>
      <c r="L5">
        <f t="shared" si="4"/>
        <v>1.2753333333333334</v>
      </c>
      <c r="M5">
        <f t="shared" si="4"/>
        <v>0.98499999999999988</v>
      </c>
      <c r="N5">
        <f t="shared" si="4"/>
        <v>0.59428571428571431</v>
      </c>
      <c r="P5">
        <f t="shared" ref="P5:AC5" si="5">P4/P2</f>
        <v>0.41874999999999996</v>
      </c>
      <c r="Q5">
        <f t="shared" si="5"/>
        <v>1.4749999999999999</v>
      </c>
      <c r="R5">
        <f t="shared" si="5"/>
        <v>0.81642857142857139</v>
      </c>
      <c r="S5">
        <f t="shared" si="5"/>
        <v>1.1573333333333335</v>
      </c>
      <c r="T5">
        <f t="shared" si="5"/>
        <v>0.95833333333333337</v>
      </c>
      <c r="U5">
        <f t="shared" si="5"/>
        <v>0.80099999999999993</v>
      </c>
      <c r="V5">
        <f t="shared" si="5"/>
        <v>1.0640000000000003</v>
      </c>
      <c r="W5">
        <f t="shared" si="5"/>
        <v>0.60433333333333328</v>
      </c>
      <c r="X5">
        <f t="shared" si="5"/>
        <v>0.66321428571428576</v>
      </c>
      <c r="Y5">
        <f t="shared" si="5"/>
        <v>0.70785714285714285</v>
      </c>
      <c r="Z5">
        <f t="shared" si="5"/>
        <v>0.73125000000000007</v>
      </c>
      <c r="AA5">
        <f t="shared" si="5"/>
        <v>0.86526896551724131</v>
      </c>
      <c r="AB5">
        <f t="shared" si="5"/>
        <v>0.51982758620689651</v>
      </c>
      <c r="AC5">
        <f t="shared" si="5"/>
        <v>1.8281827586206896</v>
      </c>
    </row>
    <row r="6" spans="1:29" x14ac:dyDescent="0.3">
      <c r="A6" s="6" t="s">
        <v>56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3.3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3.3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3.6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Y8">
        <f>IF(AND('Raw Data'!D3&gt;4,'Raw Data'!O3&lt;'Raw Data'!P3),'Raw Data'!K3,IF(AND('Raw Data'!D3&gt;4,'Raw Data'!O3='Raw Data'!P3),0,IF('Raw Data'!O3='Raw Data'!P3,'Raw Data'!D3,0)))</f>
        <v>3.6</v>
      </c>
      <c r="Z8">
        <f>IF(AND('Raw Data'!D3&lt;4, 'Raw Data'!O3='Raw Data'!P3), 'Raw Data'!D3, 0)</f>
        <v>3.6</v>
      </c>
      <c r="AA8">
        <f t="shared" si="8"/>
        <v>0</v>
      </c>
      <c r="AB8">
        <f t="shared" si="9"/>
        <v>7.2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1.86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1.86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1.86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7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 'Raw Data'!O6&gt;'Raw Data'!P6), 'Raw Data'!C6, 0)</f>
        <v>0</v>
      </c>
      <c r="O11" t="b">
        <f>'Raw Data'!C6&lt;'Raw Data'!E6</f>
        <v>0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2.1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2.1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2.1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4.851</v>
      </c>
    </row>
    <row r="12" spans="1:29" x14ac:dyDescent="0.3">
      <c r="A12" s="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 'Raw Data'!O7&gt;'Raw Data'!P7), 'Raw Data'!C7, 0)</f>
        <v>1.85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1.85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1.85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1.1299999999999999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3.75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Y14">
        <f>IF(AND('Raw Data'!D9&gt;4,'Raw Data'!O9&lt;'Raw Data'!P9),'Raw Data'!K9,IF(AND('Raw Data'!D9&gt;4,'Raw Data'!O9='Raw Data'!P9),0,IF('Raw Data'!O9='Raw Data'!P9,'Raw Data'!D9,0)))</f>
        <v>3.75</v>
      </c>
      <c r="Z14">
        <f>IF(AND('Raw Data'!D9&lt;4, 'Raw Data'!O9='Raw Data'!P9), 'Raw Data'!D9, 0)</f>
        <v>3.75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1.9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1.9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1.9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4.5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1.93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2.74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4.5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7.875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3.3</v>
      </c>
      <c r="E17">
        <f>IF(SUM('Raw Data'!O12:P12)&gt;2, 'Raw Data'!F12, 0)</f>
        <v>0</v>
      </c>
      <c r="F17">
        <f>IF(AND(ISNUMBER('Raw Data'!O12),SUM('Raw Data'!O12:P12)&lt;3),'Raw Data'!F12,)</f>
        <v>2.31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1.81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2.2599999999999998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1.56</v>
      </c>
      <c r="M17">
        <f>IF(AND(ISNUMBER('Raw Data'!O12), OR('Raw Data'!O12&gt;'Raw Data'!P12, 'Raw Data'!O12&lt;'Raw Data'!P12)), 'Raw Data'!N12, 0)</f>
        <v>1.35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3.3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3.3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7.6229999999999993</v>
      </c>
      <c r="AB17">
        <f t="shared" si="9"/>
        <v>0</v>
      </c>
      <c r="AC17">
        <f t="shared" si="10"/>
        <v>7.6229999999999993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3.9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1.9</v>
      </c>
      <c r="G18">
        <f>IF(AND('Raw Data'!O13&gt;0, 'Raw Data'!P13&gt;0), 'Raw Data'!H13, 0)</f>
        <v>1.96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1.1000000000000001</v>
      </c>
      <c r="L18">
        <f>IF(AND(ISNUMBER('Raw Data'!O13), OR('Raw Data'!O13&lt;'Raw Data'!P13, 'Raw Data'!O13='Raw Data'!P13)), 'Raw Data'!M13, 0)</f>
        <v>2.4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3.9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Y18">
        <f>IF(AND('Raw Data'!D13&gt;4,'Raw Data'!O13&lt;'Raw Data'!P13),'Raw Data'!K13,IF(AND('Raw Data'!D13&gt;4,'Raw Data'!O13='Raw Data'!P13),0,IF('Raw Data'!O13='Raw Data'!P13,'Raw Data'!D13,0)))</f>
        <v>3.9</v>
      </c>
      <c r="Z18">
        <f>IF(AND('Raw Data'!D13&lt;4, 'Raw Data'!O13='Raw Data'!P13), 'Raw Data'!D13, 0)</f>
        <v>3.9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1.85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2.31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1.72</v>
      </c>
      <c r="I19">
        <f>IF('Raw Data'!O14='Raw Data'!P14, 0, IF('Raw Data'!O14&gt;'Raw Data'!P14, 'Raw Data'!J14, 0))</f>
        <v>1.31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1.1599999999999999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1.31</v>
      </c>
      <c r="N19">
        <f>IF(AND('Raw Data'!C14&lt;'Raw Data'!E14, 'Raw Data'!O14&gt;'Raw Data'!P14), 'Raw Data'!C14, 0)</f>
        <v>1.85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1.85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1.85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 t="s"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2.37</v>
      </c>
      <c r="E20">
        <f>IF(SUM('Raw Data'!O15:P15)&gt;2, 'Raw Data'!F15, 0)</f>
        <v>2.15</v>
      </c>
      <c r="F20">
        <f>IF(AND(ISNUMBER('Raw Data'!O15),SUM('Raw Data'!O15:P15)&lt;3),'Raw Data'!F15,)</f>
        <v>0</v>
      </c>
      <c r="G20">
        <f>IF(AND('Raw Data'!O15&gt;0, 'Raw Data'!P15&gt;0), 'Raw Data'!H15, 0)</f>
        <v>1.85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1.68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1.35</v>
      </c>
      <c r="M20">
        <f>IF(AND(ISNUMBER('Raw Data'!O15), OR('Raw Data'!O15&gt;'Raw Data'!P15, 'Raw Data'!O15&lt;'Raw Data'!P15)), 'Raw Data'!N15, 0)</f>
        <v>1.31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2.37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2.37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2.37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1.65</v>
      </c>
      <c r="E21">
        <f>IF(SUM('Raw Data'!O16:P16)&gt;2, 'Raw Data'!F16, 0)</f>
        <v>1.62</v>
      </c>
      <c r="F21">
        <f>IF(AND(ISNUMBER('Raw Data'!O16),SUM('Raw Data'!O16:P16)&lt;3),'Raw Data'!F16,)</f>
        <v>0</v>
      </c>
      <c r="G21">
        <f>IF(AND('Raw Data'!O16&gt;0, 'Raw Data'!P16&gt;0), 'Raw Data'!H16, 0)</f>
        <v>1.62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1.28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1.1599999999999999</v>
      </c>
      <c r="M21">
        <f>IF(AND(ISNUMBER('Raw Data'!O16), OR('Raw Data'!O16&gt;'Raw Data'!P16, 'Raw Data'!O16&lt;'Raw Data'!P16)), 'Raw Data'!N16, 0)</f>
        <v>1.2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1.65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1.65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1.65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1.65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2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1.84</v>
      </c>
      <c r="I22">
        <f>IF('Raw Data'!O17='Raw Data'!P17, 0, IF('Raw Data'!O17&gt;'Raw Data'!P17, 'Raw Data'!J17, 0))</f>
        <v>1.22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1.1299999999999999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1.24</v>
      </c>
      <c r="N22">
        <f>IF(AND('Raw Data'!C17&lt;'Raw Data'!E17, 'Raw Data'!O17&gt;'Raw Data'!P17), 'Raw Data'!C17, 0)</f>
        <v>1.65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1.65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1.65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4.33</v>
      </c>
      <c r="E23">
        <f>IF(SUM('Raw Data'!O18:P18)&gt;2, 'Raw Data'!F18, 0)</f>
        <v>0</v>
      </c>
      <c r="F23">
        <f>IF(AND(ISNUMBER('Raw Data'!O18),SUM('Raw Data'!O18:P18)&lt;3),'Raw Data'!F18,)</f>
        <v>2.06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1.87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3.26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1.93</v>
      </c>
      <c r="M23">
        <f>IF(AND(ISNUMBER('Raw Data'!O18), OR('Raw Data'!O18&gt;'Raw Data'!P18, 'Raw Data'!O18&lt;'Raw Data'!P18)), 'Raw Data'!N18, 0)</f>
        <v>1.27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4.33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4.33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4.33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8.9198000000000004</v>
      </c>
      <c r="AB23">
        <f t="shared" si="9"/>
        <v>0</v>
      </c>
      <c r="AC23">
        <f t="shared" si="10"/>
        <v>8.9198000000000004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2.0499999999999998</v>
      </c>
      <c r="E24">
        <f>IF(SUM('Raw Data'!O19:P19)&gt;2, 'Raw Data'!F19, 0)</f>
        <v>1.71</v>
      </c>
      <c r="F24">
        <f>IF(AND(ISNUMBER('Raw Data'!O19),SUM('Raw Data'!O19:P19)&lt;3),'Raw Data'!F19,)</f>
        <v>0</v>
      </c>
      <c r="G24">
        <f>IF(AND('Raw Data'!O19&gt;0, 'Raw Data'!P19&gt;0), 'Raw Data'!H19, 0)</f>
        <v>1.6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1.5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1.29</v>
      </c>
      <c r="M24">
        <f>IF(AND(ISNUMBER('Raw Data'!O19), OR('Raw Data'!O19&gt;'Raw Data'!P19, 'Raw Data'!O19&lt;'Raw Data'!P19)), 'Raw Data'!N19, 0)</f>
        <v>1.27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2.0499999999999998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2.0499999999999998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2.0499999999999998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3.1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2.17</v>
      </c>
      <c r="G25">
        <f>IF(AND('Raw Data'!O20&gt;0, 'Raw Data'!P20&gt;0), 'Raw Data'!H20, 0)</f>
        <v>1.89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1.34</v>
      </c>
      <c r="L25">
        <f>IF(AND(ISNUMBER('Raw Data'!O20), OR('Raw Data'!O20&lt;'Raw Data'!P20, 'Raw Data'!O20='Raw Data'!P20)), 'Raw Data'!M20, 0)</f>
        <v>1.53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3.1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Y25">
        <f>IF(AND('Raw Data'!D20&gt;4,'Raw Data'!O20&lt;'Raw Data'!P20),'Raw Data'!K20,IF(AND('Raw Data'!D20&gt;4,'Raw Data'!O20='Raw Data'!P20),0,IF('Raw Data'!O20='Raw Data'!P20,'Raw Data'!D20,0)))</f>
        <v>3.1</v>
      </c>
      <c r="Z25">
        <f>IF(AND('Raw Data'!D20&lt;4, 'Raw Data'!O20='Raw Data'!P20), 'Raw Data'!D20, 0)</f>
        <v>3.1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2.8</v>
      </c>
      <c r="E26">
        <f>IF(SUM('Raw Data'!O21:P21)&gt;2, 'Raw Data'!F21, 0)</f>
        <v>0</v>
      </c>
      <c r="F26">
        <f>IF(AND(ISNUMBER('Raw Data'!O21),SUM('Raw Data'!O21:P21)&lt;3),'Raw Data'!F21,)</f>
        <v>2.8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1.64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1.87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1.4</v>
      </c>
      <c r="M26">
        <f>IF(AND(ISNUMBER('Raw Data'!O21), OR('Raw Data'!O21&gt;'Raw Data'!P21, 'Raw Data'!O21&lt;'Raw Data'!P21)), 'Raw Data'!N21, 0)</f>
        <v>1.38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2.8</v>
      </c>
      <c r="T26">
        <f>IF(ISNUMBER('Raw Data'!C21), IF(_xlfn.XLOOKUP(SMALL('Raw Data'!C21:E21, 2), B26:D26, B26:D26, 0)&gt;0, SMALL('Raw Data'!C21:E21, 2), 0), 0)</f>
        <v>2.8</v>
      </c>
      <c r="U26">
        <f>IF(ISNUMBER('Raw Data'!C21), IF(_xlfn.XLOOKUP(SMALL('Raw Data'!C21:E21, 3), B26:D26, B26:D26, 0)&gt;0, SMALL('Raw Data'!C21:E21, 3), 0), 0)</f>
        <v>2.8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7.839999999999999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2.62</v>
      </c>
      <c r="E27">
        <f>IF(SUM('Raw Data'!O22:P22)&gt;2, 'Raw Data'!F22, 0)</f>
        <v>0</v>
      </c>
      <c r="F27">
        <f>IF(AND(ISNUMBER('Raw Data'!O22),SUM('Raw Data'!O22:P22)&lt;3),'Raw Data'!F22,)</f>
        <v>2.2000000000000002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1.89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1.83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1.41</v>
      </c>
      <c r="M27">
        <f>IF(AND(ISNUMBER('Raw Data'!O22), OR('Raw Data'!O22&gt;'Raw Data'!P22, 'Raw Data'!O22&lt;'Raw Data'!P22)), 'Raw Data'!N22, 0)</f>
        <v>1.33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2.62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2.62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2.62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5.7640000000000011</v>
      </c>
    </row>
    <row r="28" spans="1:29" x14ac:dyDescent="0.3">
      <c r="A28">
        <f>'Raw Data'!Q23</f>
        <v>3</v>
      </c>
      <c r="B28">
        <f>IF('Raw Data'!O23&gt;'Raw Data'!P23, 'Raw Data'!C23, 0)</f>
        <v>1.85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1.97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1.95</v>
      </c>
      <c r="I28">
        <f>IF('Raw Data'!O23='Raw Data'!P23, 0, IF('Raw Data'!O23&gt;'Raw Data'!P23, 'Raw Data'!J23, 0))</f>
        <v>1.33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1.18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1.85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1.85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1.85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2.2000000000000002</v>
      </c>
      <c r="E29">
        <f>IF(SUM('Raw Data'!O24:P24)&gt;2, 'Raw Data'!F24, 0)</f>
        <v>0</v>
      </c>
      <c r="F29">
        <f>IF(AND(ISNUMBER('Raw Data'!O24),SUM('Raw Data'!O24:P24)&lt;3),'Raw Data'!F24,)</f>
        <v>2.31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1.8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1.5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1.25</v>
      </c>
      <c r="M29">
        <f>IF(AND(ISNUMBER('Raw Data'!O24), OR('Raw Data'!O24&gt;'Raw Data'!P24, 'Raw Data'!O24&lt;'Raw Data'!P24)), 'Raw Data'!N24, 0)</f>
        <v>1.36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2.2000000000000002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2.2000000000000002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2.2000000000000002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5.0820000000000007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3.8</v>
      </c>
      <c r="E30">
        <f>IF(SUM('Raw Data'!O25:P25)&gt;2, 'Raw Data'!F25, 0)</f>
        <v>0</v>
      </c>
      <c r="F30">
        <f>IF(AND(ISNUMBER('Raw Data'!O25),SUM('Raw Data'!O25:P25)&lt;3),'Raw Data'!F25,)</f>
        <v>2.25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1.83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2.72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1.72</v>
      </c>
      <c r="M30">
        <f>IF(AND(ISNUMBER('Raw Data'!O25), OR('Raw Data'!O25&gt;'Raw Data'!P25, 'Raw Data'!O25&lt;'Raw Data'!P25)), 'Raw Data'!N25, 0)</f>
        <v>1.32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3.8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3.8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3.8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8.5499999999999989</v>
      </c>
      <c r="AB30">
        <f t="shared" si="9"/>
        <v>0</v>
      </c>
      <c r="AC30">
        <f t="shared" si="10"/>
        <v>8.5499999999999989</v>
      </c>
    </row>
    <row r="31" spans="1:29" x14ac:dyDescent="0.3">
      <c r="A31">
        <f>'Raw Data'!Q26</f>
        <v>3</v>
      </c>
      <c r="B31">
        <f>IF('Raw Data'!O26&gt;'Raw Data'!P26, 'Raw Data'!C26, 0)</f>
        <v>3.4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2.2400000000000002</v>
      </c>
      <c r="F31">
        <f>IF(AND(ISNUMBER('Raw Data'!O26),SUM('Raw Data'!O26:P26)&lt;3),'Raw Data'!F26,)</f>
        <v>0</v>
      </c>
      <c r="G31">
        <f>IF(AND('Raw Data'!O26&gt;0, 'Raw Data'!P26&gt;0), 'Raw Data'!H26, 0)</f>
        <v>1.94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2.36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1.59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1.35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3.4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3.4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3.4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3.2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2.35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1.73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1.85</v>
      </c>
      <c r="L32">
        <f>IF(AND(ISNUMBER('Raw Data'!O27), OR('Raw Data'!O27&lt;'Raw Data'!P27, 'Raw Data'!O27='Raw Data'!P27)), 'Raw Data'!M27, 0)</f>
        <v>1.17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3.2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Y32">
        <f>IF(AND('Raw Data'!D27&gt;4,'Raw Data'!O27&lt;'Raw Data'!P27),'Raw Data'!K27,IF(AND('Raw Data'!D27&gt;4,'Raw Data'!O27='Raw Data'!P27),0,IF('Raw Data'!O27='Raw Data'!P27,'Raw Data'!D27,0)))</f>
        <v>3.2</v>
      </c>
      <c r="Z32">
        <f>IF(AND('Raw Data'!D27&lt;4, 'Raw Data'!O27='Raw Data'!P27), 'Raw Data'!D27, 0)</f>
        <v>3.2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1.1200000000000001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1.36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1.76</v>
      </c>
      <c r="I33">
        <f>IF('Raw Data'!O28='Raw Data'!P28, 0, IF('Raw Data'!O28&gt;'Raw Data'!P28, 'Raw Data'!J28, 0))</f>
        <v>1.02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1.01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1.06</v>
      </c>
      <c r="N33">
        <f>IF(AND('Raw Data'!C28&lt;'Raw Data'!E28, 'Raw Data'!O28&gt;'Raw Data'!P28), 'Raw Data'!C28, 0)</f>
        <v>1.1200000000000001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1.1200000000000001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1.1200000000000001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1.4</v>
      </c>
      <c r="E34">
        <f>IF(SUM('Raw Data'!O29:P29)&gt;2, 'Raw Data'!F29, 0)</f>
        <v>1.58</v>
      </c>
      <c r="F34">
        <f>IF(AND(ISNUMBER('Raw Data'!O29),SUM('Raw Data'!O29:P29)&lt;3),'Raw Data'!F29,)</f>
        <v>0</v>
      </c>
      <c r="G34">
        <f>IF(AND('Raw Data'!O29&gt;0, 'Raw Data'!P29&gt;0), 'Raw Data'!H29, 0)</f>
        <v>1.74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1.1399999999999999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1.0900000000000001</v>
      </c>
      <c r="M34">
        <f>IF(AND(ISNUMBER('Raw Data'!O29), OR('Raw Data'!O29&gt;'Raw Data'!P29, 'Raw Data'!O29&lt;'Raw Data'!P29)), 'Raw Data'!N29, 0)</f>
        <v>1.1599999999999999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1.4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1.4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1.4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1.1399999999999999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2.1</v>
      </c>
      <c r="E35">
        <f>IF(SUM('Raw Data'!O30:P30)&gt;2, 'Raw Data'!F30, 0)</f>
        <v>2.5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1.71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1.45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1.23</v>
      </c>
      <c r="M35">
        <f>IF(AND(ISNUMBER('Raw Data'!O30), OR('Raw Data'!O30&gt;'Raw Data'!P30, 'Raw Data'!O30&lt;'Raw Data'!P30)), 'Raw Data'!N30, 0)</f>
        <v>1.36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2.1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2.1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2.1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1.95</v>
      </c>
      <c r="E36">
        <f>IF(SUM('Raw Data'!O31:P31)&gt;2, 'Raw Data'!F31, 0)</f>
        <v>0</v>
      </c>
      <c r="F36">
        <f>IF(AND(ISNUMBER('Raw Data'!O31),SUM('Raw Data'!O31:P31)&lt;3),'Raw Data'!F31,)</f>
        <v>2.25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1.79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1.39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1.2</v>
      </c>
      <c r="M36">
        <f>IF(AND(ISNUMBER('Raw Data'!O31), OR('Raw Data'!O31&gt;'Raw Data'!P31, 'Raw Data'!O31&lt;'Raw Data'!P31)), 'Raw Data'!N31, 0)</f>
        <v>1.3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1.95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1.95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1.95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4.3875000000000002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 t="s"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2022-10-21T03:15:07Z</dcterms:modified>
</cp:coreProperties>
</file>