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0" documentId="11_7A63DB7EFE1A9F4A7B8264791D15C6BE56C81041" xr6:coauthVersionLast="47" xr6:coauthVersionMax="47" xr10:uidLastSave="{303007CC-EA20-458B-AA0C-F2A99D019BDB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5" i="3" l="1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AC535" i="3" s="1"/>
  <c r="E535" i="3"/>
  <c r="D535" i="3"/>
  <c r="C535" i="3"/>
  <c r="AB535" i="3" s="1"/>
  <c r="B535" i="3"/>
  <c r="A535" i="3"/>
  <c r="AA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AC534" i="3" s="1"/>
  <c r="E534" i="3"/>
  <c r="D534" i="3"/>
  <c r="C534" i="3"/>
  <c r="AB534" i="3" s="1"/>
  <c r="B534" i="3"/>
  <c r="A534" i="3"/>
  <c r="Z533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AC533" i="3" s="1"/>
  <c r="E533" i="3"/>
  <c r="D533" i="3"/>
  <c r="C533" i="3"/>
  <c r="AB533" i="3" s="1"/>
  <c r="B533" i="3"/>
  <c r="A533" i="3"/>
  <c r="AC532" i="3"/>
  <c r="Z532" i="3"/>
  <c r="Y532" i="3"/>
  <c r="X532" i="3"/>
  <c r="W532" i="3"/>
  <c r="AA532" i="3" s="1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A532" i="3"/>
  <c r="Z531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AA531" i="3" s="1"/>
  <c r="E531" i="3"/>
  <c r="D531" i="3"/>
  <c r="AC531" i="3" s="1"/>
  <c r="C531" i="3"/>
  <c r="AB531" i="3" s="1"/>
  <c r="B531" i="3"/>
  <c r="A531" i="3"/>
  <c r="Z530" i="3"/>
  <c r="Y530" i="3"/>
  <c r="X530" i="3"/>
  <c r="W530" i="3"/>
  <c r="AA530" i="3" s="1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AC530" i="3" s="1"/>
  <c r="E530" i="3"/>
  <c r="D530" i="3"/>
  <c r="C530" i="3"/>
  <c r="AB530" i="3" s="1"/>
  <c r="B530" i="3"/>
  <c r="A530" i="3"/>
  <c r="AB529" i="3"/>
  <c r="Z529" i="3"/>
  <c r="Y529" i="3"/>
  <c r="X529" i="3"/>
  <c r="W529" i="3"/>
  <c r="AA529" i="3" s="1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B529" i="3"/>
  <c r="A529" i="3"/>
  <c r="AA528" i="3"/>
  <c r="Z528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AC528" i="3" s="1"/>
  <c r="C528" i="3"/>
  <c r="AB528" i="3" s="1"/>
  <c r="B528" i="3"/>
  <c r="A528" i="3"/>
  <c r="Z527" i="3"/>
  <c r="Y527" i="3"/>
  <c r="X527" i="3"/>
  <c r="W527" i="3"/>
  <c r="AA527" i="3" s="1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AC527" i="3" s="1"/>
  <c r="E527" i="3"/>
  <c r="D527" i="3"/>
  <c r="C527" i="3"/>
  <c r="AB527" i="3" s="1"/>
  <c r="B527" i="3"/>
  <c r="A527" i="3"/>
  <c r="AA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AC526" i="3" s="1"/>
  <c r="E526" i="3"/>
  <c r="D526" i="3"/>
  <c r="C526" i="3"/>
  <c r="AB526" i="3" s="1"/>
  <c r="B526" i="3"/>
  <c r="A526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AC525" i="3" s="1"/>
  <c r="E525" i="3"/>
  <c r="D525" i="3"/>
  <c r="C525" i="3"/>
  <c r="AB525" i="3" s="1"/>
  <c r="B525" i="3"/>
  <c r="A525" i="3"/>
  <c r="AC524" i="3"/>
  <c r="AA524" i="3"/>
  <c r="Z524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B524" i="3"/>
  <c r="A524" i="3"/>
  <c r="Z523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AA523" i="3" s="1"/>
  <c r="E523" i="3"/>
  <c r="D523" i="3"/>
  <c r="AC523" i="3" s="1"/>
  <c r="C523" i="3"/>
  <c r="AB523" i="3" s="1"/>
  <c r="B523" i="3"/>
  <c r="A523" i="3"/>
  <c r="AC522" i="3"/>
  <c r="Z522" i="3"/>
  <c r="Y522" i="3"/>
  <c r="X522" i="3"/>
  <c r="W522" i="3"/>
  <c r="AA522" i="3" s="1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C522" i="3"/>
  <c r="AB522" i="3" s="1"/>
  <c r="B522" i="3"/>
  <c r="A522" i="3"/>
  <c r="AB521" i="3"/>
  <c r="Z521" i="3"/>
  <c r="Y521" i="3"/>
  <c r="X521" i="3"/>
  <c r="W521" i="3"/>
  <c r="AA521" i="3" s="1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C521" i="3"/>
  <c r="B521" i="3"/>
  <c r="A521" i="3"/>
  <c r="Z520" i="3"/>
  <c r="Y520" i="3"/>
  <c r="X520" i="3"/>
  <c r="W520" i="3"/>
  <c r="AA520" i="3" s="1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AC520" i="3" s="1"/>
  <c r="C520" i="3"/>
  <c r="AB520" i="3" s="1"/>
  <c r="B520" i="3"/>
  <c r="A520" i="3"/>
  <c r="AB519" i="3"/>
  <c r="Z519" i="3"/>
  <c r="Y519" i="3"/>
  <c r="X519" i="3"/>
  <c r="W519" i="3"/>
  <c r="AA519" i="3" s="1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AC519" i="3" s="1"/>
  <c r="E519" i="3"/>
  <c r="D519" i="3"/>
  <c r="C519" i="3"/>
  <c r="B519" i="3"/>
  <c r="A519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AC518" i="3" s="1"/>
  <c r="E518" i="3"/>
  <c r="D518" i="3"/>
  <c r="C518" i="3"/>
  <c r="AB518" i="3" s="1"/>
  <c r="B518" i="3"/>
  <c r="A518" i="3"/>
  <c r="Z517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AC517" i="3" s="1"/>
  <c r="E517" i="3"/>
  <c r="D517" i="3"/>
  <c r="C517" i="3"/>
  <c r="AB517" i="3" s="1"/>
  <c r="B517" i="3"/>
  <c r="A517" i="3"/>
  <c r="AC516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AB516" i="3" s="1"/>
  <c r="B516" i="3"/>
  <c r="A516" i="3"/>
  <c r="Z515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AC515" i="3" s="1"/>
  <c r="E515" i="3"/>
  <c r="D515" i="3"/>
  <c r="C515" i="3"/>
  <c r="AB515" i="3" s="1"/>
  <c r="B515" i="3"/>
  <c r="A515" i="3"/>
  <c r="AC514" i="3"/>
  <c r="Z514" i="3"/>
  <c r="Y514" i="3"/>
  <c r="X514" i="3"/>
  <c r="W514" i="3"/>
  <c r="AA514" i="3" s="1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C514" i="3"/>
  <c r="AB514" i="3" s="1"/>
  <c r="B514" i="3"/>
  <c r="A514" i="3"/>
  <c r="AB513" i="3"/>
  <c r="Z513" i="3"/>
  <c r="Y513" i="3"/>
  <c r="X513" i="3"/>
  <c r="W513" i="3"/>
  <c r="AA513" i="3" s="1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AC513" i="3" s="1"/>
  <c r="E513" i="3"/>
  <c r="D513" i="3"/>
  <c r="C513" i="3"/>
  <c r="B513" i="3"/>
  <c r="A513" i="3"/>
  <c r="Z512" i="3"/>
  <c r="Y512" i="3"/>
  <c r="X512" i="3"/>
  <c r="W512" i="3"/>
  <c r="AA512" i="3" s="1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AC512" i="3" s="1"/>
  <c r="C512" i="3"/>
  <c r="AB512" i="3" s="1"/>
  <c r="B512" i="3"/>
  <c r="A512" i="3"/>
  <c r="AB511" i="3"/>
  <c r="Z511" i="3"/>
  <c r="Y511" i="3"/>
  <c r="X511" i="3"/>
  <c r="W511" i="3"/>
  <c r="AA511" i="3" s="1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AC511" i="3" s="1"/>
  <c r="E511" i="3"/>
  <c r="D511" i="3"/>
  <c r="C511" i="3"/>
  <c r="B511" i="3"/>
  <c r="A511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AC510" i="3" s="1"/>
  <c r="E510" i="3"/>
  <c r="D510" i="3"/>
  <c r="C510" i="3"/>
  <c r="AB510" i="3" s="1"/>
  <c r="B510" i="3"/>
  <c r="A510" i="3"/>
  <c r="Z509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AC509" i="3" s="1"/>
  <c r="E509" i="3"/>
  <c r="D509" i="3"/>
  <c r="C509" i="3"/>
  <c r="AB509" i="3" s="1"/>
  <c r="B509" i="3"/>
  <c r="A509" i="3"/>
  <c r="AC508" i="3"/>
  <c r="AA508" i="3"/>
  <c r="Z508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A508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AC507" i="3" s="1"/>
  <c r="E507" i="3"/>
  <c r="D507" i="3"/>
  <c r="C507" i="3"/>
  <c r="AB507" i="3" s="1"/>
  <c r="B507" i="3"/>
  <c r="A507" i="3"/>
  <c r="AC506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AB506" i="3" s="1"/>
  <c r="B506" i="3"/>
  <c r="A506" i="3"/>
  <c r="AB505" i="3"/>
  <c r="Z505" i="3"/>
  <c r="Y505" i="3"/>
  <c r="X505" i="3"/>
  <c r="W505" i="3"/>
  <c r="AA505" i="3" s="1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AC505" i="3" s="1"/>
  <c r="E505" i="3"/>
  <c r="D505" i="3"/>
  <c r="C505" i="3"/>
  <c r="B505" i="3"/>
  <c r="A505" i="3"/>
  <c r="Z504" i="3"/>
  <c r="Y504" i="3"/>
  <c r="X504" i="3"/>
  <c r="W504" i="3"/>
  <c r="AA504" i="3" s="1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AC504" i="3" s="1"/>
  <c r="C504" i="3"/>
  <c r="AB504" i="3" s="1"/>
  <c r="B504" i="3"/>
  <c r="A504" i="3"/>
  <c r="AB503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AC503" i="3" s="1"/>
  <c r="E503" i="3"/>
  <c r="D503" i="3"/>
  <c r="C503" i="3"/>
  <c r="B503" i="3"/>
  <c r="A503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AC502" i="3" s="1"/>
  <c r="E502" i="3"/>
  <c r="D502" i="3"/>
  <c r="C502" i="3"/>
  <c r="AB502" i="3" s="1"/>
  <c r="B502" i="3"/>
  <c r="A502" i="3"/>
  <c r="Z501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AC501" i="3" s="1"/>
  <c r="E501" i="3"/>
  <c r="D501" i="3"/>
  <c r="C501" i="3"/>
  <c r="AB501" i="3" s="1"/>
  <c r="B501" i="3"/>
  <c r="A501" i="3"/>
  <c r="AC500" i="3"/>
  <c r="AA500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A500" i="3"/>
  <c r="Z499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AC499" i="3" s="1"/>
  <c r="E499" i="3"/>
  <c r="D499" i="3"/>
  <c r="C499" i="3"/>
  <c r="AB499" i="3" s="1"/>
  <c r="B499" i="3"/>
  <c r="A499" i="3"/>
  <c r="AC498" i="3"/>
  <c r="Z498" i="3"/>
  <c r="Y498" i="3"/>
  <c r="X498" i="3"/>
  <c r="W498" i="3"/>
  <c r="AA498" i="3" s="1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C498" i="3"/>
  <c r="AB498" i="3" s="1"/>
  <c r="B498" i="3"/>
  <c r="A498" i="3"/>
  <c r="AB497" i="3"/>
  <c r="Z497" i="3"/>
  <c r="Y497" i="3"/>
  <c r="X497" i="3"/>
  <c r="W497" i="3"/>
  <c r="AA497" i="3" s="1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B497" i="3"/>
  <c r="A497" i="3"/>
  <c r="Z496" i="3"/>
  <c r="Y496" i="3"/>
  <c r="X496" i="3"/>
  <c r="W496" i="3"/>
  <c r="AA496" i="3" s="1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AC496" i="3" s="1"/>
  <c r="C496" i="3"/>
  <c r="AB496" i="3" s="1"/>
  <c r="B496" i="3"/>
  <c r="A496" i="3"/>
  <c r="AB495" i="3"/>
  <c r="Z495" i="3"/>
  <c r="Y495" i="3"/>
  <c r="X495" i="3"/>
  <c r="W495" i="3"/>
  <c r="AA495" i="3" s="1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AC495" i="3" s="1"/>
  <c r="E495" i="3"/>
  <c r="D495" i="3"/>
  <c r="C495" i="3"/>
  <c r="B495" i="3"/>
  <c r="A495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AC494" i="3" s="1"/>
  <c r="E494" i="3"/>
  <c r="D494" i="3"/>
  <c r="C494" i="3"/>
  <c r="AB494" i="3" s="1"/>
  <c r="B494" i="3"/>
  <c r="A494" i="3"/>
  <c r="Z493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AC493" i="3" s="1"/>
  <c r="E493" i="3"/>
  <c r="D493" i="3"/>
  <c r="C493" i="3"/>
  <c r="AB493" i="3" s="1"/>
  <c r="B493" i="3"/>
  <c r="A493" i="3"/>
  <c r="AC492" i="3"/>
  <c r="AA492" i="3"/>
  <c r="Z492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B492" i="3"/>
  <c r="A492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AA491" i="3" s="1"/>
  <c r="E491" i="3"/>
  <c r="D491" i="3"/>
  <c r="AC491" i="3" s="1"/>
  <c r="C491" i="3"/>
  <c r="AB491" i="3" s="1"/>
  <c r="B491" i="3"/>
  <c r="A491" i="3"/>
  <c r="AC490" i="3"/>
  <c r="Z490" i="3"/>
  <c r="Y490" i="3"/>
  <c r="X490" i="3"/>
  <c r="W490" i="3"/>
  <c r="AA490" i="3" s="1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AB490" i="3" s="1"/>
  <c r="B490" i="3"/>
  <c r="A490" i="3"/>
  <c r="AB489" i="3"/>
  <c r="Z489" i="3"/>
  <c r="Y489" i="3"/>
  <c r="X489" i="3"/>
  <c r="W489" i="3"/>
  <c r="AA489" i="3" s="1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A489" i="3"/>
  <c r="Z488" i="3"/>
  <c r="Y488" i="3"/>
  <c r="X488" i="3"/>
  <c r="W488" i="3"/>
  <c r="AA488" i="3" s="1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AC488" i="3" s="1"/>
  <c r="C488" i="3"/>
  <c r="AB488" i="3" s="1"/>
  <c r="B488" i="3"/>
  <c r="A488" i="3"/>
  <c r="AB487" i="3"/>
  <c r="Z487" i="3"/>
  <c r="Y487" i="3"/>
  <c r="X487" i="3"/>
  <c r="W487" i="3"/>
  <c r="AA487" i="3" s="1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AC487" i="3" s="1"/>
  <c r="E487" i="3"/>
  <c r="D487" i="3"/>
  <c r="C487" i="3"/>
  <c r="B487" i="3"/>
  <c r="A487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AC486" i="3" s="1"/>
  <c r="E486" i="3"/>
  <c r="D486" i="3"/>
  <c r="C486" i="3"/>
  <c r="AB486" i="3" s="1"/>
  <c r="B486" i="3"/>
  <c r="A486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AC485" i="3" s="1"/>
  <c r="E485" i="3"/>
  <c r="D485" i="3"/>
  <c r="C485" i="3"/>
  <c r="AB485" i="3" s="1"/>
  <c r="B485" i="3"/>
  <c r="A485" i="3"/>
  <c r="AC484" i="3"/>
  <c r="AA484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A484" i="3"/>
  <c r="Z483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AA483" i="3" s="1"/>
  <c r="E483" i="3"/>
  <c r="D483" i="3"/>
  <c r="AC483" i="3" s="1"/>
  <c r="C483" i="3"/>
  <c r="AB483" i="3" s="1"/>
  <c r="B483" i="3"/>
  <c r="A483" i="3"/>
  <c r="AC482" i="3"/>
  <c r="Z482" i="3"/>
  <c r="Y482" i="3"/>
  <c r="X482" i="3"/>
  <c r="W482" i="3"/>
  <c r="AA482" i="3" s="1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AB482" i="3" s="1"/>
  <c r="B482" i="3"/>
  <c r="A482" i="3"/>
  <c r="AB481" i="3"/>
  <c r="Z481" i="3"/>
  <c r="Y481" i="3"/>
  <c r="X481" i="3"/>
  <c r="W481" i="3"/>
  <c r="AA481" i="3" s="1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AC481" i="3" s="1"/>
  <c r="E481" i="3"/>
  <c r="D481" i="3"/>
  <c r="C481" i="3"/>
  <c r="B481" i="3"/>
  <c r="A481" i="3"/>
  <c r="Z480" i="3"/>
  <c r="Y480" i="3"/>
  <c r="X480" i="3"/>
  <c r="W480" i="3"/>
  <c r="AA480" i="3" s="1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AC480" i="3" s="1"/>
  <c r="C480" i="3"/>
  <c r="AB480" i="3" s="1"/>
  <c r="B480" i="3"/>
  <c r="A480" i="3"/>
  <c r="AB479" i="3"/>
  <c r="Z479" i="3"/>
  <c r="Y479" i="3"/>
  <c r="X479" i="3"/>
  <c r="W479" i="3"/>
  <c r="AA479" i="3" s="1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AC479" i="3" s="1"/>
  <c r="E479" i="3"/>
  <c r="D479" i="3"/>
  <c r="C479" i="3"/>
  <c r="B479" i="3"/>
  <c r="A479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AC478" i="3" s="1"/>
  <c r="E478" i="3"/>
  <c r="D478" i="3"/>
  <c r="C478" i="3"/>
  <c r="AB478" i="3" s="1"/>
  <c r="B478" i="3"/>
  <c r="A478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AC477" i="3" s="1"/>
  <c r="E477" i="3"/>
  <c r="D477" i="3"/>
  <c r="C477" i="3"/>
  <c r="AB477" i="3" s="1"/>
  <c r="B477" i="3"/>
  <c r="A477" i="3"/>
  <c r="AC476" i="3"/>
  <c r="AA476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A476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AC475" i="3" s="1"/>
  <c r="E475" i="3"/>
  <c r="D475" i="3"/>
  <c r="C475" i="3"/>
  <c r="AB475" i="3" s="1"/>
  <c r="B475" i="3"/>
  <c r="A475" i="3"/>
  <c r="AC474" i="3"/>
  <c r="Z474" i="3"/>
  <c r="Y474" i="3"/>
  <c r="X474" i="3"/>
  <c r="W474" i="3"/>
  <c r="AA474" i="3" s="1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AB474" i="3" s="1"/>
  <c r="B474" i="3"/>
  <c r="A474" i="3"/>
  <c r="AB473" i="3"/>
  <c r="Z473" i="3"/>
  <c r="Y473" i="3"/>
  <c r="X473" i="3"/>
  <c r="W473" i="3"/>
  <c r="AA473" i="3" s="1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AC473" i="3" s="1"/>
  <c r="E473" i="3"/>
  <c r="D473" i="3"/>
  <c r="C473" i="3"/>
  <c r="B473" i="3"/>
  <c r="A473" i="3"/>
  <c r="Z472" i="3"/>
  <c r="Y472" i="3"/>
  <c r="X472" i="3"/>
  <c r="W472" i="3"/>
  <c r="AA472" i="3" s="1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AC472" i="3" s="1"/>
  <c r="C472" i="3"/>
  <c r="AB472" i="3" s="1"/>
  <c r="B472" i="3"/>
  <c r="A472" i="3"/>
  <c r="AB471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AC471" i="3" s="1"/>
  <c r="E471" i="3"/>
  <c r="D471" i="3"/>
  <c r="C471" i="3"/>
  <c r="B471" i="3"/>
  <c r="A471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AC470" i="3" s="1"/>
  <c r="E470" i="3"/>
  <c r="D470" i="3"/>
  <c r="C470" i="3"/>
  <c r="AB470" i="3" s="1"/>
  <c r="B470" i="3"/>
  <c r="A470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AC469" i="3" s="1"/>
  <c r="E469" i="3"/>
  <c r="D469" i="3"/>
  <c r="C469" i="3"/>
  <c r="AB469" i="3" s="1"/>
  <c r="B469" i="3"/>
  <c r="A469" i="3"/>
  <c r="AC468" i="3"/>
  <c r="AA468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AB468" i="3" s="1"/>
  <c r="B468" i="3"/>
  <c r="A468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AC467" i="3" s="1"/>
  <c r="E467" i="3"/>
  <c r="D467" i="3"/>
  <c r="C467" i="3"/>
  <c r="AB467" i="3" s="1"/>
  <c r="B467" i="3"/>
  <c r="A467" i="3"/>
  <c r="AC466" i="3"/>
  <c r="Z466" i="3"/>
  <c r="Y466" i="3"/>
  <c r="X466" i="3"/>
  <c r="W466" i="3"/>
  <c r="AA466" i="3" s="1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C466" i="3"/>
  <c r="AB466" i="3" s="1"/>
  <c r="B466" i="3"/>
  <c r="A466" i="3"/>
  <c r="AB465" i="3"/>
  <c r="Z465" i="3"/>
  <c r="Y465" i="3"/>
  <c r="X465" i="3"/>
  <c r="W465" i="3"/>
  <c r="AA465" i="3" s="1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B465" i="3"/>
  <c r="A465" i="3"/>
  <c r="Z464" i="3"/>
  <c r="Y464" i="3"/>
  <c r="X464" i="3"/>
  <c r="W464" i="3"/>
  <c r="AA464" i="3" s="1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AC464" i="3" s="1"/>
  <c r="C464" i="3"/>
  <c r="AB464" i="3" s="1"/>
  <c r="B464" i="3"/>
  <c r="A464" i="3"/>
  <c r="AB463" i="3"/>
  <c r="Z463" i="3"/>
  <c r="Y463" i="3"/>
  <c r="X463" i="3"/>
  <c r="W463" i="3"/>
  <c r="AA463" i="3" s="1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AC463" i="3" s="1"/>
  <c r="E463" i="3"/>
  <c r="D463" i="3"/>
  <c r="C463" i="3"/>
  <c r="B463" i="3"/>
  <c r="A463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AC462" i="3" s="1"/>
  <c r="E462" i="3"/>
  <c r="D462" i="3"/>
  <c r="C462" i="3"/>
  <c r="AB462" i="3" s="1"/>
  <c r="B462" i="3"/>
  <c r="A462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AC461" i="3" s="1"/>
  <c r="E461" i="3"/>
  <c r="D461" i="3"/>
  <c r="C461" i="3"/>
  <c r="AB461" i="3" s="1"/>
  <c r="B461" i="3"/>
  <c r="A461" i="3"/>
  <c r="AC460" i="3"/>
  <c r="AA460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A460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AC459" i="3" s="1"/>
  <c r="E459" i="3"/>
  <c r="AB459" i="3" s="1"/>
  <c r="D459" i="3"/>
  <c r="C459" i="3"/>
  <c r="B459" i="3"/>
  <c r="A459" i="3"/>
  <c r="AC458" i="3"/>
  <c r="Z458" i="3"/>
  <c r="Y458" i="3"/>
  <c r="X458" i="3"/>
  <c r="W458" i="3"/>
  <c r="AA458" i="3" s="1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AB458" i="3" s="1"/>
  <c r="B458" i="3"/>
  <c r="A458" i="3"/>
  <c r="AB457" i="3"/>
  <c r="Z457" i="3"/>
  <c r="Y457" i="3"/>
  <c r="X457" i="3"/>
  <c r="W457" i="3"/>
  <c r="AA457" i="3" s="1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A457" i="3"/>
  <c r="Z456" i="3"/>
  <c r="Y456" i="3"/>
  <c r="X456" i="3"/>
  <c r="W456" i="3"/>
  <c r="AA456" i="3" s="1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AC456" i="3" s="1"/>
  <c r="C456" i="3"/>
  <c r="AB456" i="3" s="1"/>
  <c r="B456" i="3"/>
  <c r="A456" i="3"/>
  <c r="AB455" i="3"/>
  <c r="Z455" i="3"/>
  <c r="Y455" i="3"/>
  <c r="X455" i="3"/>
  <c r="W455" i="3"/>
  <c r="AA455" i="3" s="1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AC455" i="3" s="1"/>
  <c r="E455" i="3"/>
  <c r="D455" i="3"/>
  <c r="C455" i="3"/>
  <c r="B455" i="3"/>
  <c r="A455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AC454" i="3" s="1"/>
  <c r="E454" i="3"/>
  <c r="D454" i="3"/>
  <c r="C454" i="3"/>
  <c r="AB454" i="3" s="1"/>
  <c r="B454" i="3"/>
  <c r="A454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AC453" i="3" s="1"/>
  <c r="E453" i="3"/>
  <c r="D453" i="3"/>
  <c r="C453" i="3"/>
  <c r="AB453" i="3" s="1"/>
  <c r="B453" i="3"/>
  <c r="A453" i="3"/>
  <c r="AC452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A452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AC451" i="3" s="1"/>
  <c r="E451" i="3"/>
  <c r="AB451" i="3" s="1"/>
  <c r="D451" i="3"/>
  <c r="C451" i="3"/>
  <c r="B451" i="3"/>
  <c r="A451" i="3"/>
  <c r="AC450" i="3"/>
  <c r="Z450" i="3"/>
  <c r="Y450" i="3"/>
  <c r="X450" i="3"/>
  <c r="W450" i="3"/>
  <c r="AA450" i="3" s="1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AB450" i="3" s="1"/>
  <c r="B450" i="3"/>
  <c r="A450" i="3"/>
  <c r="AB449" i="3"/>
  <c r="Z449" i="3"/>
  <c r="Y449" i="3"/>
  <c r="X449" i="3"/>
  <c r="W449" i="3"/>
  <c r="AA449" i="3" s="1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AC449" i="3" s="1"/>
  <c r="E449" i="3"/>
  <c r="D449" i="3"/>
  <c r="C449" i="3"/>
  <c r="B449" i="3"/>
  <c r="A449" i="3"/>
  <c r="Z448" i="3"/>
  <c r="Y448" i="3"/>
  <c r="X448" i="3"/>
  <c r="W448" i="3"/>
  <c r="AA448" i="3" s="1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AC448" i="3" s="1"/>
  <c r="C448" i="3"/>
  <c r="AB448" i="3" s="1"/>
  <c r="B448" i="3"/>
  <c r="A448" i="3"/>
  <c r="AB447" i="3"/>
  <c r="Z447" i="3"/>
  <c r="Y447" i="3"/>
  <c r="X447" i="3"/>
  <c r="W447" i="3"/>
  <c r="AA447" i="3" s="1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AC447" i="3" s="1"/>
  <c r="E447" i="3"/>
  <c r="D447" i="3"/>
  <c r="C447" i="3"/>
  <c r="B447" i="3"/>
  <c r="A447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AC446" i="3" s="1"/>
  <c r="E446" i="3"/>
  <c r="D446" i="3"/>
  <c r="C446" i="3"/>
  <c r="AB446" i="3" s="1"/>
  <c r="B446" i="3"/>
  <c r="A446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AC445" i="3" s="1"/>
  <c r="E445" i="3"/>
  <c r="D445" i="3"/>
  <c r="C445" i="3"/>
  <c r="AB445" i="3" s="1"/>
  <c r="B445" i="3"/>
  <c r="A445" i="3"/>
  <c r="AC444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A444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AC443" i="3" s="1"/>
  <c r="E443" i="3"/>
  <c r="AB443" i="3" s="1"/>
  <c r="D443" i="3"/>
  <c r="C443" i="3"/>
  <c r="B443" i="3"/>
  <c r="A443" i="3"/>
  <c r="AC442" i="3"/>
  <c r="Z442" i="3"/>
  <c r="Y442" i="3"/>
  <c r="X442" i="3"/>
  <c r="W442" i="3"/>
  <c r="AA442" i="3" s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AB442" i="3" s="1"/>
  <c r="B442" i="3"/>
  <c r="A442" i="3"/>
  <c r="AB441" i="3"/>
  <c r="Z441" i="3"/>
  <c r="Y441" i="3"/>
  <c r="X441" i="3"/>
  <c r="W441" i="3"/>
  <c r="AA441" i="3" s="1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AC441" i="3" s="1"/>
  <c r="E441" i="3"/>
  <c r="D441" i="3"/>
  <c r="C441" i="3"/>
  <c r="B441" i="3"/>
  <c r="A441" i="3"/>
  <c r="Z440" i="3"/>
  <c r="Y440" i="3"/>
  <c r="X440" i="3"/>
  <c r="W440" i="3"/>
  <c r="AA440" i="3" s="1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AC440" i="3" s="1"/>
  <c r="C440" i="3"/>
  <c r="AB440" i="3" s="1"/>
  <c r="B440" i="3"/>
  <c r="A440" i="3"/>
  <c r="AB439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AC439" i="3" s="1"/>
  <c r="E439" i="3"/>
  <c r="D439" i="3"/>
  <c r="C439" i="3"/>
  <c r="B439" i="3"/>
  <c r="A439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AC438" i="3" s="1"/>
  <c r="E438" i="3"/>
  <c r="D438" i="3"/>
  <c r="C438" i="3"/>
  <c r="AB438" i="3" s="1"/>
  <c r="B438" i="3"/>
  <c r="A438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AC437" i="3" s="1"/>
  <c r="E437" i="3"/>
  <c r="D437" i="3"/>
  <c r="C437" i="3"/>
  <c r="AB437" i="3" s="1"/>
  <c r="B437" i="3"/>
  <c r="A437" i="3"/>
  <c r="AC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AB436" i="3" s="1"/>
  <c r="B436" i="3"/>
  <c r="A436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AC435" i="3" s="1"/>
  <c r="E435" i="3"/>
  <c r="AB435" i="3" s="1"/>
  <c r="D435" i="3"/>
  <c r="C435" i="3"/>
  <c r="B435" i="3"/>
  <c r="A435" i="3"/>
  <c r="AC434" i="3"/>
  <c r="Z434" i="3"/>
  <c r="Y434" i="3"/>
  <c r="X434" i="3"/>
  <c r="W434" i="3"/>
  <c r="AA434" i="3" s="1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AB434" i="3" s="1"/>
  <c r="B434" i="3"/>
  <c r="A434" i="3"/>
  <c r="AB433" i="3"/>
  <c r="Z433" i="3"/>
  <c r="Y433" i="3"/>
  <c r="X433" i="3"/>
  <c r="W433" i="3"/>
  <c r="AA433" i="3" s="1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A433" i="3"/>
  <c r="Z432" i="3"/>
  <c r="Y432" i="3"/>
  <c r="X432" i="3"/>
  <c r="W432" i="3"/>
  <c r="AA432" i="3" s="1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AC432" i="3" s="1"/>
  <c r="C432" i="3"/>
  <c r="AB432" i="3" s="1"/>
  <c r="B432" i="3"/>
  <c r="A432" i="3"/>
  <c r="AB431" i="3"/>
  <c r="Z431" i="3"/>
  <c r="Y431" i="3"/>
  <c r="X431" i="3"/>
  <c r="W431" i="3"/>
  <c r="AA431" i="3" s="1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AC431" i="3" s="1"/>
  <c r="E431" i="3"/>
  <c r="D431" i="3"/>
  <c r="C431" i="3"/>
  <c r="B431" i="3"/>
  <c r="A431" i="3"/>
  <c r="AC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AB430" i="3" s="1"/>
  <c r="B430" i="3"/>
  <c r="A430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AC429" i="3" s="1"/>
  <c r="E429" i="3"/>
  <c r="D429" i="3"/>
  <c r="C429" i="3"/>
  <c r="AB429" i="3" s="1"/>
  <c r="B429" i="3"/>
  <c r="A429" i="3"/>
  <c r="AC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AB428" i="3" s="1"/>
  <c r="B428" i="3"/>
  <c r="A428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AC427" i="3" s="1"/>
  <c r="E427" i="3"/>
  <c r="AB427" i="3" s="1"/>
  <c r="D427" i="3"/>
  <c r="C427" i="3"/>
  <c r="B427" i="3"/>
  <c r="A427" i="3"/>
  <c r="AC426" i="3"/>
  <c r="Z426" i="3"/>
  <c r="Y426" i="3"/>
  <c r="X426" i="3"/>
  <c r="W426" i="3"/>
  <c r="AA426" i="3" s="1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AB426" i="3" s="1"/>
  <c r="B426" i="3"/>
  <c r="A426" i="3"/>
  <c r="AB425" i="3"/>
  <c r="Z425" i="3"/>
  <c r="Y425" i="3"/>
  <c r="X425" i="3"/>
  <c r="W425" i="3"/>
  <c r="AA425" i="3" s="1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A425" i="3"/>
  <c r="Z424" i="3"/>
  <c r="Y424" i="3"/>
  <c r="X424" i="3"/>
  <c r="W424" i="3"/>
  <c r="AA424" i="3" s="1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AC424" i="3" s="1"/>
  <c r="C424" i="3"/>
  <c r="AB424" i="3" s="1"/>
  <c r="B424" i="3"/>
  <c r="A424" i="3"/>
  <c r="AB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AC423" i="3" s="1"/>
  <c r="E423" i="3"/>
  <c r="D423" i="3"/>
  <c r="C423" i="3"/>
  <c r="B423" i="3"/>
  <c r="A423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AC422" i="3" s="1"/>
  <c r="E422" i="3"/>
  <c r="D422" i="3"/>
  <c r="C422" i="3"/>
  <c r="AB422" i="3" s="1"/>
  <c r="B422" i="3"/>
  <c r="A422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AC421" i="3" s="1"/>
  <c r="E421" i="3"/>
  <c r="D421" i="3"/>
  <c r="C421" i="3"/>
  <c r="AB421" i="3" s="1"/>
  <c r="B421" i="3"/>
  <c r="A421" i="3"/>
  <c r="AC420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AB420" i="3" s="1"/>
  <c r="B420" i="3"/>
  <c r="A420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AC419" i="3" s="1"/>
  <c r="E419" i="3"/>
  <c r="AB419" i="3" s="1"/>
  <c r="D419" i="3"/>
  <c r="C419" i="3"/>
  <c r="B419" i="3"/>
  <c r="A419" i="3"/>
  <c r="AC418" i="3"/>
  <c r="Z418" i="3"/>
  <c r="Y418" i="3"/>
  <c r="X418" i="3"/>
  <c r="W418" i="3"/>
  <c r="AA418" i="3" s="1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AB418" i="3" s="1"/>
  <c r="B418" i="3"/>
  <c r="A418" i="3"/>
  <c r="AB417" i="3"/>
  <c r="Z417" i="3"/>
  <c r="Y417" i="3"/>
  <c r="X417" i="3"/>
  <c r="W417" i="3"/>
  <c r="AA417" i="3" s="1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A417" i="3"/>
  <c r="Z416" i="3"/>
  <c r="Y416" i="3"/>
  <c r="X416" i="3"/>
  <c r="W416" i="3"/>
  <c r="AA416" i="3" s="1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AC416" i="3" s="1"/>
  <c r="C416" i="3"/>
  <c r="AB416" i="3" s="1"/>
  <c r="B416" i="3"/>
  <c r="A416" i="3"/>
  <c r="AB415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AC415" i="3" s="1"/>
  <c r="E415" i="3"/>
  <c r="D415" i="3"/>
  <c r="C415" i="3"/>
  <c r="B415" i="3"/>
  <c r="A415" i="3"/>
  <c r="AC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AB414" i="3" s="1"/>
  <c r="B414" i="3"/>
  <c r="A414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AC413" i="3" s="1"/>
  <c r="E413" i="3"/>
  <c r="D413" i="3"/>
  <c r="C413" i="3"/>
  <c r="AB413" i="3" s="1"/>
  <c r="B413" i="3"/>
  <c r="A413" i="3"/>
  <c r="AC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A412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AC411" i="3" s="1"/>
  <c r="E411" i="3"/>
  <c r="AB411" i="3" s="1"/>
  <c r="D411" i="3"/>
  <c r="C411" i="3"/>
  <c r="B411" i="3"/>
  <c r="A411" i="3"/>
  <c r="AC410" i="3"/>
  <c r="Z410" i="3"/>
  <c r="Y410" i="3"/>
  <c r="X410" i="3"/>
  <c r="W410" i="3"/>
  <c r="AA410" i="3" s="1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AB410" i="3" s="1"/>
  <c r="B410" i="3"/>
  <c r="A410" i="3"/>
  <c r="AB409" i="3"/>
  <c r="Z409" i="3"/>
  <c r="Y409" i="3"/>
  <c r="X409" i="3"/>
  <c r="W409" i="3"/>
  <c r="AA409" i="3" s="1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AC409" i="3" s="1"/>
  <c r="E409" i="3"/>
  <c r="D409" i="3"/>
  <c r="C409" i="3"/>
  <c r="B409" i="3"/>
  <c r="A409" i="3"/>
  <c r="AC408" i="3"/>
  <c r="Z408" i="3"/>
  <c r="Y408" i="3"/>
  <c r="X408" i="3"/>
  <c r="W408" i="3"/>
  <c r="AA408" i="3" s="1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AB408" i="3" s="1"/>
  <c r="B408" i="3"/>
  <c r="A408" i="3"/>
  <c r="AB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AC407" i="3" s="1"/>
  <c r="E407" i="3"/>
  <c r="D407" i="3"/>
  <c r="C407" i="3"/>
  <c r="B407" i="3"/>
  <c r="A407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AC406" i="3" s="1"/>
  <c r="E406" i="3"/>
  <c r="D406" i="3"/>
  <c r="C406" i="3"/>
  <c r="AB406" i="3" s="1"/>
  <c r="B406" i="3"/>
  <c r="A406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AC405" i="3" s="1"/>
  <c r="E405" i="3"/>
  <c r="D405" i="3"/>
  <c r="C405" i="3"/>
  <c r="AB405" i="3" s="1"/>
  <c r="B405" i="3"/>
  <c r="A405" i="3"/>
  <c r="AC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A404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AC403" i="3" s="1"/>
  <c r="E403" i="3"/>
  <c r="AB403" i="3" s="1"/>
  <c r="D403" i="3"/>
  <c r="C403" i="3"/>
  <c r="B403" i="3"/>
  <c r="A403" i="3"/>
  <c r="AC402" i="3"/>
  <c r="Z402" i="3"/>
  <c r="Y402" i="3"/>
  <c r="X402" i="3"/>
  <c r="W402" i="3"/>
  <c r="AA402" i="3" s="1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AB402" i="3" s="1"/>
  <c r="B402" i="3"/>
  <c r="A402" i="3"/>
  <c r="AB401" i="3"/>
  <c r="Z401" i="3"/>
  <c r="Y401" i="3"/>
  <c r="X401" i="3"/>
  <c r="W401" i="3"/>
  <c r="AA401" i="3" s="1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A401" i="3"/>
  <c r="Z400" i="3"/>
  <c r="Y400" i="3"/>
  <c r="X400" i="3"/>
  <c r="W400" i="3"/>
  <c r="AA400" i="3" s="1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AC400" i="3" s="1"/>
  <c r="C400" i="3"/>
  <c r="AB400" i="3" s="1"/>
  <c r="B400" i="3"/>
  <c r="A400" i="3"/>
  <c r="AB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AC399" i="3" s="1"/>
  <c r="E399" i="3"/>
  <c r="D399" i="3"/>
  <c r="C399" i="3"/>
  <c r="B399" i="3"/>
  <c r="A399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AC398" i="3" s="1"/>
  <c r="E398" i="3"/>
  <c r="D398" i="3"/>
  <c r="C398" i="3"/>
  <c r="AB398" i="3" s="1"/>
  <c r="B398" i="3"/>
  <c r="A398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AC397" i="3" s="1"/>
  <c r="E397" i="3"/>
  <c r="D397" i="3"/>
  <c r="C397" i="3"/>
  <c r="AB397" i="3" s="1"/>
  <c r="B397" i="3"/>
  <c r="A397" i="3"/>
  <c r="AC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A396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AC395" i="3" s="1"/>
  <c r="E395" i="3"/>
  <c r="AB395" i="3" s="1"/>
  <c r="D395" i="3"/>
  <c r="C395" i="3"/>
  <c r="B395" i="3"/>
  <c r="A395" i="3"/>
  <c r="AC394" i="3"/>
  <c r="Z394" i="3"/>
  <c r="Y394" i="3"/>
  <c r="X394" i="3"/>
  <c r="W394" i="3"/>
  <c r="AA394" i="3" s="1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AB394" i="3" s="1"/>
  <c r="B394" i="3"/>
  <c r="A394" i="3"/>
  <c r="AB393" i="3"/>
  <c r="Z393" i="3"/>
  <c r="Y393" i="3"/>
  <c r="X393" i="3"/>
  <c r="W393" i="3"/>
  <c r="AA393" i="3" s="1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A393" i="3"/>
  <c r="Z392" i="3"/>
  <c r="Y392" i="3"/>
  <c r="X392" i="3"/>
  <c r="W392" i="3"/>
  <c r="AA392" i="3" s="1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AC392" i="3" s="1"/>
  <c r="C392" i="3"/>
  <c r="AB392" i="3" s="1"/>
  <c r="B392" i="3"/>
  <c r="A392" i="3"/>
  <c r="AB391" i="3"/>
  <c r="Z391" i="3"/>
  <c r="Y391" i="3"/>
  <c r="X391" i="3"/>
  <c r="W391" i="3"/>
  <c r="AA391" i="3" s="1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AC391" i="3" s="1"/>
  <c r="E391" i="3"/>
  <c r="D391" i="3"/>
  <c r="C391" i="3"/>
  <c r="B391" i="3"/>
  <c r="A391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AC390" i="3" s="1"/>
  <c r="E390" i="3"/>
  <c r="D390" i="3"/>
  <c r="C390" i="3"/>
  <c r="AB390" i="3" s="1"/>
  <c r="B390" i="3"/>
  <c r="A390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AC389" i="3" s="1"/>
  <c r="E389" i="3"/>
  <c r="D389" i="3"/>
  <c r="C389" i="3"/>
  <c r="AB389" i="3" s="1"/>
  <c r="B389" i="3"/>
  <c r="A389" i="3"/>
  <c r="AC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AB388" i="3" s="1"/>
  <c r="B388" i="3"/>
  <c r="A388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AC387" i="3" s="1"/>
  <c r="E387" i="3"/>
  <c r="AB387" i="3" s="1"/>
  <c r="D387" i="3"/>
  <c r="C387" i="3"/>
  <c r="B387" i="3"/>
  <c r="A387" i="3"/>
  <c r="AC386" i="3"/>
  <c r="Z386" i="3"/>
  <c r="Y386" i="3"/>
  <c r="X386" i="3"/>
  <c r="W386" i="3"/>
  <c r="AA386" i="3" s="1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AB386" i="3" s="1"/>
  <c r="B386" i="3"/>
  <c r="A386" i="3"/>
  <c r="AB385" i="3"/>
  <c r="Z385" i="3"/>
  <c r="Y385" i="3"/>
  <c r="X385" i="3"/>
  <c r="W385" i="3"/>
  <c r="AA385" i="3" s="1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Z384" i="3"/>
  <c r="Y384" i="3"/>
  <c r="X384" i="3"/>
  <c r="W384" i="3"/>
  <c r="AA384" i="3" s="1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AC384" i="3" s="1"/>
  <c r="C384" i="3"/>
  <c r="AB384" i="3" s="1"/>
  <c r="B384" i="3"/>
  <c r="A384" i="3"/>
  <c r="AB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AC383" i="3" s="1"/>
  <c r="E383" i="3"/>
  <c r="D383" i="3"/>
  <c r="C383" i="3"/>
  <c r="B383" i="3"/>
  <c r="A383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AC382" i="3" s="1"/>
  <c r="E382" i="3"/>
  <c r="D382" i="3"/>
  <c r="C382" i="3"/>
  <c r="AB382" i="3" s="1"/>
  <c r="B382" i="3"/>
  <c r="A382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AC381" i="3" s="1"/>
  <c r="E381" i="3"/>
  <c r="D381" i="3"/>
  <c r="C381" i="3"/>
  <c r="AB381" i="3" s="1"/>
  <c r="B381" i="3"/>
  <c r="A381" i="3"/>
  <c r="AC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AB380" i="3" s="1"/>
  <c r="B380" i="3"/>
  <c r="A380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AC379" i="3" s="1"/>
  <c r="E379" i="3"/>
  <c r="AB379" i="3" s="1"/>
  <c r="D379" i="3"/>
  <c r="C379" i="3"/>
  <c r="B379" i="3"/>
  <c r="A379" i="3"/>
  <c r="AC378" i="3"/>
  <c r="Z378" i="3"/>
  <c r="Y378" i="3"/>
  <c r="X378" i="3"/>
  <c r="W378" i="3"/>
  <c r="AA378" i="3" s="1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AB378" i="3" s="1"/>
  <c r="B378" i="3"/>
  <c r="A378" i="3"/>
  <c r="AB377" i="3"/>
  <c r="Z377" i="3"/>
  <c r="Y377" i="3"/>
  <c r="X377" i="3"/>
  <c r="W377" i="3"/>
  <c r="AA377" i="3" s="1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A377" i="3"/>
  <c r="AC376" i="3"/>
  <c r="Z376" i="3"/>
  <c r="Y376" i="3"/>
  <c r="X376" i="3"/>
  <c r="W376" i="3"/>
  <c r="AA376" i="3" s="1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AB376" i="3" s="1"/>
  <c r="B376" i="3"/>
  <c r="A376" i="3"/>
  <c r="AB375" i="3"/>
  <c r="Z375" i="3"/>
  <c r="Y375" i="3"/>
  <c r="X375" i="3"/>
  <c r="W375" i="3"/>
  <c r="AA375" i="3" s="1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AC375" i="3" s="1"/>
  <c r="E375" i="3"/>
  <c r="D375" i="3"/>
  <c r="C375" i="3"/>
  <c r="B375" i="3"/>
  <c r="A375" i="3"/>
  <c r="AC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AB374" i="3" s="1"/>
  <c r="B374" i="3"/>
  <c r="A374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AC373" i="3" s="1"/>
  <c r="E373" i="3"/>
  <c r="D373" i="3"/>
  <c r="C373" i="3"/>
  <c r="AB373" i="3" s="1"/>
  <c r="B373" i="3"/>
  <c r="A373" i="3"/>
  <c r="AC372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AB372" i="3" s="1"/>
  <c r="B372" i="3"/>
  <c r="A372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AC371" i="3" s="1"/>
  <c r="E371" i="3"/>
  <c r="AB371" i="3" s="1"/>
  <c r="D371" i="3"/>
  <c r="C371" i="3"/>
  <c r="B371" i="3"/>
  <c r="A371" i="3"/>
  <c r="AC370" i="3"/>
  <c r="Z370" i="3"/>
  <c r="Y370" i="3"/>
  <c r="X370" i="3"/>
  <c r="W370" i="3"/>
  <c r="AA370" i="3" s="1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AB370" i="3" s="1"/>
  <c r="B370" i="3"/>
  <c r="A370" i="3"/>
  <c r="AB369" i="3"/>
  <c r="Z369" i="3"/>
  <c r="Y369" i="3"/>
  <c r="X369" i="3"/>
  <c r="W369" i="3"/>
  <c r="AA369" i="3" s="1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A369" i="3"/>
  <c r="AC368" i="3"/>
  <c r="Z368" i="3"/>
  <c r="Y368" i="3"/>
  <c r="X368" i="3"/>
  <c r="W368" i="3"/>
  <c r="AA368" i="3" s="1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AB368" i="3" s="1"/>
  <c r="B368" i="3"/>
  <c r="A368" i="3"/>
  <c r="AB367" i="3"/>
  <c r="Z367" i="3"/>
  <c r="Y367" i="3"/>
  <c r="X367" i="3"/>
  <c r="W367" i="3"/>
  <c r="AA367" i="3" s="1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AC367" i="3" s="1"/>
  <c r="E367" i="3"/>
  <c r="D367" i="3"/>
  <c r="C367" i="3"/>
  <c r="B367" i="3"/>
  <c r="A367" i="3"/>
  <c r="AC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AB366" i="3" s="1"/>
  <c r="B366" i="3"/>
  <c r="A366" i="3"/>
  <c r="AB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AC365" i="3" s="1"/>
  <c r="E365" i="3"/>
  <c r="D365" i="3"/>
  <c r="C365" i="3"/>
  <c r="B365" i="3"/>
  <c r="A365" i="3"/>
  <c r="AC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A364" i="3"/>
  <c r="AB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AC363" i="3" s="1"/>
  <c r="E363" i="3"/>
  <c r="D363" i="3"/>
  <c r="C363" i="3"/>
  <c r="B363" i="3"/>
  <c r="A363" i="3"/>
  <c r="AC362" i="3"/>
  <c r="Z362" i="3"/>
  <c r="Y362" i="3"/>
  <c r="X362" i="3"/>
  <c r="W362" i="3"/>
  <c r="AA362" i="3" s="1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AB362" i="3" s="1"/>
  <c r="B362" i="3"/>
  <c r="A362" i="3"/>
  <c r="AB361" i="3"/>
  <c r="Z361" i="3"/>
  <c r="Y361" i="3"/>
  <c r="X361" i="3"/>
  <c r="W361" i="3"/>
  <c r="AA361" i="3" s="1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AC361" i="3" s="1"/>
  <c r="E361" i="3"/>
  <c r="D361" i="3"/>
  <c r="C361" i="3"/>
  <c r="B361" i="3"/>
  <c r="A361" i="3"/>
  <c r="AC360" i="3"/>
  <c r="Z360" i="3"/>
  <c r="Y360" i="3"/>
  <c r="X360" i="3"/>
  <c r="W360" i="3"/>
  <c r="AA360" i="3" s="1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AB360" i="3" s="1"/>
  <c r="B360" i="3"/>
  <c r="A360" i="3"/>
  <c r="AB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AC359" i="3" s="1"/>
  <c r="E359" i="3"/>
  <c r="D359" i="3"/>
  <c r="C359" i="3"/>
  <c r="B359" i="3"/>
  <c r="A359" i="3"/>
  <c r="AC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AB358" i="3" s="1"/>
  <c r="B358" i="3"/>
  <c r="A358" i="3"/>
  <c r="AB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AC357" i="3" s="1"/>
  <c r="E357" i="3"/>
  <c r="D357" i="3"/>
  <c r="C357" i="3"/>
  <c r="B357" i="3"/>
  <c r="A357" i="3"/>
  <c r="AC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AB356" i="3" s="1"/>
  <c r="B356" i="3"/>
  <c r="A356" i="3"/>
  <c r="AB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AC355" i="3" s="1"/>
  <c r="E355" i="3"/>
  <c r="D355" i="3"/>
  <c r="C355" i="3"/>
  <c r="B355" i="3"/>
  <c r="A355" i="3"/>
  <c r="AC354" i="3"/>
  <c r="Z354" i="3"/>
  <c r="Y354" i="3"/>
  <c r="X354" i="3"/>
  <c r="W354" i="3"/>
  <c r="AA354" i="3" s="1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AB354" i="3" s="1"/>
  <c r="B354" i="3"/>
  <c r="A354" i="3"/>
  <c r="AB353" i="3"/>
  <c r="Z353" i="3"/>
  <c r="Y353" i="3"/>
  <c r="X353" i="3"/>
  <c r="W353" i="3"/>
  <c r="AA353" i="3" s="1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AC352" i="3"/>
  <c r="Z352" i="3"/>
  <c r="Y352" i="3"/>
  <c r="X352" i="3"/>
  <c r="W352" i="3"/>
  <c r="AA352" i="3" s="1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AB352" i="3" s="1"/>
  <c r="B352" i="3"/>
  <c r="A352" i="3"/>
  <c r="AB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AC351" i="3" s="1"/>
  <c r="E351" i="3"/>
  <c r="D351" i="3"/>
  <c r="C351" i="3"/>
  <c r="B351" i="3"/>
  <c r="A351" i="3"/>
  <c r="AC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AB350" i="3" s="1"/>
  <c r="B350" i="3"/>
  <c r="A350" i="3"/>
  <c r="AB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AC349" i="3" s="1"/>
  <c r="E349" i="3"/>
  <c r="D349" i="3"/>
  <c r="C349" i="3"/>
  <c r="B349" i="3"/>
  <c r="A349" i="3"/>
  <c r="AC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AB348" i="3" s="1"/>
  <c r="B348" i="3"/>
  <c r="A348" i="3"/>
  <c r="AB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AC347" i="3" s="1"/>
  <c r="E347" i="3"/>
  <c r="D347" i="3"/>
  <c r="C347" i="3"/>
  <c r="B347" i="3"/>
  <c r="A347" i="3"/>
  <c r="AC346" i="3"/>
  <c r="Z346" i="3"/>
  <c r="Y346" i="3"/>
  <c r="X346" i="3"/>
  <c r="W346" i="3"/>
  <c r="AA346" i="3" s="1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AB346" i="3" s="1"/>
  <c r="B346" i="3"/>
  <c r="A346" i="3"/>
  <c r="AB345" i="3"/>
  <c r="Z345" i="3"/>
  <c r="Y345" i="3"/>
  <c r="X345" i="3"/>
  <c r="W345" i="3"/>
  <c r="AA345" i="3" s="1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A345" i="3"/>
  <c r="AC344" i="3"/>
  <c r="Z344" i="3"/>
  <c r="Y344" i="3"/>
  <c r="X344" i="3"/>
  <c r="W344" i="3"/>
  <c r="AA344" i="3" s="1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AB344" i="3" s="1"/>
  <c r="B344" i="3"/>
  <c r="A344" i="3"/>
  <c r="AB343" i="3"/>
  <c r="Z343" i="3"/>
  <c r="Y343" i="3"/>
  <c r="X343" i="3"/>
  <c r="W343" i="3"/>
  <c r="AA343" i="3" s="1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AC343" i="3" s="1"/>
  <c r="E343" i="3"/>
  <c r="D343" i="3"/>
  <c r="C343" i="3"/>
  <c r="B343" i="3"/>
  <c r="A343" i="3"/>
  <c r="AC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AB342" i="3" s="1"/>
  <c r="B342" i="3"/>
  <c r="A342" i="3"/>
  <c r="AB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AC341" i="3" s="1"/>
  <c r="E341" i="3"/>
  <c r="D341" i="3"/>
  <c r="C341" i="3"/>
  <c r="B341" i="3"/>
  <c r="A341" i="3"/>
  <c r="AC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AB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AC339" i="3" s="1"/>
  <c r="E339" i="3"/>
  <c r="D339" i="3"/>
  <c r="C339" i="3"/>
  <c r="B339" i="3"/>
  <c r="A339" i="3"/>
  <c r="AC338" i="3"/>
  <c r="Z338" i="3"/>
  <c r="Y338" i="3"/>
  <c r="X338" i="3"/>
  <c r="W338" i="3"/>
  <c r="AA338" i="3" s="1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AB338" i="3" s="1"/>
  <c r="B338" i="3"/>
  <c r="A338" i="3"/>
  <c r="AB337" i="3"/>
  <c r="Z337" i="3"/>
  <c r="Y337" i="3"/>
  <c r="X337" i="3"/>
  <c r="W337" i="3"/>
  <c r="AA337" i="3" s="1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AC336" i="3"/>
  <c r="Z336" i="3"/>
  <c r="Y336" i="3"/>
  <c r="X336" i="3"/>
  <c r="W336" i="3"/>
  <c r="AA336" i="3" s="1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AB336" i="3" s="1"/>
  <c r="B336" i="3"/>
  <c r="A336" i="3"/>
  <c r="AB335" i="3"/>
  <c r="Z335" i="3"/>
  <c r="Y335" i="3"/>
  <c r="X335" i="3"/>
  <c r="W335" i="3"/>
  <c r="AA335" i="3" s="1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AC335" i="3" s="1"/>
  <c r="E335" i="3"/>
  <c r="D335" i="3"/>
  <c r="C335" i="3"/>
  <c r="B335" i="3"/>
  <c r="A335" i="3"/>
  <c r="AC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AB334" i="3" s="1"/>
  <c r="B334" i="3"/>
  <c r="A334" i="3"/>
  <c r="AB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AC333" i="3" s="1"/>
  <c r="E333" i="3"/>
  <c r="D333" i="3"/>
  <c r="C333" i="3"/>
  <c r="B333" i="3"/>
  <c r="A333" i="3"/>
  <c r="AC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AB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AC331" i="3" s="1"/>
  <c r="E331" i="3"/>
  <c r="D331" i="3"/>
  <c r="C331" i="3"/>
  <c r="B331" i="3"/>
  <c r="A331" i="3"/>
  <c r="AC330" i="3"/>
  <c r="Z330" i="3"/>
  <c r="Y330" i="3"/>
  <c r="X330" i="3"/>
  <c r="W330" i="3"/>
  <c r="AA330" i="3" s="1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AB330" i="3" s="1"/>
  <c r="B330" i="3"/>
  <c r="A330" i="3"/>
  <c r="AB329" i="3"/>
  <c r="Z329" i="3"/>
  <c r="Y329" i="3"/>
  <c r="X329" i="3"/>
  <c r="W329" i="3"/>
  <c r="AA329" i="3" s="1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AC329" i="3" s="1"/>
  <c r="E329" i="3"/>
  <c r="D329" i="3"/>
  <c r="C329" i="3"/>
  <c r="B329" i="3"/>
  <c r="A329" i="3"/>
  <c r="AC328" i="3"/>
  <c r="Z328" i="3"/>
  <c r="Y328" i="3"/>
  <c r="X328" i="3"/>
  <c r="W328" i="3"/>
  <c r="AA328" i="3" s="1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AB328" i="3" s="1"/>
  <c r="B328" i="3"/>
  <c r="A328" i="3"/>
  <c r="AB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AC327" i="3" s="1"/>
  <c r="E327" i="3"/>
  <c r="D327" i="3"/>
  <c r="C327" i="3"/>
  <c r="B327" i="3"/>
  <c r="A327" i="3"/>
  <c r="AC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AB326" i="3" s="1"/>
  <c r="B326" i="3"/>
  <c r="A326" i="3"/>
  <c r="AB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AC325" i="3" s="1"/>
  <c r="E325" i="3"/>
  <c r="D325" i="3"/>
  <c r="C325" i="3"/>
  <c r="B325" i="3"/>
  <c r="A325" i="3"/>
  <c r="AC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AB324" i="3" s="1"/>
  <c r="B324" i="3"/>
  <c r="A324" i="3"/>
  <c r="AB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AC323" i="3" s="1"/>
  <c r="E323" i="3"/>
  <c r="D323" i="3"/>
  <c r="C323" i="3"/>
  <c r="B323" i="3"/>
  <c r="A323" i="3"/>
  <c r="AC322" i="3"/>
  <c r="Z322" i="3"/>
  <c r="Y322" i="3"/>
  <c r="X322" i="3"/>
  <c r="W322" i="3"/>
  <c r="AA322" i="3" s="1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AB322" i="3" s="1"/>
  <c r="B322" i="3"/>
  <c r="A322" i="3"/>
  <c r="AB321" i="3"/>
  <c r="Z321" i="3"/>
  <c r="Y321" i="3"/>
  <c r="X321" i="3"/>
  <c r="W321" i="3"/>
  <c r="AA321" i="3" s="1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AC320" i="3"/>
  <c r="Z320" i="3"/>
  <c r="Y320" i="3"/>
  <c r="X320" i="3"/>
  <c r="W320" i="3"/>
  <c r="AA320" i="3" s="1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AB320" i="3" s="1"/>
  <c r="B320" i="3"/>
  <c r="A320" i="3"/>
  <c r="AB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AC319" i="3" s="1"/>
  <c r="E319" i="3"/>
  <c r="D319" i="3"/>
  <c r="C319" i="3"/>
  <c r="B319" i="3"/>
  <c r="A319" i="3"/>
  <c r="AC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AB318" i="3" s="1"/>
  <c r="B318" i="3"/>
  <c r="A318" i="3"/>
  <c r="AB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AC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AB316" i="3" s="1"/>
  <c r="B316" i="3"/>
  <c r="A316" i="3"/>
  <c r="AB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A315" i="3"/>
  <c r="AC314" i="3"/>
  <c r="Z314" i="3"/>
  <c r="Y314" i="3"/>
  <c r="X314" i="3"/>
  <c r="W314" i="3"/>
  <c r="AA314" i="3" s="1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AB313" i="3"/>
  <c r="Z313" i="3"/>
  <c r="Y313" i="3"/>
  <c r="X313" i="3"/>
  <c r="W313" i="3"/>
  <c r="AA313" i="3" s="1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AC313" i="3" s="1"/>
  <c r="E313" i="3"/>
  <c r="D313" i="3"/>
  <c r="C313" i="3"/>
  <c r="B313" i="3"/>
  <c r="A313" i="3"/>
  <c r="AC312" i="3"/>
  <c r="Z312" i="3"/>
  <c r="Y312" i="3"/>
  <c r="X312" i="3"/>
  <c r="W312" i="3"/>
  <c r="AA312" i="3" s="1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AB312" i="3" s="1"/>
  <c r="D312" i="3"/>
  <c r="C312" i="3"/>
  <c r="B312" i="3"/>
  <c r="A312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AC311" i="3" s="1"/>
  <c r="E311" i="3"/>
  <c r="D311" i="3"/>
  <c r="C311" i="3"/>
  <c r="AB311" i="3" s="1"/>
  <c r="B311" i="3"/>
  <c r="A311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AB310" i="3" s="1"/>
  <c r="B310" i="3"/>
  <c r="A310" i="3"/>
  <c r="AC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AB309" i="3" s="1"/>
  <c r="B309" i="3"/>
  <c r="A309" i="3"/>
  <c r="AC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AB308" i="3" s="1"/>
  <c r="B308" i="3"/>
  <c r="A308" i="3"/>
  <c r="AC307" i="3"/>
  <c r="Z307" i="3"/>
  <c r="Y307" i="3"/>
  <c r="X307" i="3"/>
  <c r="W307" i="3"/>
  <c r="AA307" i="3" s="1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AB307" i="3" s="1"/>
  <c r="D307" i="3"/>
  <c r="C307" i="3"/>
  <c r="B307" i="3"/>
  <c r="A307" i="3"/>
  <c r="AB306" i="3"/>
  <c r="Z306" i="3"/>
  <c r="Y306" i="3"/>
  <c r="X306" i="3"/>
  <c r="W306" i="3"/>
  <c r="AA306" i="3" s="1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AC306" i="3" s="1"/>
  <c r="C306" i="3"/>
  <c r="B306" i="3"/>
  <c r="A306" i="3"/>
  <c r="AB305" i="3"/>
  <c r="Z305" i="3"/>
  <c r="Y305" i="3"/>
  <c r="X305" i="3"/>
  <c r="W305" i="3"/>
  <c r="AA305" i="3" s="1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AC305" i="3" s="1"/>
  <c r="E305" i="3"/>
  <c r="D305" i="3"/>
  <c r="C305" i="3"/>
  <c r="B305" i="3"/>
  <c r="A305" i="3"/>
  <c r="AB304" i="3"/>
  <c r="Z304" i="3"/>
  <c r="Y304" i="3"/>
  <c r="X304" i="3"/>
  <c r="W304" i="3"/>
  <c r="AA304" i="3" s="1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AC304" i="3" s="1"/>
  <c r="E304" i="3"/>
  <c r="D304" i="3"/>
  <c r="C304" i="3"/>
  <c r="B304" i="3"/>
  <c r="A304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AC303" i="3" s="1"/>
  <c r="E303" i="3"/>
  <c r="D303" i="3"/>
  <c r="C303" i="3"/>
  <c r="AB303" i="3" s="1"/>
  <c r="B303" i="3"/>
  <c r="A303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AB302" i="3" s="1"/>
  <c r="B302" i="3"/>
  <c r="A302" i="3"/>
  <c r="AC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AB301" i="3" s="1"/>
  <c r="B301" i="3"/>
  <c r="A301" i="3"/>
  <c r="AC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AB300" i="3" s="1"/>
  <c r="B300" i="3"/>
  <c r="A300" i="3"/>
  <c r="AC299" i="3"/>
  <c r="Z299" i="3"/>
  <c r="Y299" i="3"/>
  <c r="X299" i="3"/>
  <c r="W299" i="3"/>
  <c r="AA299" i="3" s="1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AB299" i="3" s="1"/>
  <c r="D299" i="3"/>
  <c r="C299" i="3"/>
  <c r="B299" i="3"/>
  <c r="A299" i="3"/>
  <c r="AB298" i="3"/>
  <c r="Z298" i="3"/>
  <c r="Y298" i="3"/>
  <c r="X298" i="3"/>
  <c r="W298" i="3"/>
  <c r="AA298" i="3" s="1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AC298" i="3" s="1"/>
  <c r="C298" i="3"/>
  <c r="B298" i="3"/>
  <c r="A298" i="3"/>
  <c r="AB297" i="3"/>
  <c r="Z297" i="3"/>
  <c r="Y297" i="3"/>
  <c r="X297" i="3"/>
  <c r="W297" i="3"/>
  <c r="AA297" i="3" s="1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AC297" i="3" s="1"/>
  <c r="E297" i="3"/>
  <c r="D297" i="3"/>
  <c r="C297" i="3"/>
  <c r="B297" i="3"/>
  <c r="A297" i="3"/>
  <c r="AB296" i="3"/>
  <c r="Z296" i="3"/>
  <c r="Y296" i="3"/>
  <c r="X296" i="3"/>
  <c r="W296" i="3"/>
  <c r="AA296" i="3" s="1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A296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AC295" i="3" s="1"/>
  <c r="E295" i="3"/>
  <c r="D295" i="3"/>
  <c r="C295" i="3"/>
  <c r="AB295" i="3" s="1"/>
  <c r="B295" i="3"/>
  <c r="A295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AB294" i="3" s="1"/>
  <c r="B294" i="3"/>
  <c r="A294" i="3"/>
  <c r="AC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AB293" i="3" s="1"/>
  <c r="B293" i="3"/>
  <c r="A293" i="3"/>
  <c r="AC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AB292" i="3" s="1"/>
  <c r="B292" i="3"/>
  <c r="A292" i="3"/>
  <c r="AC291" i="3"/>
  <c r="Z291" i="3"/>
  <c r="Y291" i="3"/>
  <c r="X291" i="3"/>
  <c r="W291" i="3"/>
  <c r="AA291" i="3" s="1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AB291" i="3" s="1"/>
  <c r="D291" i="3"/>
  <c r="C291" i="3"/>
  <c r="B291" i="3"/>
  <c r="A291" i="3"/>
  <c r="AB290" i="3"/>
  <c r="Z290" i="3"/>
  <c r="Y290" i="3"/>
  <c r="X290" i="3"/>
  <c r="W290" i="3"/>
  <c r="AA290" i="3" s="1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AC290" i="3" s="1"/>
  <c r="C290" i="3"/>
  <c r="B290" i="3"/>
  <c r="A290" i="3"/>
  <c r="AB289" i="3"/>
  <c r="Z289" i="3"/>
  <c r="Y289" i="3"/>
  <c r="X289" i="3"/>
  <c r="W289" i="3"/>
  <c r="AA289" i="3" s="1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AC289" i="3" s="1"/>
  <c r="E289" i="3"/>
  <c r="D289" i="3"/>
  <c r="C289" i="3"/>
  <c r="B289" i="3"/>
  <c r="A289" i="3"/>
  <c r="AB288" i="3"/>
  <c r="Z288" i="3"/>
  <c r="Y288" i="3"/>
  <c r="X288" i="3"/>
  <c r="W288" i="3"/>
  <c r="AA288" i="3" s="1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A288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AC287" i="3" s="1"/>
  <c r="E287" i="3"/>
  <c r="D287" i="3"/>
  <c r="C287" i="3"/>
  <c r="AB287" i="3" s="1"/>
  <c r="B287" i="3"/>
  <c r="A287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AB286" i="3" s="1"/>
  <c r="B286" i="3"/>
  <c r="A286" i="3"/>
  <c r="AC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AB285" i="3" s="1"/>
  <c r="B285" i="3"/>
  <c r="A285" i="3"/>
  <c r="AC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AB284" i="3" s="1"/>
  <c r="B284" i="3"/>
  <c r="A284" i="3"/>
  <c r="AC283" i="3"/>
  <c r="Z283" i="3"/>
  <c r="Y283" i="3"/>
  <c r="X283" i="3"/>
  <c r="W283" i="3"/>
  <c r="AA283" i="3" s="1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AB283" i="3" s="1"/>
  <c r="D283" i="3"/>
  <c r="C283" i="3"/>
  <c r="B283" i="3"/>
  <c r="A283" i="3"/>
  <c r="AB282" i="3"/>
  <c r="Z282" i="3"/>
  <c r="Y282" i="3"/>
  <c r="X282" i="3"/>
  <c r="W282" i="3"/>
  <c r="AA282" i="3" s="1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AC282" i="3" s="1"/>
  <c r="C282" i="3"/>
  <c r="B282" i="3"/>
  <c r="A282" i="3"/>
  <c r="AB281" i="3"/>
  <c r="Z281" i="3"/>
  <c r="Y281" i="3"/>
  <c r="X281" i="3"/>
  <c r="W281" i="3"/>
  <c r="AA281" i="3" s="1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AC281" i="3" s="1"/>
  <c r="E281" i="3"/>
  <c r="D281" i="3"/>
  <c r="C281" i="3"/>
  <c r="B281" i="3"/>
  <c r="A281" i="3"/>
  <c r="AB280" i="3"/>
  <c r="Z280" i="3"/>
  <c r="Y280" i="3"/>
  <c r="X280" i="3"/>
  <c r="W280" i="3"/>
  <c r="AA280" i="3" s="1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AC280" i="3" s="1"/>
  <c r="E280" i="3"/>
  <c r="D280" i="3"/>
  <c r="C280" i="3"/>
  <c r="B280" i="3"/>
  <c r="A280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AC279" i="3" s="1"/>
  <c r="E279" i="3"/>
  <c r="D279" i="3"/>
  <c r="C279" i="3"/>
  <c r="AB279" i="3" s="1"/>
  <c r="B279" i="3"/>
  <c r="A279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AB278" i="3" s="1"/>
  <c r="B278" i="3"/>
  <c r="A278" i="3"/>
  <c r="AC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AB277" i="3" s="1"/>
  <c r="B277" i="3"/>
  <c r="A277" i="3"/>
  <c r="AC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AB276" i="3" s="1"/>
  <c r="B276" i="3"/>
  <c r="A276" i="3"/>
  <c r="AC275" i="3"/>
  <c r="Z275" i="3"/>
  <c r="Y275" i="3"/>
  <c r="X275" i="3"/>
  <c r="W275" i="3"/>
  <c r="AA275" i="3" s="1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AB275" i="3" s="1"/>
  <c r="D275" i="3"/>
  <c r="C275" i="3"/>
  <c r="B275" i="3"/>
  <c r="A275" i="3"/>
  <c r="AB274" i="3"/>
  <c r="Z274" i="3"/>
  <c r="Y274" i="3"/>
  <c r="X274" i="3"/>
  <c r="W274" i="3"/>
  <c r="AA274" i="3" s="1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AC274" i="3" s="1"/>
  <c r="C274" i="3"/>
  <c r="B274" i="3"/>
  <c r="A274" i="3"/>
  <c r="AB273" i="3"/>
  <c r="Z273" i="3"/>
  <c r="Y273" i="3"/>
  <c r="X273" i="3"/>
  <c r="W273" i="3"/>
  <c r="AA273" i="3" s="1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AC273" i="3" s="1"/>
  <c r="E273" i="3"/>
  <c r="D273" i="3"/>
  <c r="C273" i="3"/>
  <c r="B273" i="3"/>
  <c r="A273" i="3"/>
  <c r="AB272" i="3"/>
  <c r="Z272" i="3"/>
  <c r="Y272" i="3"/>
  <c r="X272" i="3"/>
  <c r="W272" i="3"/>
  <c r="AA272" i="3" s="1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AC272" i="3" s="1"/>
  <c r="E272" i="3"/>
  <c r="D272" i="3"/>
  <c r="C272" i="3"/>
  <c r="B272" i="3"/>
  <c r="A272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AC271" i="3" s="1"/>
  <c r="E271" i="3"/>
  <c r="D271" i="3"/>
  <c r="C271" i="3"/>
  <c r="AB271" i="3" s="1"/>
  <c r="B271" i="3"/>
  <c r="A271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AB270" i="3" s="1"/>
  <c r="B270" i="3"/>
  <c r="A270" i="3"/>
  <c r="AC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AB269" i="3" s="1"/>
  <c r="B269" i="3"/>
  <c r="A269" i="3"/>
  <c r="AC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AB268" i="3" s="1"/>
  <c r="B268" i="3"/>
  <c r="A268" i="3"/>
  <c r="AC267" i="3"/>
  <c r="Z267" i="3"/>
  <c r="Y267" i="3"/>
  <c r="X267" i="3"/>
  <c r="W267" i="3"/>
  <c r="AA267" i="3" s="1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AB267" i="3" s="1"/>
  <c r="D267" i="3"/>
  <c r="C267" i="3"/>
  <c r="B267" i="3"/>
  <c r="A267" i="3"/>
  <c r="AB266" i="3"/>
  <c r="Z266" i="3"/>
  <c r="Y266" i="3"/>
  <c r="X266" i="3"/>
  <c r="W266" i="3"/>
  <c r="AA266" i="3" s="1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AC266" i="3" s="1"/>
  <c r="C266" i="3"/>
  <c r="B266" i="3"/>
  <c r="A266" i="3"/>
  <c r="AB265" i="3"/>
  <c r="Z265" i="3"/>
  <c r="Y265" i="3"/>
  <c r="X265" i="3"/>
  <c r="W265" i="3"/>
  <c r="AA265" i="3" s="1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AC265" i="3" s="1"/>
  <c r="E265" i="3"/>
  <c r="D265" i="3"/>
  <c r="C265" i="3"/>
  <c r="B265" i="3"/>
  <c r="A265" i="3"/>
  <c r="AB264" i="3"/>
  <c r="Z264" i="3"/>
  <c r="Y264" i="3"/>
  <c r="X264" i="3"/>
  <c r="W264" i="3"/>
  <c r="AA264" i="3" s="1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AC263" i="3" s="1"/>
  <c r="E263" i="3"/>
  <c r="D263" i="3"/>
  <c r="C263" i="3"/>
  <c r="AB263" i="3" s="1"/>
  <c r="B263" i="3"/>
  <c r="A263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AB262" i="3" s="1"/>
  <c r="B262" i="3"/>
  <c r="A262" i="3"/>
  <c r="AC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AB261" i="3" s="1"/>
  <c r="B261" i="3"/>
  <c r="A261" i="3"/>
  <c r="AC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AB260" i="3" s="1"/>
  <c r="B260" i="3"/>
  <c r="A260" i="3"/>
  <c r="AC259" i="3"/>
  <c r="Z259" i="3"/>
  <c r="Y259" i="3"/>
  <c r="X259" i="3"/>
  <c r="W259" i="3"/>
  <c r="AA259" i="3" s="1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AB259" i="3" s="1"/>
  <c r="D259" i="3"/>
  <c r="C259" i="3"/>
  <c r="B259" i="3"/>
  <c r="A259" i="3"/>
  <c r="AB258" i="3"/>
  <c r="Z258" i="3"/>
  <c r="Y258" i="3"/>
  <c r="X258" i="3"/>
  <c r="W258" i="3"/>
  <c r="AA258" i="3" s="1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AC258" i="3" s="1"/>
  <c r="C258" i="3"/>
  <c r="B258" i="3"/>
  <c r="A258" i="3"/>
  <c r="AB257" i="3"/>
  <c r="Z257" i="3"/>
  <c r="Y257" i="3"/>
  <c r="X257" i="3"/>
  <c r="W257" i="3"/>
  <c r="AA257" i="3" s="1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AC257" i="3" s="1"/>
  <c r="E257" i="3"/>
  <c r="D257" i="3"/>
  <c r="C257" i="3"/>
  <c r="B257" i="3"/>
  <c r="A257" i="3"/>
  <c r="AB256" i="3"/>
  <c r="Z256" i="3"/>
  <c r="Y256" i="3"/>
  <c r="X256" i="3"/>
  <c r="W256" i="3"/>
  <c r="AA256" i="3" s="1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AC255" i="3" s="1"/>
  <c r="E255" i="3"/>
  <c r="D255" i="3"/>
  <c r="C255" i="3"/>
  <c r="AB255" i="3" s="1"/>
  <c r="B255" i="3"/>
  <c r="A255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AB254" i="3" s="1"/>
  <c r="B254" i="3"/>
  <c r="A254" i="3"/>
  <c r="AC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AB253" i="3" s="1"/>
  <c r="B253" i="3"/>
  <c r="A253" i="3"/>
  <c r="AC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AB252" i="3" s="1"/>
  <c r="B252" i="3"/>
  <c r="A252" i="3"/>
  <c r="AC251" i="3"/>
  <c r="Z251" i="3"/>
  <c r="Y251" i="3"/>
  <c r="X251" i="3"/>
  <c r="W251" i="3"/>
  <c r="AA251" i="3" s="1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AB251" i="3" s="1"/>
  <c r="D251" i="3"/>
  <c r="C251" i="3"/>
  <c r="B251" i="3"/>
  <c r="A251" i="3"/>
  <c r="AB250" i="3"/>
  <c r="Z250" i="3"/>
  <c r="Y250" i="3"/>
  <c r="X250" i="3"/>
  <c r="W250" i="3"/>
  <c r="AA250" i="3" s="1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AC250" i="3" s="1"/>
  <c r="C250" i="3"/>
  <c r="B250" i="3"/>
  <c r="A250" i="3"/>
  <c r="AB249" i="3"/>
  <c r="Z249" i="3"/>
  <c r="Y249" i="3"/>
  <c r="X249" i="3"/>
  <c r="W249" i="3"/>
  <c r="AA249" i="3" s="1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AC249" i="3" s="1"/>
  <c r="E249" i="3"/>
  <c r="D249" i="3"/>
  <c r="C249" i="3"/>
  <c r="B249" i="3"/>
  <c r="A249" i="3"/>
  <c r="AB248" i="3"/>
  <c r="Z248" i="3"/>
  <c r="Y248" i="3"/>
  <c r="X248" i="3"/>
  <c r="W248" i="3"/>
  <c r="AA248" i="3" s="1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AC247" i="3" s="1"/>
  <c r="E247" i="3"/>
  <c r="D247" i="3"/>
  <c r="C247" i="3"/>
  <c r="AB247" i="3" s="1"/>
  <c r="B247" i="3"/>
  <c r="A247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AB246" i="3" s="1"/>
  <c r="B246" i="3"/>
  <c r="A246" i="3"/>
  <c r="AC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AB245" i="3" s="1"/>
  <c r="B245" i="3"/>
  <c r="A245" i="3"/>
  <c r="AC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AB244" i="3" s="1"/>
  <c r="B244" i="3"/>
  <c r="A244" i="3"/>
  <c r="AC243" i="3"/>
  <c r="Z243" i="3"/>
  <c r="Y243" i="3"/>
  <c r="X243" i="3"/>
  <c r="W243" i="3"/>
  <c r="AA243" i="3" s="1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AB242" i="3"/>
  <c r="Z242" i="3"/>
  <c r="Y242" i="3"/>
  <c r="X242" i="3"/>
  <c r="W242" i="3"/>
  <c r="AA242" i="3" s="1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AC242" i="3" s="1"/>
  <c r="C242" i="3"/>
  <c r="B242" i="3"/>
  <c r="A242" i="3"/>
  <c r="AB241" i="3"/>
  <c r="Z241" i="3"/>
  <c r="Y241" i="3"/>
  <c r="X241" i="3"/>
  <c r="W241" i="3"/>
  <c r="AA241" i="3" s="1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AC241" i="3" s="1"/>
  <c r="E241" i="3"/>
  <c r="D241" i="3"/>
  <c r="C241" i="3"/>
  <c r="B241" i="3"/>
  <c r="A241" i="3"/>
  <c r="AB240" i="3"/>
  <c r="Z240" i="3"/>
  <c r="Y240" i="3"/>
  <c r="X240" i="3"/>
  <c r="W240" i="3"/>
  <c r="AA240" i="3" s="1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AC240" i="3" s="1"/>
  <c r="E240" i="3"/>
  <c r="D240" i="3"/>
  <c r="C240" i="3"/>
  <c r="B240" i="3"/>
  <c r="A240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AC239" i="3" s="1"/>
  <c r="E239" i="3"/>
  <c r="D239" i="3"/>
  <c r="C239" i="3"/>
  <c r="AB239" i="3" s="1"/>
  <c r="B239" i="3"/>
  <c r="A239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AB238" i="3" s="1"/>
  <c r="B238" i="3"/>
  <c r="A238" i="3"/>
  <c r="AC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AB237" i="3" s="1"/>
  <c r="B237" i="3"/>
  <c r="A237" i="3"/>
  <c r="AC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AB236" i="3" s="1"/>
  <c r="B236" i="3"/>
  <c r="A236" i="3"/>
  <c r="AC235" i="3"/>
  <c r="Z235" i="3"/>
  <c r="Y235" i="3"/>
  <c r="X235" i="3"/>
  <c r="W235" i="3"/>
  <c r="AA235" i="3" s="1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AB235" i="3" s="1"/>
  <c r="B235" i="3"/>
  <c r="A235" i="3"/>
  <c r="AB234" i="3"/>
  <c r="Z234" i="3"/>
  <c r="Y234" i="3"/>
  <c r="X234" i="3"/>
  <c r="W234" i="3"/>
  <c r="AA234" i="3" s="1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AC234" i="3" s="1"/>
  <c r="C234" i="3"/>
  <c r="B234" i="3"/>
  <c r="A234" i="3"/>
  <c r="AB233" i="3"/>
  <c r="Z233" i="3"/>
  <c r="Y233" i="3"/>
  <c r="X233" i="3"/>
  <c r="W233" i="3"/>
  <c r="AA233" i="3" s="1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AC233" i="3" s="1"/>
  <c r="E233" i="3"/>
  <c r="D233" i="3"/>
  <c r="C233" i="3"/>
  <c r="B233" i="3"/>
  <c r="A233" i="3"/>
  <c r="AB232" i="3"/>
  <c r="Z232" i="3"/>
  <c r="Y232" i="3"/>
  <c r="X232" i="3"/>
  <c r="W232" i="3"/>
  <c r="AA232" i="3" s="1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AC231" i="3" s="1"/>
  <c r="E231" i="3"/>
  <c r="D231" i="3"/>
  <c r="C231" i="3"/>
  <c r="AB231" i="3" s="1"/>
  <c r="B231" i="3"/>
  <c r="A231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AB230" i="3" s="1"/>
  <c r="B230" i="3"/>
  <c r="A230" i="3"/>
  <c r="AC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AB229" i="3" s="1"/>
  <c r="B229" i="3"/>
  <c r="A229" i="3"/>
  <c r="AC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AB228" i="3" s="1"/>
  <c r="B228" i="3"/>
  <c r="A228" i="3"/>
  <c r="AC227" i="3"/>
  <c r="Z227" i="3"/>
  <c r="Y227" i="3"/>
  <c r="X227" i="3"/>
  <c r="W227" i="3"/>
  <c r="AA227" i="3" s="1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AB227" i="3" s="1"/>
  <c r="B227" i="3"/>
  <c r="A227" i="3"/>
  <c r="AB226" i="3"/>
  <c r="Z226" i="3"/>
  <c r="Y226" i="3"/>
  <c r="X226" i="3"/>
  <c r="W226" i="3"/>
  <c r="AA226" i="3" s="1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AC226" i="3" s="1"/>
  <c r="C226" i="3"/>
  <c r="B226" i="3"/>
  <c r="A226" i="3"/>
  <c r="AB225" i="3"/>
  <c r="Z225" i="3"/>
  <c r="Y225" i="3"/>
  <c r="X225" i="3"/>
  <c r="W225" i="3"/>
  <c r="AA225" i="3" s="1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AC225" i="3" s="1"/>
  <c r="E225" i="3"/>
  <c r="D225" i="3"/>
  <c r="C225" i="3"/>
  <c r="B225" i="3"/>
  <c r="A225" i="3"/>
  <c r="AB224" i="3"/>
  <c r="Z224" i="3"/>
  <c r="Y224" i="3"/>
  <c r="X224" i="3"/>
  <c r="W224" i="3"/>
  <c r="AA224" i="3" s="1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AC223" i="3" s="1"/>
  <c r="E223" i="3"/>
  <c r="D223" i="3"/>
  <c r="C223" i="3"/>
  <c r="AB223" i="3" s="1"/>
  <c r="B223" i="3"/>
  <c r="A223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AB222" i="3" s="1"/>
  <c r="B222" i="3"/>
  <c r="A222" i="3"/>
  <c r="AC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AB221" i="3" s="1"/>
  <c r="B221" i="3"/>
  <c r="A221" i="3"/>
  <c r="AC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AB220" i="3" s="1"/>
  <c r="B220" i="3"/>
  <c r="A220" i="3"/>
  <c r="AC219" i="3"/>
  <c r="Z219" i="3"/>
  <c r="Y219" i="3"/>
  <c r="X219" i="3"/>
  <c r="W219" i="3"/>
  <c r="AA219" i="3" s="1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AB219" i="3" s="1"/>
  <c r="B219" i="3"/>
  <c r="A219" i="3"/>
  <c r="AB218" i="3"/>
  <c r="Z218" i="3"/>
  <c r="Y218" i="3"/>
  <c r="X218" i="3"/>
  <c r="W218" i="3"/>
  <c r="AA218" i="3" s="1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AC218" i="3" s="1"/>
  <c r="C218" i="3"/>
  <c r="B218" i="3"/>
  <c r="A218" i="3"/>
  <c r="AB217" i="3"/>
  <c r="Z217" i="3"/>
  <c r="Y217" i="3"/>
  <c r="X217" i="3"/>
  <c r="W217" i="3"/>
  <c r="AA217" i="3" s="1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AC217" i="3" s="1"/>
  <c r="E217" i="3"/>
  <c r="D217" i="3"/>
  <c r="C217" i="3"/>
  <c r="B217" i="3"/>
  <c r="A217" i="3"/>
  <c r="AB216" i="3"/>
  <c r="Z216" i="3"/>
  <c r="Y216" i="3"/>
  <c r="X216" i="3"/>
  <c r="W216" i="3"/>
  <c r="AA216" i="3" s="1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AC215" i="3" s="1"/>
  <c r="E215" i="3"/>
  <c r="D215" i="3"/>
  <c r="C215" i="3"/>
  <c r="AB215" i="3" s="1"/>
  <c r="B215" i="3"/>
  <c r="A215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AB214" i="3" s="1"/>
  <c r="B214" i="3"/>
  <c r="A214" i="3"/>
  <c r="AC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AB213" i="3" s="1"/>
  <c r="B213" i="3"/>
  <c r="A213" i="3"/>
  <c r="AC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AB212" i="3" s="1"/>
  <c r="B212" i="3"/>
  <c r="A212" i="3"/>
  <c r="AC211" i="3"/>
  <c r="Z211" i="3"/>
  <c r="Y211" i="3"/>
  <c r="X211" i="3"/>
  <c r="W211" i="3"/>
  <c r="AA211" i="3" s="1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AB211" i="3" s="1"/>
  <c r="B211" i="3"/>
  <c r="A211" i="3"/>
  <c r="AB210" i="3"/>
  <c r="Z210" i="3"/>
  <c r="Y210" i="3"/>
  <c r="X210" i="3"/>
  <c r="W210" i="3"/>
  <c r="AA210" i="3" s="1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AC210" i="3" s="1"/>
  <c r="C210" i="3"/>
  <c r="B210" i="3"/>
  <c r="A210" i="3"/>
  <c r="AB209" i="3"/>
  <c r="Z209" i="3"/>
  <c r="Y209" i="3"/>
  <c r="X209" i="3"/>
  <c r="W209" i="3"/>
  <c r="AA209" i="3" s="1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AC209" i="3" s="1"/>
  <c r="E209" i="3"/>
  <c r="D209" i="3"/>
  <c r="C209" i="3"/>
  <c r="B209" i="3"/>
  <c r="A209" i="3"/>
  <c r="AB208" i="3"/>
  <c r="Z208" i="3"/>
  <c r="Y208" i="3"/>
  <c r="X208" i="3"/>
  <c r="W208" i="3"/>
  <c r="AA208" i="3" s="1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AC207" i="3" s="1"/>
  <c r="E207" i="3"/>
  <c r="D207" i="3"/>
  <c r="C207" i="3"/>
  <c r="AB207" i="3" s="1"/>
  <c r="B207" i="3"/>
  <c r="A207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AB206" i="3" s="1"/>
  <c r="B206" i="3"/>
  <c r="A206" i="3"/>
  <c r="AC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AB205" i="3" s="1"/>
  <c r="B205" i="3"/>
  <c r="A205" i="3"/>
  <c r="AC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AA204" i="3" s="1"/>
  <c r="E204" i="3"/>
  <c r="D204" i="3"/>
  <c r="C204" i="3"/>
  <c r="AB204" i="3" s="1"/>
  <c r="B204" i="3"/>
  <c r="A204" i="3"/>
  <c r="AC203" i="3"/>
  <c r="Z203" i="3"/>
  <c r="Y203" i="3"/>
  <c r="X203" i="3"/>
  <c r="W203" i="3"/>
  <c r="AA203" i="3" s="1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AB203" i="3" s="1"/>
  <c r="B203" i="3"/>
  <c r="A203" i="3"/>
  <c r="AB202" i="3"/>
  <c r="Z202" i="3"/>
  <c r="Y202" i="3"/>
  <c r="X202" i="3"/>
  <c r="W202" i="3"/>
  <c r="AA202" i="3" s="1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AC202" i="3" s="1"/>
  <c r="C202" i="3"/>
  <c r="B202" i="3"/>
  <c r="A202" i="3"/>
  <c r="AB201" i="3"/>
  <c r="Z201" i="3"/>
  <c r="Y201" i="3"/>
  <c r="X201" i="3"/>
  <c r="W201" i="3"/>
  <c r="AA201" i="3" s="1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AC201" i="3" s="1"/>
  <c r="E201" i="3"/>
  <c r="D201" i="3"/>
  <c r="C201" i="3"/>
  <c r="B201" i="3"/>
  <c r="A201" i="3"/>
  <c r="AB200" i="3"/>
  <c r="Z200" i="3"/>
  <c r="Y200" i="3"/>
  <c r="X200" i="3"/>
  <c r="W200" i="3"/>
  <c r="AA200" i="3" s="1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AC199" i="3" s="1"/>
  <c r="E199" i="3"/>
  <c r="D199" i="3"/>
  <c r="C199" i="3"/>
  <c r="AB199" i="3" s="1"/>
  <c r="B199" i="3"/>
  <c r="A199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AB198" i="3" s="1"/>
  <c r="B198" i="3"/>
  <c r="A198" i="3"/>
  <c r="AC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AB197" i="3" s="1"/>
  <c r="B197" i="3"/>
  <c r="A197" i="3"/>
  <c r="AC196" i="3"/>
  <c r="Z196" i="3"/>
  <c r="Y196" i="3"/>
  <c r="X196" i="3"/>
  <c r="W196" i="3"/>
  <c r="AA196" i="3" s="1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AB196" i="3" s="1"/>
  <c r="B196" i="3"/>
  <c r="A196" i="3"/>
  <c r="AC195" i="3"/>
  <c r="Z195" i="3"/>
  <c r="Y195" i="3"/>
  <c r="X195" i="3"/>
  <c r="W195" i="3"/>
  <c r="AA195" i="3" s="1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AB194" i="3"/>
  <c r="Z194" i="3"/>
  <c r="Y194" i="3"/>
  <c r="X194" i="3"/>
  <c r="W194" i="3"/>
  <c r="AA194" i="3" s="1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AC194" i="3" s="1"/>
  <c r="C194" i="3"/>
  <c r="B194" i="3"/>
  <c r="A194" i="3"/>
  <c r="AB193" i="3"/>
  <c r="Z193" i="3"/>
  <c r="Y193" i="3"/>
  <c r="X193" i="3"/>
  <c r="W193" i="3"/>
  <c r="AA193" i="3" s="1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AC193" i="3" s="1"/>
  <c r="E193" i="3"/>
  <c r="D193" i="3"/>
  <c r="C193" i="3"/>
  <c r="B193" i="3"/>
  <c r="A193" i="3"/>
  <c r="AB192" i="3"/>
  <c r="Z192" i="3"/>
  <c r="Y192" i="3"/>
  <c r="X192" i="3"/>
  <c r="W192" i="3"/>
  <c r="AA192" i="3" s="1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AC192" i="3" s="1"/>
  <c r="E192" i="3"/>
  <c r="D192" i="3"/>
  <c r="C192" i="3"/>
  <c r="B192" i="3"/>
  <c r="A192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AC191" i="3" s="1"/>
  <c r="E191" i="3"/>
  <c r="D191" i="3"/>
  <c r="C191" i="3"/>
  <c r="AB191" i="3" s="1"/>
  <c r="B191" i="3"/>
  <c r="A191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AB190" i="3" s="1"/>
  <c r="B190" i="3"/>
  <c r="A190" i="3"/>
  <c r="AC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AB189" i="3" s="1"/>
  <c r="B189" i="3"/>
  <c r="A189" i="3"/>
  <c r="AC188" i="3"/>
  <c r="Z188" i="3"/>
  <c r="Y188" i="3"/>
  <c r="X188" i="3"/>
  <c r="W188" i="3"/>
  <c r="AA188" i="3" s="1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AC187" i="3"/>
  <c r="Z187" i="3"/>
  <c r="Y187" i="3"/>
  <c r="X187" i="3"/>
  <c r="W187" i="3"/>
  <c r="AA187" i="3" s="1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AB187" i="3" s="1"/>
  <c r="B187" i="3"/>
  <c r="A187" i="3"/>
  <c r="AB186" i="3"/>
  <c r="Z186" i="3"/>
  <c r="Y186" i="3"/>
  <c r="X186" i="3"/>
  <c r="W186" i="3"/>
  <c r="AA186" i="3" s="1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AC186" i="3" s="1"/>
  <c r="C186" i="3"/>
  <c r="B186" i="3"/>
  <c r="A186" i="3"/>
  <c r="AB185" i="3"/>
  <c r="Z185" i="3"/>
  <c r="Y185" i="3"/>
  <c r="X185" i="3"/>
  <c r="W185" i="3"/>
  <c r="AA185" i="3" s="1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AC185" i="3" s="1"/>
  <c r="E185" i="3"/>
  <c r="D185" i="3"/>
  <c r="C185" i="3"/>
  <c r="B185" i="3"/>
  <c r="A185" i="3"/>
  <c r="AB184" i="3"/>
  <c r="Z184" i="3"/>
  <c r="Y184" i="3"/>
  <c r="X184" i="3"/>
  <c r="W184" i="3"/>
  <c r="AA184" i="3" s="1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AC183" i="3" s="1"/>
  <c r="E183" i="3"/>
  <c r="D183" i="3"/>
  <c r="C183" i="3"/>
  <c r="AB183" i="3" s="1"/>
  <c r="B183" i="3"/>
  <c r="A183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AC182" i="3" s="1"/>
  <c r="E182" i="3"/>
  <c r="D182" i="3"/>
  <c r="C182" i="3"/>
  <c r="AB182" i="3" s="1"/>
  <c r="B182" i="3"/>
  <c r="A182" i="3"/>
  <c r="AC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AB181" i="3" s="1"/>
  <c r="B181" i="3"/>
  <c r="A181" i="3"/>
  <c r="AC180" i="3"/>
  <c r="Z180" i="3"/>
  <c r="Y180" i="3"/>
  <c r="X180" i="3"/>
  <c r="W180" i="3"/>
  <c r="AA180" i="3" s="1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AC179" i="3"/>
  <c r="Z179" i="3"/>
  <c r="Y179" i="3"/>
  <c r="X179" i="3"/>
  <c r="W179" i="3"/>
  <c r="AA179" i="3" s="1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AB178" i="3"/>
  <c r="Z178" i="3"/>
  <c r="Y178" i="3"/>
  <c r="X178" i="3"/>
  <c r="W178" i="3"/>
  <c r="AA178" i="3" s="1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AB177" i="3"/>
  <c r="Z177" i="3"/>
  <c r="Y177" i="3"/>
  <c r="X177" i="3"/>
  <c r="W177" i="3"/>
  <c r="AA177" i="3" s="1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AC177" i="3" s="1"/>
  <c r="E177" i="3"/>
  <c r="D177" i="3"/>
  <c r="C177" i="3"/>
  <c r="B177" i="3"/>
  <c r="A177" i="3"/>
  <c r="AB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AC175" i="3" s="1"/>
  <c r="E175" i="3"/>
  <c r="D175" i="3"/>
  <c r="C175" i="3"/>
  <c r="AB175" i="3" s="1"/>
  <c r="B175" i="3"/>
  <c r="A175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AC174" i="3" s="1"/>
  <c r="E174" i="3"/>
  <c r="D174" i="3"/>
  <c r="C174" i="3"/>
  <c r="AB174" i="3" s="1"/>
  <c r="B174" i="3"/>
  <c r="A174" i="3"/>
  <c r="AC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AC172" i="3"/>
  <c r="Z172" i="3"/>
  <c r="Y172" i="3"/>
  <c r="X172" i="3"/>
  <c r="W172" i="3"/>
  <c r="AA172" i="3" s="1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AC171" i="3"/>
  <c r="Z171" i="3"/>
  <c r="Y171" i="3"/>
  <c r="X171" i="3"/>
  <c r="W171" i="3"/>
  <c r="AA171" i="3" s="1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AB171" i="3" s="1"/>
  <c r="B171" i="3"/>
  <c r="A171" i="3"/>
  <c r="AB170" i="3"/>
  <c r="Z170" i="3"/>
  <c r="Y170" i="3"/>
  <c r="X170" i="3"/>
  <c r="W170" i="3"/>
  <c r="AA170" i="3" s="1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AC170" i="3" s="1"/>
  <c r="E170" i="3"/>
  <c r="D170" i="3"/>
  <c r="C170" i="3"/>
  <c r="B170" i="3"/>
  <c r="A170" i="3"/>
  <c r="AB169" i="3"/>
  <c r="Z169" i="3"/>
  <c r="Y169" i="3"/>
  <c r="X169" i="3"/>
  <c r="W169" i="3"/>
  <c r="AA169" i="3" s="1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AC169" i="3" s="1"/>
  <c r="E169" i="3"/>
  <c r="D169" i="3"/>
  <c r="C169" i="3"/>
  <c r="B169" i="3"/>
  <c r="A169" i="3"/>
  <c r="AB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AC167" i="3" s="1"/>
  <c r="E167" i="3"/>
  <c r="D167" i="3"/>
  <c r="C167" i="3"/>
  <c r="AB167" i="3" s="1"/>
  <c r="B167" i="3"/>
  <c r="A167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AC166" i="3" s="1"/>
  <c r="E166" i="3"/>
  <c r="D166" i="3"/>
  <c r="C166" i="3"/>
  <c r="AB166" i="3" s="1"/>
  <c r="B166" i="3"/>
  <c r="A166" i="3"/>
  <c r="AC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AC164" i="3"/>
  <c r="Z164" i="3"/>
  <c r="Y164" i="3"/>
  <c r="X164" i="3"/>
  <c r="W164" i="3"/>
  <c r="AA164" i="3" s="1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AB164" i="3" s="1"/>
  <c r="B164" i="3"/>
  <c r="A164" i="3"/>
  <c r="AC163" i="3"/>
  <c r="Z163" i="3"/>
  <c r="Y163" i="3"/>
  <c r="X163" i="3"/>
  <c r="W163" i="3"/>
  <c r="AA163" i="3" s="1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AB163" i="3" s="1"/>
  <c r="B163" i="3"/>
  <c r="A163" i="3"/>
  <c r="AB162" i="3"/>
  <c r="Z162" i="3"/>
  <c r="Y162" i="3"/>
  <c r="X162" i="3"/>
  <c r="W162" i="3"/>
  <c r="AA162" i="3" s="1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AC162" i="3" s="1"/>
  <c r="E162" i="3"/>
  <c r="D162" i="3"/>
  <c r="C162" i="3"/>
  <c r="B162" i="3"/>
  <c r="A162" i="3"/>
  <c r="AB161" i="3"/>
  <c r="Z161" i="3"/>
  <c r="Y161" i="3"/>
  <c r="X161" i="3"/>
  <c r="W161" i="3"/>
  <c r="AA161" i="3" s="1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AB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AC159" i="3" s="1"/>
  <c r="E159" i="3"/>
  <c r="D159" i="3"/>
  <c r="C159" i="3"/>
  <c r="AB159" i="3" s="1"/>
  <c r="B159" i="3"/>
  <c r="A159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AC158" i="3" s="1"/>
  <c r="E158" i="3"/>
  <c r="D158" i="3"/>
  <c r="C158" i="3"/>
  <c r="AB158" i="3" s="1"/>
  <c r="B158" i="3"/>
  <c r="A158" i="3"/>
  <c r="AC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AC156" i="3"/>
  <c r="Z156" i="3"/>
  <c r="Y156" i="3"/>
  <c r="X156" i="3"/>
  <c r="W156" i="3"/>
  <c r="AA156" i="3" s="1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AC155" i="3"/>
  <c r="Z155" i="3"/>
  <c r="Y155" i="3"/>
  <c r="X155" i="3"/>
  <c r="W155" i="3"/>
  <c r="AA155" i="3" s="1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AB154" i="3"/>
  <c r="Z154" i="3"/>
  <c r="Y154" i="3"/>
  <c r="X154" i="3"/>
  <c r="W154" i="3"/>
  <c r="AA154" i="3" s="1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AC154" i="3" s="1"/>
  <c r="E154" i="3"/>
  <c r="D154" i="3"/>
  <c r="C154" i="3"/>
  <c r="B154" i="3"/>
  <c r="A154" i="3"/>
  <c r="AB153" i="3"/>
  <c r="Z153" i="3"/>
  <c r="Y153" i="3"/>
  <c r="X153" i="3"/>
  <c r="W153" i="3"/>
  <c r="AA153" i="3" s="1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AC153" i="3" s="1"/>
  <c r="E153" i="3"/>
  <c r="D153" i="3"/>
  <c r="C153" i="3"/>
  <c r="B153" i="3"/>
  <c r="A153" i="3"/>
  <c r="AB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AC151" i="3" s="1"/>
  <c r="E151" i="3"/>
  <c r="D151" i="3"/>
  <c r="C151" i="3"/>
  <c r="AB151" i="3" s="1"/>
  <c r="B151" i="3"/>
  <c r="A151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AC150" i="3" s="1"/>
  <c r="E150" i="3"/>
  <c r="D150" i="3"/>
  <c r="C150" i="3"/>
  <c r="AB150" i="3" s="1"/>
  <c r="B150" i="3"/>
  <c r="A150" i="3"/>
  <c r="AC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AC148" i="3"/>
  <c r="Z148" i="3"/>
  <c r="Y148" i="3"/>
  <c r="X148" i="3"/>
  <c r="W148" i="3"/>
  <c r="AA148" i="3" s="1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AB148" i="3" s="1"/>
  <c r="B148" i="3"/>
  <c r="A148" i="3"/>
  <c r="AC147" i="3"/>
  <c r="Z147" i="3"/>
  <c r="Y147" i="3"/>
  <c r="X147" i="3"/>
  <c r="W147" i="3"/>
  <c r="AA147" i="3" s="1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AB146" i="3"/>
  <c r="Z146" i="3"/>
  <c r="Y146" i="3"/>
  <c r="X146" i="3"/>
  <c r="W146" i="3"/>
  <c r="AA146" i="3" s="1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AC146" i="3" s="1"/>
  <c r="E146" i="3"/>
  <c r="D146" i="3"/>
  <c r="C146" i="3"/>
  <c r="B146" i="3"/>
  <c r="A146" i="3"/>
  <c r="AB145" i="3"/>
  <c r="Z145" i="3"/>
  <c r="Y145" i="3"/>
  <c r="X145" i="3"/>
  <c r="W145" i="3"/>
  <c r="AA145" i="3" s="1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AB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AC144" i="3" s="1"/>
  <c r="E144" i="3"/>
  <c r="D144" i="3"/>
  <c r="C144" i="3"/>
  <c r="B144" i="3"/>
  <c r="A144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AC143" i="3" s="1"/>
  <c r="E143" i="3"/>
  <c r="D143" i="3"/>
  <c r="C143" i="3"/>
  <c r="AB143" i="3" s="1"/>
  <c r="B143" i="3"/>
  <c r="A143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AC142" i="3" s="1"/>
  <c r="E142" i="3"/>
  <c r="D142" i="3"/>
  <c r="C142" i="3"/>
  <c r="AB142" i="3" s="1"/>
  <c r="B142" i="3"/>
  <c r="A142" i="3"/>
  <c r="AC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AB141" i="3" s="1"/>
  <c r="B141" i="3"/>
  <c r="A141" i="3"/>
  <c r="AC140" i="3"/>
  <c r="Z140" i="3"/>
  <c r="Y140" i="3"/>
  <c r="X140" i="3"/>
  <c r="W140" i="3"/>
  <c r="AA140" i="3" s="1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AB140" i="3" s="1"/>
  <c r="D140" i="3"/>
  <c r="C140" i="3"/>
  <c r="B140" i="3"/>
  <c r="A140" i="3"/>
  <c r="AC139" i="3"/>
  <c r="Z139" i="3"/>
  <c r="Y139" i="3"/>
  <c r="X139" i="3"/>
  <c r="W139" i="3"/>
  <c r="AA139" i="3" s="1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AB138" i="3"/>
  <c r="Z138" i="3"/>
  <c r="Y138" i="3"/>
  <c r="X138" i="3"/>
  <c r="W138" i="3"/>
  <c r="AA138" i="3" s="1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AC138" i="3" s="1"/>
  <c r="E138" i="3"/>
  <c r="D138" i="3"/>
  <c r="C138" i="3"/>
  <c r="B138" i="3"/>
  <c r="A138" i="3"/>
  <c r="AB137" i="3"/>
  <c r="Z137" i="3"/>
  <c r="Y137" i="3"/>
  <c r="X137" i="3"/>
  <c r="W137" i="3"/>
  <c r="AA137" i="3" s="1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AB136" i="3"/>
  <c r="Z136" i="3"/>
  <c r="Y136" i="3"/>
  <c r="X136" i="3"/>
  <c r="W136" i="3"/>
  <c r="AA136" i="3" s="1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AC136" i="3" s="1"/>
  <c r="E136" i="3"/>
  <c r="D136" i="3"/>
  <c r="C136" i="3"/>
  <c r="B136" i="3"/>
  <c r="A136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AC135" i="3" s="1"/>
  <c r="E135" i="3"/>
  <c r="D135" i="3"/>
  <c r="C135" i="3"/>
  <c r="AB135" i="3" s="1"/>
  <c r="B135" i="3"/>
  <c r="A135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AC134" i="3" s="1"/>
  <c r="E134" i="3"/>
  <c r="D134" i="3"/>
  <c r="C134" i="3"/>
  <c r="AB134" i="3" s="1"/>
  <c r="B134" i="3"/>
  <c r="A134" i="3"/>
  <c r="AC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AC132" i="3"/>
  <c r="Z132" i="3"/>
  <c r="Y132" i="3"/>
  <c r="X132" i="3"/>
  <c r="W132" i="3"/>
  <c r="AA132" i="3" s="1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AC131" i="3"/>
  <c r="Z131" i="3"/>
  <c r="Y131" i="3"/>
  <c r="X131" i="3"/>
  <c r="W131" i="3"/>
  <c r="AA131" i="3" s="1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AB130" i="3"/>
  <c r="Z130" i="3"/>
  <c r="Y130" i="3"/>
  <c r="X130" i="3"/>
  <c r="W130" i="3"/>
  <c r="AA130" i="3" s="1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AC130" i="3" s="1"/>
  <c r="E130" i="3"/>
  <c r="D130" i="3"/>
  <c r="C130" i="3"/>
  <c r="B130" i="3"/>
  <c r="A130" i="3"/>
  <c r="AB129" i="3"/>
  <c r="Z129" i="3"/>
  <c r="Y129" i="3"/>
  <c r="X129" i="3"/>
  <c r="W129" i="3"/>
  <c r="AA129" i="3" s="1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AC129" i="3" s="1"/>
  <c r="E129" i="3"/>
  <c r="D129" i="3"/>
  <c r="C129" i="3"/>
  <c r="B129" i="3"/>
  <c r="A129" i="3"/>
  <c r="AB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AC128" i="3" s="1"/>
  <c r="E128" i="3"/>
  <c r="D128" i="3"/>
  <c r="C128" i="3"/>
  <c r="B128" i="3"/>
  <c r="A128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AC127" i="3" s="1"/>
  <c r="E127" i="3"/>
  <c r="D127" i="3"/>
  <c r="C127" i="3"/>
  <c r="AB127" i="3" s="1"/>
  <c r="B127" i="3"/>
  <c r="A127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AC126" i="3" s="1"/>
  <c r="E126" i="3"/>
  <c r="D126" i="3"/>
  <c r="C126" i="3"/>
  <c r="AB126" i="3" s="1"/>
  <c r="B126" i="3"/>
  <c r="A126" i="3"/>
  <c r="AC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AB125" i="3" s="1"/>
  <c r="B125" i="3"/>
  <c r="A125" i="3"/>
  <c r="AC124" i="3"/>
  <c r="Z124" i="3"/>
  <c r="Y124" i="3"/>
  <c r="X124" i="3"/>
  <c r="W124" i="3"/>
  <c r="AA124" i="3" s="1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AC123" i="3"/>
  <c r="Z123" i="3"/>
  <c r="Y123" i="3"/>
  <c r="X123" i="3"/>
  <c r="W123" i="3"/>
  <c r="AA123" i="3" s="1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AB123" i="3" s="1"/>
  <c r="B123" i="3"/>
  <c r="A123" i="3"/>
  <c r="AB122" i="3"/>
  <c r="Z122" i="3"/>
  <c r="Y122" i="3"/>
  <c r="X122" i="3"/>
  <c r="W122" i="3"/>
  <c r="AA122" i="3" s="1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AB121" i="3"/>
  <c r="Z121" i="3"/>
  <c r="Y121" i="3"/>
  <c r="X121" i="3"/>
  <c r="W121" i="3"/>
  <c r="AA121" i="3" s="1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AC121" i="3" s="1"/>
  <c r="E121" i="3"/>
  <c r="D121" i="3"/>
  <c r="C121" i="3"/>
  <c r="B121" i="3"/>
  <c r="A121" i="3"/>
  <c r="AB120" i="3"/>
  <c r="Z120" i="3"/>
  <c r="Y120" i="3"/>
  <c r="X120" i="3"/>
  <c r="W120" i="3"/>
  <c r="AA120" i="3" s="1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AC119" i="3" s="1"/>
  <c r="E119" i="3"/>
  <c r="D119" i="3"/>
  <c r="C119" i="3"/>
  <c r="AB119" i="3" s="1"/>
  <c r="B119" i="3"/>
  <c r="A119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AC118" i="3" s="1"/>
  <c r="E118" i="3"/>
  <c r="D118" i="3"/>
  <c r="C118" i="3"/>
  <c r="AB118" i="3" s="1"/>
  <c r="B118" i="3"/>
  <c r="A118" i="3"/>
  <c r="AC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AB117" i="3" s="1"/>
  <c r="B117" i="3"/>
  <c r="A117" i="3"/>
  <c r="AC116" i="3"/>
  <c r="Z116" i="3"/>
  <c r="Y116" i="3"/>
  <c r="X116" i="3"/>
  <c r="W116" i="3"/>
  <c r="AA116" i="3" s="1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AC115" i="3"/>
  <c r="Z115" i="3"/>
  <c r="Y115" i="3"/>
  <c r="X115" i="3"/>
  <c r="W115" i="3"/>
  <c r="AA115" i="3" s="1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AB114" i="3"/>
  <c r="Z114" i="3"/>
  <c r="Y114" i="3"/>
  <c r="X114" i="3"/>
  <c r="W114" i="3"/>
  <c r="AA114" i="3" s="1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AB113" i="3"/>
  <c r="Z113" i="3"/>
  <c r="Y113" i="3"/>
  <c r="X113" i="3"/>
  <c r="W113" i="3"/>
  <c r="AA113" i="3" s="1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AC113" i="3" s="1"/>
  <c r="E113" i="3"/>
  <c r="D113" i="3"/>
  <c r="C113" i="3"/>
  <c r="B113" i="3"/>
  <c r="A113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AC112" i="3" s="1"/>
  <c r="E112" i="3"/>
  <c r="D112" i="3"/>
  <c r="C112" i="3"/>
  <c r="AB112" i="3" s="1"/>
  <c r="B112" i="3"/>
  <c r="A112" i="3"/>
  <c r="Z111" i="3"/>
  <c r="Y111" i="3"/>
  <c r="X111" i="3"/>
  <c r="W111" i="3"/>
  <c r="AA111" i="3" s="1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AC111" i="3" s="1"/>
  <c r="E111" i="3"/>
  <c r="D111" i="3"/>
  <c r="C111" i="3"/>
  <c r="AB111" i="3" s="1"/>
  <c r="B111" i="3"/>
  <c r="A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AC110" i="3" s="1"/>
  <c r="C110" i="3"/>
  <c r="B110" i="3"/>
  <c r="A110" i="3"/>
  <c r="Z109" i="3"/>
  <c r="Y109" i="3"/>
  <c r="X109" i="3"/>
  <c r="W109" i="3"/>
  <c r="AA109" i="3" s="1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AC109" i="3" s="1"/>
  <c r="E109" i="3"/>
  <c r="D109" i="3"/>
  <c r="C109" i="3"/>
  <c r="AB109" i="3" s="1"/>
  <c r="B109" i="3"/>
  <c r="A109" i="3"/>
  <c r="Z108" i="3"/>
  <c r="Y108" i="3"/>
  <c r="X108" i="3"/>
  <c r="W108" i="3"/>
  <c r="AA108" i="3" s="1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AC108" i="3" s="1"/>
  <c r="E108" i="3"/>
  <c r="AB108" i="3" s="1"/>
  <c r="D108" i="3"/>
  <c r="C108" i="3"/>
  <c r="B108" i="3"/>
  <c r="A108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AC107" i="3" s="1"/>
  <c r="C107" i="3"/>
  <c r="AB107" i="3" s="1"/>
  <c r="B107" i="3"/>
  <c r="A107" i="3"/>
  <c r="Z106" i="3"/>
  <c r="Y106" i="3"/>
  <c r="X106" i="3"/>
  <c r="W106" i="3"/>
  <c r="AA106" i="3" s="1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AC106" i="3" s="1"/>
  <c r="E106" i="3"/>
  <c r="AB106" i="3" s="1"/>
  <c r="D106" i="3"/>
  <c r="C106" i="3"/>
  <c r="B106" i="3"/>
  <c r="A106" i="3"/>
  <c r="AC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AA105" i="3" s="1"/>
  <c r="E105" i="3"/>
  <c r="AB105" i="3" s="1"/>
  <c r="D105" i="3"/>
  <c r="C105" i="3"/>
  <c r="B105" i="3"/>
  <c r="A105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AC104" i="3" s="1"/>
  <c r="E104" i="3"/>
  <c r="D104" i="3"/>
  <c r="C104" i="3"/>
  <c r="AB104" i="3" s="1"/>
  <c r="B104" i="3"/>
  <c r="A104" i="3"/>
  <c r="Z103" i="3"/>
  <c r="Y103" i="3"/>
  <c r="X103" i="3"/>
  <c r="W103" i="3"/>
  <c r="AA103" i="3" s="1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AC103" i="3" s="1"/>
  <c r="E103" i="3"/>
  <c r="D103" i="3"/>
  <c r="C103" i="3"/>
  <c r="AB103" i="3" s="1"/>
  <c r="B103" i="3"/>
  <c r="A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AC102" i="3" s="1"/>
  <c r="C102" i="3"/>
  <c r="B102" i="3"/>
  <c r="A102" i="3"/>
  <c r="Z101" i="3"/>
  <c r="Y101" i="3"/>
  <c r="X101" i="3"/>
  <c r="W101" i="3"/>
  <c r="AA101" i="3" s="1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AC101" i="3" s="1"/>
  <c r="E101" i="3"/>
  <c r="D101" i="3"/>
  <c r="C101" i="3"/>
  <c r="AB101" i="3" s="1"/>
  <c r="B101" i="3"/>
  <c r="A101" i="3"/>
  <c r="Z100" i="3"/>
  <c r="Y100" i="3"/>
  <c r="X100" i="3"/>
  <c r="W100" i="3"/>
  <c r="AA100" i="3" s="1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AC100" i="3" s="1"/>
  <c r="E100" i="3"/>
  <c r="AB100" i="3" s="1"/>
  <c r="D100" i="3"/>
  <c r="C100" i="3"/>
  <c r="B100" i="3"/>
  <c r="A100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AC99" i="3" s="1"/>
  <c r="C99" i="3"/>
  <c r="AB99" i="3" s="1"/>
  <c r="B99" i="3"/>
  <c r="A99" i="3"/>
  <c r="Z98" i="3"/>
  <c r="Y98" i="3"/>
  <c r="X98" i="3"/>
  <c r="W98" i="3"/>
  <c r="AA98" i="3" s="1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AC98" i="3" s="1"/>
  <c r="E98" i="3"/>
  <c r="AB98" i="3" s="1"/>
  <c r="D98" i="3"/>
  <c r="C98" i="3"/>
  <c r="B98" i="3"/>
  <c r="A98" i="3"/>
  <c r="AC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AA97" i="3" s="1"/>
  <c r="E97" i="3"/>
  <c r="AB97" i="3" s="1"/>
  <c r="D97" i="3"/>
  <c r="C97" i="3"/>
  <c r="B97" i="3"/>
  <c r="A97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AC96" i="3" s="1"/>
  <c r="E96" i="3"/>
  <c r="D96" i="3"/>
  <c r="C96" i="3"/>
  <c r="AB96" i="3" s="1"/>
  <c r="B96" i="3"/>
  <c r="A96" i="3"/>
  <c r="Z95" i="3"/>
  <c r="Y95" i="3"/>
  <c r="X95" i="3"/>
  <c r="W95" i="3"/>
  <c r="AA95" i="3" s="1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AC95" i="3" s="1"/>
  <c r="E95" i="3"/>
  <c r="D95" i="3"/>
  <c r="C95" i="3"/>
  <c r="AB95" i="3" s="1"/>
  <c r="B95" i="3"/>
  <c r="A95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AC94" i="3" s="1"/>
  <c r="C94" i="3"/>
  <c r="B94" i="3"/>
  <c r="A94" i="3"/>
  <c r="Z93" i="3"/>
  <c r="Y93" i="3"/>
  <c r="X93" i="3"/>
  <c r="W93" i="3"/>
  <c r="AA93" i="3" s="1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AC93" i="3" s="1"/>
  <c r="E93" i="3"/>
  <c r="D93" i="3"/>
  <c r="C93" i="3"/>
  <c r="AB93" i="3" s="1"/>
  <c r="B93" i="3"/>
  <c r="A93" i="3"/>
  <c r="Z92" i="3"/>
  <c r="Y92" i="3"/>
  <c r="X92" i="3"/>
  <c r="W92" i="3"/>
  <c r="AA92" i="3" s="1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AC92" i="3" s="1"/>
  <c r="E92" i="3"/>
  <c r="D92" i="3"/>
  <c r="C92" i="3"/>
  <c r="AB92" i="3" s="1"/>
  <c r="B92" i="3"/>
  <c r="A92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AC91" i="3" s="1"/>
  <c r="C91" i="3"/>
  <c r="AB91" i="3" s="1"/>
  <c r="B91" i="3"/>
  <c r="A91" i="3"/>
  <c r="Z90" i="3"/>
  <c r="Y90" i="3"/>
  <c r="X90" i="3"/>
  <c r="W90" i="3"/>
  <c r="AA90" i="3" s="1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AC90" i="3" s="1"/>
  <c r="E90" i="3"/>
  <c r="AB90" i="3" s="1"/>
  <c r="D90" i="3"/>
  <c r="C90" i="3"/>
  <c r="B90" i="3"/>
  <c r="A90" i="3"/>
  <c r="AC89" i="3"/>
  <c r="Z89" i="3"/>
  <c r="Y89" i="3"/>
  <c r="X89" i="3"/>
  <c r="W89" i="3"/>
  <c r="AA89" i="3" s="1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AB89" i="3" s="1"/>
  <c r="D89" i="3"/>
  <c r="C89" i="3"/>
  <c r="B89" i="3"/>
  <c r="A89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AC88" i="3" s="1"/>
  <c r="E88" i="3"/>
  <c r="D88" i="3"/>
  <c r="C88" i="3"/>
  <c r="AB88" i="3" s="1"/>
  <c r="B88" i="3"/>
  <c r="A88" i="3"/>
  <c r="Z87" i="3"/>
  <c r="Y87" i="3"/>
  <c r="X87" i="3"/>
  <c r="W87" i="3"/>
  <c r="AA87" i="3" s="1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AC87" i="3" s="1"/>
  <c r="E87" i="3"/>
  <c r="D87" i="3"/>
  <c r="C87" i="3"/>
  <c r="AB87" i="3" s="1"/>
  <c r="B87" i="3"/>
  <c r="A87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AC86" i="3" s="1"/>
  <c r="C86" i="3"/>
  <c r="B86" i="3"/>
  <c r="A86" i="3"/>
  <c r="Z85" i="3"/>
  <c r="Y85" i="3"/>
  <c r="X85" i="3"/>
  <c r="W85" i="3"/>
  <c r="AA85" i="3" s="1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AC85" i="3" s="1"/>
  <c r="E85" i="3"/>
  <c r="D85" i="3"/>
  <c r="C85" i="3"/>
  <c r="AB85" i="3" s="1"/>
  <c r="B85" i="3"/>
  <c r="A85" i="3"/>
  <c r="Z84" i="3"/>
  <c r="Y84" i="3"/>
  <c r="X84" i="3"/>
  <c r="W84" i="3"/>
  <c r="AA84" i="3" s="1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AC84" i="3" s="1"/>
  <c r="E84" i="3"/>
  <c r="D84" i="3"/>
  <c r="C84" i="3"/>
  <c r="AB84" i="3" s="1"/>
  <c r="B84" i="3"/>
  <c r="A84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AC83" i="3" s="1"/>
  <c r="C83" i="3"/>
  <c r="AB83" i="3" s="1"/>
  <c r="B83" i="3"/>
  <c r="A83" i="3"/>
  <c r="Z82" i="3"/>
  <c r="Y82" i="3"/>
  <c r="X82" i="3"/>
  <c r="W82" i="3"/>
  <c r="AA82" i="3" s="1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AC82" i="3" s="1"/>
  <c r="E82" i="3"/>
  <c r="AB82" i="3" s="1"/>
  <c r="D82" i="3"/>
  <c r="C82" i="3"/>
  <c r="B82" i="3"/>
  <c r="A82" i="3"/>
  <c r="AC81" i="3"/>
  <c r="Z81" i="3"/>
  <c r="Y81" i="3"/>
  <c r="X81" i="3"/>
  <c r="W81" i="3"/>
  <c r="AA81" i="3" s="1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AB81" i="3" s="1"/>
  <c r="D81" i="3"/>
  <c r="C81" i="3"/>
  <c r="B81" i="3"/>
  <c r="A81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AC80" i="3" s="1"/>
  <c r="E80" i="3"/>
  <c r="D80" i="3"/>
  <c r="C80" i="3"/>
  <c r="AB80" i="3" s="1"/>
  <c r="B80" i="3"/>
  <c r="A80" i="3"/>
  <c r="Z79" i="3"/>
  <c r="Y79" i="3"/>
  <c r="X79" i="3"/>
  <c r="W79" i="3"/>
  <c r="AA79" i="3" s="1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AC79" i="3" s="1"/>
  <c r="E79" i="3"/>
  <c r="D79" i="3"/>
  <c r="C79" i="3"/>
  <c r="AB79" i="3" s="1"/>
  <c r="B79" i="3"/>
  <c r="A79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AC78" i="3" s="1"/>
  <c r="C78" i="3"/>
  <c r="B78" i="3"/>
  <c r="A78" i="3"/>
  <c r="Z77" i="3"/>
  <c r="Y77" i="3"/>
  <c r="X77" i="3"/>
  <c r="W77" i="3"/>
  <c r="AA77" i="3" s="1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AC77" i="3" s="1"/>
  <c r="E77" i="3"/>
  <c r="D77" i="3"/>
  <c r="C77" i="3"/>
  <c r="AB77" i="3" s="1"/>
  <c r="B77" i="3"/>
  <c r="A77" i="3"/>
  <c r="Z76" i="3"/>
  <c r="Y76" i="3"/>
  <c r="X76" i="3"/>
  <c r="W76" i="3"/>
  <c r="AA76" i="3" s="1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AC76" i="3" s="1"/>
  <c r="E76" i="3"/>
  <c r="D76" i="3"/>
  <c r="C76" i="3"/>
  <c r="AB76" i="3" s="1"/>
  <c r="B76" i="3"/>
  <c r="A76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AC75" i="3" s="1"/>
  <c r="C75" i="3"/>
  <c r="AB75" i="3" s="1"/>
  <c r="B75" i="3"/>
  <c r="A75" i="3"/>
  <c r="Z74" i="3"/>
  <c r="Y74" i="3"/>
  <c r="X74" i="3"/>
  <c r="W74" i="3"/>
  <c r="AA74" i="3" s="1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AC74" i="3" s="1"/>
  <c r="E74" i="3"/>
  <c r="AB74" i="3" s="1"/>
  <c r="D74" i="3"/>
  <c r="C74" i="3"/>
  <c r="B74" i="3"/>
  <c r="A74" i="3"/>
  <c r="AC73" i="3"/>
  <c r="Z73" i="3"/>
  <c r="Y73" i="3"/>
  <c r="X73" i="3"/>
  <c r="W73" i="3"/>
  <c r="AA73" i="3" s="1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AB73" i="3" s="1"/>
  <c r="D73" i="3"/>
  <c r="C73" i="3"/>
  <c r="B73" i="3"/>
  <c r="A73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AC72" i="3" s="1"/>
  <c r="E72" i="3"/>
  <c r="D72" i="3"/>
  <c r="C72" i="3"/>
  <c r="AB72" i="3" s="1"/>
  <c r="B72" i="3"/>
  <c r="A72" i="3"/>
  <c r="Z71" i="3"/>
  <c r="Y71" i="3"/>
  <c r="X71" i="3"/>
  <c r="W71" i="3"/>
  <c r="AA71" i="3" s="1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AC71" i="3" s="1"/>
  <c r="E71" i="3"/>
  <c r="D71" i="3"/>
  <c r="C71" i="3"/>
  <c r="AB71" i="3" s="1"/>
  <c r="B71" i="3"/>
  <c r="A71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AC70" i="3" s="1"/>
  <c r="C70" i="3"/>
  <c r="B70" i="3"/>
  <c r="A70" i="3"/>
  <c r="AC69" i="3"/>
  <c r="Z69" i="3"/>
  <c r="Y69" i="3"/>
  <c r="X69" i="3"/>
  <c r="W69" i="3"/>
  <c r="AA69" i="3" s="1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AB69" i="3" s="1"/>
  <c r="B69" i="3"/>
  <c r="A69" i="3"/>
  <c r="Z68" i="3"/>
  <c r="Y68" i="3"/>
  <c r="X68" i="3"/>
  <c r="W68" i="3"/>
  <c r="AA68" i="3" s="1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AC68" i="3" s="1"/>
  <c r="E68" i="3"/>
  <c r="D68" i="3"/>
  <c r="C68" i="3"/>
  <c r="AB68" i="3" s="1"/>
  <c r="B68" i="3"/>
  <c r="A68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AC67" i="3" s="1"/>
  <c r="C67" i="3"/>
  <c r="AB67" i="3" s="1"/>
  <c r="B67" i="3"/>
  <c r="A67" i="3"/>
  <c r="Z66" i="3"/>
  <c r="Y66" i="3"/>
  <c r="X66" i="3"/>
  <c r="W66" i="3"/>
  <c r="AA66" i="3" s="1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AC66" i="3" s="1"/>
  <c r="E66" i="3"/>
  <c r="AB66" i="3" s="1"/>
  <c r="D66" i="3"/>
  <c r="C66" i="3"/>
  <c r="B66" i="3"/>
  <c r="A66" i="3"/>
  <c r="AC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AA65" i="3" s="1"/>
  <c r="E65" i="3"/>
  <c r="AB65" i="3" s="1"/>
  <c r="D65" i="3"/>
  <c r="C65" i="3"/>
  <c r="B65" i="3"/>
  <c r="A65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AC64" i="3" s="1"/>
  <c r="E64" i="3"/>
  <c r="D64" i="3"/>
  <c r="C64" i="3"/>
  <c r="AB64" i="3" s="1"/>
  <c r="B64" i="3"/>
  <c r="A64" i="3"/>
  <c r="Z63" i="3"/>
  <c r="Y63" i="3"/>
  <c r="X63" i="3"/>
  <c r="W63" i="3"/>
  <c r="AA63" i="3" s="1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AC63" i="3" s="1"/>
  <c r="E63" i="3"/>
  <c r="D63" i="3"/>
  <c r="C63" i="3"/>
  <c r="AB63" i="3" s="1"/>
  <c r="B63" i="3"/>
  <c r="A63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AC62" i="3" s="1"/>
  <c r="C62" i="3"/>
  <c r="B62" i="3"/>
  <c r="A62" i="3"/>
  <c r="AC61" i="3"/>
  <c r="Z61" i="3"/>
  <c r="Y61" i="3"/>
  <c r="X61" i="3"/>
  <c r="W61" i="3"/>
  <c r="AA61" i="3" s="1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AB61" i="3" s="1"/>
  <c r="B61" i="3"/>
  <c r="A61" i="3"/>
  <c r="Z60" i="3"/>
  <c r="Y60" i="3"/>
  <c r="X60" i="3"/>
  <c r="W60" i="3"/>
  <c r="AA60" i="3" s="1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AC60" i="3" s="1"/>
  <c r="E60" i="3"/>
  <c r="D60" i="3"/>
  <c r="C60" i="3"/>
  <c r="AB60" i="3" s="1"/>
  <c r="B60" i="3"/>
  <c r="A60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AC59" i="3" s="1"/>
  <c r="C59" i="3"/>
  <c r="AB59" i="3" s="1"/>
  <c r="B59" i="3"/>
  <c r="A59" i="3"/>
  <c r="Z58" i="3"/>
  <c r="Y58" i="3"/>
  <c r="X58" i="3"/>
  <c r="W58" i="3"/>
  <c r="AA58" i="3" s="1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AC58" i="3" s="1"/>
  <c r="E58" i="3"/>
  <c r="AB58" i="3" s="1"/>
  <c r="D58" i="3"/>
  <c r="C58" i="3"/>
  <c r="B58" i="3"/>
  <c r="A58" i="3"/>
  <c r="AC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AA57" i="3" s="1"/>
  <c r="E57" i="3"/>
  <c r="AB57" i="3" s="1"/>
  <c r="D57" i="3"/>
  <c r="C57" i="3"/>
  <c r="B57" i="3"/>
  <c r="A57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AC56" i="3" s="1"/>
  <c r="E56" i="3"/>
  <c r="D56" i="3"/>
  <c r="C56" i="3"/>
  <c r="AB56" i="3" s="1"/>
  <c r="B56" i="3"/>
  <c r="A56" i="3"/>
  <c r="Z55" i="3"/>
  <c r="Y55" i="3"/>
  <c r="X55" i="3"/>
  <c r="W55" i="3"/>
  <c r="AA55" i="3" s="1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AC55" i="3" s="1"/>
  <c r="E55" i="3"/>
  <c r="D55" i="3"/>
  <c r="C55" i="3"/>
  <c r="AB55" i="3" s="1"/>
  <c r="B55" i="3"/>
  <c r="A55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AC54" i="3" s="1"/>
  <c r="C54" i="3"/>
  <c r="B54" i="3"/>
  <c r="A54" i="3"/>
  <c r="Z53" i="3"/>
  <c r="Y53" i="3"/>
  <c r="X53" i="3"/>
  <c r="W53" i="3"/>
  <c r="AA53" i="3" s="1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AC53" i="3" s="1"/>
  <c r="E53" i="3"/>
  <c r="D53" i="3"/>
  <c r="C53" i="3"/>
  <c r="AB53" i="3" s="1"/>
  <c r="B53" i="3"/>
  <c r="A53" i="3"/>
  <c r="Z52" i="3"/>
  <c r="Y52" i="3"/>
  <c r="X52" i="3"/>
  <c r="W52" i="3"/>
  <c r="AA52" i="3" s="1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AC52" i="3" s="1"/>
  <c r="E52" i="3"/>
  <c r="D52" i="3"/>
  <c r="C52" i="3"/>
  <c r="AB52" i="3" s="1"/>
  <c r="B52" i="3"/>
  <c r="A52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AC51" i="3" s="1"/>
  <c r="C51" i="3"/>
  <c r="AB51" i="3" s="1"/>
  <c r="B51" i="3"/>
  <c r="A51" i="3"/>
  <c r="Z50" i="3"/>
  <c r="Y50" i="3"/>
  <c r="X50" i="3"/>
  <c r="W50" i="3"/>
  <c r="AA50" i="3" s="1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AC50" i="3" s="1"/>
  <c r="E50" i="3"/>
  <c r="AB50" i="3" s="1"/>
  <c r="D50" i="3"/>
  <c r="C50" i="3"/>
  <c r="B50" i="3"/>
  <c r="A50" i="3"/>
  <c r="AC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AA49" i="3" s="1"/>
  <c r="E49" i="3"/>
  <c r="AB49" i="3" s="1"/>
  <c r="D49" i="3"/>
  <c r="C49" i="3"/>
  <c r="B49" i="3"/>
  <c r="A49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AC48" i="3" s="1"/>
  <c r="E48" i="3"/>
  <c r="D48" i="3"/>
  <c r="C48" i="3"/>
  <c r="AB48" i="3" s="1"/>
  <c r="B48" i="3"/>
  <c r="A48" i="3"/>
  <c r="Z47" i="3"/>
  <c r="Y47" i="3"/>
  <c r="X47" i="3"/>
  <c r="W47" i="3"/>
  <c r="AA47" i="3" s="1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AC47" i="3" s="1"/>
  <c r="E47" i="3"/>
  <c r="D47" i="3"/>
  <c r="C47" i="3"/>
  <c r="AB47" i="3" s="1"/>
  <c r="B47" i="3"/>
  <c r="A47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AC46" i="3" s="1"/>
  <c r="C46" i="3"/>
  <c r="B46" i="3"/>
  <c r="A46" i="3"/>
  <c r="Z45" i="3"/>
  <c r="Y45" i="3"/>
  <c r="X45" i="3"/>
  <c r="W45" i="3"/>
  <c r="AA45" i="3" s="1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AC45" i="3" s="1"/>
  <c r="E45" i="3"/>
  <c r="D45" i="3"/>
  <c r="C45" i="3"/>
  <c r="AB45" i="3" s="1"/>
  <c r="B45" i="3"/>
  <c r="A45" i="3"/>
  <c r="Z44" i="3"/>
  <c r="Y44" i="3"/>
  <c r="X44" i="3"/>
  <c r="W44" i="3"/>
  <c r="AA44" i="3" s="1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AC44" i="3" s="1"/>
  <c r="E44" i="3"/>
  <c r="D44" i="3"/>
  <c r="C44" i="3"/>
  <c r="AB44" i="3" s="1"/>
  <c r="B44" i="3"/>
  <c r="A44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AC43" i="3" s="1"/>
  <c r="C43" i="3"/>
  <c r="AB43" i="3" s="1"/>
  <c r="B43" i="3"/>
  <c r="A43" i="3"/>
  <c r="Z42" i="3"/>
  <c r="Y42" i="3"/>
  <c r="X42" i="3"/>
  <c r="W42" i="3"/>
  <c r="AA42" i="3" s="1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AC42" i="3" s="1"/>
  <c r="E42" i="3"/>
  <c r="AB42" i="3" s="1"/>
  <c r="D42" i="3"/>
  <c r="C42" i="3"/>
  <c r="B42" i="3"/>
  <c r="A42" i="3"/>
  <c r="AC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AA41" i="3" s="1"/>
  <c r="E41" i="3"/>
  <c r="AB41" i="3" s="1"/>
  <c r="D41" i="3"/>
  <c r="C41" i="3"/>
  <c r="B41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AC40" i="3" s="1"/>
  <c r="E40" i="3"/>
  <c r="D40" i="3"/>
  <c r="C40" i="3"/>
  <c r="AB40" i="3" s="1"/>
  <c r="B40" i="3"/>
  <c r="A40" i="3"/>
  <c r="Z39" i="3"/>
  <c r="Y39" i="3"/>
  <c r="X39" i="3"/>
  <c r="W39" i="3"/>
  <c r="AA39" i="3" s="1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AC39" i="3" s="1"/>
  <c r="E39" i="3"/>
  <c r="D39" i="3"/>
  <c r="C39" i="3"/>
  <c r="AB39" i="3" s="1"/>
  <c r="B39" i="3"/>
  <c r="A39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AC38" i="3" s="1"/>
  <c r="C38" i="3"/>
  <c r="B38" i="3"/>
  <c r="A38" i="3"/>
  <c r="Z37" i="3"/>
  <c r="Y37" i="3"/>
  <c r="X37" i="3"/>
  <c r="W37" i="3"/>
  <c r="AA37" i="3" s="1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AC37" i="3" s="1"/>
  <c r="E37" i="3"/>
  <c r="D37" i="3"/>
  <c r="C37" i="3"/>
  <c r="AB37" i="3" s="1"/>
  <c r="B37" i="3"/>
  <c r="A37" i="3"/>
  <c r="Z36" i="3"/>
  <c r="Y36" i="3"/>
  <c r="X36" i="3"/>
  <c r="W36" i="3"/>
  <c r="AA36" i="3" s="1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AC36" i="3" s="1"/>
  <c r="E36" i="3"/>
  <c r="D36" i="3"/>
  <c r="C36" i="3"/>
  <c r="AB36" i="3" s="1"/>
  <c r="B36" i="3"/>
  <c r="A36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C35" i="3" s="1"/>
  <c r="C35" i="3"/>
  <c r="AB35" i="3" s="1"/>
  <c r="B35" i="3"/>
  <c r="A35" i="3"/>
  <c r="Z34" i="3"/>
  <c r="Y34" i="3"/>
  <c r="X34" i="3"/>
  <c r="W34" i="3"/>
  <c r="AA34" i="3" s="1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AC34" i="3" s="1"/>
  <c r="E34" i="3"/>
  <c r="AB34" i="3" s="1"/>
  <c r="D34" i="3"/>
  <c r="C34" i="3"/>
  <c r="B34" i="3"/>
  <c r="A34" i="3"/>
  <c r="AC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AA33" i="3" s="1"/>
  <c r="E33" i="3"/>
  <c r="AB33" i="3" s="1"/>
  <c r="D33" i="3"/>
  <c r="C33" i="3"/>
  <c r="B33" i="3"/>
  <c r="A33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AC32" i="3" s="1"/>
  <c r="E32" i="3"/>
  <c r="D32" i="3"/>
  <c r="C32" i="3"/>
  <c r="AB32" i="3" s="1"/>
  <c r="B32" i="3"/>
  <c r="A32" i="3"/>
  <c r="Z31" i="3"/>
  <c r="Y31" i="3"/>
  <c r="X31" i="3"/>
  <c r="W31" i="3"/>
  <c r="AA31" i="3" s="1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AC31" i="3" s="1"/>
  <c r="E31" i="3"/>
  <c r="D31" i="3"/>
  <c r="C31" i="3"/>
  <c r="AB31" i="3" s="1"/>
  <c r="B31" i="3"/>
  <c r="A31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AC30" i="3" s="1"/>
  <c r="C30" i="3"/>
  <c r="B30" i="3"/>
  <c r="A30" i="3"/>
  <c r="Z29" i="3"/>
  <c r="Y29" i="3"/>
  <c r="X29" i="3"/>
  <c r="W29" i="3"/>
  <c r="AA29" i="3" s="1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AC29" i="3" s="1"/>
  <c r="E29" i="3"/>
  <c r="D29" i="3"/>
  <c r="C29" i="3"/>
  <c r="AB29" i="3" s="1"/>
  <c r="B29" i="3"/>
  <c r="A29" i="3"/>
  <c r="Z28" i="3"/>
  <c r="Y28" i="3"/>
  <c r="X28" i="3"/>
  <c r="W28" i="3"/>
  <c r="AA28" i="3" s="1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AC28" i="3" s="1"/>
  <c r="E28" i="3"/>
  <c r="AB28" i="3" s="1"/>
  <c r="D28" i="3"/>
  <c r="C28" i="3"/>
  <c r="B28" i="3"/>
  <c r="A28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AC27" i="3" s="1"/>
  <c r="C27" i="3"/>
  <c r="AB27" i="3" s="1"/>
  <c r="B27" i="3"/>
  <c r="A27" i="3"/>
  <c r="Z26" i="3"/>
  <c r="Y26" i="3"/>
  <c r="X26" i="3"/>
  <c r="W26" i="3"/>
  <c r="AA26" i="3" s="1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AC26" i="3" s="1"/>
  <c r="E26" i="3"/>
  <c r="D26" i="3"/>
  <c r="C26" i="3"/>
  <c r="AB26" i="3" s="1"/>
  <c r="B26" i="3"/>
  <c r="A26" i="3"/>
  <c r="AC25" i="3"/>
  <c r="Z25" i="3"/>
  <c r="Y25" i="3"/>
  <c r="X25" i="3"/>
  <c r="W25" i="3"/>
  <c r="V25" i="3"/>
  <c r="U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AA25" i="3" s="1"/>
  <c r="E25" i="3"/>
  <c r="AB25" i="3" s="1"/>
  <c r="D25" i="3"/>
  <c r="T25" i="3" s="1"/>
  <c r="C25" i="3"/>
  <c r="S25" i="3" s="1"/>
  <c r="B25" i="3"/>
  <c r="A25" i="3"/>
  <c r="AA24" i="3"/>
  <c r="Z24" i="3"/>
  <c r="Y24" i="3"/>
  <c r="X24" i="3"/>
  <c r="W24" i="3"/>
  <c r="V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AC24" i="3" s="1"/>
  <c r="E24" i="3"/>
  <c r="D24" i="3"/>
  <c r="C24" i="3"/>
  <c r="AB24" i="3" s="1"/>
  <c r="B24" i="3"/>
  <c r="U24" i="3" s="1"/>
  <c r="A24" i="3"/>
  <c r="Z23" i="3"/>
  <c r="Y23" i="3"/>
  <c r="X23" i="3"/>
  <c r="W23" i="3"/>
  <c r="AA23" i="3" s="1"/>
  <c r="V23" i="3"/>
  <c r="U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AC23" i="3" s="1"/>
  <c r="E23" i="3"/>
  <c r="D23" i="3"/>
  <c r="C23" i="3"/>
  <c r="AB23" i="3" s="1"/>
  <c r="B23" i="3"/>
  <c r="T23" i="3" s="1"/>
  <c r="A23" i="3"/>
  <c r="AB22" i="3"/>
  <c r="AA22" i="3"/>
  <c r="Z22" i="3"/>
  <c r="Y22" i="3"/>
  <c r="X22" i="3"/>
  <c r="W22" i="3"/>
  <c r="V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2" i="3" s="1"/>
  <c r="C22" i="3"/>
  <c r="B22" i="3"/>
  <c r="A22" i="3"/>
  <c r="Z21" i="3"/>
  <c r="Y21" i="3"/>
  <c r="X21" i="3"/>
  <c r="W21" i="3"/>
  <c r="AA21" i="3" s="1"/>
  <c r="V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AC21" i="3" s="1"/>
  <c r="E21" i="3"/>
  <c r="AB21" i="3" s="1"/>
  <c r="D21" i="3"/>
  <c r="C21" i="3"/>
  <c r="B21" i="3"/>
  <c r="U21" i="3" s="1"/>
  <c r="Z20" i="3"/>
  <c r="Y20" i="3"/>
  <c r="X20" i="3"/>
  <c r="W20" i="3"/>
  <c r="AA20" i="3" s="1"/>
  <c r="V20" i="3"/>
  <c r="U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AC20" i="3" s="1"/>
  <c r="E20" i="3"/>
  <c r="AB20" i="3" s="1"/>
  <c r="D20" i="3"/>
  <c r="T20" i="3" s="1"/>
  <c r="C20" i="3"/>
  <c r="B20" i="3"/>
  <c r="S20" i="3" s="1"/>
  <c r="A20" i="3"/>
  <c r="AA19" i="3"/>
  <c r="Z19" i="3"/>
  <c r="Y19" i="3"/>
  <c r="X19" i="3"/>
  <c r="W19" i="3"/>
  <c r="V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AC19" i="3" s="1"/>
  <c r="E19" i="3"/>
  <c r="D19" i="3"/>
  <c r="C19" i="3"/>
  <c r="AB19" i="3" s="1"/>
  <c r="B19" i="3"/>
  <c r="U19" i="3" s="1"/>
  <c r="A19" i="3"/>
  <c r="Z18" i="3"/>
  <c r="Y18" i="3"/>
  <c r="X18" i="3"/>
  <c r="W18" i="3"/>
  <c r="AA18" i="3" s="1"/>
  <c r="V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AC18" i="3" s="1"/>
  <c r="E18" i="3"/>
  <c r="D18" i="3"/>
  <c r="C18" i="3"/>
  <c r="U18" i="3" s="1"/>
  <c r="B18" i="3"/>
  <c r="A18" i="3"/>
  <c r="AC17" i="3"/>
  <c r="Z17" i="3"/>
  <c r="Y17" i="3"/>
  <c r="X17" i="3"/>
  <c r="W17" i="3"/>
  <c r="V17" i="3"/>
  <c r="U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AA17" i="3" s="1"/>
  <c r="E17" i="3"/>
  <c r="AB17" i="3" s="1"/>
  <c r="D17" i="3"/>
  <c r="T17" i="3" s="1"/>
  <c r="C17" i="3"/>
  <c r="S17" i="3" s="1"/>
  <c r="B17" i="3"/>
  <c r="A17" i="3"/>
  <c r="AC16" i="3"/>
  <c r="AA16" i="3"/>
  <c r="Z16" i="3"/>
  <c r="Y16" i="3"/>
  <c r="X16" i="3"/>
  <c r="W16" i="3"/>
  <c r="V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B16" i="3" s="1"/>
  <c r="B16" i="3"/>
  <c r="U16" i="3" s="1"/>
  <c r="A16" i="3"/>
  <c r="Z15" i="3"/>
  <c r="Y15" i="3"/>
  <c r="X15" i="3"/>
  <c r="W15" i="3"/>
  <c r="AA15" i="3" s="1"/>
  <c r="V15" i="3"/>
  <c r="U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AC15" i="3" s="1"/>
  <c r="E15" i="3"/>
  <c r="D15" i="3"/>
  <c r="C15" i="3"/>
  <c r="AB15" i="3" s="1"/>
  <c r="B15" i="3"/>
  <c r="T15" i="3" s="1"/>
  <c r="A15" i="3"/>
  <c r="AB14" i="3"/>
  <c r="AA14" i="3"/>
  <c r="Z14" i="3"/>
  <c r="Y14" i="3"/>
  <c r="X14" i="3"/>
  <c r="W14" i="3"/>
  <c r="V14" i="3"/>
  <c r="T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AC14" i="3" s="1"/>
  <c r="C14" i="3"/>
  <c r="S14" i="3" s="1"/>
  <c r="B14" i="3"/>
  <c r="A14" i="3"/>
  <c r="Z13" i="3"/>
  <c r="Y13" i="3"/>
  <c r="X13" i="3"/>
  <c r="W13" i="3"/>
  <c r="AA13" i="3" s="1"/>
  <c r="V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AC13" i="3" s="1"/>
  <c r="E13" i="3"/>
  <c r="AB13" i="3" s="1"/>
  <c r="D13" i="3"/>
  <c r="C13" i="3"/>
  <c r="B13" i="3"/>
  <c r="U13" i="3" s="1"/>
  <c r="A13" i="3"/>
  <c r="Z12" i="3"/>
  <c r="Y12" i="3"/>
  <c r="X12" i="3"/>
  <c r="W12" i="3"/>
  <c r="AA12" i="3" s="1"/>
  <c r="V12" i="3"/>
  <c r="V3" i="3" s="1"/>
  <c r="U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AC12" i="3" s="1"/>
  <c r="E12" i="3"/>
  <c r="AB12" i="3" s="1"/>
  <c r="D12" i="3"/>
  <c r="T12" i="3" s="1"/>
  <c r="C12" i="3"/>
  <c r="B12" i="3"/>
  <c r="S12" i="3" s="1"/>
  <c r="A12" i="3"/>
  <c r="AA11" i="3"/>
  <c r="Z11" i="3"/>
  <c r="Y11" i="3"/>
  <c r="X11" i="3"/>
  <c r="W11" i="3"/>
  <c r="V11" i="3"/>
  <c r="S11" i="3"/>
  <c r="R11" i="3"/>
  <c r="Q11" i="3"/>
  <c r="P11" i="3"/>
  <c r="O11" i="3"/>
  <c r="N11" i="3"/>
  <c r="M11" i="3"/>
  <c r="L11" i="3"/>
  <c r="K11" i="3"/>
  <c r="K3" i="3" s="1"/>
  <c r="J11" i="3"/>
  <c r="I11" i="3"/>
  <c r="H11" i="3"/>
  <c r="G11" i="3"/>
  <c r="F11" i="3"/>
  <c r="AC11" i="3" s="1"/>
  <c r="E11" i="3"/>
  <c r="D11" i="3"/>
  <c r="C11" i="3"/>
  <c r="AB11" i="3" s="1"/>
  <c r="B11" i="3"/>
  <c r="U11" i="3" s="1"/>
  <c r="A11" i="3"/>
  <c r="Z10" i="3"/>
  <c r="Y10" i="3"/>
  <c r="Y4" i="3" s="1"/>
  <c r="X10" i="3"/>
  <c r="W10" i="3"/>
  <c r="AA10" i="3" s="1"/>
  <c r="V10" i="3"/>
  <c r="R10" i="3"/>
  <c r="Q10" i="3"/>
  <c r="Q4" i="3" s="1"/>
  <c r="P10" i="3"/>
  <c r="O10" i="3"/>
  <c r="N10" i="3"/>
  <c r="M10" i="3"/>
  <c r="L10" i="3"/>
  <c r="K10" i="3"/>
  <c r="J10" i="3"/>
  <c r="I10" i="3"/>
  <c r="H10" i="3"/>
  <c r="G10" i="3"/>
  <c r="F10" i="3"/>
  <c r="AC10" i="3" s="1"/>
  <c r="E10" i="3"/>
  <c r="D10" i="3"/>
  <c r="C10" i="3"/>
  <c r="U10" i="3" s="1"/>
  <c r="B10" i="3"/>
  <c r="A10" i="3"/>
  <c r="AC9" i="3"/>
  <c r="Z9" i="3"/>
  <c r="Y9" i="3"/>
  <c r="X9" i="3"/>
  <c r="W9" i="3"/>
  <c r="V9" i="3"/>
  <c r="U9" i="3"/>
  <c r="R9" i="3"/>
  <c r="Q9" i="3"/>
  <c r="P9" i="3"/>
  <c r="O9" i="3"/>
  <c r="N9" i="3"/>
  <c r="M9" i="3"/>
  <c r="M3" i="3" s="1"/>
  <c r="L9" i="3"/>
  <c r="L4" i="3" s="1"/>
  <c r="L5" i="3" s="1"/>
  <c r="K9" i="3"/>
  <c r="J9" i="3"/>
  <c r="I9" i="3"/>
  <c r="H9" i="3"/>
  <c r="G9" i="3"/>
  <c r="F9" i="3"/>
  <c r="AA9" i="3" s="1"/>
  <c r="E9" i="3"/>
  <c r="E3" i="3" s="1"/>
  <c r="D9" i="3"/>
  <c r="D4" i="3" s="1"/>
  <c r="D5" i="3" s="1"/>
  <c r="C9" i="3"/>
  <c r="S9" i="3" s="1"/>
  <c r="B9" i="3"/>
  <c r="A9" i="3"/>
  <c r="AA8" i="3"/>
  <c r="Z8" i="3"/>
  <c r="Z3" i="3" s="1"/>
  <c r="Y8" i="3"/>
  <c r="Y3" i="3" s="1"/>
  <c r="X8" i="3"/>
  <c r="W8" i="3"/>
  <c r="V8" i="3"/>
  <c r="R8" i="3"/>
  <c r="R3" i="3" s="1"/>
  <c r="Q8" i="3"/>
  <c r="Q3" i="3" s="1"/>
  <c r="P8" i="3"/>
  <c r="O8" i="3"/>
  <c r="N8" i="3"/>
  <c r="M8" i="3"/>
  <c r="L8" i="3"/>
  <c r="K8" i="3"/>
  <c r="J8" i="3"/>
  <c r="J4" i="3" s="1"/>
  <c r="I8" i="3"/>
  <c r="I3" i="3" s="1"/>
  <c r="H8" i="3"/>
  <c r="G8" i="3"/>
  <c r="F8" i="3"/>
  <c r="AC8" i="3" s="1"/>
  <c r="E8" i="3"/>
  <c r="D8" i="3"/>
  <c r="C8" i="3"/>
  <c r="J2" i="3" s="1"/>
  <c r="B8" i="3"/>
  <c r="U8" i="3" s="1"/>
  <c r="A8" i="3"/>
  <c r="Z7" i="3"/>
  <c r="Y7" i="3"/>
  <c r="X7" i="3"/>
  <c r="X3" i="3" s="1"/>
  <c r="W7" i="3"/>
  <c r="W4" i="3" s="1"/>
  <c r="W5" i="3" s="1"/>
  <c r="V7" i="3"/>
  <c r="V4" i="3" s="1"/>
  <c r="V5" i="3" s="1"/>
  <c r="U7" i="3"/>
  <c r="R7" i="3"/>
  <c r="Q7" i="3"/>
  <c r="P7" i="3"/>
  <c r="P3" i="3" s="1"/>
  <c r="O7" i="3"/>
  <c r="N2" i="3" s="1"/>
  <c r="N7" i="3"/>
  <c r="N4" i="3" s="1"/>
  <c r="M7" i="3"/>
  <c r="M4" i="3" s="1"/>
  <c r="M5" i="3" s="1"/>
  <c r="L7" i="3"/>
  <c r="K7" i="3"/>
  <c r="K4" i="3" s="1"/>
  <c r="K5" i="3" s="1"/>
  <c r="J7" i="3"/>
  <c r="I7" i="3"/>
  <c r="H7" i="3"/>
  <c r="H3" i="3" s="1"/>
  <c r="G7" i="3"/>
  <c r="G3" i="3" s="1"/>
  <c r="F7" i="3"/>
  <c r="F4" i="3" s="1"/>
  <c r="F5" i="3" s="1"/>
  <c r="E7" i="3"/>
  <c r="E4" i="3" s="1"/>
  <c r="E5" i="3" s="1"/>
  <c r="D7" i="3"/>
  <c r="C7" i="3"/>
  <c r="AB7" i="3" s="1"/>
  <c r="B7" i="3"/>
  <c r="T7" i="3" s="1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Z4" i="3"/>
  <c r="Z5" i="3" s="1"/>
  <c r="R4" i="3"/>
  <c r="I4" i="3"/>
  <c r="L3" i="3"/>
  <c r="D3" i="3"/>
  <c r="AC2" i="3"/>
  <c r="AB2" i="3"/>
  <c r="AA2" i="3"/>
  <c r="Z2" i="3"/>
  <c r="X2" i="3"/>
  <c r="W2" i="3"/>
  <c r="V2" i="3"/>
  <c r="U2" i="3"/>
  <c r="T2" i="3"/>
  <c r="S2" i="3"/>
  <c r="M2" i="3"/>
  <c r="L2" i="3"/>
  <c r="K2" i="3"/>
  <c r="H2" i="3"/>
  <c r="G2" i="3"/>
  <c r="F2" i="3"/>
  <c r="E2" i="3"/>
  <c r="D2" i="3"/>
  <c r="C2" i="3"/>
  <c r="B2" i="3"/>
  <c r="R2" i="3" l="1"/>
  <c r="Q2" i="3"/>
  <c r="P2" i="3" s="1"/>
  <c r="N5" i="3"/>
  <c r="U3" i="3"/>
  <c r="J5" i="3"/>
  <c r="Q5" i="3"/>
  <c r="U4" i="3"/>
  <c r="U5" i="3" s="1"/>
  <c r="R5" i="3"/>
  <c r="S8" i="3"/>
  <c r="U14" i="3"/>
  <c r="AC22" i="3"/>
  <c r="B3" i="3"/>
  <c r="J3" i="3"/>
  <c r="G4" i="3"/>
  <c r="G5" i="3" s="1"/>
  <c r="P4" i="3"/>
  <c r="P5" i="3" s="1"/>
  <c r="X4" i="3"/>
  <c r="X5" i="3" s="1"/>
  <c r="AC7" i="3"/>
  <c r="AB124" i="3"/>
  <c r="AA134" i="3"/>
  <c r="AB147" i="3"/>
  <c r="AB165" i="3"/>
  <c r="AA175" i="3"/>
  <c r="AB188" i="3"/>
  <c r="AA206" i="3"/>
  <c r="AC206" i="3"/>
  <c r="AA214" i="3"/>
  <c r="AC214" i="3"/>
  <c r="AA222" i="3"/>
  <c r="AC222" i="3"/>
  <c r="AA230" i="3"/>
  <c r="AC230" i="3"/>
  <c r="AC256" i="3"/>
  <c r="AA294" i="3"/>
  <c r="AC294" i="3"/>
  <c r="C3" i="3"/>
  <c r="H4" i="3"/>
  <c r="H5" i="3" s="1"/>
  <c r="T9" i="3"/>
  <c r="AB9" i="3"/>
  <c r="AA128" i="3"/>
  <c r="AB132" i="3"/>
  <c r="AB155" i="3"/>
  <c r="AB173" i="3"/>
  <c r="AA198" i="3"/>
  <c r="AC198" i="3"/>
  <c r="AA238" i="3"/>
  <c r="AC238" i="3"/>
  <c r="AC264" i="3"/>
  <c r="AA302" i="3"/>
  <c r="AC302" i="3"/>
  <c r="AA190" i="3"/>
  <c r="AC190" i="3"/>
  <c r="AA246" i="3"/>
  <c r="AC246" i="3"/>
  <c r="AA310" i="3"/>
  <c r="AC310" i="3"/>
  <c r="AA144" i="3"/>
  <c r="AC152" i="3"/>
  <c r="AA152" i="3"/>
  <c r="AA254" i="3"/>
  <c r="AC254" i="3"/>
  <c r="Y2" i="3"/>
  <c r="Y5" i="3" s="1"/>
  <c r="T19" i="3"/>
  <c r="F3" i="3"/>
  <c r="N3" i="3"/>
  <c r="W3" i="3"/>
  <c r="C4" i="3"/>
  <c r="C5" i="3" s="1"/>
  <c r="T8" i="3"/>
  <c r="T3" i="3" s="1"/>
  <c r="AB8" i="3"/>
  <c r="AB4" i="3" s="1"/>
  <c r="AB5" i="3" s="1"/>
  <c r="S13" i="3"/>
  <c r="T16" i="3"/>
  <c r="S21" i="3"/>
  <c r="T24" i="3"/>
  <c r="AC114" i="3"/>
  <c r="AB115" i="3"/>
  <c r="AB133" i="3"/>
  <c r="AC137" i="3"/>
  <c r="AA143" i="3"/>
  <c r="AB156" i="3"/>
  <c r="AC160" i="3"/>
  <c r="AA160" i="3"/>
  <c r="AA166" i="3"/>
  <c r="AC178" i="3"/>
  <c r="AB179" i="3"/>
  <c r="AB195" i="3"/>
  <c r="AC208" i="3"/>
  <c r="AC216" i="3"/>
  <c r="AC224" i="3"/>
  <c r="AB243" i="3"/>
  <c r="AA262" i="3"/>
  <c r="AC262" i="3"/>
  <c r="AC288" i="3"/>
  <c r="B4" i="3"/>
  <c r="B5" i="3" s="1"/>
  <c r="S16" i="3"/>
  <c r="S24" i="3"/>
  <c r="S10" i="3"/>
  <c r="T13" i="3"/>
  <c r="S18" i="3"/>
  <c r="T21" i="3"/>
  <c r="AC122" i="3"/>
  <c r="AC145" i="3"/>
  <c r="AA151" i="3"/>
  <c r="AC168" i="3"/>
  <c r="AA168" i="3"/>
  <c r="AA174" i="3"/>
  <c r="AC200" i="3"/>
  <c r="AC232" i="3"/>
  <c r="AA270" i="3"/>
  <c r="AC270" i="3"/>
  <c r="AC296" i="3"/>
  <c r="I2" i="3"/>
  <c r="I5" i="3" s="1"/>
  <c r="S7" i="3"/>
  <c r="AA7" i="3"/>
  <c r="T10" i="3"/>
  <c r="AB10" i="3"/>
  <c r="S15" i="3"/>
  <c r="T18" i="3"/>
  <c r="AB18" i="3"/>
  <c r="S23" i="3"/>
  <c r="AA118" i="3"/>
  <c r="AB131" i="3"/>
  <c r="AB149" i="3"/>
  <c r="AA159" i="3"/>
  <c r="AB172" i="3"/>
  <c r="AC176" i="3"/>
  <c r="AA176" i="3"/>
  <c r="AA182" i="3"/>
  <c r="AA278" i="3"/>
  <c r="AC278" i="3"/>
  <c r="T11" i="3"/>
  <c r="AA112" i="3"/>
  <c r="AB116" i="3"/>
  <c r="AC120" i="3"/>
  <c r="AA126" i="3"/>
  <c r="AB139" i="3"/>
  <c r="AB157" i="3"/>
  <c r="AC161" i="3"/>
  <c r="AA167" i="3"/>
  <c r="AB180" i="3"/>
  <c r="AC184" i="3"/>
  <c r="AC248" i="3"/>
  <c r="AA286" i="3"/>
  <c r="AC286" i="3"/>
  <c r="AA311" i="3"/>
  <c r="AB314" i="3"/>
  <c r="AA327" i="3"/>
  <c r="AA359" i="3"/>
  <c r="AB396" i="3"/>
  <c r="AB532" i="3"/>
  <c r="AC345" i="3"/>
  <c r="AA383" i="3"/>
  <c r="AC401" i="3"/>
  <c r="AA423" i="3"/>
  <c r="AB500" i="3"/>
  <c r="AC321" i="3"/>
  <c r="AB332" i="3"/>
  <c r="AC353" i="3"/>
  <c r="AB364" i="3"/>
  <c r="AC393" i="3"/>
  <c r="AA407" i="3"/>
  <c r="AA415" i="3"/>
  <c r="AB460" i="3"/>
  <c r="AB492" i="3"/>
  <c r="AB524" i="3"/>
  <c r="AA191" i="3"/>
  <c r="AA199" i="3"/>
  <c r="AA207" i="3"/>
  <c r="AA215" i="3"/>
  <c r="AA223" i="3"/>
  <c r="AC433" i="3"/>
  <c r="AC465" i="3"/>
  <c r="AC497" i="3"/>
  <c r="AC529" i="3"/>
  <c r="AA535" i="3"/>
  <c r="AB340" i="3"/>
  <c r="AC385" i="3"/>
  <c r="AA399" i="3"/>
  <c r="AB412" i="3"/>
  <c r="AC425" i="3"/>
  <c r="AB452" i="3"/>
  <c r="AB484" i="3"/>
  <c r="AC317" i="3"/>
  <c r="AA317" i="3"/>
  <c r="AA319" i="3"/>
  <c r="AA351" i="3"/>
  <c r="AB404" i="3"/>
  <c r="AA439" i="3"/>
  <c r="AC457" i="3"/>
  <c r="AA471" i="3"/>
  <c r="AC489" i="3"/>
  <c r="AA503" i="3"/>
  <c r="AC521" i="3"/>
  <c r="AC315" i="3"/>
  <c r="AA315" i="3"/>
  <c r="AC337" i="3"/>
  <c r="AC369" i="3"/>
  <c r="AC377" i="3"/>
  <c r="AC417" i="3"/>
  <c r="AB444" i="3"/>
  <c r="AB476" i="3"/>
  <c r="AB508" i="3"/>
  <c r="AA323" i="3"/>
  <c r="AA331" i="3"/>
  <c r="AA339" i="3"/>
  <c r="AA347" i="3"/>
  <c r="AA355" i="3"/>
  <c r="AA363" i="3"/>
  <c r="AA371" i="3"/>
  <c r="AA379" i="3"/>
  <c r="AA387" i="3"/>
  <c r="AA395" i="3"/>
  <c r="AA403" i="3"/>
  <c r="AA411" i="3"/>
  <c r="AA419" i="3"/>
  <c r="AA427" i="3"/>
  <c r="AA435" i="3"/>
  <c r="AA443" i="3"/>
  <c r="AA451" i="3"/>
  <c r="AA459" i="3"/>
  <c r="AA467" i="3"/>
  <c r="AA475" i="3"/>
  <c r="AA499" i="3"/>
  <c r="AA507" i="3"/>
  <c r="AA515" i="3"/>
  <c r="AA325" i="3"/>
  <c r="AA333" i="3"/>
  <c r="AA341" i="3"/>
  <c r="AA349" i="3"/>
  <c r="AA357" i="3"/>
  <c r="AA365" i="3"/>
  <c r="AA373" i="3"/>
  <c r="AA381" i="3"/>
  <c r="AA389" i="3"/>
  <c r="AA397" i="3"/>
  <c r="AA405" i="3"/>
  <c r="AA413" i="3"/>
  <c r="AA421" i="3"/>
  <c r="AA429" i="3"/>
  <c r="AA437" i="3"/>
  <c r="AA445" i="3"/>
  <c r="AA453" i="3"/>
  <c r="AA461" i="3"/>
  <c r="AA469" i="3"/>
  <c r="AA477" i="3"/>
  <c r="AA485" i="3"/>
  <c r="AA493" i="3"/>
  <c r="AA501" i="3"/>
  <c r="AA509" i="3"/>
  <c r="AA517" i="3"/>
  <c r="AA525" i="3"/>
  <c r="AA533" i="3"/>
  <c r="T4" i="3" l="1"/>
  <c r="T5" i="3" s="1"/>
  <c r="S4" i="3"/>
  <c r="S5" i="3" s="1"/>
  <c r="S3" i="3"/>
  <c r="AC3" i="3"/>
  <c r="AC4" i="3"/>
  <c r="AC5" i="3" s="1"/>
  <c r="AA4" i="3"/>
  <c r="AA5" i="3" s="1"/>
  <c r="AA3" i="3"/>
  <c r="AB3" i="3"/>
</calcChain>
</file>

<file path=xl/sharedStrings.xml><?xml version="1.0" encoding="utf-8"?>
<sst xmlns="http://schemas.openxmlformats.org/spreadsheetml/2006/main" count="92" uniqueCount="57">
  <si>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</si>
  <si>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</si>
  <si>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</si>
  <si>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</si>
  <si>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</si>
  <si>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</si>
  <si>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</si>
  <si>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</si>
  <si>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</si>
  <si>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</si>
  <si>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</si>
  <si>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</si>
  <si>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</si>
  <si>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</si>
  <si>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</si>
  <si>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Osasuna</t>
  </si>
  <si>
    <t>Sevilla</t>
  </si>
  <si>
    <t>Celta Vigo</t>
  </si>
  <si>
    <t>Espanyol</t>
  </si>
  <si>
    <t>Valladolid</t>
  </si>
  <si>
    <t>Villarreal</t>
  </si>
  <si>
    <t>Barcelona</t>
  </si>
  <si>
    <t>Rayo Vallecano</t>
  </si>
  <si>
    <t>Cadiz</t>
  </si>
  <si>
    <t>Real Sociedad</t>
  </si>
  <si>
    <t>Valencia</t>
  </si>
  <si>
    <t>Girona</t>
  </si>
  <si>
    <t>Almeria</t>
  </si>
  <si>
    <t>Real Madrid</t>
  </si>
  <si>
    <t>Athletic Bilbao</t>
  </si>
  <si>
    <t>Mallorca</t>
  </si>
  <si>
    <t>Getafe</t>
  </si>
  <si>
    <t>Atletico Madrid</t>
  </si>
  <si>
    <t>Betis</t>
  </si>
  <si>
    <t>Elche</t>
  </si>
  <si>
    <t>Home Win</t>
  </si>
  <si>
    <t>Favourite</t>
  </si>
  <si>
    <t>Underdog</t>
  </si>
  <si>
    <t>Draw &gt;4 Draw No Bet Else Draw - Home</t>
  </si>
  <si>
    <t>Draw &gt;4 Draw No Bet Else Draw - Away</t>
  </si>
  <si>
    <t>Underdog and Under 2.5</t>
  </si>
  <si>
    <t>Draw and Over 2.5</t>
  </si>
  <si>
    <t>Away and Under 2.5</t>
  </si>
  <si>
    <t>Count of Bets</t>
  </si>
  <si>
    <t>Count of Wins</t>
  </si>
  <si>
    <t>Totals</t>
  </si>
  <si>
    <t>Multiplier</t>
  </si>
  <si>
    <t>Date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</si>
  <si>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</si>
  <si>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</si>
  <si>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</si>
  <si>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</si>
  <si>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</si>
  <si>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</si>
  <si>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</si>
  <si>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</si>
  <si>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Draw If &lt;4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</si>
</sst>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opLeftCell="N1" workbookViewId="0">
      <selection activeCell="W17" sqref="W17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3.3</v>
      </c>
      <c r="D2" s="1">
        <v>2.9</v>
      </c>
      <c r="E2" s="1">
        <v>2.2999999999999998</v>
      </c>
      <c r="F2">
        <v>2.52</v>
      </c>
      <c r="G2">
        <v>1.48</v>
      </c>
      <c r="H2">
        <v>2.11</v>
      </c>
      <c r="I2">
        <v>1.72</v>
      </c>
      <c r="J2">
        <v>2.29</v>
      </c>
      <c r="K2">
        <v>1.58</v>
      </c>
      <c r="L2">
        <v>1.56</v>
      </c>
      <c r="M2">
        <v>1.29</v>
      </c>
      <c r="N2">
        <v>1.35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1.75</v>
      </c>
      <c r="D3" s="1">
        <v>3.6</v>
      </c>
      <c r="E3" s="1">
        <v>4.4000000000000004</v>
      </c>
      <c r="F3">
        <v>2</v>
      </c>
      <c r="G3">
        <v>1.75</v>
      </c>
      <c r="H3">
        <v>1.91</v>
      </c>
      <c r="I3">
        <v>1.88</v>
      </c>
      <c r="J3">
        <v>1.3</v>
      </c>
      <c r="K3">
        <v>3.32</v>
      </c>
      <c r="L3">
        <v>1.1599999999999999</v>
      </c>
      <c r="M3">
        <v>1.99</v>
      </c>
      <c r="N3">
        <v>1.24</v>
      </c>
      <c r="O3">
        <v>2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4</v>
      </c>
      <c r="D4" s="1">
        <v>3.5</v>
      </c>
      <c r="E4" s="1">
        <v>1.86</v>
      </c>
      <c r="F4">
        <v>1.91</v>
      </c>
      <c r="G4">
        <v>1.82</v>
      </c>
      <c r="H4">
        <v>1.78</v>
      </c>
      <c r="I4">
        <v>2.0299999999999998</v>
      </c>
      <c r="J4">
        <v>2.99</v>
      </c>
      <c r="K4">
        <v>1.36</v>
      </c>
      <c r="L4">
        <v>1.87</v>
      </c>
      <c r="M4">
        <v>1.2</v>
      </c>
      <c r="N4">
        <v>1.26</v>
      </c>
      <c r="O4">
        <v>0</v>
      </c>
      <c r="P4">
        <v>3</v>
      </c>
      <c r="Q4" s="2">
        <v>1</v>
      </c>
    </row>
    <row r="5" spans="1:17" x14ac:dyDescent="0.3">
      <c r="A5" t="s">
        <v>21</v>
      </c>
      <c r="B5" t="s">
        <v>22</v>
      </c>
      <c r="C5" s="1">
        <v>1.1499999999999999</v>
      </c>
      <c r="D5" s="1">
        <v>7</v>
      </c>
      <c r="E5" s="1">
        <v>14</v>
      </c>
      <c r="F5">
        <v>1.44</v>
      </c>
      <c r="G5">
        <v>2.65</v>
      </c>
      <c r="H5">
        <v>2.0699999999999998</v>
      </c>
      <c r="I5">
        <v>1.75</v>
      </c>
      <c r="J5">
        <v>1.04</v>
      </c>
      <c r="K5">
        <v>9.5</v>
      </c>
      <c r="L5">
        <v>1.02</v>
      </c>
      <c r="M5">
        <v>4.7</v>
      </c>
      <c r="N5">
        <v>1.07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3.5</v>
      </c>
      <c r="D6" s="1">
        <v>3.1</v>
      </c>
      <c r="E6" s="1">
        <v>2.1</v>
      </c>
      <c r="F6">
        <v>2.31</v>
      </c>
      <c r="G6">
        <v>1.57</v>
      </c>
      <c r="H6">
        <v>2</v>
      </c>
      <c r="I6">
        <v>1.8</v>
      </c>
      <c r="J6">
        <v>2.5</v>
      </c>
      <c r="K6">
        <v>1.49</v>
      </c>
      <c r="L6">
        <v>1.66</v>
      </c>
      <c r="M6">
        <v>1.26</v>
      </c>
      <c r="N6">
        <v>1.32</v>
      </c>
      <c r="O6">
        <v>0</v>
      </c>
      <c r="P6">
        <v>1</v>
      </c>
      <c r="Q6" s="2">
        <v>1</v>
      </c>
    </row>
    <row r="7" spans="1:17" x14ac:dyDescent="0.3">
      <c r="A7" t="s">
        <v>25</v>
      </c>
      <c r="B7" t="s">
        <v>26</v>
      </c>
      <c r="C7" s="1">
        <v>1.85</v>
      </c>
      <c r="D7" s="1">
        <v>3.3</v>
      </c>
      <c r="E7" s="1">
        <v>4.4000000000000004</v>
      </c>
      <c r="F7">
        <v>2.0499999999999998</v>
      </c>
      <c r="G7">
        <v>1.71</v>
      </c>
      <c r="H7">
        <v>1.9</v>
      </c>
      <c r="I7">
        <v>1.89</v>
      </c>
      <c r="J7">
        <v>1.31</v>
      </c>
      <c r="K7">
        <v>3.26</v>
      </c>
      <c r="L7">
        <v>1.18</v>
      </c>
      <c r="M7">
        <v>1.91</v>
      </c>
      <c r="N7">
        <v>1.29</v>
      </c>
      <c r="O7">
        <v>1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7</v>
      </c>
      <c r="D8" s="1">
        <v>4.5999999999999996</v>
      </c>
      <c r="E8" s="1">
        <v>1.4</v>
      </c>
      <c r="F8">
        <v>1.56</v>
      </c>
      <c r="G8">
        <v>2.33</v>
      </c>
      <c r="H8">
        <v>1.77</v>
      </c>
      <c r="I8">
        <v>2.04</v>
      </c>
      <c r="J8">
        <v>5.4</v>
      </c>
      <c r="K8">
        <v>1.1299999999999999</v>
      </c>
      <c r="L8">
        <v>2.85</v>
      </c>
      <c r="M8">
        <v>1.08</v>
      </c>
      <c r="N8">
        <v>1.1599999999999999</v>
      </c>
      <c r="O8">
        <v>1</v>
      </c>
      <c r="P8">
        <v>2</v>
      </c>
      <c r="Q8" s="2">
        <v>1</v>
      </c>
    </row>
    <row r="9" spans="1:17" x14ac:dyDescent="0.3">
      <c r="A9" t="s">
        <v>29</v>
      </c>
      <c r="B9" t="s">
        <v>30</v>
      </c>
      <c r="C9" s="1">
        <v>1.5</v>
      </c>
      <c r="D9" s="1">
        <v>3.75</v>
      </c>
      <c r="E9" s="1">
        <v>6.5</v>
      </c>
      <c r="F9">
        <v>2.13</v>
      </c>
      <c r="G9">
        <v>1.66</v>
      </c>
      <c r="H9">
        <v>2.2200000000000002</v>
      </c>
      <c r="I9">
        <v>1.66</v>
      </c>
      <c r="J9">
        <v>1.1399999999999999</v>
      </c>
      <c r="K9">
        <v>5.2</v>
      </c>
      <c r="L9">
        <v>1.08</v>
      </c>
      <c r="M9">
        <v>2.44</v>
      </c>
      <c r="N9">
        <v>1.23</v>
      </c>
      <c r="O9">
        <v>0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4.5999999999999996</v>
      </c>
      <c r="D10" s="1">
        <v>3</v>
      </c>
      <c r="E10" s="1">
        <v>1.9</v>
      </c>
      <c r="F10">
        <v>2.64</v>
      </c>
      <c r="G10">
        <v>1.45</v>
      </c>
      <c r="H10">
        <v>2.3199999999999998</v>
      </c>
      <c r="I10">
        <v>1.6</v>
      </c>
      <c r="J10">
        <v>3.27</v>
      </c>
      <c r="K10">
        <v>1.31</v>
      </c>
      <c r="L10">
        <v>1.84</v>
      </c>
      <c r="M10">
        <v>1.1599999999999999</v>
      </c>
      <c r="N10">
        <v>1.33</v>
      </c>
      <c r="O10">
        <v>0</v>
      </c>
      <c r="P10">
        <v>3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4.5</v>
      </c>
      <c r="E11" s="1">
        <v>6.5</v>
      </c>
      <c r="F11">
        <v>1.75</v>
      </c>
      <c r="G11">
        <v>2</v>
      </c>
      <c r="H11">
        <v>1.93</v>
      </c>
      <c r="I11">
        <v>1.86</v>
      </c>
      <c r="J11">
        <v>1.1399999999999999</v>
      </c>
      <c r="K11">
        <v>5.2</v>
      </c>
      <c r="L11">
        <v>1.08</v>
      </c>
      <c r="M11">
        <v>2.74</v>
      </c>
      <c r="N11">
        <v>1.17</v>
      </c>
      <c r="O11">
        <v>2</v>
      </c>
      <c r="P11">
        <v>2</v>
      </c>
      <c r="Q11" s="2">
        <v>1</v>
      </c>
    </row>
    <row r="12" spans="1:17" x14ac:dyDescent="0.3">
      <c r="A12" t="s">
        <v>18</v>
      </c>
      <c r="B12" t="s">
        <v>22</v>
      </c>
      <c r="C12" s="1">
        <v>2.2999999999999998</v>
      </c>
      <c r="D12" s="1">
        <v>3</v>
      </c>
      <c r="E12" s="1">
        <v>3.3</v>
      </c>
      <c r="F12">
        <v>2.31</v>
      </c>
      <c r="G12">
        <v>1.57</v>
      </c>
      <c r="H12">
        <v>1.99</v>
      </c>
      <c r="I12">
        <v>1.81</v>
      </c>
      <c r="J12">
        <v>1.59</v>
      </c>
      <c r="K12">
        <v>2.2599999999999998</v>
      </c>
      <c r="L12">
        <v>1.3</v>
      </c>
      <c r="M12">
        <v>1.56</v>
      </c>
      <c r="N12">
        <v>1.35</v>
      </c>
      <c r="O12">
        <v>0</v>
      </c>
      <c r="P12">
        <v>2</v>
      </c>
      <c r="Q12">
        <v>2</v>
      </c>
    </row>
    <row r="13" spans="1:17" x14ac:dyDescent="0.3">
      <c r="A13" t="s">
        <v>16</v>
      </c>
      <c r="B13" t="s">
        <v>19</v>
      </c>
      <c r="C13" s="1">
        <v>1.55</v>
      </c>
      <c r="D13" s="1">
        <v>3.9</v>
      </c>
      <c r="E13" s="1">
        <v>6</v>
      </c>
      <c r="F13">
        <v>1.9</v>
      </c>
      <c r="G13">
        <v>1.83</v>
      </c>
      <c r="H13">
        <v>1.96</v>
      </c>
      <c r="I13">
        <v>1.84</v>
      </c>
      <c r="J13">
        <v>1.2</v>
      </c>
      <c r="K13">
        <v>4.25</v>
      </c>
      <c r="L13">
        <v>1.1000000000000001</v>
      </c>
      <c r="M13">
        <v>2.4</v>
      </c>
      <c r="N13">
        <v>1.22</v>
      </c>
      <c r="O13">
        <v>1</v>
      </c>
      <c r="P13">
        <v>1</v>
      </c>
      <c r="Q13">
        <v>2</v>
      </c>
    </row>
    <row r="14" spans="1:17" x14ac:dyDescent="0.3">
      <c r="A14" t="s">
        <v>15</v>
      </c>
      <c r="B14" t="s">
        <v>23</v>
      </c>
      <c r="C14" s="1">
        <v>1.85</v>
      </c>
      <c r="D14" s="1">
        <v>3.2</v>
      </c>
      <c r="E14" s="1">
        <v>4.5</v>
      </c>
      <c r="F14">
        <v>2.31</v>
      </c>
      <c r="G14">
        <v>1.57</v>
      </c>
      <c r="H14">
        <v>2.11</v>
      </c>
      <c r="I14">
        <v>1.72</v>
      </c>
      <c r="J14">
        <v>1.31</v>
      </c>
      <c r="K14">
        <v>3.28</v>
      </c>
      <c r="L14">
        <v>1.1599999999999999</v>
      </c>
      <c r="M14">
        <v>1.87</v>
      </c>
      <c r="N14">
        <v>1.31</v>
      </c>
      <c r="O14">
        <v>2</v>
      </c>
      <c r="P14">
        <v>0</v>
      </c>
      <c r="Q14">
        <v>2</v>
      </c>
    </row>
    <row r="15" spans="1:17" x14ac:dyDescent="0.3">
      <c r="A15" t="s">
        <v>30</v>
      </c>
      <c r="B15" t="s">
        <v>33</v>
      </c>
      <c r="C15" s="1">
        <v>3</v>
      </c>
      <c r="D15" s="1">
        <v>3.1</v>
      </c>
      <c r="E15" s="1">
        <v>2.37</v>
      </c>
      <c r="F15">
        <v>2.15</v>
      </c>
      <c r="G15">
        <v>1.65</v>
      </c>
      <c r="H15">
        <v>1.85</v>
      </c>
      <c r="I15">
        <v>1.94</v>
      </c>
      <c r="J15">
        <v>2.11</v>
      </c>
      <c r="K15">
        <v>1.68</v>
      </c>
      <c r="L15">
        <v>1.53</v>
      </c>
      <c r="M15">
        <v>1.35</v>
      </c>
      <c r="N15">
        <v>1.31</v>
      </c>
      <c r="O15">
        <v>1</v>
      </c>
      <c r="P15">
        <v>2</v>
      </c>
      <c r="Q15">
        <v>2</v>
      </c>
    </row>
    <row r="16" spans="1:17" x14ac:dyDescent="0.3">
      <c r="A16" t="s">
        <v>17</v>
      </c>
      <c r="B16" t="s">
        <v>28</v>
      </c>
      <c r="C16">
        <v>4.5999999999999996</v>
      </c>
      <c r="D16">
        <v>4</v>
      </c>
      <c r="E16">
        <v>1.65</v>
      </c>
      <c r="F16">
        <v>1.62</v>
      </c>
      <c r="G16">
        <v>2.2000000000000002</v>
      </c>
      <c r="H16">
        <v>1.62</v>
      </c>
      <c r="I16">
        <v>2.2799999999999998</v>
      </c>
      <c r="J16">
        <v>3.45</v>
      </c>
      <c r="K16">
        <v>1.28</v>
      </c>
      <c r="L16">
        <v>2.17</v>
      </c>
      <c r="M16">
        <v>1.1599999999999999</v>
      </c>
      <c r="N16">
        <v>1.2</v>
      </c>
      <c r="O16">
        <v>1</v>
      </c>
      <c r="P16">
        <v>4</v>
      </c>
      <c r="Q16">
        <v>2</v>
      </c>
    </row>
    <row r="17" spans="1:17" x14ac:dyDescent="0.3">
      <c r="A17" t="s">
        <v>29</v>
      </c>
      <c r="B17" t="s">
        <v>25</v>
      </c>
      <c r="C17">
        <v>1.65</v>
      </c>
      <c r="D17">
        <v>3.7</v>
      </c>
      <c r="E17">
        <v>5</v>
      </c>
      <c r="F17">
        <v>2</v>
      </c>
      <c r="G17">
        <v>1.75</v>
      </c>
      <c r="H17">
        <v>1.95</v>
      </c>
      <c r="I17">
        <v>1.84</v>
      </c>
      <c r="J17">
        <v>1.22</v>
      </c>
      <c r="K17">
        <v>4</v>
      </c>
      <c r="L17">
        <v>1.1299999999999999</v>
      </c>
      <c r="M17">
        <v>2.17</v>
      </c>
      <c r="N17">
        <v>1.24</v>
      </c>
      <c r="O17">
        <v>1</v>
      </c>
      <c r="P17">
        <v>0</v>
      </c>
      <c r="Q17">
        <v>2</v>
      </c>
    </row>
    <row r="18" spans="1:17" x14ac:dyDescent="0.3">
      <c r="A18" t="s">
        <v>32</v>
      </c>
      <c r="B18" t="s">
        <v>20</v>
      </c>
      <c r="C18">
        <v>1.8</v>
      </c>
      <c r="D18">
        <v>3.4</v>
      </c>
      <c r="E18">
        <v>4.33</v>
      </c>
      <c r="F18">
        <v>2.06</v>
      </c>
      <c r="G18">
        <v>1.71</v>
      </c>
      <c r="H18">
        <v>1.92</v>
      </c>
      <c r="I18">
        <v>1.87</v>
      </c>
      <c r="J18">
        <v>1.31</v>
      </c>
      <c r="K18">
        <v>3.26</v>
      </c>
      <c r="L18">
        <v>1.18</v>
      </c>
      <c r="M18">
        <v>1.93</v>
      </c>
      <c r="N18">
        <v>1.27</v>
      </c>
      <c r="O18">
        <v>0</v>
      </c>
      <c r="P18">
        <v>2</v>
      </c>
      <c r="Q18">
        <v>2</v>
      </c>
    </row>
    <row r="19" spans="1:17" x14ac:dyDescent="0.3">
      <c r="A19" t="s">
        <v>24</v>
      </c>
      <c r="B19" t="s">
        <v>21</v>
      </c>
      <c r="C19">
        <v>3.3</v>
      </c>
      <c r="D19">
        <v>3.5</v>
      </c>
      <c r="E19">
        <v>2.0499999999999998</v>
      </c>
      <c r="F19">
        <v>1.71</v>
      </c>
      <c r="G19">
        <v>2.06</v>
      </c>
      <c r="H19">
        <v>1.6</v>
      </c>
      <c r="I19">
        <v>2.33</v>
      </c>
      <c r="J19">
        <v>2.4700000000000002</v>
      </c>
      <c r="K19">
        <v>1.5</v>
      </c>
      <c r="L19">
        <v>1.71</v>
      </c>
      <c r="M19">
        <v>1.29</v>
      </c>
      <c r="N19">
        <v>1.27</v>
      </c>
      <c r="O19">
        <v>1</v>
      </c>
      <c r="P19">
        <v>4</v>
      </c>
      <c r="Q19">
        <v>2</v>
      </c>
    </row>
    <row r="20" spans="1:17" x14ac:dyDescent="0.3">
      <c r="A20" t="s">
        <v>34</v>
      </c>
      <c r="B20" t="s">
        <v>27</v>
      </c>
      <c r="C20">
        <v>2.37</v>
      </c>
      <c r="D20">
        <v>3.1</v>
      </c>
      <c r="E20">
        <v>3</v>
      </c>
      <c r="F20">
        <v>2.17</v>
      </c>
      <c r="G20">
        <v>1.64</v>
      </c>
      <c r="H20">
        <v>1.89</v>
      </c>
      <c r="I20">
        <v>1.9</v>
      </c>
      <c r="J20">
        <v>1.67</v>
      </c>
      <c r="K20">
        <v>2.12</v>
      </c>
      <c r="L20">
        <v>1.34</v>
      </c>
      <c r="M20">
        <v>1.53</v>
      </c>
      <c r="N20">
        <v>1.32</v>
      </c>
      <c r="O20">
        <v>1</v>
      </c>
      <c r="P20">
        <v>1</v>
      </c>
      <c r="Q20">
        <v>2</v>
      </c>
    </row>
    <row r="21" spans="1:17" x14ac:dyDescent="0.3">
      <c r="A21" t="s">
        <v>26</v>
      </c>
      <c r="B21" t="s">
        <v>31</v>
      </c>
      <c r="C21">
        <v>2.8</v>
      </c>
      <c r="D21">
        <v>2.8</v>
      </c>
      <c r="E21">
        <v>2.8</v>
      </c>
      <c r="F21">
        <v>2.8</v>
      </c>
      <c r="G21">
        <v>1.4</v>
      </c>
      <c r="H21">
        <v>2.25</v>
      </c>
      <c r="I21">
        <v>1.64</v>
      </c>
      <c r="J21">
        <v>1.87</v>
      </c>
      <c r="K21">
        <v>1.87</v>
      </c>
      <c r="L21">
        <v>1.4</v>
      </c>
      <c r="M21">
        <v>1.4</v>
      </c>
      <c r="N21">
        <v>1.38</v>
      </c>
      <c r="O21">
        <v>3</v>
      </c>
      <c r="P21">
        <v>1</v>
      </c>
      <c r="Q21">
        <v>2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tabSelected="1" zoomScale="70" zoomScaleNormal="70" workbookViewId="0">
      <selection activeCell="Q30" sqref="Q30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hidden="1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35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48</v>
      </c>
      <c r="O1" s="4" t="s">
        <v>49</v>
      </c>
      <c r="P1" s="4" t="s">
        <v>50</v>
      </c>
      <c r="Q1" s="4" t="s">
        <v>51</v>
      </c>
      <c r="R1" s="4" t="s">
        <v>52</v>
      </c>
      <c r="S1" s="4" t="s">
        <v>53</v>
      </c>
      <c r="T1" s="4" t="s">
        <v>54</v>
      </c>
      <c r="U1" s="4" t="s">
        <v>55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56</v>
      </c>
      <c r="AA1" s="5" t="s">
        <v>40</v>
      </c>
      <c r="AB1" s="5" t="s">
        <v>41</v>
      </c>
      <c r="AC1" s="5" t="s">
        <v>42</v>
      </c>
    </row>
    <row r="2" spans="1:29" x14ac:dyDescent="0.3">
      <c r="A2" s="6" t="s">
        <v>43</v>
      </c>
      <c r="B2">
        <f>COUNT('Raw Data'!$O:$O)</f>
        <v>20</v>
      </c>
      <c r="C2">
        <f>COUNT('Raw Data'!$O:$O)</f>
        <v>20</v>
      </c>
      <c r="D2">
        <f>COUNT('Raw Data'!$O:$O)</f>
        <v>20</v>
      </c>
      <c r="E2">
        <f>COUNT('Raw Data'!$O:$O)</f>
        <v>20</v>
      </c>
      <c r="F2">
        <f>COUNT('Raw Data'!$O:$O)</f>
        <v>20</v>
      </c>
      <c r="G2">
        <f>COUNT('Raw Data'!$O:$O)</f>
        <v>20</v>
      </c>
      <c r="H2">
        <f>COUNT('Raw Data'!$O:$O)</f>
        <v>20</v>
      </c>
      <c r="I2">
        <f>COUNT('Raw Data'!$O:$O)-COUNTIF($C7:$C1048576, "&gt;0")</f>
        <v>14</v>
      </c>
      <c r="J2">
        <f>COUNT('Raw Data'!$O:$O)-COUNTIF($C7:$C1048576, "&gt;0")</f>
        <v>14</v>
      </c>
      <c r="K2">
        <f>COUNT('Raw Data'!$O:$O)</f>
        <v>20</v>
      </c>
      <c r="L2">
        <f>COUNT('Raw Data'!$O:$O)</f>
        <v>20</v>
      </c>
      <c r="M2">
        <f>COUNT('Raw Data'!$O:$O)</f>
        <v>20</v>
      </c>
      <c r="N2">
        <f>COUNTIF(O:O, TRUE())</f>
        <v>11</v>
      </c>
      <c r="P2">
        <f>Q2</f>
        <v>9</v>
      </c>
      <c r="Q2">
        <f>B2-N2</f>
        <v>9</v>
      </c>
      <c r="R2">
        <f>N2</f>
        <v>11</v>
      </c>
      <c r="S2">
        <f>COUNT('Raw Data'!$O:$O)</f>
        <v>20</v>
      </c>
      <c r="T2">
        <f>COUNT('Raw Data'!$O:$O)</f>
        <v>20</v>
      </c>
      <c r="U2">
        <f>COUNT('Raw Data'!$O:$O)</f>
        <v>20</v>
      </c>
      <c r="V2">
        <f>COUNT('Raw Data'!$O:$O)</f>
        <v>20</v>
      </c>
      <c r="W2">
        <f>COUNT('Raw Data'!$O:$O)</f>
        <v>20</v>
      </c>
      <c r="X2">
        <f>COUNT('Raw Data'!$O:$O)-COUNTIF(C7:C1048576, "&gt;4")</f>
        <v>18</v>
      </c>
      <c r="Y2">
        <f>COUNT('Raw Data'!$O:$O)-COUNTIF(C7:C1048576, "&gt;4")</f>
        <v>18</v>
      </c>
      <c r="Z2">
        <f>COUNTIF('Raw Data'!D:D, "&lt;4")</f>
        <v>16</v>
      </c>
      <c r="AA2">
        <f>COUNT('Raw Data'!$O:$O)-1</f>
        <v>19</v>
      </c>
      <c r="AB2">
        <f>COUNT('Raw Data'!$O:$O)-1</f>
        <v>19</v>
      </c>
      <c r="AC2">
        <f>COUNT('Raw Data'!$O:$O)-1</f>
        <v>19</v>
      </c>
    </row>
    <row r="3" spans="1:29" x14ac:dyDescent="0.3">
      <c r="A3" s="6" t="s">
        <v>44</v>
      </c>
      <c r="B3">
        <f t="shared" ref="B3:N3" si="0">COUNTIF(B7:B1048576, "&gt;0")</f>
        <v>5</v>
      </c>
      <c r="C3">
        <f t="shared" si="0"/>
        <v>6</v>
      </c>
      <c r="D3">
        <f t="shared" si="0"/>
        <v>9</v>
      </c>
      <c r="E3">
        <f t="shared" si="0"/>
        <v>10</v>
      </c>
      <c r="F3">
        <f t="shared" si="0"/>
        <v>10</v>
      </c>
      <c r="G3">
        <f t="shared" si="0"/>
        <v>10</v>
      </c>
      <c r="H3">
        <f t="shared" si="0"/>
        <v>10</v>
      </c>
      <c r="I3">
        <f t="shared" si="0"/>
        <v>5</v>
      </c>
      <c r="J3">
        <f t="shared" si="0"/>
        <v>9</v>
      </c>
      <c r="K3">
        <f t="shared" si="0"/>
        <v>11</v>
      </c>
      <c r="L3">
        <f t="shared" si="0"/>
        <v>15</v>
      </c>
      <c r="M3">
        <f t="shared" si="0"/>
        <v>14</v>
      </c>
      <c r="N3">
        <f t="shared" si="0"/>
        <v>3</v>
      </c>
      <c r="P3">
        <f t="shared" ref="P3:AC3" si="1">COUNTIF(P7:P1048576, "&gt;0")</f>
        <v>1</v>
      </c>
      <c r="Q3">
        <f t="shared" si="1"/>
        <v>7</v>
      </c>
      <c r="R3">
        <f t="shared" si="1"/>
        <v>2</v>
      </c>
      <c r="S3">
        <f t="shared" si="1"/>
        <v>11</v>
      </c>
      <c r="T3">
        <f t="shared" si="1"/>
        <v>6</v>
      </c>
      <c r="U3">
        <f t="shared" si="1"/>
        <v>5</v>
      </c>
      <c r="V3">
        <f t="shared" si="1"/>
        <v>10</v>
      </c>
      <c r="W3">
        <f t="shared" si="1"/>
        <v>3</v>
      </c>
      <c r="X3">
        <f t="shared" si="1"/>
        <v>4</v>
      </c>
      <c r="Y3">
        <f t="shared" si="1"/>
        <v>5</v>
      </c>
      <c r="Z3">
        <f t="shared" si="1"/>
        <v>4</v>
      </c>
      <c r="AA3">
        <f t="shared" si="1"/>
        <v>2</v>
      </c>
      <c r="AB3">
        <f t="shared" si="1"/>
        <v>2</v>
      </c>
      <c r="AC3">
        <f t="shared" si="1"/>
        <v>3</v>
      </c>
    </row>
    <row r="4" spans="1:29" x14ac:dyDescent="0.3">
      <c r="A4" s="6" t="s">
        <v>45</v>
      </c>
      <c r="B4">
        <f t="shared" ref="B4:N4" si="2">SUM(B7:B1048576)</f>
        <v>11.45</v>
      </c>
      <c r="C4">
        <f t="shared" si="2"/>
        <v>25.85</v>
      </c>
      <c r="D4">
        <f t="shared" si="2"/>
        <v>20.96</v>
      </c>
      <c r="E4">
        <f t="shared" si="2"/>
        <v>20.660000000000004</v>
      </c>
      <c r="F4">
        <f t="shared" si="2"/>
        <v>20.68</v>
      </c>
      <c r="G4">
        <f t="shared" si="2"/>
        <v>18.889999999999997</v>
      </c>
      <c r="H4">
        <f t="shared" si="2"/>
        <v>17.970000000000002</v>
      </c>
      <c r="I4">
        <f t="shared" si="2"/>
        <v>8</v>
      </c>
      <c r="J4">
        <f t="shared" si="2"/>
        <v>15.27</v>
      </c>
      <c r="K4">
        <f t="shared" si="2"/>
        <v>13.209999999999999</v>
      </c>
      <c r="L4">
        <f t="shared" si="2"/>
        <v>27.79</v>
      </c>
      <c r="M4">
        <f t="shared" si="2"/>
        <v>18.04</v>
      </c>
      <c r="N4">
        <f t="shared" si="2"/>
        <v>5.35</v>
      </c>
      <c r="P4">
        <f t="shared" ref="P4:AC4" si="3">SUM(P7:P1048576)</f>
        <v>3.3</v>
      </c>
      <c r="Q4">
        <f t="shared" si="3"/>
        <v>13.329999999999998</v>
      </c>
      <c r="R4">
        <f t="shared" si="3"/>
        <v>7.63</v>
      </c>
      <c r="S4">
        <f t="shared" si="3"/>
        <v>21.480000000000004</v>
      </c>
      <c r="T4">
        <f t="shared" si="3"/>
        <v>25.55</v>
      </c>
      <c r="U4">
        <f t="shared" si="3"/>
        <v>16.829999999999998</v>
      </c>
      <c r="V4">
        <f t="shared" si="3"/>
        <v>18.680000000000003</v>
      </c>
      <c r="W4">
        <f t="shared" si="3"/>
        <v>10.93</v>
      </c>
      <c r="X4">
        <f t="shared" si="3"/>
        <v>14.35</v>
      </c>
      <c r="Y4">
        <f t="shared" si="3"/>
        <v>15.48</v>
      </c>
      <c r="Z4">
        <f t="shared" si="3"/>
        <v>14.35</v>
      </c>
      <c r="AA4">
        <f t="shared" si="3"/>
        <v>16.5428</v>
      </c>
      <c r="AB4">
        <f t="shared" si="3"/>
        <v>15.074999999999999</v>
      </c>
      <c r="AC4">
        <f t="shared" si="3"/>
        <v>21.393799999999999</v>
      </c>
    </row>
    <row r="5" spans="1:29" x14ac:dyDescent="0.3">
      <c r="A5" s="6" t="s">
        <v>46</v>
      </c>
      <c r="B5">
        <f t="shared" ref="B5:N5" si="4">B4/B2</f>
        <v>0.57250000000000001</v>
      </c>
      <c r="C5">
        <f t="shared" si="4"/>
        <v>1.2925</v>
      </c>
      <c r="D5">
        <f t="shared" si="4"/>
        <v>1.048</v>
      </c>
      <c r="E5">
        <f t="shared" si="4"/>
        <v>1.0330000000000001</v>
      </c>
      <c r="F5">
        <f t="shared" si="4"/>
        <v>1.034</v>
      </c>
      <c r="G5">
        <f t="shared" si="4"/>
        <v>0.9444999999999999</v>
      </c>
      <c r="H5">
        <f t="shared" si="4"/>
        <v>0.89850000000000008</v>
      </c>
      <c r="I5">
        <f t="shared" si="4"/>
        <v>0.5714285714285714</v>
      </c>
      <c r="J5">
        <f t="shared" si="4"/>
        <v>1.0907142857142857</v>
      </c>
      <c r="K5">
        <f t="shared" si="4"/>
        <v>0.66049999999999998</v>
      </c>
      <c r="L5">
        <f t="shared" si="4"/>
        <v>1.3895</v>
      </c>
      <c r="M5">
        <f t="shared" si="4"/>
        <v>0.90199999999999991</v>
      </c>
      <c r="N5">
        <f t="shared" si="4"/>
        <v>0.48636363636363633</v>
      </c>
      <c r="P5">
        <f t="shared" ref="P5:AC5" si="5">P4/P2</f>
        <v>0.36666666666666664</v>
      </c>
      <c r="Q5">
        <f t="shared" si="5"/>
        <v>1.4811111111111108</v>
      </c>
      <c r="R5">
        <f t="shared" si="5"/>
        <v>0.69363636363636361</v>
      </c>
      <c r="S5">
        <f t="shared" si="5"/>
        <v>1.0740000000000003</v>
      </c>
      <c r="T5">
        <f t="shared" si="5"/>
        <v>1.2775000000000001</v>
      </c>
      <c r="U5">
        <f t="shared" si="5"/>
        <v>0.84149999999999991</v>
      </c>
      <c r="V5">
        <f t="shared" si="5"/>
        <v>0.93400000000000016</v>
      </c>
      <c r="W5">
        <f t="shared" si="5"/>
        <v>0.54649999999999999</v>
      </c>
      <c r="X5">
        <f t="shared" si="5"/>
        <v>0.79722222222222217</v>
      </c>
      <c r="Y5">
        <f t="shared" si="5"/>
        <v>0.86</v>
      </c>
      <c r="Z5">
        <f t="shared" si="5"/>
        <v>0.89687499999999998</v>
      </c>
      <c r="AA5">
        <f t="shared" si="5"/>
        <v>0.87067368421052627</v>
      </c>
      <c r="AB5">
        <f t="shared" si="5"/>
        <v>0.79342105263157892</v>
      </c>
      <c r="AC5">
        <f t="shared" si="5"/>
        <v>1.1259894736842104</v>
      </c>
    </row>
    <row r="6" spans="1:29" x14ac:dyDescent="0.3">
      <c r="A6" s="6" t="s">
        <v>47</v>
      </c>
      <c r="B6" s="6" t="str">
        <f t="shared" ref="B6:N6" si="6">B1</f>
        <v>Home Win</v>
      </c>
      <c r="C6" s="6" t="str">
        <f t="shared" si="6"/>
        <v>Draw</v>
      </c>
      <c r="D6" s="6" t="str">
        <f t="shared" si="6"/>
        <v>Away Team</v>
      </c>
      <c r="E6" s="6" t="str">
        <f t="shared" si="6"/>
        <v>Over 2.5</v>
      </c>
      <c r="F6" s="6" t="str">
        <f t="shared" si="6"/>
        <v>Under 2.5</v>
      </c>
      <c r="G6" s="6" t="str">
        <f t="shared" si="6"/>
        <v>Both Teams to Score - Yes</v>
      </c>
      <c r="H6" s="6" t="str">
        <f t="shared" si="6"/>
        <v>Both Teams to Score - No</v>
      </c>
      <c r="I6" s="6" t="str">
        <f t="shared" si="6"/>
        <v>Draw No Bet - Home</v>
      </c>
      <c r="J6" s="6" t="str">
        <f t="shared" si="6"/>
        <v>Draw No Bet - Away</v>
      </c>
      <c r="K6" s="6" t="str">
        <f t="shared" si="6"/>
        <v>Double Chance - Home and Draw</v>
      </c>
      <c r="L6" s="6" t="str">
        <f t="shared" si="6"/>
        <v>Double Chance - Away and Draw</v>
      </c>
      <c r="M6" s="6" t="str">
        <f t="shared" si="6"/>
        <v>Double Chance - Home and Away</v>
      </c>
      <c r="N6" s="6" t="str">
        <f t="shared" si="6"/>
        <v>Home Favourite</v>
      </c>
      <c r="O6" s="6"/>
      <c r="P6" s="6" t="str">
        <f t="shared" ref="P6:AC6" si="7">P1</f>
        <v>Home Underdog</v>
      </c>
      <c r="Q6" s="6" t="str">
        <f t="shared" si="7"/>
        <v>Away Favourite</v>
      </c>
      <c r="R6" s="6" t="str">
        <f t="shared" si="7"/>
        <v>Away Underdog</v>
      </c>
      <c r="S6" s="6" t="str">
        <f t="shared" si="7"/>
        <v>First Outcome</v>
      </c>
      <c r="T6" s="6" t="str">
        <f t="shared" si="7"/>
        <v>Second Outcome</v>
      </c>
      <c r="U6" s="6" t="str">
        <f t="shared" si="7"/>
        <v>Third Outcome</v>
      </c>
      <c r="V6" s="6" t="str">
        <f t="shared" si="7"/>
        <v>Favourite</v>
      </c>
      <c r="W6" s="6" t="str">
        <f t="shared" si="7"/>
        <v>Underdog</v>
      </c>
      <c r="X6" s="6" t="str">
        <f t="shared" si="7"/>
        <v>Draw &gt;4 Draw No Bet Else Draw - Home</v>
      </c>
      <c r="Y6" s="6" t="str">
        <f t="shared" si="7"/>
        <v>Draw &gt;4 Draw No Bet Else Draw - Away</v>
      </c>
      <c r="Z6" s="6" t="str">
        <f t="shared" si="7"/>
        <v>Draw If &lt;4</v>
      </c>
      <c r="AA6" s="6" t="str">
        <f t="shared" si="7"/>
        <v>Underdog and Under 2.5</v>
      </c>
      <c r="AB6" s="6" t="str">
        <f t="shared" si="7"/>
        <v>Draw and Over 2.5</v>
      </c>
      <c r="AC6" s="6" t="str">
        <f t="shared" si="7"/>
        <v>Away and Under 2.5</v>
      </c>
    </row>
    <row r="7" spans="1:29" x14ac:dyDescent="0.3">
      <c r="A7" s="2">
        <f>'Raw Data'!Q2</f>
        <v>1</v>
      </c>
      <c r="B7">
        <f>IF('Raw Data'!O2&gt;'Raw Data'!P2, 'Raw Data'!C2, 0)</f>
        <v>3.3</v>
      </c>
      <c r="C7">
        <f>IF(AND(ISNUMBER('Raw Data'!O2), 'Raw Data'!O2='Raw Data'!P2), 'Raw Data'!D2, 0)</f>
        <v>0</v>
      </c>
      <c r="D7">
        <f>IF('Raw Data'!O2&lt;'Raw Data'!P2, 'Raw Data'!E2, 0)</f>
        <v>0</v>
      </c>
      <c r="E7">
        <f>IF(SUM('Raw Data'!O2:P2)&gt;2, 'Raw Data'!F2, 0)</f>
        <v>2.52</v>
      </c>
      <c r="F7">
        <f>IF(AND(ISNUMBER('Raw Data'!O2),SUM('Raw Data'!O2:P2)&lt;3),'Raw Data'!F2,)</f>
        <v>0</v>
      </c>
      <c r="G7">
        <f>IF(AND('Raw Data'!O2&gt;0, 'Raw Data'!P2&gt;0), 'Raw Data'!H2, 0)</f>
        <v>2.11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2.29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1.56</v>
      </c>
      <c r="L7">
        <f>IF(AND(ISNUMBER('Raw Data'!O2), OR('Raw Data'!O2&lt;'Raw Data'!P2, 'Raw Data'!O2='Raw Data'!P2)), 'Raw Data'!M2, 0)</f>
        <v>0</v>
      </c>
      <c r="M7">
        <f>IF(AND(ISNUMBER('Raw Data'!O2), OR('Raw Data'!O2&gt;'Raw Data'!P2, 'Raw Data'!O2&lt;'Raw Data'!P2)), 'Raw Data'!N2, 0)</f>
        <v>1.35</v>
      </c>
      <c r="N7">
        <f>IF(AND('Raw Data'!C2&lt;'Raw Data'!E2, 'Raw Data'!O2&gt;'Raw Data'!P2), 'Raw Data'!C2, 0)</f>
        <v>0</v>
      </c>
      <c r="O7" t="b">
        <f>'Raw Data'!C2&lt;'Raw Data'!E2</f>
        <v>0</v>
      </c>
      <c r="P7">
        <f>IF(AND('Raw Data'!C2&gt;'Raw Data'!E2, 'Raw Data'!O2&gt;'Raw Data'!P2), 'Raw Data'!C2, 0)</f>
        <v>3.3</v>
      </c>
      <c r="Q7">
        <f>IF(AND('Raw Data'!C2&gt;'Raw Data'!E2, 'Raw Data'!O2&lt;'Raw Data'!P2), 'Raw Data'!E2, 0)</f>
        <v>0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0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3.3</v>
      </c>
      <c r="V7">
        <f>IF(AND('Raw Data'!C2&lt;'Raw Data'!E2,'Raw Data'!O2&gt;'Raw Data'!P2),'Raw Data'!C2,IF(AND('Raw Data'!E2&lt;'Raw Data'!C2,'Raw Data'!P2&gt;'Raw Data'!O2),'Raw Data'!E2,0))</f>
        <v>0</v>
      </c>
      <c r="W7">
        <f>IF(AND('Raw Data'!C2&gt;'Raw Data'!E2,'Raw Data'!O2&gt;'Raw Data'!P2),'Raw Data'!C2,IF(AND('Raw Data'!E2&gt;'Raw Data'!C2,'Raw Data'!P2&gt;'Raw Data'!O2),'Raw Data'!E2,0))</f>
        <v>3.3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Y7">
        <f>IF(AND('Raw Data'!D2&gt;4,'Raw Data'!O2&lt;'Raw Data'!P2),'Raw Data'!K2,IF(AND('Raw Data'!D2&gt;4,'Raw Data'!O2='Raw Data'!P2),0,IF('Raw Data'!O2='Raw Data'!P2,'Raw Data'!D2,0)))</f>
        <v>0</v>
      </c>
      <c r="Z7">
        <f>IF(AND('Raw Data'!D2&lt;4, 'Raw Data'!O2='Raw Data'!P2), 'Raw Data'!D2, 0)</f>
        <v>0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29" x14ac:dyDescent="0.3">
      <c r="A8" s="2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3.6</v>
      </c>
      <c r="D8">
        <f>IF('Raw Data'!O3&lt;'Raw Data'!P3, 'Raw Data'!E3, 0)</f>
        <v>0</v>
      </c>
      <c r="E8">
        <f>IF(SUM('Raw Data'!O3:P3)&gt;2, 'Raw Data'!F3, 0)</f>
        <v>2</v>
      </c>
      <c r="F8">
        <f>IF(AND(ISNUMBER('Raw Data'!O3),SUM('Raw Data'!O3:P3)&lt;3),'Raw Data'!F3,)</f>
        <v>0</v>
      </c>
      <c r="G8">
        <f>IF(AND('Raw Data'!O3&gt;0, 'Raw Data'!P3&gt;0), 'Raw Data'!H3, 0)</f>
        <v>1.91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1.1599999999999999</v>
      </c>
      <c r="L8">
        <f>IF(AND(ISNUMBER('Raw Data'!O3), OR('Raw Data'!O3&lt;'Raw Data'!P3, 'Raw Data'!O3='Raw Data'!P3)), 'Raw Data'!M3, 0)</f>
        <v>1.99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1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3.6</v>
      </c>
      <c r="U8">
        <f>IF(ISNUMBER('Raw Data'!C3), IF(_xlfn.XLOOKUP(SMALL('Raw Data'!C3:E3, 3), B8:D8, B8:D8, 0)&gt;0, SMALL('Raw Data'!C3:E3, 3), 0), 0)</f>
        <v>0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3.6</v>
      </c>
      <c r="Y8">
        <f>IF(AND('Raw Data'!D3&gt;4,'Raw Data'!O3&lt;'Raw Data'!P3),'Raw Data'!K3,IF(AND('Raw Data'!D3&gt;4,'Raw Data'!O3='Raw Data'!P3),0,IF('Raw Data'!O3='Raw Data'!P3,'Raw Data'!D3,0)))</f>
        <v>3.6</v>
      </c>
      <c r="Z8">
        <f>IF(AND('Raw Data'!D3&lt;4, 'Raw Data'!O3='Raw Data'!P3), 'Raw Data'!D3, 0)</f>
        <v>3.6</v>
      </c>
      <c r="AA8">
        <f t="shared" si="8"/>
        <v>0</v>
      </c>
      <c r="AB8">
        <f t="shared" si="9"/>
        <v>7.2</v>
      </c>
      <c r="AC8">
        <f t="shared" si="10"/>
        <v>0</v>
      </c>
    </row>
    <row r="9" spans="1:29" x14ac:dyDescent="0.3">
      <c r="A9" s="2">
        <f>'Raw Data'!Q4</f>
        <v>1</v>
      </c>
      <c r="B9">
        <f>IF('Raw Data'!O4&gt;'Raw Data'!P4, 'Raw Data'!C4, 0)</f>
        <v>0</v>
      </c>
      <c r="C9">
        <f>IF(AND(ISNUMBER('Raw Data'!O4), 'Raw Data'!O4='Raw Data'!P4), 'Raw Data'!D4, 0)</f>
        <v>0</v>
      </c>
      <c r="D9">
        <f>IF('Raw Data'!O4&lt;'Raw Data'!P4, 'Raw Data'!E4, 0)</f>
        <v>1.86</v>
      </c>
      <c r="E9">
        <f>IF(SUM('Raw Data'!O4:P4)&gt;2, 'Raw Data'!F4, 0)</f>
        <v>1.91</v>
      </c>
      <c r="F9">
        <f>IF(AND(ISNUMBER('Raw Data'!O4),SUM('Raw Data'!O4:P4)&lt;3),'Raw Data'!F4,)</f>
        <v>0</v>
      </c>
      <c r="G9">
        <f>IF(AND('Raw Data'!O4&gt;0, 'Raw Data'!P4&gt;0), 'Raw Data'!H4, 0)</f>
        <v>0</v>
      </c>
      <c r="H9">
        <f>IF(AND(ISNUMBER('Raw Data'!O4), OR('Raw Data'!O4=0, 'Raw Data'!P4=0)), 'Raw Data'!I4, 0)</f>
        <v>2.0299999999999998</v>
      </c>
      <c r="I9">
        <f>IF('Raw Data'!O4='Raw Data'!P4, 0, IF('Raw Data'!O4&gt;'Raw Data'!P4, 'Raw Data'!J4, 0))</f>
        <v>0</v>
      </c>
      <c r="J9">
        <f>IF('Raw Data'!O4='Raw Data'!P4, 0, IF('Raw Data'!O4&lt;'Raw Data'!P4, 'Raw Data'!K4, 0))</f>
        <v>1.36</v>
      </c>
      <c r="K9">
        <f>IF(AND(ISNUMBER('Raw Data'!O4), OR('Raw Data'!O4&gt;'Raw Data'!P4, 'Raw Data'!O4='Raw Data'!P4)), 'Raw Data'!L4, 0)</f>
        <v>0</v>
      </c>
      <c r="L9">
        <f>IF(AND(ISNUMBER('Raw Data'!O4), OR('Raw Data'!O4&lt;'Raw Data'!P4, 'Raw Data'!O4='Raw Data'!P4)), 'Raw Data'!M4, 0)</f>
        <v>1.2</v>
      </c>
      <c r="M9">
        <f>IF(AND(ISNUMBER('Raw Data'!O4), OR('Raw Data'!O4&gt;'Raw Data'!P4, 'Raw Data'!O4&lt;'Raw Data'!P4)), 'Raw Data'!N4, 0)</f>
        <v>1.26</v>
      </c>
      <c r="N9">
        <f>IF(AND('Raw Data'!C4&lt;'Raw Data'!E4, 'Raw Data'!O4&gt;'Raw Data'!P4), 'Raw Data'!C4, 0)</f>
        <v>0</v>
      </c>
      <c r="O9" t="b">
        <f>'Raw Data'!C4&lt;'Raw Data'!E4</f>
        <v>0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1.86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1.86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1.86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0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29" x14ac:dyDescent="0.3">
      <c r="A10" s="2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7</v>
      </c>
      <c r="D10">
        <f>IF('Raw Data'!O5&lt;'Raw Data'!P5, 'Raw Data'!E5, 0)</f>
        <v>0</v>
      </c>
      <c r="E10">
        <f>IF(SUM('Raw Data'!O5:P5)&gt;2, 'Raw Data'!F5, 0)</f>
        <v>0</v>
      </c>
      <c r="F10">
        <f>IF(AND(ISNUMBER('Raw Data'!O5),SUM('Raw Data'!O5:P5)&lt;3),'Raw Data'!F5,)</f>
        <v>1.44</v>
      </c>
      <c r="G10">
        <f>IF(AND('Raw Data'!O5&gt;0, 'Raw Data'!P5&gt;0), 'Raw Data'!H5, 0)</f>
        <v>0</v>
      </c>
      <c r="H10">
        <f>IF(AND(ISNUMBER('Raw Data'!O5), OR('Raw Data'!O5=0, 'Raw Data'!P5=0)), 'Raw Data'!I5, 0)</f>
        <v>1.75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1.02</v>
      </c>
      <c r="L10">
        <f>IF(AND(ISNUMBER('Raw Data'!O5), OR('Raw Data'!O5&lt;'Raw Data'!P5, 'Raw Data'!O5='Raw Data'!P5)), 'Raw Data'!M5, 0)</f>
        <v>4.7</v>
      </c>
      <c r="M10">
        <f>IF(AND(ISNUMBER('Raw Data'!O5), OR('Raw Data'!O5&gt;'Raw Data'!P5, 'Raw Data'!O5&lt;'Raw Data'!P5)), 'Raw Data'!N5, 0)</f>
        <v>0</v>
      </c>
      <c r="N10">
        <f>IF(AND('Raw Data'!C5&lt;'Raw Data'!E5, 'Raw Data'!O5&gt;'Raw Data'!P5), 'Raw Data'!C5, 0)</f>
        <v>0</v>
      </c>
      <c r="O10" t="b">
        <f>'Raw Data'!C5&lt;'Raw Data'!E5</f>
        <v>1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0</v>
      </c>
      <c r="T10">
        <f>IF(ISNUMBER('Raw Data'!C5), IF(_xlfn.XLOOKUP(SMALL('Raw Data'!C5:E5, 2), B10:D10, B10:D10, 0)&gt;0, SMALL('Raw Data'!C5:E5, 2), 0), 0)</f>
        <v>7</v>
      </c>
      <c r="U10">
        <f>IF(ISNUMBER('Raw Data'!C5), IF(_xlfn.XLOOKUP(SMALL('Raw Data'!C5:E5, 3), B10:D10, B10:D10, 0)&gt;0, SMALL('Raw Data'!C5:E5, 3), 0), 0)</f>
        <v>0</v>
      </c>
      <c r="V10">
        <f>IF(AND('Raw Data'!C5&lt;'Raw Data'!E5,'Raw Data'!O5&gt;'Raw Data'!P5),'Raw Data'!C5,IF(AND('Raw Data'!E5&lt;'Raw Data'!C5,'Raw Data'!P5&gt;'Raw Data'!O5),'Raw Data'!E5,0))</f>
        <v>0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Y10">
        <f>IF(AND('Raw Data'!D5&gt;4,'Raw Data'!O5&lt;'Raw Data'!P5),'Raw Data'!K5,IF(AND('Raw Data'!D5&gt;4,'Raw Data'!O5='Raw Data'!P5),0,IF('Raw Data'!O5='Raw Data'!P5,'Raw Data'!D5,0)))</f>
        <v>0</v>
      </c>
      <c r="Z10">
        <f>IF(AND('Raw Data'!D5&lt;4, 'Raw Data'!O5='Raw Data'!P5), 'Raw Data'!D5, 0)</f>
        <v>0</v>
      </c>
      <c r="AA10">
        <f t="shared" si="8"/>
        <v>0</v>
      </c>
      <c r="AB10">
        <f t="shared" si="9"/>
        <v>0</v>
      </c>
      <c r="AC10">
        <f t="shared" si="10"/>
        <v>0</v>
      </c>
    </row>
    <row r="11" spans="1:29" x14ac:dyDescent="0.3">
      <c r="A11" s="2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0</v>
      </c>
      <c r="D11">
        <f>IF('Raw Data'!O6&lt;'Raw Data'!P6, 'Raw Data'!E6, 0)</f>
        <v>2.1</v>
      </c>
      <c r="E11">
        <f>IF(SUM('Raw Data'!O6:P6)&gt;2, 'Raw Data'!F6, 0)</f>
        <v>0</v>
      </c>
      <c r="F11">
        <f>IF(AND(ISNUMBER('Raw Data'!O6),SUM('Raw Data'!O6:P6)&lt;3),'Raw Data'!F6,)</f>
        <v>2.31</v>
      </c>
      <c r="G11">
        <f>IF(AND('Raw Data'!O6&gt;0, 'Raw Data'!P6&gt;0), 'Raw Data'!H6, 0)</f>
        <v>0</v>
      </c>
      <c r="H11">
        <f>IF(AND(ISNUMBER('Raw Data'!O6), OR('Raw Data'!O6=0, 'Raw Data'!P6=0)), 'Raw Data'!I6, 0)</f>
        <v>1.8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1.49</v>
      </c>
      <c r="K11">
        <f>IF(AND(ISNUMBER('Raw Data'!O6), OR('Raw Data'!O6&gt;'Raw Data'!P6, 'Raw Data'!O6='Raw Data'!P6)), 'Raw Data'!L6, 0)</f>
        <v>0</v>
      </c>
      <c r="L11">
        <f>IF(AND(ISNUMBER('Raw Data'!O6), OR('Raw Data'!O6&lt;'Raw Data'!P6, 'Raw Data'!O6='Raw Data'!P6)), 'Raw Data'!M6, 0)</f>
        <v>1.26</v>
      </c>
      <c r="M11">
        <f>IF(AND(ISNUMBER('Raw Data'!O6), OR('Raw Data'!O6&gt;'Raw Data'!P6, 'Raw Data'!O6&lt;'Raw Data'!P6)), 'Raw Data'!N6, 0)</f>
        <v>1.32</v>
      </c>
      <c r="N11">
        <f>IF(AND('Raw Data'!C6&lt;'Raw Data'!E6, 'Raw Data'!O6&gt;'Raw Data'!P6), 'Raw Data'!C6, 0)</f>
        <v>0</v>
      </c>
      <c r="O11" t="b">
        <f>'Raw Data'!C6&lt;'Raw Data'!E6</f>
        <v>0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2.1</v>
      </c>
      <c r="R11">
        <f>IF(AND('Raw Data'!C6&lt;'Raw Data'!E6, 'Raw Data'!O6&lt;'Raw Data'!P6), 'Raw Data'!E6, 0)</f>
        <v>0</v>
      </c>
      <c r="S11">
        <f>IF(ISNUMBER('Raw Data'!C6), IF(_xlfn.XLOOKUP(SMALL('Raw Data'!C6:E6, 1), B11:D11, B11:D11, 0)&gt;0, SMALL('Raw Data'!C6:E6, 1), 0), 0)</f>
        <v>2.1</v>
      </c>
      <c r="T11">
        <f>IF(ISNUMBER('Raw Data'!C6), IF(_xlfn.XLOOKUP(SMALL('Raw Data'!C6:E6, 2), B11:D11, B11:D11, 0)&gt;0, SMALL('Raw Data'!C6:E6, 2), 0), 0)</f>
        <v>0</v>
      </c>
      <c r="U11">
        <f>IF(ISNUMBER('Raw Data'!C6), IF(_xlfn.XLOOKUP(SMALL('Raw Data'!C6:E6, 3), B11:D11, B11:D11, 0)&gt;0, SMALL('Raw Data'!C6:E6, 3), 0), 0)</f>
        <v>0</v>
      </c>
      <c r="V11">
        <f>IF(AND('Raw Data'!C6&lt;'Raw Data'!E6,'Raw Data'!O6&gt;'Raw Data'!P6),'Raw Data'!C6,IF(AND('Raw Data'!E6&lt;'Raw Data'!C6,'Raw Data'!P6&gt;'Raw Data'!O6),'Raw Data'!E6,0))</f>
        <v>2.1</v>
      </c>
      <c r="W11">
        <f>IF(AND('Raw Data'!C6&gt;'Raw Data'!E6,'Raw Data'!O6&gt;'Raw Data'!P6),'Raw Data'!C6,IF(AND('Raw Data'!E6&gt;'Raw Data'!C6,'Raw Data'!P6&gt;'Raw Data'!O6),'Raw Data'!E6,0))</f>
        <v>0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Y11">
        <f>IF(AND('Raw Data'!D6&gt;4,'Raw Data'!O6&lt;'Raw Data'!P6),'Raw Data'!K6,IF(AND('Raw Data'!D6&gt;4,'Raw Data'!O6='Raw Data'!P6),0,IF('Raw Data'!O6='Raw Data'!P6,'Raw Data'!D6,0)))</f>
        <v>0</v>
      </c>
      <c r="Z11">
        <f>IF(AND('Raw Data'!D6&lt;4, 'Raw Data'!O6='Raw Data'!P6), 'Raw Data'!D6, 0)</f>
        <v>0</v>
      </c>
      <c r="AA11">
        <f t="shared" si="8"/>
        <v>0</v>
      </c>
      <c r="AB11">
        <f t="shared" si="9"/>
        <v>0</v>
      </c>
      <c r="AC11">
        <f t="shared" si="10"/>
        <v>4.851</v>
      </c>
    </row>
    <row r="12" spans="1:29" x14ac:dyDescent="0.3">
      <c r="A12" s="2">
        <f>'Raw Data'!Q7</f>
        <v>1</v>
      </c>
      <c r="B12">
        <f>IF('Raw Data'!O7&gt;'Raw Data'!P7, 'Raw Data'!C7, 0)</f>
        <v>1.85</v>
      </c>
      <c r="C12">
        <f>IF(AND(ISNUMBER('Raw Data'!O7), 'Raw Data'!O7='Raw Data'!P7), 'Raw Data'!D7, 0)</f>
        <v>0</v>
      </c>
      <c r="D12">
        <f>IF('Raw Data'!O7&lt;'Raw Data'!P7, 'Raw Data'!E7, 0)</f>
        <v>0</v>
      </c>
      <c r="E12">
        <f>IF(SUM('Raw Data'!O7:P7)&gt;2, 'Raw Data'!F7, 0)</f>
        <v>0</v>
      </c>
      <c r="F12">
        <f>IF(AND(ISNUMBER('Raw Data'!O7),SUM('Raw Data'!O7:P7)&lt;3),'Raw Data'!F7,)</f>
        <v>2.0499999999999998</v>
      </c>
      <c r="G12">
        <f>IF(AND('Raw Data'!O7&gt;0, 'Raw Data'!P7&gt;0), 'Raw Data'!H7, 0)</f>
        <v>0</v>
      </c>
      <c r="H12">
        <f>IF(AND(ISNUMBER('Raw Data'!O7), OR('Raw Data'!O7=0, 'Raw Data'!P7=0)), 'Raw Data'!I7, 0)</f>
        <v>1.89</v>
      </c>
      <c r="I12">
        <f>IF('Raw Data'!O7='Raw Data'!P7, 0, IF('Raw Data'!O7&gt;'Raw Data'!P7, 'Raw Data'!J7, 0))</f>
        <v>1.31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1.18</v>
      </c>
      <c r="L12">
        <f>IF(AND(ISNUMBER('Raw Data'!O7), OR('Raw Data'!O7&lt;'Raw Data'!P7, 'Raw Data'!O7='Raw Data'!P7)), 'Raw Data'!M7, 0)</f>
        <v>0</v>
      </c>
      <c r="M12">
        <f>IF(AND(ISNUMBER('Raw Data'!O7), OR('Raw Data'!O7&gt;'Raw Data'!P7, 'Raw Data'!O7&lt;'Raw Data'!P7)), 'Raw Data'!N7, 0)</f>
        <v>1.29</v>
      </c>
      <c r="N12">
        <f>IF(AND('Raw Data'!C7&lt;'Raw Data'!E7, 'Raw Data'!O7&gt;'Raw Data'!P7), 'Raw Data'!C7, 0)</f>
        <v>1.85</v>
      </c>
      <c r="O12" t="b">
        <f>'Raw Data'!C7&lt;'Raw Data'!E7</f>
        <v>1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1.85</v>
      </c>
      <c r="T12">
        <f>IF(ISNUMBER('Raw Data'!C7), IF(_xlfn.XLOOKUP(SMALL('Raw Data'!C7:E7, 2), B12:D12, B12:D12, 0)&gt;0, SMALL('Raw Data'!C7:E7, 2), 0), 0)</f>
        <v>0</v>
      </c>
      <c r="U12">
        <f>IF(ISNUMBER('Raw Data'!C7), IF(_xlfn.XLOOKUP(SMALL('Raw Data'!C7:E7, 3), B12:D12, B12:D12, 0)&gt;0, SMALL('Raw Data'!C7:E7, 3), 0), 0)</f>
        <v>0</v>
      </c>
      <c r="V12">
        <f>IF(AND('Raw Data'!C7&lt;'Raw Data'!E7,'Raw Data'!O7&gt;'Raw Data'!P7),'Raw Data'!C7,IF(AND('Raw Data'!E7&lt;'Raw Data'!C7,'Raw Data'!P7&gt;'Raw Data'!O7),'Raw Data'!E7,0))</f>
        <v>1.85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0</v>
      </c>
      <c r="Y12">
        <f>IF(AND('Raw Data'!D7&gt;4,'Raw Data'!O7&lt;'Raw Data'!P7),'Raw Data'!K7,IF(AND('Raw Data'!D7&gt;4,'Raw Data'!O7='Raw Data'!P7),0,IF('Raw Data'!O7='Raw Data'!P7,'Raw Data'!D7,0)))</f>
        <v>0</v>
      </c>
      <c r="Z12">
        <f>IF(AND('Raw Data'!D7&lt;4, 'Raw Data'!O7='Raw Data'!P7), 'Raw Data'!D7, 0)</f>
        <v>0</v>
      </c>
      <c r="AA12">
        <f t="shared" si="8"/>
        <v>0</v>
      </c>
      <c r="AB12">
        <f t="shared" si="9"/>
        <v>0</v>
      </c>
      <c r="AC12">
        <f t="shared" si="10"/>
        <v>0</v>
      </c>
    </row>
    <row r="13" spans="1:29" x14ac:dyDescent="0.3">
      <c r="A13" s="2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Data'!E8, 0)</f>
        <v>1.4</v>
      </c>
      <c r="E13">
        <f>IF(SUM('Raw Data'!O8:P8)&gt;2, 'Raw Data'!F8, 0)</f>
        <v>1.56</v>
      </c>
      <c r="F13">
        <f>IF(AND(ISNUMBER('Raw Data'!O8),SUM('Raw Data'!O8:P8)&lt;3),'Raw Data'!F8,)</f>
        <v>0</v>
      </c>
      <c r="G13">
        <f>IF(AND('Raw Data'!O8&gt;0, 'Raw Data'!P8&gt;0), 'Raw Data'!H8, 0)</f>
        <v>1.77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1.1299999999999999</v>
      </c>
      <c r="K13">
        <f>IF(AND(ISNUMBER('Raw Data'!O8), OR('Raw Data'!O8&gt;'Raw Data'!P8, 'Raw Data'!O8='Raw Data'!P8)), 'Raw Data'!L8, 0)</f>
        <v>0</v>
      </c>
      <c r="L13">
        <f>IF(AND(ISNUMBER('Raw Data'!O8), OR('Raw Data'!O8&lt;'Raw Data'!P8, 'Raw Data'!O8='Raw Data'!P8)), 'Raw Data'!M8, 0)</f>
        <v>1.08</v>
      </c>
      <c r="M13">
        <f>IF(AND(ISNUMBER('Raw Data'!O8), OR('Raw Data'!O8&gt;'Raw Data'!P8, 'Raw Data'!O8&lt;'Raw Data'!P8)), 'Raw Data'!N8, 0)</f>
        <v>1.1599999999999999</v>
      </c>
      <c r="N13">
        <f>IF(AND('Raw Data'!C8&lt;'Raw Data'!E8, 'Raw Data'!O8&gt;'Raw Data'!P8), 'Raw Data'!C8, 0)</f>
        <v>0</v>
      </c>
      <c r="O13" t="b">
        <f>'Raw Data'!C8&lt;'Raw Data'!E8</f>
        <v>0</v>
      </c>
      <c r="P13">
        <f>IF(AND('Raw Data'!C8&gt;'Raw Data'!E8, 'Raw Data'!O8&gt;'Raw Data'!P8), 'Raw Data'!C8, 0)</f>
        <v>0</v>
      </c>
      <c r="Q13">
        <f>IF(AND('Raw Data'!C8&gt;'Raw Data'!E8, 'Raw Data'!O8&lt;'Raw Data'!P8), 'Raw Data'!E8, 0)</f>
        <v>1.4</v>
      </c>
      <c r="R13">
        <f>IF(AND('Raw Data'!C8&lt;'Raw Data'!E8, 'Raw Data'!O8&lt;'Raw Data'!P8), 'Raw Data'!E8, 0)</f>
        <v>0</v>
      </c>
      <c r="S13">
        <f>IF(ISNUMBER('Raw Data'!C8), IF(_xlfn.XLOOKUP(SMALL('Raw Data'!C8:E8, 1), B13:D13, B13:D13, 0)&gt;0, SMALL('Raw Data'!C8:E8, 1), 0), 0)</f>
        <v>1.4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0</v>
      </c>
      <c r="V13">
        <f>IF(AND('Raw Data'!C8&lt;'Raw Data'!E8,'Raw Data'!O8&gt;'Raw Data'!P8),'Raw Data'!C8,IF(AND('Raw Data'!E8&lt;'Raw Data'!C8,'Raw Data'!P8&gt;'Raw Data'!O8),'Raw Data'!E8,0))</f>
        <v>1.4</v>
      </c>
      <c r="W13">
        <f>IF(AND('Raw Data'!C8&gt;'Raw Data'!E8,'Raw Data'!O8&gt;'Raw Data'!P8),'Raw Data'!C8,IF(AND('Raw Data'!E8&gt;'Raw Data'!C8,'Raw Data'!P8&gt;'Raw Data'!O8),'Raw Data'!E8,0))</f>
        <v>0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Y13">
        <f>IF(AND('Raw Data'!D8&gt;4,'Raw Data'!O8&lt;'Raw Data'!P8),'Raw Data'!K8,IF(AND('Raw Data'!D8&gt;4,'Raw Data'!O8='Raw Data'!P8),0,IF('Raw Data'!O8='Raw Data'!P8,'Raw Data'!D8,0)))</f>
        <v>1.1299999999999999</v>
      </c>
      <c r="Z13">
        <f>IF(AND('Raw Data'!D8&lt;4, 'Raw Data'!O8='Raw Data'!P8), 'Raw Data'!D8, 0)</f>
        <v>0</v>
      </c>
      <c r="AA13">
        <f t="shared" si="8"/>
        <v>0</v>
      </c>
      <c r="AB13">
        <f t="shared" si="9"/>
        <v>0</v>
      </c>
      <c r="AC13">
        <f t="shared" si="10"/>
        <v>0</v>
      </c>
    </row>
    <row r="14" spans="1:29" x14ac:dyDescent="0.3">
      <c r="A14" s="2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3.75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2.13</v>
      </c>
      <c r="G14">
        <f>IF(AND('Raw Data'!O9&gt;0, 'Raw Data'!P9&gt;0), 'Raw Data'!H9, 0)</f>
        <v>0</v>
      </c>
      <c r="H14">
        <f>IF(AND(ISNUMBER('Raw Data'!O9), OR('Raw Data'!O9=0, 'Raw Data'!P9=0)), 'Raw Data'!I9, 0)</f>
        <v>1.66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1.08</v>
      </c>
      <c r="L14">
        <f>IF(AND(ISNUMBER('Raw Data'!O9), OR('Raw Data'!O9&lt;'Raw Data'!P9, 'Raw Data'!O9='Raw Data'!P9)), 'Raw Data'!M9, 0)</f>
        <v>2.44</v>
      </c>
      <c r="M14">
        <f>IF(AND(ISNUMBER('Raw Data'!O9), OR('Raw Data'!O9&gt;'Raw Data'!P9, 'Raw Data'!O9&lt;'Raw Data'!P9)), 'Raw Data'!N9, 0)</f>
        <v>0</v>
      </c>
      <c r="N14">
        <f>IF(AND('Raw Data'!C9&lt;'Raw Data'!E9, 'Raw Data'!O9&gt;'Raw Data'!P9), 'Raw Data'!C9, 0)</f>
        <v>0</v>
      </c>
      <c r="O14" t="b">
        <f>'Raw Data'!C9&lt;'Raw Data'!E9</f>
        <v>1</v>
      </c>
      <c r="P14">
        <f>IF(AND('Raw Data'!C9&gt;'Raw Data'!E9, 'Raw Data'!O9&gt;'Raw Data'!P9), 'Raw Data'!C9, 0)</f>
        <v>0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3.75</v>
      </c>
      <c r="U14">
        <f>IF(ISNUMBER('Raw Data'!C9), IF(_xlfn.XLOOKUP(SMALL('Raw Data'!C9:E9, 3), B14:D14, B14:D14, 0)&gt;0, SMALL('Raw Data'!C9:E9, 3), 0), 0)</f>
        <v>0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0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3.75</v>
      </c>
      <c r="Y14">
        <f>IF(AND('Raw Data'!D9&gt;4,'Raw Data'!O9&lt;'Raw Data'!P9),'Raw Data'!K9,IF(AND('Raw Data'!D9&gt;4,'Raw Data'!O9='Raw Data'!P9),0,IF('Raw Data'!O9='Raw Data'!P9,'Raw Data'!D9,0)))</f>
        <v>3.75</v>
      </c>
      <c r="Z14">
        <f>IF(AND('Raw Data'!D9&lt;4, 'Raw Data'!O9='Raw Data'!P9), 'Raw Data'!D9, 0)</f>
        <v>3.75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29" x14ac:dyDescent="0.3">
      <c r="A15" s="2">
        <f>'Raw Data'!Q10</f>
        <v>1</v>
      </c>
      <c r="B15">
        <f>IF('Raw Data'!O10&gt;'Raw Data'!P10, 'Raw Data'!C10, 0)</f>
        <v>0</v>
      </c>
      <c r="C15">
        <f>IF(AND(ISNUMBER('Raw Data'!O10), 'Raw Data'!O10='Raw Data'!P10), 'Raw Data'!D10, 0)</f>
        <v>0</v>
      </c>
      <c r="D15">
        <f>IF('Raw Data'!O10&lt;'Raw Data'!P10, 'Raw Data'!E10, 0)</f>
        <v>1.9</v>
      </c>
      <c r="E15">
        <f>IF(SUM('Raw Data'!O10:P10)&gt;2, 'Raw Data'!F10, 0)</f>
        <v>2.64</v>
      </c>
      <c r="F15">
        <f>IF(AND(ISNUMBER('Raw Data'!O10),SUM('Raw Data'!O10:P10)&lt;3),'Raw Data'!F10,)</f>
        <v>0</v>
      </c>
      <c r="G15">
        <f>IF(AND('Raw Data'!O10&gt;0, 'Raw Data'!P10&gt;0), 'Raw Data'!H10, 0)</f>
        <v>0</v>
      </c>
      <c r="H15">
        <f>IF(AND(ISNUMBER('Raw Data'!O10), OR('Raw Data'!O10=0, 'Raw Data'!P10=0)), 'Raw Data'!I10, 0)</f>
        <v>1.6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1.31</v>
      </c>
      <c r="K15">
        <f>IF(AND(ISNUMBER('Raw Data'!O10), OR('Raw Data'!O10&gt;'Raw Data'!P10, 'Raw Data'!O10='Raw Data'!P10)), 'Raw Data'!L10, 0)</f>
        <v>0</v>
      </c>
      <c r="L15">
        <f>IF(AND(ISNUMBER('Raw Data'!O10), OR('Raw Data'!O10&lt;'Raw Data'!P10, 'Raw Data'!O10='Raw Data'!P10)), 'Raw Data'!M10, 0)</f>
        <v>1.1599999999999999</v>
      </c>
      <c r="M15">
        <f>IF(AND(ISNUMBER('Raw Data'!O10), OR('Raw Data'!O10&gt;'Raw Data'!P10, 'Raw Data'!O10&lt;'Raw Data'!P10)), 'Raw Data'!N10, 0)</f>
        <v>1.33</v>
      </c>
      <c r="N15">
        <f>IF(AND('Raw Data'!C10&lt;'Raw Data'!E10, 'Raw Data'!O10&gt;'Raw Data'!P10), 'Raw Data'!C10, 0)</f>
        <v>0</v>
      </c>
      <c r="O15" t="b">
        <f>'Raw Data'!C10&lt;'Raw Data'!E10</f>
        <v>0</v>
      </c>
      <c r="P15">
        <f>IF(AND('Raw Data'!C10&gt;'Raw Data'!E10, 'Raw Data'!O10&gt;'Raw Data'!P10), 'Raw Data'!C10, 0)</f>
        <v>0</v>
      </c>
      <c r="Q15">
        <f>IF(AND('Raw Data'!C10&gt;'Raw Data'!E10, 'Raw Data'!O10&lt;'Raw Data'!P10), 'Raw Data'!E10, 0)</f>
        <v>1.9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1.9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0</v>
      </c>
      <c r="V15">
        <f>IF(AND('Raw Data'!C10&lt;'Raw Data'!E10,'Raw Data'!O10&gt;'Raw Data'!P10),'Raw Data'!C10,IF(AND('Raw Data'!E10&lt;'Raw Data'!C10,'Raw Data'!P10&gt;'Raw Data'!O10),'Raw Data'!E10,0))</f>
        <v>1.9</v>
      </c>
      <c r="W15">
        <f>IF(AND('Raw Data'!C10&gt;'Raw Data'!E10,'Raw Data'!O10&gt;'Raw Data'!P10),'Raw Data'!C10,IF(AND('Raw Data'!E10&gt;'Raw Data'!C10,'Raw Data'!P10&gt;'Raw Data'!O10),'Raw Data'!E10,0))</f>
        <v>0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Y15">
        <f>IF(AND('Raw Data'!D10&gt;4,'Raw Data'!O10&lt;'Raw Data'!P10),'Raw Data'!K10,IF(AND('Raw Data'!D10&gt;4,'Raw Data'!O10='Raw Data'!P10),0,IF('Raw Data'!O10='Raw Data'!P10,'Raw Data'!D10,0)))</f>
        <v>0</v>
      </c>
      <c r="Z15">
        <f>IF(AND('Raw Data'!D10&lt;4, 'Raw Data'!O10='Raw Data'!P10), 'Raw Data'!D10, 0)</f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29" x14ac:dyDescent="0.3">
      <c r="A16" s="2">
        <f>'Raw Data'!Q11</f>
        <v>1</v>
      </c>
      <c r="B16">
        <f>IF('Raw Data'!O11&gt;'Raw Data'!P11, 'Raw Data'!C11, 0)</f>
        <v>0</v>
      </c>
      <c r="C16">
        <f>IF(AND(ISNUMBER('Raw Data'!O11), 'Raw Data'!O11='Raw Data'!P11), 'Raw Data'!D11, 0)</f>
        <v>4.5</v>
      </c>
      <c r="D16">
        <f>IF('Raw Data'!O11&lt;'Raw Data'!P11, 'Raw Data'!E11, 0)</f>
        <v>0</v>
      </c>
      <c r="E16">
        <f>IF(SUM('Raw Data'!O11:P11)&gt;2, 'Raw Data'!F11, 0)</f>
        <v>1.75</v>
      </c>
      <c r="F16">
        <f>IF(AND(ISNUMBER('Raw Data'!O11),SUM('Raw Data'!O11:P11)&lt;3),'Raw Data'!F11,)</f>
        <v>0</v>
      </c>
      <c r="G16">
        <f>IF(AND('Raw Data'!O11&gt;0, 'Raw Data'!P11&gt;0), 'Raw Data'!H11, 0)</f>
        <v>1.93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1.08</v>
      </c>
      <c r="L16">
        <f>IF(AND(ISNUMBER('Raw Data'!O11), OR('Raw Data'!O11&lt;'Raw Data'!P11, 'Raw Data'!O11='Raw Data'!P11)), 'Raw Data'!M11, 0)</f>
        <v>2.74</v>
      </c>
      <c r="M16">
        <f>IF(AND(ISNUMBER('Raw Data'!O11), OR('Raw Data'!O11&gt;'Raw Data'!P11, 'Raw Data'!O11&lt;'Raw Data'!P11)), 'Raw Data'!N11, 0)</f>
        <v>0</v>
      </c>
      <c r="N16">
        <f>IF(AND('Raw Data'!C11&lt;'Raw Data'!E11, 'Raw Data'!O11&gt;'Raw Data'!P11), 'Raw Data'!C11, 0)</f>
        <v>0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0</v>
      </c>
      <c r="S16">
        <f>IF(ISNUMBER('Raw Data'!C11), IF(_xlfn.XLOOKUP(SMALL('Raw Data'!C11:E11, 1), B16:D16, B16:D16, 0)&gt;0, SMALL('Raw Data'!C11:E11, 1), 0), 0)</f>
        <v>0</v>
      </c>
      <c r="T16">
        <f>IF(ISNUMBER('Raw Data'!C11), IF(_xlfn.XLOOKUP(SMALL('Raw Data'!C11:E11, 2), B16:D16, B16:D16, 0)&gt;0, SMALL('Raw Data'!C11:E11, 2), 0), 0)</f>
        <v>4.5</v>
      </c>
      <c r="U16">
        <f>IF(ISNUMBER('Raw Data'!C11), IF(_xlfn.XLOOKUP(SMALL('Raw Data'!C11:E11, 3), B16:D16, B16:D16, 0)&gt;0, SMALL('Raw Data'!C11:E11, 3), 0), 0)</f>
        <v>0</v>
      </c>
      <c r="V16">
        <f>IF(AND('Raw Data'!C11&lt;'Raw Data'!E11,'Raw Data'!O11&gt;'Raw Data'!P11),'Raw Data'!C11,IF(AND('Raw Data'!E11&lt;'Raw Data'!C11,'Raw Data'!P11&gt;'Raw Data'!O11),'Raw Data'!E11,0))</f>
        <v>0</v>
      </c>
      <c r="W16">
        <f>IF(AND('Raw Data'!C11&gt;'Raw Data'!E11,'Raw Data'!O11&gt;'Raw Data'!P11),'Raw Data'!C11,IF(AND('Raw Data'!E11&gt;'Raw Data'!C11,'Raw Data'!P11&gt;'Raw Data'!O11),'Raw Data'!E11,0))</f>
        <v>0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Y16">
        <f>IF(AND('Raw Data'!D11&gt;4,'Raw Data'!O11&lt;'Raw Data'!P11),'Raw Data'!K11,IF(AND('Raw Data'!D11&gt;4,'Raw Data'!O11='Raw Data'!P11),0,IF('Raw Data'!O11='Raw Data'!P11,'Raw Data'!D11,0)))</f>
        <v>0</v>
      </c>
      <c r="Z16">
        <f>IF(AND('Raw Data'!D11&lt;4, 'Raw Data'!O11='Raw Data'!P11), 'Raw Data'!D11, 0)</f>
        <v>0</v>
      </c>
      <c r="AA16">
        <f t="shared" si="8"/>
        <v>0</v>
      </c>
      <c r="AB16">
        <f t="shared" si="9"/>
        <v>7.875</v>
      </c>
      <c r="AC16">
        <f t="shared" si="10"/>
        <v>0</v>
      </c>
    </row>
    <row r="17" spans="1:29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3.3</v>
      </c>
      <c r="E17">
        <f>IF(SUM('Raw Data'!O12:P12)&gt;2, 'Raw Data'!F12, 0)</f>
        <v>0</v>
      </c>
      <c r="F17">
        <f>IF(AND(ISNUMBER('Raw Data'!O12),SUM('Raw Data'!O12:P12)&lt;3),'Raw Data'!F12,)</f>
        <v>2.31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1.81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2.2599999999999998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1.56</v>
      </c>
      <c r="M17">
        <f>IF(AND(ISNUMBER('Raw Data'!O12), OR('Raw Data'!O12&gt;'Raw Data'!P12, 'Raw Data'!O12&lt;'Raw Data'!P12)), 'Raw Data'!N12, 0)</f>
        <v>1.35</v>
      </c>
      <c r="N17">
        <f>IF(AND('Raw Data'!C12&lt;'Raw Data'!E12, 'Raw Data'!O12&gt;'Raw Data'!P12), 'Raw Data'!C12, 0)</f>
        <v>0</v>
      </c>
      <c r="O17" t="b">
        <f>'Raw Data'!C12&lt;'Raw Data'!E12</f>
        <v>1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0</v>
      </c>
      <c r="R17">
        <f>IF(AND('Raw Data'!C12&lt;'Raw Data'!E12, 'Raw Data'!O12&lt;'Raw Data'!P12), 'Raw Data'!E12, 0)</f>
        <v>3.3</v>
      </c>
      <c r="S17">
        <f>IF(ISNUMBER('Raw Data'!C12), IF(_xlfn.XLOOKUP(SMALL('Raw Data'!C12:E12, 1), B17:D17, B17:D17, 0)&gt;0, SMALL('Raw Data'!C12:E12, 1), 0), 0)</f>
        <v>0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3.3</v>
      </c>
      <c r="V17">
        <f>IF(AND('Raw Data'!C12&lt;'Raw Data'!E12,'Raw Data'!O12&gt;'Raw Data'!P12),'Raw Data'!C12,IF(AND('Raw Data'!E12&lt;'Raw Data'!C12,'Raw Data'!P12&gt;'Raw Data'!O12),'Raw Data'!E12,0))</f>
        <v>0</v>
      </c>
      <c r="W17">
        <f>IF(AND('Raw Data'!C12&gt;'Raw Data'!E12,'Raw Data'!O12&gt;'Raw Data'!P12),'Raw Data'!C12,IF(AND('Raw Data'!E12&gt;'Raw Data'!C12,'Raw Data'!P12&gt;'Raw Data'!O12),'Raw Data'!E12,0))</f>
        <v>3.3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Y17">
        <f>IF(AND('Raw Data'!D12&gt;4,'Raw Data'!O12&lt;'Raw Data'!P12),'Raw Data'!K12,IF(AND('Raw Data'!D12&gt;4,'Raw Data'!O12='Raw Data'!P12),0,IF('Raw Data'!O12='Raw Data'!P12,'Raw Data'!D12,0)))</f>
        <v>0</v>
      </c>
      <c r="Z17">
        <f>IF(AND('Raw Data'!D12&lt;4, 'Raw Data'!O12='Raw Data'!P12), 'Raw Data'!D12, 0)</f>
        <v>0</v>
      </c>
      <c r="AA17">
        <f t="shared" si="8"/>
        <v>7.6229999999999993</v>
      </c>
      <c r="AB17">
        <f t="shared" si="9"/>
        <v>0</v>
      </c>
      <c r="AC17">
        <f t="shared" si="10"/>
        <v>7.6229999999999993</v>
      </c>
    </row>
    <row r="18" spans="1:29" x14ac:dyDescent="0.3">
      <c r="A18">
        <f>'Raw Data'!Q13</f>
        <v>2</v>
      </c>
      <c r="B18">
        <f>IF('Raw Data'!O13&gt;'Raw Data'!P13, 'Raw Data'!C13, 0)</f>
        <v>0</v>
      </c>
      <c r="C18">
        <f>IF(AND(ISNUMBER('Raw Data'!O13), 'Raw Data'!O13='Raw Data'!P13), 'Raw Data'!D13, 0)</f>
        <v>3.9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1.9</v>
      </c>
      <c r="G18">
        <f>IF(AND('Raw Data'!O13&gt;0, 'Raw Data'!P13&gt;0), 'Raw Data'!H13, 0)</f>
        <v>1.96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1.1000000000000001</v>
      </c>
      <c r="L18">
        <f>IF(AND(ISNUMBER('Raw Data'!O13), OR('Raw Data'!O13&lt;'Raw Data'!P13, 'Raw Data'!O13='Raw Data'!P13)), 'Raw Data'!M13, 0)</f>
        <v>2.4</v>
      </c>
      <c r="M18">
        <f>IF(AND(ISNUMBER('Raw Data'!O13), OR('Raw Data'!O13&gt;'Raw Data'!P13, 'Raw Data'!O13&lt;'Raw Data'!P13)), 'Raw Data'!N13, 0)</f>
        <v>0</v>
      </c>
      <c r="N18">
        <f>IF(AND('Raw Data'!C13&lt;'Raw Data'!E13, 'Raw Data'!O13&gt;'Raw Data'!P13), 'Raw Data'!C13, 0)</f>
        <v>0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0</v>
      </c>
      <c r="T18">
        <f>IF(ISNUMBER('Raw Data'!C13), IF(_xlfn.XLOOKUP(SMALL('Raw Data'!C13:E13, 2), B18:D18, B18:D18, 0)&gt;0, SMALL('Raw Data'!C13:E13, 2), 0), 0)</f>
        <v>3.9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0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3.9</v>
      </c>
      <c r="Y18">
        <f>IF(AND('Raw Data'!D13&gt;4,'Raw Data'!O13&lt;'Raw Data'!P13),'Raw Data'!K13,IF(AND('Raw Data'!D13&gt;4,'Raw Data'!O13='Raw Data'!P13),0,IF('Raw Data'!O13='Raw Data'!P13,'Raw Data'!D13,0)))</f>
        <v>3.9</v>
      </c>
      <c r="Z18">
        <f>IF(AND('Raw Data'!D13&lt;4, 'Raw Data'!O13='Raw Data'!P13), 'Raw Data'!D13, 0)</f>
        <v>3.9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1.85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0</v>
      </c>
      <c r="F19">
        <f>IF(AND(ISNUMBER('Raw Data'!O14),SUM('Raw Data'!O14:P14)&lt;3),'Raw Data'!F14,)</f>
        <v>2.31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1.72</v>
      </c>
      <c r="I19">
        <f>IF('Raw Data'!O14='Raw Data'!P14, 0, IF('Raw Data'!O14&gt;'Raw Data'!P14, 'Raw Data'!J14, 0))</f>
        <v>1.31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1.1599999999999999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1.31</v>
      </c>
      <c r="N19">
        <f>IF(AND('Raw Data'!C14&lt;'Raw Data'!E14, 'Raw Data'!O14&gt;'Raw Data'!P14), 'Raw Data'!C14, 0)</f>
        <v>1.85</v>
      </c>
      <c r="O19" t="b">
        <f>'Raw Data'!C14&lt;'Raw Data'!E14</f>
        <v>1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0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1.85</v>
      </c>
      <c r="T19">
        <f>IF(ISNUMBER('Raw Data'!C14), IF(_xlfn.XLOOKUP(SMALL('Raw Data'!C14:E14, 2), B19:D19, B19:D19, 0)&gt;0, SMALL('Raw Data'!C14:E14, 2), 0), 0)</f>
        <v>0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1.85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Y19">
        <f>IF(AND('Raw Data'!D14&gt;4,'Raw Data'!O14&lt;'Raw Data'!P14),'Raw Data'!K14,IF(AND('Raw Data'!D14&gt;4,'Raw Data'!O14='Raw Data'!P14),0,IF('Raw Data'!O14='Raw Data'!P14,'Raw Data'!D14,0)))</f>
        <v>0</v>
      </c>
      <c r="Z19">
        <f>IF(AND('Raw Data'!D14&lt;4, 'Raw Data'!O14='Raw Data'!P14), 'Raw Data'!D14, 0)</f>
        <v>0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1:29" x14ac:dyDescent="0.3">
      <c r="A20">
        <f>'Raw Data'!Q15</f>
        <v>2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2.37</v>
      </c>
      <c r="E20">
        <f>IF(SUM('Raw Data'!O15:P15)&gt;2, 'Raw Data'!F15, 0)</f>
        <v>2.15</v>
      </c>
      <c r="F20">
        <f>IF(AND(ISNUMBER('Raw Data'!O15),SUM('Raw Data'!O15:P15)&lt;3),'Raw Data'!F15,)</f>
        <v>0</v>
      </c>
      <c r="G20">
        <f>IF(AND('Raw Data'!O15&gt;0, 'Raw Data'!P15&gt;0), 'Raw Data'!H15, 0)</f>
        <v>1.85</v>
      </c>
      <c r="H20">
        <f>IF(AND(ISNUMBER('Raw Data'!O15), OR('Raw Data'!O15=0, 'Raw Data'!P15=0)), 'Raw Data'!I15, 0)</f>
        <v>0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1.68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1.35</v>
      </c>
      <c r="M20">
        <f>IF(AND(ISNUMBER('Raw Data'!O15), OR('Raw Data'!O15&gt;'Raw Data'!P15, 'Raw Data'!O15&lt;'Raw Data'!P15)), 'Raw Data'!N15, 0)</f>
        <v>1.31</v>
      </c>
      <c r="N20">
        <f>IF(AND('Raw Data'!C15&lt;'Raw Data'!E15, 'Raw Data'!O15&gt;'Raw Data'!P15), 'Raw Data'!C15, 0)</f>
        <v>0</v>
      </c>
      <c r="O20" t="b">
        <f>'Raw Data'!C15&lt;'Raw Data'!E15</f>
        <v>0</v>
      </c>
      <c r="P20">
        <f>IF(AND('Raw Data'!C15&gt;'Raw Data'!E15, 'Raw Data'!O15&gt;'Raw Data'!P15), 'Raw Data'!C15, 0)</f>
        <v>0</v>
      </c>
      <c r="Q20">
        <f>IF(AND('Raw Data'!C15&gt;'Raw Data'!E15, 'Raw Data'!O15&lt;'Raw Data'!P15), 'Raw Data'!E15, 0)</f>
        <v>2.37</v>
      </c>
      <c r="R20">
        <f>IF(AND('Raw Data'!C15&lt;'Raw Data'!E15, 'Raw Data'!O15&lt;'Raw Data'!P15), 'Raw Data'!E15, 0)</f>
        <v>0</v>
      </c>
      <c r="S20">
        <f>IF(ISNUMBER('Raw Data'!C15), IF(_xlfn.XLOOKUP(SMALL('Raw Data'!C15:E15, 1), B20:D20, B20:D20, 0)&gt;0, SMALL('Raw Data'!C15:E15, 1), 0), 0)</f>
        <v>2.37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0</v>
      </c>
      <c r="V20">
        <f>IF(AND('Raw Data'!C15&lt;'Raw Data'!E15,'Raw Data'!O15&gt;'Raw Data'!P15),'Raw Data'!C15,IF(AND('Raw Data'!E15&lt;'Raw Data'!C15,'Raw Data'!P15&gt;'Raw Data'!O15),'Raw Data'!E15,0))</f>
        <v>2.37</v>
      </c>
      <c r="W20">
        <f>IF(AND('Raw Data'!C15&gt;'Raw Data'!E15,'Raw Data'!O15&gt;'Raw Data'!P15),'Raw Data'!C15,IF(AND('Raw Data'!E15&gt;'Raw Data'!C15,'Raw Data'!P15&gt;'Raw Data'!O15),'Raw Data'!E15,0))</f>
        <v>0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0</v>
      </c>
      <c r="Z20">
        <f>IF(AND('Raw Data'!D15&lt;4, 'Raw Data'!O15='Raw Data'!P15), 'Raw Data'!D15, 0)</f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1:29" x14ac:dyDescent="0.3">
      <c r="A21" t="s">
        <v>0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1.65</v>
      </c>
      <c r="E21">
        <f>IF(SUM('Raw Data'!O16:P16)&gt;2, 'Raw Data'!F16, 0)</f>
        <v>1.62</v>
      </c>
      <c r="F21">
        <f>IF(AND(ISNUMBER('Raw Data'!O16),SUM('Raw Data'!O16:P16)&lt;3),'Raw Data'!F16,)</f>
        <v>0</v>
      </c>
      <c r="G21">
        <f>IF(AND('Raw Data'!O16&gt;0, 'Raw Data'!P16&gt;0), 'Raw Data'!H16, 0)</f>
        <v>1.62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1.28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1.1599999999999999</v>
      </c>
      <c r="M21">
        <f>IF(AND(ISNUMBER('Raw Data'!O16), OR('Raw Data'!O16&gt;'Raw Data'!P16, 'Raw Data'!O16&lt;'Raw Data'!P16)), 'Raw Data'!N16, 0)</f>
        <v>1.2</v>
      </c>
      <c r="N21">
        <f>IF(AND('Raw Data'!C16&lt;'Raw Data'!E16, 'Raw Data'!O16&gt;'Raw Data'!P16), 'Raw Data'!C16, 0)</f>
        <v>0</v>
      </c>
      <c r="O21" t="b">
        <f>'Raw Data'!C16&lt;'Raw Data'!E16</f>
        <v>0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1.65</v>
      </c>
      <c r="R21">
        <f>IF(AND('Raw Data'!C16&lt;'Raw Data'!E16, 'Raw Data'!O16&lt;'Raw Data'!P16), 'Raw Data'!E16, 0)</f>
        <v>0</v>
      </c>
      <c r="S21">
        <f>IF(ISNUMBER('Raw Data'!C16), IF(_xlfn.XLOOKUP(SMALL('Raw Data'!C16:E16, 1), B21:D21, B21:D21, 0)&gt;0, SMALL('Raw Data'!C16:E16, 1), 0), 0)</f>
        <v>1.65</v>
      </c>
      <c r="T21">
        <f>IF(ISNUMBER('Raw Data'!C16), IF(_xlfn.XLOOKUP(SMALL('Raw Data'!C16:E16, 2), B21:D21, B21:D21, 0)&gt;0, SMALL('Raw Data'!C16:E16, 2), 0), 0)</f>
        <v>0</v>
      </c>
      <c r="U21">
        <f>IF(ISNUMBER('Raw Data'!C16), IF(_xlfn.XLOOKUP(SMALL('Raw Data'!C16:E16, 3), B21:D21, B21:D21, 0)&gt;0, SMALL('Raw Data'!C16:E16, 3), 0), 0)</f>
        <v>0</v>
      </c>
      <c r="V21">
        <f>IF(AND('Raw Data'!C16&lt;'Raw Data'!E16,'Raw Data'!O16&gt;'Raw Data'!P16),'Raw Data'!C16,IF(AND('Raw Data'!E16&lt;'Raw Data'!C16,'Raw Data'!P16&gt;'Raw Data'!O16),'Raw Data'!E16,0))</f>
        <v>1.65</v>
      </c>
      <c r="W21">
        <f>IF(AND('Raw Data'!C16&gt;'Raw Data'!E16,'Raw Data'!O16&gt;'Raw Data'!P16),'Raw Data'!C16,IF(AND('Raw Data'!E16&gt;'Raw Data'!C16,'Raw Data'!P16&gt;'Raw Data'!O16),'Raw Data'!E16,0))</f>
        <v>0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Y21">
        <f>IF(AND('Raw Data'!D16&gt;4,'Raw Data'!O16&lt;'Raw Data'!P16),'Raw Data'!K16,IF(AND('Raw Data'!D16&gt;4,'Raw Data'!O16='Raw Data'!P16),0,IF('Raw Data'!O16='Raw Data'!P16,'Raw Data'!D16,0)))</f>
        <v>0</v>
      </c>
      <c r="Z21">
        <f>IF(AND('Raw Data'!D16&lt;4, 'Raw Data'!O16='Raw Data'!P16), 'Raw Data'!D16, 0)</f>
        <v>0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1.65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0</v>
      </c>
      <c r="F22">
        <f>IF(AND(ISNUMBER('Raw Data'!O17),SUM('Raw Data'!O17:P17)&lt;3),'Raw Data'!F17,)</f>
        <v>2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1.84</v>
      </c>
      <c r="I22">
        <f>IF('Raw Data'!O17='Raw Data'!P17, 0, IF('Raw Data'!O17&gt;'Raw Data'!P17, 'Raw Data'!J17, 0))</f>
        <v>1.22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1.1299999999999999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1.24</v>
      </c>
      <c r="N22">
        <f>IF(AND('Raw Data'!C17&lt;'Raw Data'!E17, 'Raw Data'!O17&gt;'Raw Data'!P17), 'Raw Data'!C17, 0)</f>
        <v>1.65</v>
      </c>
      <c r="O22" t="b">
        <f>'Raw Data'!C17&lt;'Raw Data'!E17</f>
        <v>1</v>
      </c>
      <c r="P22">
        <f>IF(AND('Raw Data'!C17&gt;'Raw Data'!E17, 'Raw Data'!O17&gt;'Raw Data'!P17), 'Raw Data'!C17, 0)</f>
        <v>0</v>
      </c>
      <c r="Q22">
        <f>IF(AND('Raw Data'!C17&gt;'Raw Data'!E17, 'Raw Data'!O17&lt;'Raw Data'!P17), 'Raw Data'!E17, 0)</f>
        <v>0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1.65</v>
      </c>
      <c r="T22">
        <f>IF(ISNUMBER('Raw Data'!C17), IF(_xlfn.XLOOKUP(SMALL('Raw Data'!C17:E17, 2), B22:D22, B22:D22, 0)&gt;0, SMALL('Raw Data'!C17:E17, 2), 0), 0)</f>
        <v>0</v>
      </c>
      <c r="U22">
        <f>IF(ISNUMBER('Raw Data'!C17), IF(_xlfn.XLOOKUP(SMALL('Raw Data'!C17:E17, 3), B22:D22, B22:D22, 0)&gt;0, SMALL('Raw Data'!C17:E17, 3), 0), 0)</f>
        <v>0</v>
      </c>
      <c r="V22">
        <f>IF(AND('Raw Data'!C17&lt;'Raw Data'!E17,'Raw Data'!O17&gt;'Raw Data'!P17),'Raw Data'!C17,IF(AND('Raw Data'!E17&lt;'Raw Data'!C17,'Raw Data'!P17&gt;'Raw Data'!O17),'Raw Data'!E17,0))</f>
        <v>1.65</v>
      </c>
      <c r="W22">
        <f>IF(AND('Raw Data'!C17&gt;'Raw Data'!E17,'Raw Data'!O17&gt;'Raw Data'!P17),'Raw Data'!C17,IF(AND('Raw Data'!E17&gt;'Raw Data'!C17,'Raw Data'!P17&gt;'Raw Data'!O17),'Raw Data'!E17,0))</f>
        <v>0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Y22">
        <f>IF(AND('Raw Data'!D17&gt;4,'Raw Data'!O17&lt;'Raw Data'!P17),'Raw Data'!K17,IF(AND('Raw Data'!D17&gt;4,'Raw Data'!O17='Raw Data'!P17),0,IF('Raw Data'!O17='Raw Data'!P17,'Raw Data'!D17,0)))</f>
        <v>0</v>
      </c>
      <c r="Z22">
        <f>IF(AND('Raw Data'!D17&lt;4, 'Raw Data'!O17='Raw Data'!P17), 'Raw Data'!D17, 0)</f>
        <v>0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Data'!E18, 0)</f>
        <v>4.33</v>
      </c>
      <c r="E23">
        <f>IF(SUM('Raw Data'!O18:P18)&gt;2, 'Raw Data'!F18, 0)</f>
        <v>0</v>
      </c>
      <c r="F23">
        <f>IF(AND(ISNUMBER('Raw Data'!O18),SUM('Raw Data'!O18:P18)&lt;3),'Raw Data'!F18,)</f>
        <v>2.06</v>
      </c>
      <c r="G23">
        <f>IF(AND('Raw Data'!O18&gt;0, 'Raw Data'!P18&gt;0), 'Raw Data'!H18, 0)</f>
        <v>0</v>
      </c>
      <c r="H23">
        <f>IF(AND(ISNUMBER('Raw Data'!O18), OR('Raw Data'!O18=0, 'Raw Data'!P18=0)), 'Raw Data'!I18, 0)</f>
        <v>1.87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3.26</v>
      </c>
      <c r="K23">
        <f>IF(AND(ISNUMBER('Raw Data'!O18), OR('Raw Data'!O18&gt;'Raw Data'!P18, 'Raw Data'!O18='Raw Data'!P18)), 'Raw Data'!L18, 0)</f>
        <v>0</v>
      </c>
      <c r="L23">
        <f>IF(AND(ISNUMBER('Raw Data'!O18), OR('Raw Data'!O18&lt;'Raw Data'!P18, 'Raw Data'!O18='Raw Data'!P18)), 'Raw Data'!M18, 0)</f>
        <v>1.93</v>
      </c>
      <c r="M23">
        <f>IF(AND(ISNUMBER('Raw Data'!O18), OR('Raw Data'!O18&gt;'Raw Data'!P18, 'Raw Data'!O18&lt;'Raw Data'!P18)), 'Raw Data'!N18, 0)</f>
        <v>1.27</v>
      </c>
      <c r="N23">
        <f>IF(AND('Raw Data'!C18&lt;'Raw Data'!E18, 'Raw Data'!O18&gt;'Raw Data'!P18), 'Raw Data'!C18, 0)</f>
        <v>0</v>
      </c>
      <c r="O23" t="b">
        <f>'Raw Data'!C18&lt;'Raw Data'!E18</f>
        <v>1</v>
      </c>
      <c r="P23">
        <f>IF(AND('Raw Data'!C18&gt;'Raw Data'!E18, 'Raw Data'!O18&gt;'Raw Data'!P18), 'Raw Data'!C18, 0)</f>
        <v>0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4.33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0</v>
      </c>
      <c r="U23">
        <f>IF(ISNUMBER('Raw Data'!C18), IF(_xlfn.XLOOKUP(SMALL('Raw Data'!C18:E18, 3), B23:D23, B23:D23, 0)&gt;0, SMALL('Raw Data'!C18:E18, 3), 0), 0)</f>
        <v>4.33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4.33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Y23">
        <f>IF(AND('Raw Data'!D18&gt;4,'Raw Data'!O18&lt;'Raw Data'!P18),'Raw Data'!K18,IF(AND('Raw Data'!D18&gt;4,'Raw Data'!O18='Raw Data'!P18),0,IF('Raw Data'!O18='Raw Data'!P18,'Raw Data'!D18,0)))</f>
        <v>0</v>
      </c>
      <c r="Z23">
        <f>IF(AND('Raw Data'!D18&lt;4, 'Raw Data'!O18='Raw Data'!P18), 'Raw Data'!D18, 0)</f>
        <v>0</v>
      </c>
      <c r="AA23">
        <f t="shared" si="8"/>
        <v>8.9198000000000004</v>
      </c>
      <c r="AB23">
        <f t="shared" si="9"/>
        <v>0</v>
      </c>
      <c r="AC23">
        <f t="shared" si="10"/>
        <v>8.9198000000000004</v>
      </c>
    </row>
    <row r="24" spans="1:29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2.0499999999999998</v>
      </c>
      <c r="E24">
        <f>IF(SUM('Raw Data'!O19:P19)&gt;2, 'Raw Data'!F19, 0)</f>
        <v>1.71</v>
      </c>
      <c r="F24">
        <f>IF(AND(ISNUMBER('Raw Data'!O19),SUM('Raw Data'!O19:P19)&lt;3),'Raw Data'!F19,)</f>
        <v>0</v>
      </c>
      <c r="G24">
        <f>IF(AND('Raw Data'!O19&gt;0, 'Raw Data'!P19&gt;0), 'Raw Data'!H19, 0)</f>
        <v>1.6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1.5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1.29</v>
      </c>
      <c r="M24">
        <f>IF(AND(ISNUMBER('Raw Data'!O19), OR('Raw Data'!O19&gt;'Raw Data'!P19, 'Raw Data'!O19&lt;'Raw Data'!P19)), 'Raw Data'!N19, 0)</f>
        <v>1.27</v>
      </c>
      <c r="N24">
        <f>IF(AND('Raw Data'!C19&lt;'Raw Data'!E19, 'Raw Data'!O19&gt;'Raw Data'!P19), 'Raw Data'!C19, 0)</f>
        <v>0</v>
      </c>
      <c r="O24" t="b">
        <f>'Raw Data'!C19&lt;'Raw Data'!E19</f>
        <v>0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2.0499999999999998</v>
      </c>
      <c r="R24">
        <f>IF(AND('Raw Data'!C19&lt;'Raw Data'!E19, 'Raw Data'!O19&lt;'Raw Data'!P19), 'Raw Data'!E19, 0)</f>
        <v>0</v>
      </c>
      <c r="S24">
        <f>IF(ISNUMBER('Raw Data'!C19), IF(_xlfn.XLOOKUP(SMALL('Raw Data'!C19:E19, 1), B24:D24, B24:D24, 0)&gt;0, SMALL('Raw Data'!C19:E19, 1), 0), 0)</f>
        <v>2.0499999999999998</v>
      </c>
      <c r="T24">
        <f>IF(ISNUMBER('Raw Data'!C19), IF(_xlfn.XLOOKUP(SMALL('Raw Data'!C19:E19, 2), B24:D24, B24:D24, 0)&gt;0, SMALL('Raw Data'!C19:E19, 2), 0), 0)</f>
        <v>0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2.0499999999999998</v>
      </c>
      <c r="W24">
        <f>IF(AND('Raw Data'!C19&gt;'Raw Data'!E19,'Raw Data'!O19&gt;'Raw Data'!P19),'Raw Data'!C19,IF(AND('Raw Data'!E19&gt;'Raw Data'!C19,'Raw Data'!P19&gt;'Raw Data'!O19),'Raw Data'!E19,0))</f>
        <v>0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Y24">
        <f>IF(AND('Raw Data'!D19&gt;4,'Raw Data'!O19&lt;'Raw Data'!P19),'Raw Data'!K19,IF(AND('Raw Data'!D19&gt;4,'Raw Data'!O19='Raw Data'!P19),0,IF('Raw Data'!O19='Raw Data'!P19,'Raw Data'!D19,0)))</f>
        <v>0</v>
      </c>
      <c r="Z24">
        <f>IF(AND('Raw Data'!D19&lt;4, 'Raw Data'!O19='Raw Data'!P19), 'Raw Data'!D19, 0)</f>
        <v>0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3">
      <c r="A25">
        <f>'Raw Data'!Q20</f>
        <v>2</v>
      </c>
      <c r="B25">
        <f>IF('Raw Data'!O20&gt;'Raw Data'!P20, 'Raw Data'!C20, 0)</f>
        <v>0</v>
      </c>
      <c r="C25">
        <f>IF(AND(ISNUMBER('Raw Data'!O20), 'Raw Data'!O20='Raw Data'!P20), 'Raw Data'!D20, 0)</f>
        <v>3.1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2.17</v>
      </c>
      <c r="G25">
        <f>IF(AND('Raw Data'!O20&gt;0, 'Raw Data'!P20&gt;0), 'Raw Data'!H20, 0)</f>
        <v>1.89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1.34</v>
      </c>
      <c r="L25">
        <f>IF(AND(ISNUMBER('Raw Data'!O20), OR('Raw Data'!O20&lt;'Raw Data'!P20, 'Raw Data'!O20='Raw Data'!P20)), 'Raw Data'!M20, 0)</f>
        <v>1.53</v>
      </c>
      <c r="M25">
        <f>IF(AND(ISNUMBER('Raw Data'!O20), OR('Raw Data'!O20&gt;'Raw Data'!P20, 'Raw Data'!O20&lt;'Raw Data'!P20)), 'Raw Data'!N20, 0)</f>
        <v>0</v>
      </c>
      <c r="N25">
        <f>IF(AND('Raw Data'!C20&lt;'Raw Data'!E20, 'Raw Data'!O20&gt;'Raw Data'!P20), 'Raw Data'!C20, 0)</f>
        <v>0</v>
      </c>
      <c r="O25" t="b">
        <f>'Raw Data'!C20&lt;'Raw Data'!E20</f>
        <v>1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0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0</v>
      </c>
      <c r="T25">
        <f>IF(ISNUMBER('Raw Data'!C20), IF(_xlfn.XLOOKUP(SMALL('Raw Data'!C20:E20, 2), B25:D25, B25:D25, 0)&gt;0, SMALL('Raw Data'!C20:E20, 2), 0), 0)</f>
        <v>0</v>
      </c>
      <c r="U25">
        <f>IF(ISNUMBER('Raw Data'!C20), IF(_xlfn.XLOOKUP(SMALL('Raw Data'!C20:E20, 3), B25:D25, B25:D25, 0)&gt;0, SMALL('Raw Data'!C20:E20, 3), 0), 0)</f>
        <v>3.1</v>
      </c>
      <c r="V25">
        <f>IF(AND('Raw Data'!C20&lt;'Raw Data'!E20,'Raw Data'!O20&gt;'Raw Data'!P20),'Raw Data'!C20,IF(AND('Raw Data'!E20&lt;'Raw Data'!C20,'Raw Data'!P20&gt;'Raw Data'!O20),'Raw Data'!E20,0))</f>
        <v>0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3.1</v>
      </c>
      <c r="Y25">
        <f>IF(AND('Raw Data'!D20&gt;4,'Raw Data'!O20&lt;'Raw Data'!P20),'Raw Data'!K20,IF(AND('Raw Data'!D20&gt;4,'Raw Data'!O20='Raw Data'!P20),0,IF('Raw Data'!O20='Raw Data'!P20,'Raw Data'!D20,0)))</f>
        <v>3.1</v>
      </c>
      <c r="Z25">
        <f>IF(AND('Raw Data'!D20&lt;4, 'Raw Data'!O20='Raw Data'!P20), 'Raw Data'!D20, 0)</f>
        <v>3.1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3">
      <c r="A26">
        <f>'Raw Data'!Q21</f>
        <v>2</v>
      </c>
      <c r="B26">
        <f>IF('Raw Data'!O21&gt;'Raw Data'!P21, 'Raw Data'!C21, 0)</f>
        <v>2.8</v>
      </c>
      <c r="C26">
        <f>IF(AND(ISNUMBER('Raw Data'!O21), 'Raw Data'!O21='Raw Data'!P21), 'Raw Data'!D21, 0)</f>
        <v>0</v>
      </c>
      <c r="D26">
        <f>IF('Raw Data'!O21&lt;'Raw Data'!P21, 'Raw Data'!E21, 0)</f>
        <v>0</v>
      </c>
      <c r="E26">
        <f>IF(SUM('Raw Data'!O21:P21)&gt;2, 'Raw Data'!F21, 0)</f>
        <v>2.8</v>
      </c>
      <c r="F26">
        <f>IF(AND(ISNUMBER('Raw Data'!O21),SUM('Raw Data'!O21:P21)&lt;3),'Raw Data'!F21,)</f>
        <v>0</v>
      </c>
      <c r="G26">
        <f>IF(AND('Raw Data'!O21&gt;0, 'Raw Data'!P21&gt;0), 'Raw Data'!H21, 0)</f>
        <v>2.25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1.87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1.4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1.38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0</v>
      </c>
      <c r="Q26">
        <f>IF(AND('Raw Data'!C21&gt;'Raw Data'!E21, 'Raw Data'!O21&lt;'Raw Data'!P21), 'Raw Data'!E21, 0)</f>
        <v>0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2.8</v>
      </c>
      <c r="T26">
        <f>IF(ISNUMBER('Raw Data'!C21), IF(_xlfn.XLOOKUP(SMALL('Raw Data'!C21:E21, 2), B26:D26, B26:D26, 0)&gt;0, SMALL('Raw Data'!C21:E21, 2), 0), 0)</f>
        <v>2.8</v>
      </c>
      <c r="U26">
        <f>IF(ISNUMBER('Raw Data'!C21), IF(_xlfn.XLOOKUP(SMALL('Raw Data'!C21:E21, 3), B26:D26, B26:D26, 0)&gt;0, SMALL('Raw Data'!C21:E21, 3), 0), 0)</f>
        <v>2.8</v>
      </c>
      <c r="V26">
        <f>IF(AND('Raw Data'!C21&lt;'Raw Data'!E21,'Raw Data'!O21&gt;'Raw Data'!P21),'Raw Data'!C21,IF(AND('Raw Data'!E21&lt;'Raw Data'!C21,'Raw Data'!P21&gt;'Raw Data'!O21),'Raw Data'!E21,0))</f>
        <v>0</v>
      </c>
      <c r="W26">
        <f>IF(AND('Raw Data'!C21&gt;'Raw Data'!E21,'Raw Data'!O21&gt;'Raw Data'!P21),'Raw Data'!C21,IF(AND('Raw Data'!E21&gt;'Raw Data'!C21,'Raw Data'!P21&gt;'Raw Data'!O21),'Raw Data'!E21,0))</f>
        <v>0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Y26">
        <f>IF(AND('Raw Data'!D21&gt;4,'Raw Data'!O21&lt;'Raw Data'!P21),'Raw Data'!K21,IF(AND('Raw Data'!D21&gt;4,'Raw Data'!O21='Raw Data'!P21),0,IF('Raw Data'!O21='Raw Data'!P21,'Raw Data'!D21,0)))</f>
        <v>0</v>
      </c>
      <c r="Z26">
        <f>IF(AND('Raw Data'!D21&lt;4, 'Raw Data'!O21='Raw Data'!P21), 'Raw Data'!D21, 0)</f>
        <v>0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0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0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0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0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0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0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0</v>
      </c>
      <c r="AB27">
        <f t="shared" si="9"/>
        <v>0</v>
      </c>
      <c r="AC27">
        <f t="shared" si="10"/>
        <v>0</v>
      </c>
    </row>
    <row r="28" spans="1:29" x14ac:dyDescent="0.3">
      <c r="A28">
        <f>'Raw Data'!Q23</f>
        <v>0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0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0</v>
      </c>
      <c r="N28">
        <f>IF(AND('Raw Data'!C23&lt;'Raw Data'!E23, 'Raw Data'!O23&gt;'Raw Data'!P23), 'Raw Data'!C23, 0)</f>
        <v>0</v>
      </c>
      <c r="O28" t="b">
        <f>'Raw Data'!C23&lt;'Raw Data'!E23</f>
        <v>0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0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0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0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0</v>
      </c>
      <c r="N29">
        <f>IF(AND('Raw Data'!C24&lt;'Raw Data'!E24, 'Raw Data'!O24&gt;'Raw Data'!P24), 'Raw Data'!C24, 0)</f>
        <v>0</v>
      </c>
      <c r="O29" t="b">
        <f>'Raw Data'!C24&lt;'Raw Data'!E24</f>
        <v>0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0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0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Y29">
        <f>IF(AND('Raw Data'!D24&gt;4,'Raw Data'!O24&lt;'Raw Data'!P24),'Raw Data'!K24,IF(AND('Raw Data'!D24&gt;4,'Raw Data'!O24='Raw Data'!P24),0,IF('Raw Data'!O24='Raw Data'!P24,'Raw Data'!D24,0)))</f>
        <v>0</v>
      </c>
      <c r="Z29">
        <f>IF(AND('Raw Data'!D24&lt;4, 'Raw Data'!O24='Raw Data'!P24), 'Raw Data'!D24, 0)</f>
        <v>0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0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0</v>
      </c>
      <c r="E30">
        <f>IF(SUM('Raw Data'!O25:P25)&gt;2, 'Raw Data'!F25, 0)</f>
        <v>0</v>
      </c>
      <c r="F30">
        <f>IF(AND(ISNUMBER('Raw Data'!O25),SUM('Raw Data'!O25:P25)&lt;3),'Raw Data'!F25,)</f>
        <v>0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0</v>
      </c>
      <c r="N30">
        <f>IF(AND('Raw Data'!C25&lt;'Raw Data'!E25, 'Raw Data'!O25&gt;'Raw Data'!P25), 'Raw Data'!C25, 0)</f>
        <v>0</v>
      </c>
      <c r="O30" t="b">
        <f>'Raw Data'!C25&lt;'Raw Data'!E25</f>
        <v>0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0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0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0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0</v>
      </c>
      <c r="Z30">
        <f>IF(AND('Raw Data'!D25&lt;4, 'Raw Data'!O25='Raw Data'!P25), 'Raw Data'!D25, 0)</f>
        <v>0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1:29" x14ac:dyDescent="0.3">
      <c r="A31">
        <f>'Raw Data'!Q26</f>
        <v>0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0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0</v>
      </c>
      <c r="N31">
        <f>IF(AND('Raw Data'!C26&lt;'Raw Data'!E26, 'Raw Data'!O26&gt;'Raw Data'!P26), 'Raw Data'!C26, 0)</f>
        <v>0</v>
      </c>
      <c r="O31" t="b">
        <f>'Raw Data'!C26&lt;'Raw Data'!E26</f>
        <v>0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0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0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Y31">
        <f>IF(AND('Raw Data'!D26&gt;4,'Raw Data'!O26&lt;'Raw Data'!P26),'Raw Data'!K26,IF(AND('Raw Data'!D26&gt;4,'Raw Data'!O26='Raw Data'!P26),0,IF('Raw Data'!O26='Raw Data'!P26,'Raw Data'!D26,0)))</f>
        <v>0</v>
      </c>
      <c r="Z31">
        <f>IF(AND('Raw Data'!D26&lt;4, 'Raw Data'!O26='Raw Data'!P26), 'Raw Data'!D26, 0)</f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0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0</v>
      </c>
      <c r="N32">
        <f>IF(AND('Raw Data'!C27&lt;'Raw Data'!E27, 'Raw Data'!O27&gt;'Raw Data'!P27), 'Raw Data'!C27, 0)</f>
        <v>0</v>
      </c>
      <c r="O32" t="b">
        <f>'Raw Data'!C27&lt;'Raw Data'!E27</f>
        <v>0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0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0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0</v>
      </c>
      <c r="Y32">
        <f>IF(AND('Raw Data'!D27&gt;4,'Raw Data'!O27&lt;'Raw Data'!P27),'Raw Data'!K27,IF(AND('Raw Data'!D27&gt;4,'Raw Data'!O27='Raw Data'!P27),0,IF('Raw Data'!O27='Raw Data'!P27,'Raw Data'!D27,0)))</f>
        <v>0</v>
      </c>
      <c r="Z32">
        <f>IF(AND('Raw Data'!D27&lt;4, 'Raw Data'!O27='Raw Data'!P27), 'Raw Data'!D27, 0)</f>
        <v>0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0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0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0</v>
      </c>
      <c r="N33">
        <f>IF(AND('Raw Data'!C28&lt;'Raw Data'!E28, 'Raw Data'!O28&gt;'Raw Data'!P28), 'Raw Data'!C28, 0)</f>
        <v>0</v>
      </c>
      <c r="O33" t="b">
        <f>'Raw Data'!C28&lt;'Raw Data'!E28</f>
        <v>0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0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0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Data'!Q29</f>
        <v>0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0</v>
      </c>
      <c r="N34">
        <f>IF(AND('Raw Data'!C29&lt;'Raw Data'!E29, 'Raw Data'!O29&gt;'Raw Data'!P29), 'Raw Data'!C29, 0)</f>
        <v>0</v>
      </c>
      <c r="O34" t="b">
        <f>'Raw Data'!C29&lt;'Raw Data'!E29</f>
        <v>0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0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0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Y34">
        <f>IF(AND('Raw Data'!D29&gt;4,'Raw Data'!O29&lt;'Raw Data'!P29),'Raw Data'!K29,IF(AND('Raw Data'!D29&gt;4,'Raw Data'!O29='Raw Data'!P29),0,IF('Raw Data'!O29='Raw Data'!P29,'Raw Data'!D29,0)))</f>
        <v>0</v>
      </c>
      <c r="Z34">
        <f>IF(AND('Raw Data'!D29&lt;4, 'Raw Data'!O29='Raw Data'!P29), 'Raw Data'!D29, 0)</f>
        <v>0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0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0</v>
      </c>
      <c r="N35">
        <f>IF(AND('Raw Data'!C30&lt;'Raw Data'!E30, 'Raw Data'!O30&gt;'Raw Data'!P30), 'Raw Data'!C30, 0)</f>
        <v>0</v>
      </c>
      <c r="O35" t="b">
        <f>'Raw Data'!C30&lt;'Raw Data'!E30</f>
        <v>0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0</v>
      </c>
      <c r="T35">
        <f>IF(ISNUMBER('Raw Data'!C30), IF(_xlfn.XLOOKUP(SMALL('Raw Data'!C30:E30, 2), B35:D35, B35:D35, 0)&gt;0, SMALL('Raw Data'!C30:E30, 2), 0), 0)</f>
        <v>0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0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Data'!Q31</f>
        <v>0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  <c r="N36">
        <f>IF(AND('Raw Data'!C31&lt;'Raw Data'!E31, 'Raw Data'!O31&gt;'Raw Data'!P31), 'Raw Data'!C31, 0)</f>
        <v>0</v>
      </c>
      <c r="O36" t="b">
        <f>'Raw Data'!C31&lt;'Raw Data'!E31</f>
        <v>0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0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0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0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0</v>
      </c>
      <c r="Z36">
        <f>IF(AND('Raw Data'!D31&lt;4, 'Raw Data'!O31='Raw Data'!P31), 'Raw Data'!D31, 0)</f>
        <v>0</v>
      </c>
      <c r="AA36">
        <f t="shared" si="8"/>
        <v>0</v>
      </c>
      <c r="AB36">
        <f t="shared" si="9"/>
        <v>0</v>
      </c>
      <c r="AC36">
        <f t="shared" si="10"/>
        <v>0</v>
      </c>
    </row>
    <row r="37" spans="1:29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 'Raw Data'!O32&gt;'Raw Data'!P32), 'Raw Data'!C32, 0)</f>
        <v>0</v>
      </c>
      <c r="O37" t="b">
        <f>'Raw Data'!C32&lt;'Raw Data'!E32</f>
        <v>0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0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Y37">
        <f>IF(AND('Raw Data'!D32&gt;4,'Raw Data'!O32&lt;'Raw Data'!P32),'Raw Data'!K32,IF(AND('Raw Data'!D32&gt;4,'Raw Data'!O32='Raw Data'!P32),0,IF('Raw Data'!O32='Raw Data'!P32,'Raw Data'!D32,0)))</f>
        <v>0</v>
      </c>
      <c r="Z37">
        <f>IF(AND('Raw Data'!D32&lt;4, 'Raw Data'!O32='Raw Data'!P32), 'Raw Data'!D32, 0)</f>
        <v>0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 'Raw Data'!O33&gt;'Raw Data'!P33), 'Raw Data'!C33, 0)</f>
        <v>0</v>
      </c>
      <c r="O38" t="b">
        <f>'Raw Data'!C33&lt;'Raw Data'!E33</f>
        <v>0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0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Y38">
        <f>IF(AND('Raw Data'!D33&gt;4,'Raw Data'!O33&lt;'Raw Data'!P33),'Raw Data'!K33,IF(AND('Raw Data'!D33&gt;4,'Raw Data'!O33='Raw Data'!P33),0,IF('Raw Data'!O33='Raw Data'!P33,'Raw Data'!D33,0)))</f>
        <v>0</v>
      </c>
      <c r="Z38">
        <f>IF(AND('Raw Data'!D33&lt;4, 'Raw Data'!O33='Raw Data'!P33), 'Raw Data'!D33, 0)</f>
        <v>0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 'Raw Data'!O34&gt;'Raw Data'!P34), 'Raw Data'!C34, 0)</f>
        <v>0</v>
      </c>
      <c r="O39" t="b">
        <f>'Raw Data'!C34&lt;'Raw Data'!E34</f>
        <v>0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0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0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0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Y40">
        <f>IF(AND('Raw Data'!D35&gt;4,'Raw Data'!O35&lt;'Raw Data'!P35),'Raw Data'!K35,IF(AND('Raw Data'!D35&gt;4,'Raw Data'!O35='Raw Data'!P35),0,IF('Raw Data'!O35='Raw Data'!P35,'Raw Data'!D35,0)))</f>
        <v>0</v>
      </c>
      <c r="Z40">
        <f>IF(AND('Raw Data'!D35&lt;4, 'Raw Data'!O35='Raw Data'!P35), 'Raw Data'!D35, 0)</f>
        <v>0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 t="s"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 'Raw Data'!O36&gt;'Raw Data'!P36), 'Raw Data'!C36, 0)</f>
        <v>0</v>
      </c>
      <c r="O41" t="b">
        <f>'Raw Data'!C36&lt;'Raw Data'!E36</f>
        <v>0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0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 'Raw Data'!O37&gt;'Raw Data'!P37), 'Raw Data'!C37, 0)</f>
        <v>0</v>
      </c>
      <c r="O42" t="b">
        <f>'Raw Data'!C37&lt;'Raw Data'!E37</f>
        <v>0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0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0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Y42">
        <f>IF(AND('Raw Data'!D37&gt;4,'Raw Data'!O37&lt;'Raw Data'!P37),'Raw Data'!K37,IF(AND('Raw Data'!D37&gt;4,'Raw Data'!O37='Raw Data'!P37),0,IF('Raw Data'!O37='Raw Data'!P37,'Raw Data'!D37,0)))</f>
        <v>0</v>
      </c>
      <c r="Z42">
        <f>IF(AND('Raw Data'!D37&lt;4, 'Raw Data'!O37='Raw Data'!P37), 'Raw Data'!D37, 0)</f>
        <v>0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 'Raw Data'!O38&gt;'Raw Data'!P38), 'Raw Data'!C38, 0)</f>
        <v>0</v>
      </c>
      <c r="O43" t="b">
        <f>'Raw Data'!C38&lt;'Raw Data'!E38</f>
        <v>0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0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0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0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 'Raw Data'!O40&gt;'Raw Data'!P40), 'Raw Data'!C40, 0)</f>
        <v>0</v>
      </c>
      <c r="O45" t="b">
        <f>'Raw Data'!C40&lt;'Raw Data'!E40</f>
        <v>0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0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0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Y45">
        <f>IF(AND('Raw Data'!D40&gt;4,'Raw Data'!O40&lt;'Raw Data'!P40),'Raw Data'!K40,IF(AND('Raw Data'!D40&gt;4,'Raw Data'!O40='Raw Data'!P40),0,IF('Raw Data'!O40='Raw Data'!P40,'Raw Data'!D40,0)))</f>
        <v>0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 'Raw Data'!O41&gt;'Raw Data'!P41), 'Raw Data'!C41, 0)</f>
        <v>0</v>
      </c>
      <c r="O46" t="b">
        <f>'Raw Data'!C41&lt;'Raw Data'!E41</f>
        <v>0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0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0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0</v>
      </c>
      <c r="Z50">
        <f>IF(AND('Raw Data'!D45&lt;4, 'Raw Data'!O45='Raw Data'!P45), 'Raw Data'!D45, 0)</f>
        <v>0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0</v>
      </c>
      <c r="Z51">
        <f>IF(AND('Raw Data'!D46&lt;4, 'Raw Data'!O46='Raw Data'!P46), 'Raw Data'!D46, 0)</f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0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2022-10-21T03:15:09Z</dcterms:modified>
</cp:coreProperties>
</file>