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9B7171C6BABCD7F32A110997E212C0C2B6F17BDE" xr6:coauthVersionLast="47" xr6:coauthVersionMax="47" xr10:uidLastSave="{7D8C53AA-E38E-459E-AE74-1F769B4FB1C5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5" i="3" l="1"/>
  <c r="Y535" i="3"/>
  <c r="X535" i="3"/>
  <c r="W535" i="3"/>
  <c r="AA535" i="3" s="1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AC535" i="3" s="1"/>
  <c r="E535" i="3"/>
  <c r="D535" i="3"/>
  <c r="C535" i="3"/>
  <c r="AB535" i="3" s="1"/>
  <c r="B535" i="3"/>
  <c r="A535" i="3"/>
  <c r="AC534" i="3"/>
  <c r="AA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AB534" i="3" s="1"/>
  <c r="B534" i="3"/>
  <c r="A534" i="3"/>
  <c r="AB533" i="3"/>
  <c r="Z533" i="3"/>
  <c r="Y533" i="3"/>
  <c r="X533" i="3"/>
  <c r="W533" i="3"/>
  <c r="AA533" i="3" s="1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AC533" i="3" s="1"/>
  <c r="C533" i="3"/>
  <c r="B533" i="3"/>
  <c r="A533" i="3"/>
  <c r="AC532" i="3"/>
  <c r="Z532" i="3"/>
  <c r="Y532" i="3"/>
  <c r="X532" i="3"/>
  <c r="W532" i="3"/>
  <c r="AA532" i="3" s="1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AB532" i="3" s="1"/>
  <c r="D532" i="3"/>
  <c r="C532" i="3"/>
  <c r="B532" i="3"/>
  <c r="A532" i="3"/>
  <c r="AB531" i="3"/>
  <c r="AA531" i="3"/>
  <c r="Z531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C531" i="3"/>
  <c r="B531" i="3"/>
  <c r="A531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AC530" i="3" s="1"/>
  <c r="E530" i="3"/>
  <c r="D530" i="3"/>
  <c r="C530" i="3"/>
  <c r="AB530" i="3" s="1"/>
  <c r="B530" i="3"/>
  <c r="A530" i="3"/>
  <c r="AB529" i="3"/>
  <c r="Z529" i="3"/>
  <c r="Y529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A529" i="3"/>
  <c r="AC528" i="3"/>
  <c r="AA528" i="3"/>
  <c r="Z528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C528" i="3"/>
  <c r="AB528" i="3" s="1"/>
  <c r="B528" i="3"/>
  <c r="A528" i="3"/>
  <c r="Z527" i="3"/>
  <c r="Y527" i="3"/>
  <c r="X527" i="3"/>
  <c r="W527" i="3"/>
  <c r="AA527" i="3" s="1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AC527" i="3" s="1"/>
  <c r="E527" i="3"/>
  <c r="D527" i="3"/>
  <c r="C527" i="3"/>
  <c r="AB527" i="3" s="1"/>
  <c r="B527" i="3"/>
  <c r="A527" i="3"/>
  <c r="AC526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AB526" i="3" s="1"/>
  <c r="B526" i="3"/>
  <c r="A526" i="3"/>
  <c r="AB525" i="3"/>
  <c r="Z525" i="3"/>
  <c r="Y525" i="3"/>
  <c r="X525" i="3"/>
  <c r="W525" i="3"/>
  <c r="AA525" i="3" s="1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AC525" i="3" s="1"/>
  <c r="C525" i="3"/>
  <c r="B525" i="3"/>
  <c r="A525" i="3"/>
  <c r="AC524" i="3"/>
  <c r="Z524" i="3"/>
  <c r="Y524" i="3"/>
  <c r="X524" i="3"/>
  <c r="W524" i="3"/>
  <c r="AA524" i="3" s="1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AB524" i="3" s="1"/>
  <c r="D524" i="3"/>
  <c r="C524" i="3"/>
  <c r="B524" i="3"/>
  <c r="A524" i="3"/>
  <c r="AB523" i="3"/>
  <c r="AA523" i="3"/>
  <c r="Z523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AC523" i="3" s="1"/>
  <c r="E523" i="3"/>
  <c r="D523" i="3"/>
  <c r="C523" i="3"/>
  <c r="B523" i="3"/>
  <c r="A523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AC522" i="3" s="1"/>
  <c r="E522" i="3"/>
  <c r="D522" i="3"/>
  <c r="C522" i="3"/>
  <c r="AB522" i="3" s="1"/>
  <c r="B522" i="3"/>
  <c r="A522" i="3"/>
  <c r="AB521" i="3"/>
  <c r="Z521" i="3"/>
  <c r="Y521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B521" i="3"/>
  <c r="A521" i="3"/>
  <c r="AC520" i="3"/>
  <c r="AA520" i="3"/>
  <c r="Z520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C520" i="3"/>
  <c r="AB520" i="3" s="1"/>
  <c r="B520" i="3"/>
  <c r="A520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AC519" i="3" s="1"/>
  <c r="E519" i="3"/>
  <c r="D519" i="3"/>
  <c r="C519" i="3"/>
  <c r="AB519" i="3" s="1"/>
  <c r="B519" i="3"/>
  <c r="A519" i="3"/>
  <c r="AC518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B518" i="3"/>
  <c r="A518" i="3"/>
  <c r="AB517" i="3"/>
  <c r="Z517" i="3"/>
  <c r="Y517" i="3"/>
  <c r="X517" i="3"/>
  <c r="W517" i="3"/>
  <c r="AA517" i="3" s="1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AC517" i="3" s="1"/>
  <c r="C517" i="3"/>
  <c r="B517" i="3"/>
  <c r="A517" i="3"/>
  <c r="AC516" i="3"/>
  <c r="Z516" i="3"/>
  <c r="Y516" i="3"/>
  <c r="X516" i="3"/>
  <c r="W516" i="3"/>
  <c r="AA516" i="3" s="1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AB516" i="3" s="1"/>
  <c r="D516" i="3"/>
  <c r="C516" i="3"/>
  <c r="B516" i="3"/>
  <c r="A516" i="3"/>
  <c r="AB515" i="3"/>
  <c r="AA515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B515" i="3"/>
  <c r="A515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AC514" i="3" s="1"/>
  <c r="E514" i="3"/>
  <c r="D514" i="3"/>
  <c r="C514" i="3"/>
  <c r="AB514" i="3" s="1"/>
  <c r="B514" i="3"/>
  <c r="A514" i="3"/>
  <c r="AB513" i="3"/>
  <c r="Z513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B513" i="3"/>
  <c r="A513" i="3"/>
  <c r="AC512" i="3"/>
  <c r="AA512" i="3"/>
  <c r="Z512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C512" i="3"/>
  <c r="AB512" i="3" s="1"/>
  <c r="B512" i="3"/>
  <c r="A512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AC511" i="3" s="1"/>
  <c r="E511" i="3"/>
  <c r="D511" i="3"/>
  <c r="C511" i="3"/>
  <c r="AB511" i="3" s="1"/>
  <c r="B511" i="3"/>
  <c r="A511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AC510" i="3" s="1"/>
  <c r="C510" i="3"/>
  <c r="AB510" i="3" s="1"/>
  <c r="B510" i="3"/>
  <c r="A510" i="3"/>
  <c r="AB509" i="3"/>
  <c r="Z509" i="3"/>
  <c r="Y509" i="3"/>
  <c r="X509" i="3"/>
  <c r="W509" i="3"/>
  <c r="AA509" i="3" s="1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AC509" i="3" s="1"/>
  <c r="C509" i="3"/>
  <c r="B509" i="3"/>
  <c r="A509" i="3"/>
  <c r="AC508" i="3"/>
  <c r="Z508" i="3"/>
  <c r="Y508" i="3"/>
  <c r="X508" i="3"/>
  <c r="W508" i="3"/>
  <c r="AA508" i="3" s="1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AB508" i="3" s="1"/>
  <c r="D508" i="3"/>
  <c r="C508" i="3"/>
  <c r="B508" i="3"/>
  <c r="A508" i="3"/>
  <c r="AA507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AC507" i="3" s="1"/>
  <c r="E507" i="3"/>
  <c r="D507" i="3"/>
  <c r="C507" i="3"/>
  <c r="AB507" i="3" s="1"/>
  <c r="B507" i="3"/>
  <c r="A507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AC506" i="3" s="1"/>
  <c r="E506" i="3"/>
  <c r="D506" i="3"/>
  <c r="C506" i="3"/>
  <c r="AB506" i="3" s="1"/>
  <c r="B506" i="3"/>
  <c r="A506" i="3"/>
  <c r="AB505" i="3"/>
  <c r="Z505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AA505" i="3" s="1"/>
  <c r="E505" i="3"/>
  <c r="D505" i="3"/>
  <c r="AC505" i="3" s="1"/>
  <c r="C505" i="3"/>
  <c r="B505" i="3"/>
  <c r="A505" i="3"/>
  <c r="AC504" i="3"/>
  <c r="AA504" i="3"/>
  <c r="Z504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C504" i="3"/>
  <c r="AB504" i="3" s="1"/>
  <c r="B504" i="3"/>
  <c r="A504" i="3"/>
  <c r="Z503" i="3"/>
  <c r="Y503" i="3"/>
  <c r="X503" i="3"/>
  <c r="W503" i="3"/>
  <c r="AA503" i="3" s="1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AC503" i="3" s="1"/>
  <c r="E503" i="3"/>
  <c r="D503" i="3"/>
  <c r="C503" i="3"/>
  <c r="AB503" i="3" s="1"/>
  <c r="B503" i="3"/>
  <c r="A503" i="3"/>
  <c r="AB502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AC502" i="3" s="1"/>
  <c r="C502" i="3"/>
  <c r="B502" i="3"/>
  <c r="A502" i="3"/>
  <c r="AB501" i="3"/>
  <c r="Z501" i="3"/>
  <c r="Y501" i="3"/>
  <c r="X501" i="3"/>
  <c r="W501" i="3"/>
  <c r="AA501" i="3" s="1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AC501" i="3" s="1"/>
  <c r="C501" i="3"/>
  <c r="B501" i="3"/>
  <c r="A501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AC500" i="3" s="1"/>
  <c r="E500" i="3"/>
  <c r="AB500" i="3" s="1"/>
  <c r="D500" i="3"/>
  <c r="C500" i="3"/>
  <c r="B500" i="3"/>
  <c r="A500" i="3"/>
  <c r="AB499" i="3"/>
  <c r="AA499" i="3"/>
  <c r="Z499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B499" i="3"/>
  <c r="A499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AC498" i="3" s="1"/>
  <c r="E498" i="3"/>
  <c r="D498" i="3"/>
  <c r="C498" i="3"/>
  <c r="AB498" i="3" s="1"/>
  <c r="B498" i="3"/>
  <c r="A498" i="3"/>
  <c r="Z497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AB497" i="3" s="1"/>
  <c r="D497" i="3"/>
  <c r="C497" i="3"/>
  <c r="B497" i="3"/>
  <c r="A497" i="3"/>
  <c r="AC496" i="3"/>
  <c r="AA496" i="3"/>
  <c r="Z496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AB496" i="3" s="1"/>
  <c r="B496" i="3"/>
  <c r="A496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AC495" i="3" s="1"/>
  <c r="E495" i="3"/>
  <c r="D495" i="3"/>
  <c r="C495" i="3"/>
  <c r="AB495" i="3" s="1"/>
  <c r="B495" i="3"/>
  <c r="A495" i="3"/>
  <c r="AC494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AB494" i="3" s="1"/>
  <c r="B494" i="3"/>
  <c r="A494" i="3"/>
  <c r="AB493" i="3"/>
  <c r="Z493" i="3"/>
  <c r="Y493" i="3"/>
  <c r="X493" i="3"/>
  <c r="W493" i="3"/>
  <c r="AA493" i="3" s="1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AC493" i="3" s="1"/>
  <c r="C493" i="3"/>
  <c r="B493" i="3"/>
  <c r="A493" i="3"/>
  <c r="AC492" i="3"/>
  <c r="Z492" i="3"/>
  <c r="Y492" i="3"/>
  <c r="X492" i="3"/>
  <c r="W492" i="3"/>
  <c r="AA492" i="3" s="1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AB492" i="3" s="1"/>
  <c r="D492" i="3"/>
  <c r="C492" i="3"/>
  <c r="B492" i="3"/>
  <c r="A492" i="3"/>
  <c r="AB491" i="3"/>
  <c r="AA491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B491" i="3"/>
  <c r="A491" i="3"/>
  <c r="Z490" i="3"/>
  <c r="Y490" i="3"/>
  <c r="X490" i="3"/>
  <c r="W490" i="3"/>
  <c r="AA490" i="3" s="1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AC490" i="3" s="1"/>
  <c r="E490" i="3"/>
  <c r="D490" i="3"/>
  <c r="C490" i="3"/>
  <c r="AB490" i="3" s="1"/>
  <c r="B490" i="3"/>
  <c r="A490" i="3"/>
  <c r="Z489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AA489" i="3" s="1"/>
  <c r="E489" i="3"/>
  <c r="AB489" i="3" s="1"/>
  <c r="D489" i="3"/>
  <c r="AC489" i="3" s="1"/>
  <c r="C489" i="3"/>
  <c r="B489" i="3"/>
  <c r="A489" i="3"/>
  <c r="AC488" i="3"/>
  <c r="AA488" i="3"/>
  <c r="Z488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C488" i="3"/>
  <c r="AB488" i="3" s="1"/>
  <c r="B488" i="3"/>
  <c r="A488" i="3"/>
  <c r="Z487" i="3"/>
  <c r="Y487" i="3"/>
  <c r="X487" i="3"/>
  <c r="W487" i="3"/>
  <c r="AA487" i="3" s="1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AC487" i="3" s="1"/>
  <c r="E487" i="3"/>
  <c r="D487" i="3"/>
  <c r="C487" i="3"/>
  <c r="AB487" i="3" s="1"/>
  <c r="B487" i="3"/>
  <c r="A487" i="3"/>
  <c r="AB486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AC486" i="3" s="1"/>
  <c r="C486" i="3"/>
  <c r="B486" i="3"/>
  <c r="A486" i="3"/>
  <c r="AB485" i="3"/>
  <c r="Z485" i="3"/>
  <c r="Y485" i="3"/>
  <c r="X485" i="3"/>
  <c r="W485" i="3"/>
  <c r="AA485" i="3" s="1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AC485" i="3" s="1"/>
  <c r="C485" i="3"/>
  <c r="B485" i="3"/>
  <c r="A485" i="3"/>
  <c r="AC484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AB484" i="3" s="1"/>
  <c r="D484" i="3"/>
  <c r="C484" i="3"/>
  <c r="B484" i="3"/>
  <c r="A484" i="3"/>
  <c r="AA483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AC483" i="3" s="1"/>
  <c r="E483" i="3"/>
  <c r="D483" i="3"/>
  <c r="C483" i="3"/>
  <c r="AB483" i="3" s="1"/>
  <c r="B483" i="3"/>
  <c r="A483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AC482" i="3" s="1"/>
  <c r="E482" i="3"/>
  <c r="D482" i="3"/>
  <c r="C482" i="3"/>
  <c r="AB482" i="3" s="1"/>
  <c r="B482" i="3"/>
  <c r="A482" i="3"/>
  <c r="AC481" i="3"/>
  <c r="Z481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AA481" i="3" s="1"/>
  <c r="E481" i="3"/>
  <c r="AB481" i="3" s="1"/>
  <c r="D481" i="3"/>
  <c r="C481" i="3"/>
  <c r="B481" i="3"/>
  <c r="A481" i="3"/>
  <c r="AC480" i="3"/>
  <c r="AA480" i="3"/>
  <c r="Z480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C480" i="3"/>
  <c r="AB480" i="3" s="1"/>
  <c r="B480" i="3"/>
  <c r="A480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AC479" i="3" s="1"/>
  <c r="E479" i="3"/>
  <c r="D479" i="3"/>
  <c r="C479" i="3"/>
  <c r="AB479" i="3" s="1"/>
  <c r="B479" i="3"/>
  <c r="A479" i="3"/>
  <c r="AC478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AB478" i="3" s="1"/>
  <c r="B478" i="3"/>
  <c r="A478" i="3"/>
  <c r="AB477" i="3"/>
  <c r="Z477" i="3"/>
  <c r="Y477" i="3"/>
  <c r="X477" i="3"/>
  <c r="W477" i="3"/>
  <c r="AA477" i="3" s="1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AC477" i="3" s="1"/>
  <c r="C477" i="3"/>
  <c r="B477" i="3"/>
  <c r="A477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AC476" i="3" s="1"/>
  <c r="E476" i="3"/>
  <c r="AB476" i="3" s="1"/>
  <c r="D476" i="3"/>
  <c r="C476" i="3"/>
  <c r="B476" i="3"/>
  <c r="A476" i="3"/>
  <c r="AA475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AB475" i="3" s="1"/>
  <c r="B475" i="3"/>
  <c r="A475" i="3"/>
  <c r="Z474" i="3"/>
  <c r="Y474" i="3"/>
  <c r="X474" i="3"/>
  <c r="W474" i="3"/>
  <c r="AA474" i="3" s="1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AC474" i="3" s="1"/>
  <c r="E474" i="3"/>
  <c r="D474" i="3"/>
  <c r="C474" i="3"/>
  <c r="AB474" i="3" s="1"/>
  <c r="B474" i="3"/>
  <c r="A474" i="3"/>
  <c r="AB473" i="3"/>
  <c r="Z473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AA473" i="3" s="1"/>
  <c r="E473" i="3"/>
  <c r="D473" i="3"/>
  <c r="AC473" i="3" s="1"/>
  <c r="C473" i="3"/>
  <c r="B473" i="3"/>
  <c r="A473" i="3"/>
  <c r="AC472" i="3"/>
  <c r="AA472" i="3"/>
  <c r="Z472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C472" i="3"/>
  <c r="AB472" i="3" s="1"/>
  <c r="B472" i="3"/>
  <c r="A472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AC471" i="3" s="1"/>
  <c r="E471" i="3"/>
  <c r="D471" i="3"/>
  <c r="C471" i="3"/>
  <c r="AB471" i="3" s="1"/>
  <c r="B471" i="3"/>
  <c r="A471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AC470" i="3" s="1"/>
  <c r="C470" i="3"/>
  <c r="AB470" i="3" s="1"/>
  <c r="B470" i="3"/>
  <c r="A470" i="3"/>
  <c r="AB469" i="3"/>
  <c r="Z469" i="3"/>
  <c r="Y469" i="3"/>
  <c r="X469" i="3"/>
  <c r="W469" i="3"/>
  <c r="AA469" i="3" s="1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AC469" i="3" s="1"/>
  <c r="C469" i="3"/>
  <c r="B469" i="3"/>
  <c r="A469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AC468" i="3" s="1"/>
  <c r="E468" i="3"/>
  <c r="AB468" i="3" s="1"/>
  <c r="D468" i="3"/>
  <c r="C468" i="3"/>
  <c r="B468" i="3"/>
  <c r="A468" i="3"/>
  <c r="AB467" i="3"/>
  <c r="AA467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A467" i="3"/>
  <c r="Z466" i="3"/>
  <c r="Y466" i="3"/>
  <c r="X466" i="3"/>
  <c r="W466" i="3"/>
  <c r="AA466" i="3" s="1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AC466" i="3" s="1"/>
  <c r="E466" i="3"/>
  <c r="D466" i="3"/>
  <c r="C466" i="3"/>
  <c r="AB466" i="3" s="1"/>
  <c r="B466" i="3"/>
  <c r="A466" i="3"/>
  <c r="AB465" i="3"/>
  <c r="Z465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B465" i="3"/>
  <c r="A465" i="3"/>
  <c r="AC464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C464" i="3"/>
  <c r="AB464" i="3" s="1"/>
  <c r="B464" i="3"/>
  <c r="A464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AC463" i="3" s="1"/>
  <c r="E463" i="3"/>
  <c r="D463" i="3"/>
  <c r="C463" i="3"/>
  <c r="AB463" i="3" s="1"/>
  <c r="B463" i="3"/>
  <c r="A463" i="3"/>
  <c r="AC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B462" i="3"/>
  <c r="A462" i="3"/>
  <c r="AB461" i="3"/>
  <c r="Z461" i="3"/>
  <c r="Y461" i="3"/>
  <c r="X461" i="3"/>
  <c r="W461" i="3"/>
  <c r="AA461" i="3" s="1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AC461" i="3" s="1"/>
  <c r="C461" i="3"/>
  <c r="B461" i="3"/>
  <c r="A461" i="3"/>
  <c r="AC460" i="3"/>
  <c r="Z460" i="3"/>
  <c r="Y460" i="3"/>
  <c r="X460" i="3"/>
  <c r="W460" i="3"/>
  <c r="AA460" i="3" s="1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AB460" i="3" s="1"/>
  <c r="B460" i="3"/>
  <c r="A460" i="3"/>
  <c r="AA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AC459" i="3" s="1"/>
  <c r="E459" i="3"/>
  <c r="D459" i="3"/>
  <c r="C459" i="3"/>
  <c r="AB459" i="3" s="1"/>
  <c r="B459" i="3"/>
  <c r="A459" i="3"/>
  <c r="Z458" i="3"/>
  <c r="Y458" i="3"/>
  <c r="X458" i="3"/>
  <c r="W458" i="3"/>
  <c r="AA458" i="3" s="1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AC458" i="3" s="1"/>
  <c r="E458" i="3"/>
  <c r="D458" i="3"/>
  <c r="C458" i="3"/>
  <c r="AB458" i="3" s="1"/>
  <c r="B458" i="3"/>
  <c r="A458" i="3"/>
  <c r="Z457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AC457" i="3" s="1"/>
  <c r="E457" i="3"/>
  <c r="AB457" i="3" s="1"/>
  <c r="D457" i="3"/>
  <c r="C457" i="3"/>
  <c r="B457" i="3"/>
  <c r="A457" i="3"/>
  <c r="AC456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AB456" i="3" s="1"/>
  <c r="B456" i="3"/>
  <c r="A456" i="3"/>
  <c r="Z455" i="3"/>
  <c r="Y455" i="3"/>
  <c r="X455" i="3"/>
  <c r="W455" i="3"/>
  <c r="AA455" i="3" s="1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AC455" i="3" s="1"/>
  <c r="E455" i="3"/>
  <c r="D455" i="3"/>
  <c r="C455" i="3"/>
  <c r="AB455" i="3" s="1"/>
  <c r="B455" i="3"/>
  <c r="A455" i="3"/>
  <c r="AB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AC454" i="3" s="1"/>
  <c r="C454" i="3"/>
  <c r="B454" i="3"/>
  <c r="A454" i="3"/>
  <c r="AB453" i="3"/>
  <c r="Z453" i="3"/>
  <c r="Y453" i="3"/>
  <c r="X453" i="3"/>
  <c r="W453" i="3"/>
  <c r="AA453" i="3" s="1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AC453" i="3" s="1"/>
  <c r="C453" i="3"/>
  <c r="B453" i="3"/>
  <c r="A453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AC452" i="3" s="1"/>
  <c r="E452" i="3"/>
  <c r="D452" i="3"/>
  <c r="C452" i="3"/>
  <c r="B452" i="3"/>
  <c r="A452" i="3"/>
  <c r="AA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AC451" i="3" s="1"/>
  <c r="E451" i="3"/>
  <c r="D451" i="3"/>
  <c r="C451" i="3"/>
  <c r="AB451" i="3" s="1"/>
  <c r="B451" i="3"/>
  <c r="A451" i="3"/>
  <c r="Z450" i="3"/>
  <c r="Y450" i="3"/>
  <c r="X450" i="3"/>
  <c r="W450" i="3"/>
  <c r="AA450" i="3" s="1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AC450" i="3" s="1"/>
  <c r="E450" i="3"/>
  <c r="D450" i="3"/>
  <c r="C450" i="3"/>
  <c r="AB450" i="3" s="1"/>
  <c r="B450" i="3"/>
  <c r="A450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AB449" i="3" s="1"/>
  <c r="D449" i="3"/>
  <c r="AC449" i="3" s="1"/>
  <c r="C449" i="3"/>
  <c r="B449" i="3"/>
  <c r="A449" i="3"/>
  <c r="AC448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AB448" i="3" s="1"/>
  <c r="B448" i="3"/>
  <c r="A448" i="3"/>
  <c r="Z447" i="3"/>
  <c r="Y447" i="3"/>
  <c r="X447" i="3"/>
  <c r="W447" i="3"/>
  <c r="AA447" i="3" s="1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AC447" i="3" s="1"/>
  <c r="E447" i="3"/>
  <c r="D447" i="3"/>
  <c r="C447" i="3"/>
  <c r="AB447" i="3" s="1"/>
  <c r="B447" i="3"/>
  <c r="A447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AC446" i="3" s="1"/>
  <c r="C446" i="3"/>
  <c r="AB446" i="3" s="1"/>
  <c r="B446" i="3"/>
  <c r="A446" i="3"/>
  <c r="AB445" i="3"/>
  <c r="Z445" i="3"/>
  <c r="Y445" i="3"/>
  <c r="X445" i="3"/>
  <c r="W445" i="3"/>
  <c r="AA445" i="3" s="1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AC445" i="3" s="1"/>
  <c r="C445" i="3"/>
  <c r="B445" i="3"/>
  <c r="A445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AC444" i="3" s="1"/>
  <c r="E444" i="3"/>
  <c r="D444" i="3"/>
  <c r="C444" i="3"/>
  <c r="B444" i="3"/>
  <c r="A444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AC443" i="3" s="1"/>
  <c r="E443" i="3"/>
  <c r="D443" i="3"/>
  <c r="C443" i="3"/>
  <c r="AB443" i="3" s="1"/>
  <c r="B443" i="3"/>
  <c r="A443" i="3"/>
  <c r="Z442" i="3"/>
  <c r="Y442" i="3"/>
  <c r="X442" i="3"/>
  <c r="W442" i="3"/>
  <c r="AA442" i="3" s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AC442" i="3" s="1"/>
  <c r="E442" i="3"/>
  <c r="D442" i="3"/>
  <c r="C442" i="3"/>
  <c r="AB442" i="3" s="1"/>
  <c r="B442" i="3"/>
  <c r="A442" i="3"/>
  <c r="AB441" i="3"/>
  <c r="Z441" i="3"/>
  <c r="Y441" i="3"/>
  <c r="X441" i="3"/>
  <c r="W441" i="3"/>
  <c r="AA441" i="3" s="1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AC441" i="3" s="1"/>
  <c r="C441" i="3"/>
  <c r="B441" i="3"/>
  <c r="A441" i="3"/>
  <c r="AC440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AB440" i="3" s="1"/>
  <c r="B440" i="3"/>
  <c r="A440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AC439" i="3" s="1"/>
  <c r="E439" i="3"/>
  <c r="D439" i="3"/>
  <c r="C439" i="3"/>
  <c r="AB439" i="3" s="1"/>
  <c r="B439" i="3"/>
  <c r="A439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AC438" i="3" s="1"/>
  <c r="C438" i="3"/>
  <c r="AB438" i="3" s="1"/>
  <c r="B438" i="3"/>
  <c r="A438" i="3"/>
  <c r="AB437" i="3"/>
  <c r="Z437" i="3"/>
  <c r="Y437" i="3"/>
  <c r="X437" i="3"/>
  <c r="W437" i="3"/>
  <c r="AA437" i="3" s="1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AC437" i="3" s="1"/>
  <c r="C437" i="3"/>
  <c r="B437" i="3"/>
  <c r="A437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AC436" i="3" s="1"/>
  <c r="E436" i="3"/>
  <c r="D436" i="3"/>
  <c r="C436" i="3"/>
  <c r="B436" i="3"/>
  <c r="A436" i="3"/>
  <c r="AB435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A435" i="3"/>
  <c r="Z434" i="3"/>
  <c r="Y434" i="3"/>
  <c r="X434" i="3"/>
  <c r="W434" i="3"/>
  <c r="AA434" i="3" s="1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AC434" i="3" s="1"/>
  <c r="E434" i="3"/>
  <c r="D434" i="3"/>
  <c r="C434" i="3"/>
  <c r="AB434" i="3" s="1"/>
  <c r="B434" i="3"/>
  <c r="A434" i="3"/>
  <c r="AB433" i="3"/>
  <c r="Z433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AC433" i="3" s="1"/>
  <c r="E433" i="3"/>
  <c r="D433" i="3"/>
  <c r="C433" i="3"/>
  <c r="B433" i="3"/>
  <c r="A433" i="3"/>
  <c r="AC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AB432" i="3" s="1"/>
  <c r="B432" i="3"/>
  <c r="A432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AC431" i="3" s="1"/>
  <c r="E431" i="3"/>
  <c r="D431" i="3"/>
  <c r="C431" i="3"/>
  <c r="AB431" i="3" s="1"/>
  <c r="B431" i="3"/>
  <c r="A431" i="3"/>
  <c r="AC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A430" i="3"/>
  <c r="AB429" i="3"/>
  <c r="Z429" i="3"/>
  <c r="Y429" i="3"/>
  <c r="X429" i="3"/>
  <c r="W429" i="3"/>
  <c r="AA429" i="3" s="1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AC429" i="3" s="1"/>
  <c r="C429" i="3"/>
  <c r="B429" i="3"/>
  <c r="A429" i="3"/>
  <c r="AC428" i="3"/>
  <c r="Z428" i="3"/>
  <c r="Y428" i="3"/>
  <c r="X428" i="3"/>
  <c r="W428" i="3"/>
  <c r="AA428" i="3" s="1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AB428" i="3" s="1"/>
  <c r="B428" i="3"/>
  <c r="A428" i="3"/>
  <c r="AB427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A427" i="3"/>
  <c r="Z426" i="3"/>
  <c r="Y426" i="3"/>
  <c r="X426" i="3"/>
  <c r="W426" i="3"/>
  <c r="AA426" i="3" s="1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AC426" i="3" s="1"/>
  <c r="E426" i="3"/>
  <c r="D426" i="3"/>
  <c r="C426" i="3"/>
  <c r="AB426" i="3" s="1"/>
  <c r="B426" i="3"/>
  <c r="A426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AB425" i="3" s="1"/>
  <c r="D425" i="3"/>
  <c r="AC425" i="3" s="1"/>
  <c r="C425" i="3"/>
  <c r="B425" i="3"/>
  <c r="A425" i="3"/>
  <c r="AC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AB424" i="3" s="1"/>
  <c r="B424" i="3"/>
  <c r="A424" i="3"/>
  <c r="Z423" i="3"/>
  <c r="Y423" i="3"/>
  <c r="X423" i="3"/>
  <c r="W423" i="3"/>
  <c r="AA423" i="3" s="1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AC423" i="3" s="1"/>
  <c r="E423" i="3"/>
  <c r="D423" i="3"/>
  <c r="C423" i="3"/>
  <c r="AB423" i="3" s="1"/>
  <c r="B423" i="3"/>
  <c r="A423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AB422" i="3" s="1"/>
  <c r="D422" i="3"/>
  <c r="AC422" i="3" s="1"/>
  <c r="C422" i="3"/>
  <c r="B422" i="3"/>
  <c r="A422" i="3"/>
  <c r="AB421" i="3"/>
  <c r="Z421" i="3"/>
  <c r="Y421" i="3"/>
  <c r="X421" i="3"/>
  <c r="W421" i="3"/>
  <c r="AA421" i="3" s="1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AC421" i="3" s="1"/>
  <c r="C421" i="3"/>
  <c r="B421" i="3"/>
  <c r="A421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AC420" i="3" s="1"/>
  <c r="E420" i="3"/>
  <c r="D420" i="3"/>
  <c r="C420" i="3"/>
  <c r="AB420" i="3" s="1"/>
  <c r="B420" i="3"/>
  <c r="A420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AC419" i="3" s="1"/>
  <c r="E419" i="3"/>
  <c r="D419" i="3"/>
  <c r="C419" i="3"/>
  <c r="AB419" i="3" s="1"/>
  <c r="B419" i="3"/>
  <c r="A419" i="3"/>
  <c r="Z418" i="3"/>
  <c r="Y418" i="3"/>
  <c r="X418" i="3"/>
  <c r="W418" i="3"/>
  <c r="AA418" i="3" s="1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AC418" i="3" s="1"/>
  <c r="E418" i="3"/>
  <c r="D418" i="3"/>
  <c r="C418" i="3"/>
  <c r="AB418" i="3" s="1"/>
  <c r="B418" i="3"/>
  <c r="A418" i="3"/>
  <c r="Z417" i="3"/>
  <c r="Y417" i="3"/>
  <c r="X417" i="3"/>
  <c r="W417" i="3"/>
  <c r="AA417" i="3" s="1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AB417" i="3" s="1"/>
  <c r="D417" i="3"/>
  <c r="AC417" i="3" s="1"/>
  <c r="C417" i="3"/>
  <c r="B417" i="3"/>
  <c r="A417" i="3"/>
  <c r="AC416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AB416" i="3" s="1"/>
  <c r="B416" i="3"/>
  <c r="A416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AC415" i="3" s="1"/>
  <c r="E415" i="3"/>
  <c r="D415" i="3"/>
  <c r="C415" i="3"/>
  <c r="AB415" i="3" s="1"/>
  <c r="B415" i="3"/>
  <c r="A415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AC414" i="3" s="1"/>
  <c r="C414" i="3"/>
  <c r="AB414" i="3" s="1"/>
  <c r="B414" i="3"/>
  <c r="A414" i="3"/>
  <c r="AB413" i="3"/>
  <c r="Z413" i="3"/>
  <c r="Y413" i="3"/>
  <c r="X413" i="3"/>
  <c r="W413" i="3"/>
  <c r="AA413" i="3" s="1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AC413" i="3" s="1"/>
  <c r="C413" i="3"/>
  <c r="B413" i="3"/>
  <c r="A413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AC412" i="3" s="1"/>
  <c r="E412" i="3"/>
  <c r="D412" i="3"/>
  <c r="C412" i="3"/>
  <c r="B412" i="3"/>
  <c r="A412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AB411" i="3" s="1"/>
  <c r="B411" i="3"/>
  <c r="A411" i="3"/>
  <c r="Z410" i="3"/>
  <c r="Y410" i="3"/>
  <c r="X410" i="3"/>
  <c r="W410" i="3"/>
  <c r="AA410" i="3" s="1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AC410" i="3" s="1"/>
  <c r="E410" i="3"/>
  <c r="D410" i="3"/>
  <c r="C410" i="3"/>
  <c r="AB410" i="3" s="1"/>
  <c r="B410" i="3"/>
  <c r="A410" i="3"/>
  <c r="AB409" i="3"/>
  <c r="Z409" i="3"/>
  <c r="Y409" i="3"/>
  <c r="X409" i="3"/>
  <c r="W409" i="3"/>
  <c r="AA409" i="3" s="1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AC409" i="3" s="1"/>
  <c r="C409" i="3"/>
  <c r="B409" i="3"/>
  <c r="A409" i="3"/>
  <c r="AC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AB408" i="3" s="1"/>
  <c r="B408" i="3"/>
  <c r="A408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AC407" i="3" s="1"/>
  <c r="E407" i="3"/>
  <c r="D407" i="3"/>
  <c r="C407" i="3"/>
  <c r="AB407" i="3" s="1"/>
  <c r="B407" i="3"/>
  <c r="A407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AC406" i="3" s="1"/>
  <c r="C406" i="3"/>
  <c r="AB406" i="3" s="1"/>
  <c r="B406" i="3"/>
  <c r="A406" i="3"/>
  <c r="Z405" i="3"/>
  <c r="Y405" i="3"/>
  <c r="X405" i="3"/>
  <c r="W405" i="3"/>
  <c r="AA405" i="3" s="1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AB405" i="3" s="1"/>
  <c r="D405" i="3"/>
  <c r="AC405" i="3" s="1"/>
  <c r="C405" i="3"/>
  <c r="B405" i="3"/>
  <c r="A405" i="3"/>
  <c r="AC404" i="3"/>
  <c r="Z404" i="3"/>
  <c r="Y404" i="3"/>
  <c r="X404" i="3"/>
  <c r="W404" i="3"/>
  <c r="AA404" i="3" s="1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AB404" i="3" s="1"/>
  <c r="B404" i="3"/>
  <c r="A404" i="3"/>
  <c r="AB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A403" i="3"/>
  <c r="Z402" i="3"/>
  <c r="Y402" i="3"/>
  <c r="X402" i="3"/>
  <c r="W402" i="3"/>
  <c r="AA402" i="3" s="1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AC402" i="3" s="1"/>
  <c r="E402" i="3"/>
  <c r="D402" i="3"/>
  <c r="C402" i="3"/>
  <c r="AB402" i="3" s="1"/>
  <c r="B402" i="3"/>
  <c r="A402" i="3"/>
  <c r="Z401" i="3"/>
  <c r="Y401" i="3"/>
  <c r="X401" i="3"/>
  <c r="W401" i="3"/>
  <c r="AA401" i="3" s="1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AB401" i="3" s="1"/>
  <c r="D401" i="3"/>
  <c r="AC401" i="3" s="1"/>
  <c r="C401" i="3"/>
  <c r="B401" i="3"/>
  <c r="A401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AC400" i="3" s="1"/>
  <c r="E400" i="3"/>
  <c r="D400" i="3"/>
  <c r="C400" i="3"/>
  <c r="AB400" i="3" s="1"/>
  <c r="B400" i="3"/>
  <c r="A400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AC399" i="3" s="1"/>
  <c r="E399" i="3"/>
  <c r="D399" i="3"/>
  <c r="C399" i="3"/>
  <c r="AB399" i="3" s="1"/>
  <c r="B399" i="3"/>
  <c r="A399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AC398" i="3" s="1"/>
  <c r="C398" i="3"/>
  <c r="AB398" i="3" s="1"/>
  <c r="B398" i="3"/>
  <c r="A398" i="3"/>
  <c r="Z397" i="3"/>
  <c r="Y397" i="3"/>
  <c r="X397" i="3"/>
  <c r="W397" i="3"/>
  <c r="AA397" i="3" s="1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AB397" i="3" s="1"/>
  <c r="D397" i="3"/>
  <c r="AC397" i="3" s="1"/>
  <c r="C397" i="3"/>
  <c r="B397" i="3"/>
  <c r="A397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AC396" i="3" s="1"/>
  <c r="E396" i="3"/>
  <c r="D396" i="3"/>
  <c r="C396" i="3"/>
  <c r="B396" i="3"/>
  <c r="A396" i="3"/>
  <c r="AB395" i="3"/>
  <c r="AA395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Z394" i="3"/>
  <c r="Y394" i="3"/>
  <c r="X394" i="3"/>
  <c r="W394" i="3"/>
  <c r="AA394" i="3" s="1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AC394" i="3" s="1"/>
  <c r="E394" i="3"/>
  <c r="D394" i="3"/>
  <c r="C394" i="3"/>
  <c r="AB394" i="3" s="1"/>
  <c r="B394" i="3"/>
  <c r="A394" i="3"/>
  <c r="AB393" i="3"/>
  <c r="Z393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AC393" i="3" s="1"/>
  <c r="E393" i="3"/>
  <c r="D393" i="3"/>
  <c r="C393" i="3"/>
  <c r="B393" i="3"/>
  <c r="A393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AC392" i="3" s="1"/>
  <c r="E392" i="3"/>
  <c r="D392" i="3"/>
  <c r="C392" i="3"/>
  <c r="AB392" i="3" s="1"/>
  <c r="B392" i="3"/>
  <c r="A392" i="3"/>
  <c r="Z391" i="3"/>
  <c r="Y391" i="3"/>
  <c r="X391" i="3"/>
  <c r="W391" i="3"/>
  <c r="AA391" i="3" s="1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AC391" i="3" s="1"/>
  <c r="E391" i="3"/>
  <c r="D391" i="3"/>
  <c r="C391" i="3"/>
  <c r="AB391" i="3" s="1"/>
  <c r="B391" i="3"/>
  <c r="A391" i="3"/>
  <c r="AC390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AB390" i="3" s="1"/>
  <c r="D390" i="3"/>
  <c r="C390" i="3"/>
  <c r="B390" i="3"/>
  <c r="A390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AA389" i="3" s="1"/>
  <c r="E389" i="3"/>
  <c r="AB389" i="3" s="1"/>
  <c r="D389" i="3"/>
  <c r="AC389" i="3" s="1"/>
  <c r="C389" i="3"/>
  <c r="B389" i="3"/>
  <c r="A389" i="3"/>
  <c r="AC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AC387" i="3" s="1"/>
  <c r="E387" i="3"/>
  <c r="D387" i="3"/>
  <c r="C387" i="3"/>
  <c r="AB387" i="3" s="1"/>
  <c r="B387" i="3"/>
  <c r="A387" i="3"/>
  <c r="Z386" i="3"/>
  <c r="Y386" i="3"/>
  <c r="X386" i="3"/>
  <c r="W386" i="3"/>
  <c r="AA386" i="3" s="1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AC386" i="3" s="1"/>
  <c r="E386" i="3"/>
  <c r="D386" i="3"/>
  <c r="C386" i="3"/>
  <c r="AB386" i="3" s="1"/>
  <c r="B386" i="3"/>
  <c r="A386" i="3"/>
  <c r="AB385" i="3"/>
  <c r="Z385" i="3"/>
  <c r="Y385" i="3"/>
  <c r="X385" i="3"/>
  <c r="W385" i="3"/>
  <c r="AA385" i="3" s="1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AC385" i="3" s="1"/>
  <c r="C385" i="3"/>
  <c r="B385" i="3"/>
  <c r="A385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AC384" i="3" s="1"/>
  <c r="E384" i="3"/>
  <c r="D384" i="3"/>
  <c r="C384" i="3"/>
  <c r="AB384" i="3" s="1"/>
  <c r="B384" i="3"/>
  <c r="A384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AC383" i="3" s="1"/>
  <c r="E383" i="3"/>
  <c r="D383" i="3"/>
  <c r="C383" i="3"/>
  <c r="AB383" i="3" s="1"/>
  <c r="B383" i="3"/>
  <c r="A383" i="3"/>
  <c r="AC382" i="3"/>
  <c r="AA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AB382" i="3" s="1"/>
  <c r="B382" i="3"/>
  <c r="A382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AB381" i="3" s="1"/>
  <c r="D381" i="3"/>
  <c r="AC381" i="3" s="1"/>
  <c r="C381" i="3"/>
  <c r="B381" i="3"/>
  <c r="A381" i="3"/>
  <c r="AC380" i="3"/>
  <c r="Z380" i="3"/>
  <c r="Y380" i="3"/>
  <c r="X380" i="3"/>
  <c r="W380" i="3"/>
  <c r="AA380" i="3" s="1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AB380" i="3" s="1"/>
  <c r="B380" i="3"/>
  <c r="A380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AB379" i="3" s="1"/>
  <c r="B379" i="3"/>
  <c r="A379" i="3"/>
  <c r="Z378" i="3"/>
  <c r="Y378" i="3"/>
  <c r="X378" i="3"/>
  <c r="W378" i="3"/>
  <c r="AA378" i="3" s="1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AC378" i="3" s="1"/>
  <c r="E378" i="3"/>
  <c r="D378" i="3"/>
  <c r="C378" i="3"/>
  <c r="AB378" i="3" s="1"/>
  <c r="B378" i="3"/>
  <c r="A378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AC377" i="3" s="1"/>
  <c r="E377" i="3"/>
  <c r="AB377" i="3" s="1"/>
  <c r="D377" i="3"/>
  <c r="C377" i="3"/>
  <c r="B377" i="3"/>
  <c r="A377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AC376" i="3" s="1"/>
  <c r="E376" i="3"/>
  <c r="D376" i="3"/>
  <c r="C376" i="3"/>
  <c r="AB376" i="3" s="1"/>
  <c r="B376" i="3"/>
  <c r="A376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AC375" i="3" s="1"/>
  <c r="E375" i="3"/>
  <c r="D375" i="3"/>
  <c r="C375" i="3"/>
  <c r="AB375" i="3" s="1"/>
  <c r="B375" i="3"/>
  <c r="A375" i="3"/>
  <c r="AC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AB374" i="3" s="1"/>
  <c r="B374" i="3"/>
  <c r="A374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AB373" i="3" s="1"/>
  <c r="D373" i="3"/>
  <c r="AC373" i="3" s="1"/>
  <c r="C373" i="3"/>
  <c r="B373" i="3"/>
  <c r="A373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AC372" i="3" s="1"/>
  <c r="E372" i="3"/>
  <c r="D372" i="3"/>
  <c r="C372" i="3"/>
  <c r="B372" i="3"/>
  <c r="A372" i="3"/>
  <c r="AA371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AB371" i="3" s="1"/>
  <c r="B371" i="3"/>
  <c r="A371" i="3"/>
  <c r="Z370" i="3"/>
  <c r="Y370" i="3"/>
  <c r="X370" i="3"/>
  <c r="W370" i="3"/>
  <c r="AA370" i="3" s="1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AC370" i="3" s="1"/>
  <c r="E370" i="3"/>
  <c r="D370" i="3"/>
  <c r="C370" i="3"/>
  <c r="AB370" i="3" s="1"/>
  <c r="B370" i="3"/>
  <c r="A370" i="3"/>
  <c r="AB369" i="3"/>
  <c r="Z369" i="3"/>
  <c r="Y369" i="3"/>
  <c r="X369" i="3"/>
  <c r="W369" i="3"/>
  <c r="AA369" i="3" s="1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AC369" i="3" s="1"/>
  <c r="E369" i="3"/>
  <c r="D369" i="3"/>
  <c r="C369" i="3"/>
  <c r="B369" i="3"/>
  <c r="A369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AC368" i="3" s="1"/>
  <c r="E368" i="3"/>
  <c r="D368" i="3"/>
  <c r="C368" i="3"/>
  <c r="AB368" i="3" s="1"/>
  <c r="B368" i="3"/>
  <c r="A368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AC367" i="3" s="1"/>
  <c r="E367" i="3"/>
  <c r="D367" i="3"/>
  <c r="C367" i="3"/>
  <c r="AB367" i="3" s="1"/>
  <c r="B367" i="3"/>
  <c r="A367" i="3"/>
  <c r="AC366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A366" i="3"/>
  <c r="AC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AB365" i="3" s="1"/>
  <c r="D365" i="3"/>
  <c r="C365" i="3"/>
  <c r="B365" i="3"/>
  <c r="A365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AC364" i="3" s="1"/>
  <c r="E364" i="3"/>
  <c r="D364" i="3"/>
  <c r="C364" i="3"/>
  <c r="AB364" i="3" s="1"/>
  <c r="B364" i="3"/>
  <c r="A364" i="3"/>
  <c r="AB363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A363" i="3"/>
  <c r="Z362" i="3"/>
  <c r="Y362" i="3"/>
  <c r="X362" i="3"/>
  <c r="W362" i="3"/>
  <c r="AA362" i="3" s="1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AC362" i="3" s="1"/>
  <c r="E362" i="3"/>
  <c r="D362" i="3"/>
  <c r="C362" i="3"/>
  <c r="AB362" i="3" s="1"/>
  <c r="B362" i="3"/>
  <c r="A362" i="3"/>
  <c r="AB361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AC361" i="3" s="1"/>
  <c r="E361" i="3"/>
  <c r="D361" i="3"/>
  <c r="C361" i="3"/>
  <c r="B361" i="3"/>
  <c r="A361" i="3"/>
  <c r="AC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AB360" i="3" s="1"/>
  <c r="B360" i="3"/>
  <c r="A360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AC359" i="3" s="1"/>
  <c r="E359" i="3"/>
  <c r="D359" i="3"/>
  <c r="C359" i="3"/>
  <c r="AB359" i="3" s="1"/>
  <c r="B359" i="3"/>
  <c r="A359" i="3"/>
  <c r="AC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A358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AC357" i="3" s="1"/>
  <c r="C357" i="3"/>
  <c r="B357" i="3"/>
  <c r="A357" i="3"/>
  <c r="AC356" i="3"/>
  <c r="Z356" i="3"/>
  <c r="Y356" i="3"/>
  <c r="X356" i="3"/>
  <c r="W356" i="3"/>
  <c r="AA356" i="3" s="1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A356" i="3"/>
  <c r="AB355" i="3"/>
  <c r="AA355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A355" i="3"/>
  <c r="Z354" i="3"/>
  <c r="Y354" i="3"/>
  <c r="X354" i="3"/>
  <c r="W354" i="3"/>
  <c r="AA354" i="3" s="1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AC354" i="3" s="1"/>
  <c r="E354" i="3"/>
  <c r="D354" i="3"/>
  <c r="C354" i="3"/>
  <c r="AB354" i="3" s="1"/>
  <c r="B354" i="3"/>
  <c r="A354" i="3"/>
  <c r="Z353" i="3"/>
  <c r="Y353" i="3"/>
  <c r="X353" i="3"/>
  <c r="W353" i="3"/>
  <c r="AA353" i="3" s="1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AC353" i="3" s="1"/>
  <c r="E353" i="3"/>
  <c r="AB353" i="3" s="1"/>
  <c r="D353" i="3"/>
  <c r="C353" i="3"/>
  <c r="B353" i="3"/>
  <c r="A353" i="3"/>
  <c r="AC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AB352" i="3" s="1"/>
  <c r="B352" i="3"/>
  <c r="A352" i="3"/>
  <c r="Z351" i="3"/>
  <c r="Y351" i="3"/>
  <c r="X351" i="3"/>
  <c r="W351" i="3"/>
  <c r="AA351" i="3" s="1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AC351" i="3" s="1"/>
  <c r="E351" i="3"/>
  <c r="D351" i="3"/>
  <c r="C351" i="3"/>
  <c r="AB351" i="3" s="1"/>
  <c r="B351" i="3"/>
  <c r="A351" i="3"/>
  <c r="AC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AB350" i="3" s="1"/>
  <c r="D350" i="3"/>
  <c r="C350" i="3"/>
  <c r="B350" i="3"/>
  <c r="A350" i="3"/>
  <c r="Z349" i="3"/>
  <c r="Y349" i="3"/>
  <c r="X349" i="3"/>
  <c r="W349" i="3"/>
  <c r="AA349" i="3" s="1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AB349" i="3" s="1"/>
  <c r="D349" i="3"/>
  <c r="AC349" i="3" s="1"/>
  <c r="C349" i="3"/>
  <c r="B349" i="3"/>
  <c r="A349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AC348" i="3" s="1"/>
  <c r="E348" i="3"/>
  <c r="AB348" i="3" s="1"/>
  <c r="D348" i="3"/>
  <c r="C348" i="3"/>
  <c r="B348" i="3"/>
  <c r="A348" i="3"/>
  <c r="AA347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AC347" i="3" s="1"/>
  <c r="E347" i="3"/>
  <c r="D347" i="3"/>
  <c r="C347" i="3"/>
  <c r="AB347" i="3" s="1"/>
  <c r="B347" i="3"/>
  <c r="A347" i="3"/>
  <c r="Z346" i="3"/>
  <c r="Y346" i="3"/>
  <c r="X346" i="3"/>
  <c r="W346" i="3"/>
  <c r="AA346" i="3" s="1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AC346" i="3" s="1"/>
  <c r="E346" i="3"/>
  <c r="D346" i="3"/>
  <c r="C346" i="3"/>
  <c r="AB346" i="3" s="1"/>
  <c r="B346" i="3"/>
  <c r="A346" i="3"/>
  <c r="AB345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AA345" i="3" s="1"/>
  <c r="E345" i="3"/>
  <c r="D345" i="3"/>
  <c r="AC345" i="3" s="1"/>
  <c r="C345" i="3"/>
  <c r="B345" i="3"/>
  <c r="A345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AC344" i="3" s="1"/>
  <c r="E344" i="3"/>
  <c r="D344" i="3"/>
  <c r="C344" i="3"/>
  <c r="AB344" i="3" s="1"/>
  <c r="B344" i="3"/>
  <c r="A344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AC343" i="3" s="1"/>
  <c r="E343" i="3"/>
  <c r="D343" i="3"/>
  <c r="C343" i="3"/>
  <c r="AB343" i="3" s="1"/>
  <c r="B343" i="3"/>
  <c r="A343" i="3"/>
  <c r="AC342" i="3"/>
  <c r="AA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AB342" i="3" s="1"/>
  <c r="B342" i="3"/>
  <c r="A342" i="3"/>
  <c r="Z341" i="3"/>
  <c r="Y341" i="3"/>
  <c r="X341" i="3"/>
  <c r="W341" i="3"/>
  <c r="AA341" i="3" s="1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AB341" i="3" s="1"/>
  <c r="D341" i="3"/>
  <c r="AC341" i="3" s="1"/>
  <c r="C341" i="3"/>
  <c r="B341" i="3"/>
  <c r="A341" i="3"/>
  <c r="AC340" i="3"/>
  <c r="Z340" i="3"/>
  <c r="Y340" i="3"/>
  <c r="X340" i="3"/>
  <c r="W340" i="3"/>
  <c r="AA340" i="3" s="1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AB340" i="3" s="1"/>
  <c r="D340" i="3"/>
  <c r="C340" i="3"/>
  <c r="B340" i="3"/>
  <c r="A340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Z338" i="3"/>
  <c r="Y338" i="3"/>
  <c r="X338" i="3"/>
  <c r="W338" i="3"/>
  <c r="AA338" i="3" s="1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AC338" i="3" s="1"/>
  <c r="E338" i="3"/>
  <c r="D338" i="3"/>
  <c r="C338" i="3"/>
  <c r="AB338" i="3" s="1"/>
  <c r="B338" i="3"/>
  <c r="A338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AA337" i="3" s="1"/>
  <c r="E337" i="3"/>
  <c r="AB337" i="3" s="1"/>
  <c r="D337" i="3"/>
  <c r="AC337" i="3" s="1"/>
  <c r="C337" i="3"/>
  <c r="B337" i="3"/>
  <c r="A337" i="3"/>
  <c r="AA336" i="3"/>
  <c r="Z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AC336" i="3" s="1"/>
  <c r="E336" i="3"/>
  <c r="D336" i="3"/>
  <c r="C336" i="3"/>
  <c r="AB336" i="3" s="1"/>
  <c r="B336" i="3"/>
  <c r="A336" i="3"/>
  <c r="Z335" i="3"/>
  <c r="Y335" i="3"/>
  <c r="X335" i="3"/>
  <c r="W335" i="3"/>
  <c r="AA335" i="3" s="1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AC335" i="3" s="1"/>
  <c r="E335" i="3"/>
  <c r="D335" i="3"/>
  <c r="C335" i="3"/>
  <c r="AB335" i="3" s="1"/>
  <c r="B335" i="3"/>
  <c r="A335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AC334" i="3" s="1"/>
  <c r="C334" i="3"/>
  <c r="AB334" i="3" s="1"/>
  <c r="B334" i="3"/>
  <c r="A334" i="3"/>
  <c r="AC333" i="3"/>
  <c r="Z333" i="3"/>
  <c r="Y333" i="3"/>
  <c r="X333" i="3"/>
  <c r="W333" i="3"/>
  <c r="AA333" i="3" s="1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AB333" i="3" s="1"/>
  <c r="D333" i="3"/>
  <c r="C333" i="3"/>
  <c r="B333" i="3"/>
  <c r="A333" i="3"/>
  <c r="AC332" i="3"/>
  <c r="Z332" i="3"/>
  <c r="Y332" i="3"/>
  <c r="X332" i="3"/>
  <c r="W332" i="3"/>
  <c r="AA332" i="3" s="1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AB332" i="3" s="1"/>
  <c r="D332" i="3"/>
  <c r="C332" i="3"/>
  <c r="B332" i="3"/>
  <c r="A332" i="3"/>
  <c r="AA331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AC331" i="3" s="1"/>
  <c r="E331" i="3"/>
  <c r="D331" i="3"/>
  <c r="C331" i="3"/>
  <c r="AB331" i="3" s="1"/>
  <c r="B331" i="3"/>
  <c r="A331" i="3"/>
  <c r="AB330" i="3"/>
  <c r="Z330" i="3"/>
  <c r="Y330" i="3"/>
  <c r="X330" i="3"/>
  <c r="W330" i="3"/>
  <c r="AA330" i="3" s="1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AC330" i="3" s="1"/>
  <c r="E330" i="3"/>
  <c r="D330" i="3"/>
  <c r="C330" i="3"/>
  <c r="B330" i="3"/>
  <c r="A330" i="3"/>
  <c r="AC329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AA329" i="3" s="1"/>
  <c r="E329" i="3"/>
  <c r="AB329" i="3" s="1"/>
  <c r="D329" i="3"/>
  <c r="C329" i="3"/>
  <c r="B329" i="3"/>
  <c r="A329" i="3"/>
  <c r="AA328" i="3"/>
  <c r="Z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AC328" i="3" s="1"/>
  <c r="E328" i="3"/>
  <c r="D328" i="3"/>
  <c r="C328" i="3"/>
  <c r="AB328" i="3" s="1"/>
  <c r="B328" i="3"/>
  <c r="A328" i="3"/>
  <c r="Z327" i="3"/>
  <c r="Y327" i="3"/>
  <c r="X327" i="3"/>
  <c r="W327" i="3"/>
  <c r="AA327" i="3" s="1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AC327" i="3" s="1"/>
  <c r="E327" i="3"/>
  <c r="D327" i="3"/>
  <c r="C327" i="3"/>
  <c r="AB327" i="3" s="1"/>
  <c r="B327" i="3"/>
  <c r="A327" i="3"/>
  <c r="Z326" i="3"/>
  <c r="Y326" i="3"/>
  <c r="X326" i="3"/>
  <c r="W326" i="3"/>
  <c r="AA326" i="3" s="1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AB326" i="3" s="1"/>
  <c r="D326" i="3"/>
  <c r="AC326" i="3" s="1"/>
  <c r="C326" i="3"/>
  <c r="B326" i="3"/>
  <c r="A326" i="3"/>
  <c r="AB325" i="3"/>
  <c r="Z325" i="3"/>
  <c r="Y325" i="3"/>
  <c r="X325" i="3"/>
  <c r="W325" i="3"/>
  <c r="AA325" i="3" s="1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AC325" i="3" s="1"/>
  <c r="C325" i="3"/>
  <c r="B325" i="3"/>
  <c r="A325" i="3"/>
  <c r="AC324" i="3"/>
  <c r="Z324" i="3"/>
  <c r="Y324" i="3"/>
  <c r="X324" i="3"/>
  <c r="W324" i="3"/>
  <c r="AA324" i="3" s="1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AB324" i="3" s="1"/>
  <c r="D324" i="3"/>
  <c r="C324" i="3"/>
  <c r="B324" i="3"/>
  <c r="A324" i="3"/>
  <c r="AB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AA323" i="3" s="1"/>
  <c r="E323" i="3"/>
  <c r="D323" i="3"/>
  <c r="C323" i="3"/>
  <c r="B323" i="3"/>
  <c r="A323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AC322" i="3" s="1"/>
  <c r="E322" i="3"/>
  <c r="D322" i="3"/>
  <c r="C322" i="3"/>
  <c r="AB322" i="3" s="1"/>
  <c r="B322" i="3"/>
  <c r="A322" i="3"/>
  <c r="AB321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AA321" i="3" s="1"/>
  <c r="E321" i="3"/>
  <c r="D321" i="3"/>
  <c r="C321" i="3"/>
  <c r="B321" i="3"/>
  <c r="A321" i="3"/>
  <c r="AC320" i="3"/>
  <c r="AA320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AB320" i="3" s="1"/>
  <c r="B320" i="3"/>
  <c r="A320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AC319" i="3" s="1"/>
  <c r="E319" i="3"/>
  <c r="D319" i="3"/>
  <c r="C319" i="3"/>
  <c r="AB319" i="3" s="1"/>
  <c r="B319" i="3"/>
  <c r="A319" i="3"/>
  <c r="AC318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AB318" i="3" s="1"/>
  <c r="B318" i="3"/>
  <c r="A318" i="3"/>
  <c r="AB317" i="3"/>
  <c r="Z317" i="3"/>
  <c r="Y317" i="3"/>
  <c r="X317" i="3"/>
  <c r="W317" i="3"/>
  <c r="AA317" i="3" s="1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AC317" i="3" s="1"/>
  <c r="C317" i="3"/>
  <c r="B317" i="3"/>
  <c r="A317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AC316" i="3" s="1"/>
  <c r="E316" i="3"/>
  <c r="D316" i="3"/>
  <c r="C316" i="3"/>
  <c r="AB316" i="3" s="1"/>
  <c r="B316" i="3"/>
  <c r="A316" i="3"/>
  <c r="AB315" i="3"/>
  <c r="Z315" i="3"/>
  <c r="Y315" i="3"/>
  <c r="X315" i="3"/>
  <c r="W315" i="3"/>
  <c r="AA315" i="3" s="1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AB314" i="3"/>
  <c r="Z314" i="3"/>
  <c r="Y314" i="3"/>
  <c r="X314" i="3"/>
  <c r="W314" i="3"/>
  <c r="AA314" i="3" s="1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AC313" i="3"/>
  <c r="Z313" i="3"/>
  <c r="Y313" i="3"/>
  <c r="X313" i="3"/>
  <c r="W313" i="3"/>
  <c r="AA313" i="3" s="1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AB313" i="3" s="1"/>
  <c r="D313" i="3"/>
  <c r="C313" i="3"/>
  <c r="B313" i="3"/>
  <c r="A313" i="3"/>
  <c r="AC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AA312" i="3" s="1"/>
  <c r="E312" i="3"/>
  <c r="D312" i="3"/>
  <c r="C312" i="3"/>
  <c r="AB312" i="3" s="1"/>
  <c r="B312" i="3"/>
  <c r="A312" i="3"/>
  <c r="Z311" i="3"/>
  <c r="Y311" i="3"/>
  <c r="X311" i="3"/>
  <c r="W311" i="3"/>
  <c r="AA311" i="3" s="1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AC311" i="3" s="1"/>
  <c r="C311" i="3"/>
  <c r="B311" i="3"/>
  <c r="A311" i="3"/>
  <c r="AC310" i="3"/>
  <c r="Z310" i="3"/>
  <c r="Y310" i="3"/>
  <c r="X310" i="3"/>
  <c r="W310" i="3"/>
  <c r="AA310" i="3" s="1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AB310" i="3" s="1"/>
  <c r="D310" i="3"/>
  <c r="C310" i="3"/>
  <c r="B310" i="3"/>
  <c r="A310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AC309" i="3" s="1"/>
  <c r="E309" i="3"/>
  <c r="AB309" i="3" s="1"/>
  <c r="D309" i="3"/>
  <c r="C309" i="3"/>
  <c r="B309" i="3"/>
  <c r="A309" i="3"/>
  <c r="Z308" i="3"/>
  <c r="Y308" i="3"/>
  <c r="X308" i="3"/>
  <c r="W308" i="3"/>
  <c r="AA308" i="3" s="1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AC308" i="3" s="1"/>
  <c r="E308" i="3"/>
  <c r="D308" i="3"/>
  <c r="C308" i="3"/>
  <c r="AB308" i="3" s="1"/>
  <c r="B308" i="3"/>
  <c r="A308" i="3"/>
  <c r="AB307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AC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AA306" i="3" s="1"/>
  <c r="E306" i="3"/>
  <c r="D306" i="3"/>
  <c r="C306" i="3"/>
  <c r="B306" i="3"/>
  <c r="A306" i="3"/>
  <c r="AA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AC305" i="3" s="1"/>
  <c r="E305" i="3"/>
  <c r="D305" i="3"/>
  <c r="C305" i="3"/>
  <c r="AB305" i="3" s="1"/>
  <c r="B305" i="3"/>
  <c r="A305" i="3"/>
  <c r="AA304" i="3"/>
  <c r="Z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AC304" i="3" s="1"/>
  <c r="E304" i="3"/>
  <c r="D304" i="3"/>
  <c r="C304" i="3"/>
  <c r="AB304" i="3" s="1"/>
  <c r="B304" i="3"/>
  <c r="A304" i="3"/>
  <c r="Z303" i="3"/>
  <c r="Y303" i="3"/>
  <c r="X303" i="3"/>
  <c r="W303" i="3"/>
  <c r="AA303" i="3" s="1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AB303" i="3" s="1"/>
  <c r="D303" i="3"/>
  <c r="AC303" i="3" s="1"/>
  <c r="C303" i="3"/>
  <c r="B303" i="3"/>
  <c r="A303" i="3"/>
  <c r="AC302" i="3"/>
  <c r="Z302" i="3"/>
  <c r="Y302" i="3"/>
  <c r="X302" i="3"/>
  <c r="W302" i="3"/>
  <c r="AA302" i="3" s="1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AB302" i="3" s="1"/>
  <c r="D302" i="3"/>
  <c r="C302" i="3"/>
  <c r="B302" i="3"/>
  <c r="A302" i="3"/>
  <c r="Z301" i="3"/>
  <c r="Y301" i="3"/>
  <c r="X301" i="3"/>
  <c r="W301" i="3"/>
  <c r="AA301" i="3" s="1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AC301" i="3" s="1"/>
  <c r="E301" i="3"/>
  <c r="AB301" i="3" s="1"/>
  <c r="D301" i="3"/>
  <c r="C301" i="3"/>
  <c r="B301" i="3"/>
  <c r="A301" i="3"/>
  <c r="Z300" i="3"/>
  <c r="Y300" i="3"/>
  <c r="X300" i="3"/>
  <c r="W300" i="3"/>
  <c r="AA300" i="3" s="1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AC300" i="3" s="1"/>
  <c r="E300" i="3"/>
  <c r="D300" i="3"/>
  <c r="C300" i="3"/>
  <c r="AB300" i="3" s="1"/>
  <c r="B300" i="3"/>
  <c r="A300" i="3"/>
  <c r="AB299" i="3"/>
  <c r="Z299" i="3"/>
  <c r="Y299" i="3"/>
  <c r="X299" i="3"/>
  <c r="W299" i="3"/>
  <c r="AA299" i="3" s="1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AC299" i="3" s="1"/>
  <c r="E299" i="3"/>
  <c r="D299" i="3"/>
  <c r="C299" i="3"/>
  <c r="B299" i="3"/>
  <c r="A299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A298" i="3"/>
  <c r="AA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AC297" i="3" s="1"/>
  <c r="E297" i="3"/>
  <c r="D297" i="3"/>
  <c r="C297" i="3"/>
  <c r="AB297" i="3" s="1"/>
  <c r="B297" i="3"/>
  <c r="A297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AC296" i="3" s="1"/>
  <c r="E296" i="3"/>
  <c r="D296" i="3"/>
  <c r="C296" i="3"/>
  <c r="AB296" i="3" s="1"/>
  <c r="B296" i="3"/>
  <c r="A296" i="3"/>
  <c r="AB295" i="3"/>
  <c r="Z295" i="3"/>
  <c r="Y295" i="3"/>
  <c r="X295" i="3"/>
  <c r="W295" i="3"/>
  <c r="AA295" i="3" s="1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AC295" i="3" s="1"/>
  <c r="C295" i="3"/>
  <c r="B295" i="3"/>
  <c r="A295" i="3"/>
  <c r="AC294" i="3"/>
  <c r="Z294" i="3"/>
  <c r="Y294" i="3"/>
  <c r="X294" i="3"/>
  <c r="W294" i="3"/>
  <c r="AA294" i="3" s="1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AB294" i="3" s="1"/>
  <c r="D294" i="3"/>
  <c r="C294" i="3"/>
  <c r="B294" i="3"/>
  <c r="A294" i="3"/>
  <c r="Z293" i="3"/>
  <c r="Y293" i="3"/>
  <c r="X293" i="3"/>
  <c r="W293" i="3"/>
  <c r="AA293" i="3" s="1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AC293" i="3" s="1"/>
  <c r="E293" i="3"/>
  <c r="AB293" i="3" s="1"/>
  <c r="D293" i="3"/>
  <c r="C293" i="3"/>
  <c r="B293" i="3"/>
  <c r="A293" i="3"/>
  <c r="AB292" i="3"/>
  <c r="Z292" i="3"/>
  <c r="Y292" i="3"/>
  <c r="X292" i="3"/>
  <c r="W292" i="3"/>
  <c r="AA292" i="3" s="1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A292" i="3"/>
  <c r="AB291" i="3"/>
  <c r="Z291" i="3"/>
  <c r="Y291" i="3"/>
  <c r="X291" i="3"/>
  <c r="W291" i="3"/>
  <c r="AA291" i="3" s="1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AB290" i="3" s="1"/>
  <c r="B290" i="3"/>
  <c r="A290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AC289" i="3" s="1"/>
  <c r="E289" i="3"/>
  <c r="D289" i="3"/>
  <c r="C289" i="3"/>
  <c r="AB289" i="3" s="1"/>
  <c r="B289" i="3"/>
  <c r="A289" i="3"/>
  <c r="AA288" i="3"/>
  <c r="Z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AC288" i="3" s="1"/>
  <c r="E288" i="3"/>
  <c r="D288" i="3"/>
  <c r="C288" i="3"/>
  <c r="AB288" i="3" s="1"/>
  <c r="B288" i="3"/>
  <c r="A288" i="3"/>
  <c r="Z287" i="3"/>
  <c r="Y287" i="3"/>
  <c r="X287" i="3"/>
  <c r="W287" i="3"/>
  <c r="AA287" i="3" s="1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AB287" i="3" s="1"/>
  <c r="D287" i="3"/>
  <c r="AC287" i="3" s="1"/>
  <c r="C287" i="3"/>
  <c r="B287" i="3"/>
  <c r="A287" i="3"/>
  <c r="AC286" i="3"/>
  <c r="Z286" i="3"/>
  <c r="Y286" i="3"/>
  <c r="X286" i="3"/>
  <c r="W286" i="3"/>
  <c r="AA286" i="3" s="1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AB286" i="3" s="1"/>
  <c r="D286" i="3"/>
  <c r="C286" i="3"/>
  <c r="B286" i="3"/>
  <c r="A286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AC285" i="3" s="1"/>
  <c r="E285" i="3"/>
  <c r="AB285" i="3" s="1"/>
  <c r="D285" i="3"/>
  <c r="C285" i="3"/>
  <c r="B285" i="3"/>
  <c r="A285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AC284" i="3" s="1"/>
  <c r="E284" i="3"/>
  <c r="D284" i="3"/>
  <c r="C284" i="3"/>
  <c r="AB284" i="3" s="1"/>
  <c r="B284" i="3"/>
  <c r="A284" i="3"/>
  <c r="AB283" i="3"/>
  <c r="Z283" i="3"/>
  <c r="Y283" i="3"/>
  <c r="X283" i="3"/>
  <c r="W283" i="3"/>
  <c r="AA283" i="3" s="1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AC282" i="3"/>
  <c r="Z282" i="3"/>
  <c r="Y282" i="3"/>
  <c r="X282" i="3"/>
  <c r="W282" i="3"/>
  <c r="AA282" i="3" s="1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AB282" i="3" s="1"/>
  <c r="D282" i="3"/>
  <c r="C282" i="3"/>
  <c r="B282" i="3"/>
  <c r="A282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AC281" i="3" s="1"/>
  <c r="E281" i="3"/>
  <c r="D281" i="3"/>
  <c r="C281" i="3"/>
  <c r="AB281" i="3" s="1"/>
  <c r="B281" i="3"/>
  <c r="A281" i="3"/>
  <c r="Z280" i="3"/>
  <c r="Y280" i="3"/>
  <c r="X280" i="3"/>
  <c r="W280" i="3"/>
  <c r="AA280" i="3" s="1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AC280" i="3" s="1"/>
  <c r="E280" i="3"/>
  <c r="D280" i="3"/>
  <c r="C280" i="3"/>
  <c r="AB280" i="3" s="1"/>
  <c r="B280" i="3"/>
  <c r="A280" i="3"/>
  <c r="AC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AB279" i="3" s="1"/>
  <c r="D279" i="3"/>
  <c r="C279" i="3"/>
  <c r="B279" i="3"/>
  <c r="A279" i="3"/>
  <c r="AC278" i="3"/>
  <c r="Z278" i="3"/>
  <c r="Y278" i="3"/>
  <c r="X278" i="3"/>
  <c r="W278" i="3"/>
  <c r="AA278" i="3" s="1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Z277" i="3"/>
  <c r="Y277" i="3"/>
  <c r="X277" i="3"/>
  <c r="W277" i="3"/>
  <c r="AA277" i="3" s="1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AC277" i="3" s="1"/>
  <c r="E277" i="3"/>
  <c r="AB277" i="3" s="1"/>
  <c r="D277" i="3"/>
  <c r="C277" i="3"/>
  <c r="B277" i="3"/>
  <c r="A277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AC276" i="3" s="1"/>
  <c r="C276" i="3"/>
  <c r="B276" i="3"/>
  <c r="A276" i="3"/>
  <c r="AB275" i="3"/>
  <c r="Z275" i="3"/>
  <c r="Y275" i="3"/>
  <c r="X275" i="3"/>
  <c r="W275" i="3"/>
  <c r="AA275" i="3" s="1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AC275" i="3" s="1"/>
  <c r="E275" i="3"/>
  <c r="D275" i="3"/>
  <c r="C275" i="3"/>
  <c r="B275" i="3"/>
  <c r="A275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AA274" i="3" s="1"/>
  <c r="E274" i="3"/>
  <c r="AB274" i="3" s="1"/>
  <c r="D274" i="3"/>
  <c r="C274" i="3"/>
  <c r="B274" i="3"/>
  <c r="A274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AC273" i="3" s="1"/>
  <c r="E273" i="3"/>
  <c r="D273" i="3"/>
  <c r="C273" i="3"/>
  <c r="AB273" i="3" s="1"/>
  <c r="B273" i="3"/>
  <c r="A273" i="3"/>
  <c r="Z272" i="3"/>
  <c r="Y272" i="3"/>
  <c r="X272" i="3"/>
  <c r="W272" i="3"/>
  <c r="AA272" i="3" s="1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AC272" i="3" s="1"/>
  <c r="E272" i="3"/>
  <c r="D272" i="3"/>
  <c r="C272" i="3"/>
  <c r="AB272" i="3" s="1"/>
  <c r="B272" i="3"/>
  <c r="A272" i="3"/>
  <c r="AC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AB271" i="3" s="1"/>
  <c r="D271" i="3"/>
  <c r="C271" i="3"/>
  <c r="B271" i="3"/>
  <c r="A271" i="3"/>
  <c r="AC270" i="3"/>
  <c r="Z270" i="3"/>
  <c r="Y270" i="3"/>
  <c r="X270" i="3"/>
  <c r="W270" i="3"/>
  <c r="AA270" i="3" s="1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AB270" i="3" s="1"/>
  <c r="B270" i="3"/>
  <c r="A270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AC269" i="3" s="1"/>
  <c r="E269" i="3"/>
  <c r="AB269" i="3" s="1"/>
  <c r="D269" i="3"/>
  <c r="C269" i="3"/>
  <c r="B269" i="3"/>
  <c r="A269" i="3"/>
  <c r="AB268" i="3"/>
  <c r="Z268" i="3"/>
  <c r="Y268" i="3"/>
  <c r="X268" i="3"/>
  <c r="W268" i="3"/>
  <c r="AA268" i="3" s="1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AC268" i="3" s="1"/>
  <c r="C268" i="3"/>
  <c r="B268" i="3"/>
  <c r="A268" i="3"/>
  <c r="AB267" i="3"/>
  <c r="Z267" i="3"/>
  <c r="Y267" i="3"/>
  <c r="X267" i="3"/>
  <c r="W267" i="3"/>
  <c r="AA267" i="3" s="1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AC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AA266" i="3" s="1"/>
  <c r="E266" i="3"/>
  <c r="AB266" i="3" s="1"/>
  <c r="D266" i="3"/>
  <c r="C266" i="3"/>
  <c r="B266" i="3"/>
  <c r="A266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AC265" i="3" s="1"/>
  <c r="E265" i="3"/>
  <c r="D265" i="3"/>
  <c r="C265" i="3"/>
  <c r="AB265" i="3" s="1"/>
  <c r="B265" i="3"/>
  <c r="A265" i="3"/>
  <c r="AA264" i="3"/>
  <c r="Z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AC264" i="3" s="1"/>
  <c r="E264" i="3"/>
  <c r="D264" i="3"/>
  <c r="C264" i="3"/>
  <c r="AB264" i="3" s="1"/>
  <c r="B264" i="3"/>
  <c r="A264" i="3"/>
  <c r="AC263" i="3"/>
  <c r="AA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AB263" i="3" s="1"/>
  <c r="D263" i="3"/>
  <c r="C263" i="3"/>
  <c r="B263" i="3"/>
  <c r="A263" i="3"/>
  <c r="AC262" i="3"/>
  <c r="Z262" i="3"/>
  <c r="Y262" i="3"/>
  <c r="X262" i="3"/>
  <c r="W262" i="3"/>
  <c r="AA262" i="3" s="1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Z261" i="3"/>
  <c r="Y261" i="3"/>
  <c r="X261" i="3"/>
  <c r="W261" i="3"/>
  <c r="AA261" i="3" s="1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AC261" i="3" s="1"/>
  <c r="E261" i="3"/>
  <c r="AB261" i="3" s="1"/>
  <c r="D261" i="3"/>
  <c r="C261" i="3"/>
  <c r="B261" i="3"/>
  <c r="A261" i="3"/>
  <c r="AB260" i="3"/>
  <c r="Z260" i="3"/>
  <c r="Y260" i="3"/>
  <c r="X260" i="3"/>
  <c r="W260" i="3"/>
  <c r="AA260" i="3" s="1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AC260" i="3" s="1"/>
  <c r="C260" i="3"/>
  <c r="B260" i="3"/>
  <c r="A260" i="3"/>
  <c r="AB259" i="3"/>
  <c r="Z259" i="3"/>
  <c r="Y259" i="3"/>
  <c r="X259" i="3"/>
  <c r="W259" i="3"/>
  <c r="AA259" i="3" s="1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AC259" i="3" s="1"/>
  <c r="E259" i="3"/>
  <c r="D259" i="3"/>
  <c r="C259" i="3"/>
  <c r="B259" i="3"/>
  <c r="A259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AB258" i="3" s="1"/>
  <c r="D258" i="3"/>
  <c r="C258" i="3"/>
  <c r="B258" i="3"/>
  <c r="A258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AC257" i="3" s="1"/>
  <c r="E257" i="3"/>
  <c r="D257" i="3"/>
  <c r="C257" i="3"/>
  <c r="AB257" i="3" s="1"/>
  <c r="B257" i="3"/>
  <c r="A257" i="3"/>
  <c r="AA256" i="3"/>
  <c r="Z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AC256" i="3" s="1"/>
  <c r="E256" i="3"/>
  <c r="D256" i="3"/>
  <c r="C256" i="3"/>
  <c r="AB256" i="3" s="1"/>
  <c r="B256" i="3"/>
  <c r="A256" i="3"/>
  <c r="AC255" i="3"/>
  <c r="AA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AB255" i="3" s="1"/>
  <c r="D255" i="3"/>
  <c r="C255" i="3"/>
  <c r="B255" i="3"/>
  <c r="A255" i="3"/>
  <c r="AC254" i="3"/>
  <c r="Z254" i="3"/>
  <c r="Y254" i="3"/>
  <c r="X254" i="3"/>
  <c r="W254" i="3"/>
  <c r="AA254" i="3" s="1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AB254" i="3" s="1"/>
  <c r="B254" i="3"/>
  <c r="A254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AC253" i="3" s="1"/>
  <c r="E253" i="3"/>
  <c r="AB253" i="3" s="1"/>
  <c r="D253" i="3"/>
  <c r="C253" i="3"/>
  <c r="B253" i="3"/>
  <c r="A253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AC252" i="3" s="1"/>
  <c r="C252" i="3"/>
  <c r="AB252" i="3" s="1"/>
  <c r="B252" i="3"/>
  <c r="A252" i="3"/>
  <c r="AB251" i="3"/>
  <c r="Z251" i="3"/>
  <c r="Y251" i="3"/>
  <c r="X251" i="3"/>
  <c r="W251" i="3"/>
  <c r="AA251" i="3" s="1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AC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AA250" i="3" s="1"/>
  <c r="E250" i="3"/>
  <c r="AB250" i="3" s="1"/>
  <c r="D250" i="3"/>
  <c r="C250" i="3"/>
  <c r="B250" i="3"/>
  <c r="A250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AC249" i="3" s="1"/>
  <c r="E249" i="3"/>
  <c r="D249" i="3"/>
  <c r="C249" i="3"/>
  <c r="AB249" i="3" s="1"/>
  <c r="B249" i="3"/>
  <c r="A249" i="3"/>
  <c r="Z248" i="3"/>
  <c r="Y248" i="3"/>
  <c r="X248" i="3"/>
  <c r="W248" i="3"/>
  <c r="AA248" i="3" s="1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AC248" i="3" s="1"/>
  <c r="E248" i="3"/>
  <c r="D248" i="3"/>
  <c r="C248" i="3"/>
  <c r="AB248" i="3" s="1"/>
  <c r="B248" i="3"/>
  <c r="A248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AC247" i="3" s="1"/>
  <c r="C247" i="3"/>
  <c r="B247" i="3"/>
  <c r="A247" i="3"/>
  <c r="AC246" i="3"/>
  <c r="Z246" i="3"/>
  <c r="Y246" i="3"/>
  <c r="X246" i="3"/>
  <c r="W246" i="3"/>
  <c r="AA246" i="3" s="1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Z245" i="3"/>
  <c r="Y245" i="3"/>
  <c r="X245" i="3"/>
  <c r="W245" i="3"/>
  <c r="AA245" i="3" s="1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AC245" i="3" s="1"/>
  <c r="E245" i="3"/>
  <c r="AB245" i="3" s="1"/>
  <c r="D245" i="3"/>
  <c r="C245" i="3"/>
  <c r="B245" i="3"/>
  <c r="A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AC244" i="3" s="1"/>
  <c r="C244" i="3"/>
  <c r="B244" i="3"/>
  <c r="A244" i="3"/>
  <c r="AB243" i="3"/>
  <c r="Z243" i="3"/>
  <c r="Y243" i="3"/>
  <c r="X243" i="3"/>
  <c r="W243" i="3"/>
  <c r="AA243" i="3" s="1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AC243" i="3" s="1"/>
  <c r="E243" i="3"/>
  <c r="D243" i="3"/>
  <c r="C243" i="3"/>
  <c r="B243" i="3"/>
  <c r="A243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AB242" i="3" s="1"/>
  <c r="D242" i="3"/>
  <c r="C242" i="3"/>
  <c r="B242" i="3"/>
  <c r="A242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AC241" i="3" s="1"/>
  <c r="E241" i="3"/>
  <c r="D241" i="3"/>
  <c r="C241" i="3"/>
  <c r="AB241" i="3" s="1"/>
  <c r="B241" i="3"/>
  <c r="A241" i="3"/>
  <c r="Z240" i="3"/>
  <c r="Y240" i="3"/>
  <c r="X240" i="3"/>
  <c r="W240" i="3"/>
  <c r="AA240" i="3" s="1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AC240" i="3" s="1"/>
  <c r="E240" i="3"/>
  <c r="D240" i="3"/>
  <c r="C240" i="3"/>
  <c r="AB240" i="3" s="1"/>
  <c r="B240" i="3"/>
  <c r="A240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AC239" i="3" s="1"/>
  <c r="C239" i="3"/>
  <c r="B239" i="3"/>
  <c r="A239" i="3"/>
  <c r="AC238" i="3"/>
  <c r="Z238" i="3"/>
  <c r="Y238" i="3"/>
  <c r="X238" i="3"/>
  <c r="W238" i="3"/>
  <c r="AA238" i="3" s="1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AB238" i="3" s="1"/>
  <c r="B238" i="3"/>
  <c r="A238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AC237" i="3" s="1"/>
  <c r="E237" i="3"/>
  <c r="AB237" i="3" s="1"/>
  <c r="D237" i="3"/>
  <c r="C237" i="3"/>
  <c r="B237" i="3"/>
  <c r="A237" i="3"/>
  <c r="AB236" i="3"/>
  <c r="Z236" i="3"/>
  <c r="Y236" i="3"/>
  <c r="X236" i="3"/>
  <c r="W236" i="3"/>
  <c r="AA236" i="3" s="1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AC236" i="3" s="1"/>
  <c r="C236" i="3"/>
  <c r="B236" i="3"/>
  <c r="A236" i="3"/>
  <c r="AB235" i="3"/>
  <c r="Z235" i="3"/>
  <c r="Y235" i="3"/>
  <c r="X235" i="3"/>
  <c r="W235" i="3"/>
  <c r="AA235" i="3" s="1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AC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AA234" i="3" s="1"/>
  <c r="E234" i="3"/>
  <c r="AB234" i="3" s="1"/>
  <c r="D234" i="3"/>
  <c r="C234" i="3"/>
  <c r="B234" i="3"/>
  <c r="A234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AC233" i="3" s="1"/>
  <c r="E233" i="3"/>
  <c r="D233" i="3"/>
  <c r="C233" i="3"/>
  <c r="AB233" i="3" s="1"/>
  <c r="B233" i="3"/>
  <c r="A233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AC232" i="3" s="1"/>
  <c r="E232" i="3"/>
  <c r="D232" i="3"/>
  <c r="C232" i="3"/>
  <c r="AB232" i="3" s="1"/>
  <c r="B232" i="3"/>
  <c r="A232" i="3"/>
  <c r="AC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AB231" i="3" s="1"/>
  <c r="D231" i="3"/>
  <c r="C231" i="3"/>
  <c r="B231" i="3"/>
  <c r="A231" i="3"/>
  <c r="AC230" i="3"/>
  <c r="Z230" i="3"/>
  <c r="Y230" i="3"/>
  <c r="X230" i="3"/>
  <c r="W230" i="3"/>
  <c r="AA230" i="3" s="1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Z229" i="3"/>
  <c r="Y229" i="3"/>
  <c r="X229" i="3"/>
  <c r="W229" i="3"/>
  <c r="AA229" i="3" s="1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AC229" i="3" s="1"/>
  <c r="E229" i="3"/>
  <c r="AB229" i="3" s="1"/>
  <c r="D229" i="3"/>
  <c r="C229" i="3"/>
  <c r="B229" i="3"/>
  <c r="A229" i="3"/>
  <c r="AB228" i="3"/>
  <c r="Z228" i="3"/>
  <c r="Y228" i="3"/>
  <c r="X228" i="3"/>
  <c r="W228" i="3"/>
  <c r="AA228" i="3" s="1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AB227" i="3"/>
  <c r="Z227" i="3"/>
  <c r="Y227" i="3"/>
  <c r="X227" i="3"/>
  <c r="W227" i="3"/>
  <c r="AA227" i="3" s="1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AC227" i="3" s="1"/>
  <c r="E227" i="3"/>
  <c r="D227" i="3"/>
  <c r="C227" i="3"/>
  <c r="B227" i="3"/>
  <c r="A227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AB226" i="3" s="1"/>
  <c r="D226" i="3"/>
  <c r="C226" i="3"/>
  <c r="B226" i="3"/>
  <c r="A226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AC225" i="3" s="1"/>
  <c r="E225" i="3"/>
  <c r="D225" i="3"/>
  <c r="C225" i="3"/>
  <c r="AB225" i="3" s="1"/>
  <c r="B225" i="3"/>
  <c r="A225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AC224" i="3" s="1"/>
  <c r="E224" i="3"/>
  <c r="D224" i="3"/>
  <c r="C224" i="3"/>
  <c r="AB224" i="3" s="1"/>
  <c r="B224" i="3"/>
  <c r="A224" i="3"/>
  <c r="AC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AB223" i="3" s="1"/>
  <c r="D223" i="3"/>
  <c r="C223" i="3"/>
  <c r="B223" i="3"/>
  <c r="A223" i="3"/>
  <c r="AC222" i="3"/>
  <c r="Z222" i="3"/>
  <c r="Y222" i="3"/>
  <c r="X222" i="3"/>
  <c r="W222" i="3"/>
  <c r="AA222" i="3" s="1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AB222" i="3" s="1"/>
  <c r="B222" i="3"/>
  <c r="A222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AC221" i="3" s="1"/>
  <c r="E221" i="3"/>
  <c r="AB221" i="3" s="1"/>
  <c r="D221" i="3"/>
  <c r="C221" i="3"/>
  <c r="B221" i="3"/>
  <c r="A221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AC220" i="3" s="1"/>
  <c r="E220" i="3"/>
  <c r="D220" i="3"/>
  <c r="C220" i="3"/>
  <c r="AB220" i="3" s="1"/>
  <c r="B220" i="3"/>
  <c r="A220" i="3"/>
  <c r="AB219" i="3"/>
  <c r="Z219" i="3"/>
  <c r="Y219" i="3"/>
  <c r="X219" i="3"/>
  <c r="W219" i="3"/>
  <c r="AA219" i="3" s="1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AC218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AA218" i="3" s="1"/>
  <c r="E218" i="3"/>
  <c r="AB218" i="3" s="1"/>
  <c r="D218" i="3"/>
  <c r="C218" i="3"/>
  <c r="B218" i="3"/>
  <c r="A218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AC217" i="3" s="1"/>
  <c r="E217" i="3"/>
  <c r="D217" i="3"/>
  <c r="C217" i="3"/>
  <c r="AB217" i="3" s="1"/>
  <c r="B217" i="3"/>
  <c r="A217" i="3"/>
  <c r="Z216" i="3"/>
  <c r="Y216" i="3"/>
  <c r="X216" i="3"/>
  <c r="W216" i="3"/>
  <c r="AA216" i="3" s="1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AC216" i="3" s="1"/>
  <c r="E216" i="3"/>
  <c r="D216" i="3"/>
  <c r="C216" i="3"/>
  <c r="AB216" i="3" s="1"/>
  <c r="B216" i="3"/>
  <c r="A216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AC215" i="3" s="1"/>
  <c r="C215" i="3"/>
  <c r="B215" i="3"/>
  <c r="A215" i="3"/>
  <c r="AC214" i="3"/>
  <c r="Z214" i="3"/>
  <c r="Y214" i="3"/>
  <c r="X214" i="3"/>
  <c r="W214" i="3"/>
  <c r="AA214" i="3" s="1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Z213" i="3"/>
  <c r="Y213" i="3"/>
  <c r="X213" i="3"/>
  <c r="W213" i="3"/>
  <c r="AA213" i="3" s="1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AC213" i="3" s="1"/>
  <c r="E213" i="3"/>
  <c r="AB213" i="3" s="1"/>
  <c r="D213" i="3"/>
  <c r="C213" i="3"/>
  <c r="B213" i="3"/>
  <c r="A213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AB211" i="3"/>
  <c r="Z211" i="3"/>
  <c r="Y211" i="3"/>
  <c r="X211" i="3"/>
  <c r="W211" i="3"/>
  <c r="AA211" i="3" s="1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AC211" i="3" s="1"/>
  <c r="E211" i="3"/>
  <c r="D211" i="3"/>
  <c r="C211" i="3"/>
  <c r="B211" i="3"/>
  <c r="A211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AB210" i="3" s="1"/>
  <c r="D210" i="3"/>
  <c r="C210" i="3"/>
  <c r="B210" i="3"/>
  <c r="A210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AC209" i="3" s="1"/>
  <c r="E209" i="3"/>
  <c r="D209" i="3"/>
  <c r="C209" i="3"/>
  <c r="AB209" i="3" s="1"/>
  <c r="B209" i="3"/>
  <c r="A209" i="3"/>
  <c r="Z208" i="3"/>
  <c r="Y208" i="3"/>
  <c r="X208" i="3"/>
  <c r="W208" i="3"/>
  <c r="AA208" i="3" s="1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AC208" i="3" s="1"/>
  <c r="E208" i="3"/>
  <c r="D208" i="3"/>
  <c r="C208" i="3"/>
  <c r="AB208" i="3" s="1"/>
  <c r="B208" i="3"/>
  <c r="A208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AC207" i="3" s="1"/>
  <c r="C207" i="3"/>
  <c r="B207" i="3"/>
  <c r="A207" i="3"/>
  <c r="AC206" i="3"/>
  <c r="Z206" i="3"/>
  <c r="Y206" i="3"/>
  <c r="X206" i="3"/>
  <c r="W206" i="3"/>
  <c r="AA206" i="3" s="1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AB206" i="3" s="1"/>
  <c r="B206" i="3"/>
  <c r="A206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AC205" i="3" s="1"/>
  <c r="E205" i="3"/>
  <c r="AB205" i="3" s="1"/>
  <c r="D205" i="3"/>
  <c r="C205" i="3"/>
  <c r="B205" i="3"/>
  <c r="A205" i="3"/>
  <c r="Z204" i="3"/>
  <c r="Y204" i="3"/>
  <c r="X204" i="3"/>
  <c r="W204" i="3"/>
  <c r="AA204" i="3" s="1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AC204" i="3" s="1"/>
  <c r="E204" i="3"/>
  <c r="D204" i="3"/>
  <c r="C204" i="3"/>
  <c r="AB204" i="3" s="1"/>
  <c r="B204" i="3"/>
  <c r="A204" i="3"/>
  <c r="AB203" i="3"/>
  <c r="Z203" i="3"/>
  <c r="Y203" i="3"/>
  <c r="X203" i="3"/>
  <c r="W203" i="3"/>
  <c r="AA203" i="3" s="1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AC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AA202" i="3" s="1"/>
  <c r="E202" i="3"/>
  <c r="AB202" i="3" s="1"/>
  <c r="D202" i="3"/>
  <c r="C202" i="3"/>
  <c r="B202" i="3"/>
  <c r="A202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AC201" i="3" s="1"/>
  <c r="E201" i="3"/>
  <c r="D201" i="3"/>
  <c r="C201" i="3"/>
  <c r="AB201" i="3" s="1"/>
  <c r="B201" i="3"/>
  <c r="A201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AC200" i="3" s="1"/>
  <c r="E200" i="3"/>
  <c r="D200" i="3"/>
  <c r="C200" i="3"/>
  <c r="AB200" i="3" s="1"/>
  <c r="B200" i="3"/>
  <c r="A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AC199" i="3" s="1"/>
  <c r="C199" i="3"/>
  <c r="B199" i="3"/>
  <c r="A199" i="3"/>
  <c r="AC198" i="3"/>
  <c r="Z198" i="3"/>
  <c r="Y198" i="3"/>
  <c r="X198" i="3"/>
  <c r="W198" i="3"/>
  <c r="AA198" i="3" s="1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Z197" i="3"/>
  <c r="Y197" i="3"/>
  <c r="X197" i="3"/>
  <c r="W197" i="3"/>
  <c r="AA197" i="3" s="1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AC197" i="3" s="1"/>
  <c r="E197" i="3"/>
  <c r="AB197" i="3" s="1"/>
  <c r="D197" i="3"/>
  <c r="C197" i="3"/>
  <c r="B197" i="3"/>
  <c r="A197" i="3"/>
  <c r="AB196" i="3"/>
  <c r="Z196" i="3"/>
  <c r="Y196" i="3"/>
  <c r="X196" i="3"/>
  <c r="W196" i="3"/>
  <c r="AA196" i="3" s="1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AB195" i="3"/>
  <c r="Z195" i="3"/>
  <c r="Y195" i="3"/>
  <c r="X195" i="3"/>
  <c r="W195" i="3"/>
  <c r="AA195" i="3" s="1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AC195" i="3" s="1"/>
  <c r="E195" i="3"/>
  <c r="D195" i="3"/>
  <c r="C195" i="3"/>
  <c r="B195" i="3"/>
  <c r="A195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AB194" i="3" s="1"/>
  <c r="D194" i="3"/>
  <c r="C194" i="3"/>
  <c r="B194" i="3"/>
  <c r="A194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AC193" i="3" s="1"/>
  <c r="E193" i="3"/>
  <c r="D193" i="3"/>
  <c r="C193" i="3"/>
  <c r="AB193" i="3" s="1"/>
  <c r="B193" i="3"/>
  <c r="A193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AC192" i="3" s="1"/>
  <c r="E192" i="3"/>
  <c r="D192" i="3"/>
  <c r="C192" i="3"/>
  <c r="AB192" i="3" s="1"/>
  <c r="B192" i="3"/>
  <c r="A192" i="3"/>
  <c r="AC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AB191" i="3" s="1"/>
  <c r="D191" i="3"/>
  <c r="C191" i="3"/>
  <c r="B191" i="3"/>
  <c r="A191" i="3"/>
  <c r="AC190" i="3"/>
  <c r="Z190" i="3"/>
  <c r="Y190" i="3"/>
  <c r="X190" i="3"/>
  <c r="W190" i="3"/>
  <c r="AA190" i="3" s="1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AB190" i="3" s="1"/>
  <c r="B190" i="3"/>
  <c r="A190" i="3"/>
  <c r="AC189" i="3"/>
  <c r="Z189" i="3"/>
  <c r="Y189" i="3"/>
  <c r="X189" i="3"/>
  <c r="W189" i="3"/>
  <c r="AA189" i="3" s="1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AB189" i="3" s="1"/>
  <c r="D189" i="3"/>
  <c r="C189" i="3"/>
  <c r="B189" i="3"/>
  <c r="A189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AC188" i="3" s="1"/>
  <c r="E188" i="3"/>
  <c r="D188" i="3"/>
  <c r="C188" i="3"/>
  <c r="AB188" i="3" s="1"/>
  <c r="B188" i="3"/>
  <c r="A188" i="3"/>
  <c r="AB187" i="3"/>
  <c r="Z187" i="3"/>
  <c r="Y187" i="3"/>
  <c r="X187" i="3"/>
  <c r="W187" i="3"/>
  <c r="AA187" i="3" s="1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AC187" i="3" s="1"/>
  <c r="E187" i="3"/>
  <c r="D187" i="3"/>
  <c r="C187" i="3"/>
  <c r="B187" i="3"/>
  <c r="A187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AB186" i="3" s="1"/>
  <c r="D186" i="3"/>
  <c r="C186" i="3"/>
  <c r="B186" i="3"/>
  <c r="A186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AC185" i="3" s="1"/>
  <c r="E185" i="3"/>
  <c r="D185" i="3"/>
  <c r="C185" i="3"/>
  <c r="AB185" i="3" s="1"/>
  <c r="B185" i="3"/>
  <c r="A185" i="3"/>
  <c r="Z184" i="3"/>
  <c r="Y184" i="3"/>
  <c r="X184" i="3"/>
  <c r="W184" i="3"/>
  <c r="AA184" i="3" s="1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AC184" i="3" s="1"/>
  <c r="E184" i="3"/>
  <c r="D184" i="3"/>
  <c r="C184" i="3"/>
  <c r="AB184" i="3" s="1"/>
  <c r="B184" i="3"/>
  <c r="A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AC183" i="3" s="1"/>
  <c r="C183" i="3"/>
  <c r="B183" i="3"/>
  <c r="A183" i="3"/>
  <c r="AC182" i="3"/>
  <c r="Z182" i="3"/>
  <c r="Y182" i="3"/>
  <c r="X182" i="3"/>
  <c r="W182" i="3"/>
  <c r="AA182" i="3" s="1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AB182" i="3" s="1"/>
  <c r="B182" i="3"/>
  <c r="A182" i="3"/>
  <c r="AB181" i="3"/>
  <c r="Z181" i="3"/>
  <c r="Y181" i="3"/>
  <c r="X181" i="3"/>
  <c r="W181" i="3"/>
  <c r="AA181" i="3" s="1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AC181" i="3" s="1"/>
  <c r="C181" i="3"/>
  <c r="B181" i="3"/>
  <c r="A181" i="3"/>
  <c r="AB180" i="3"/>
  <c r="Z180" i="3"/>
  <c r="Y180" i="3"/>
  <c r="X180" i="3"/>
  <c r="W180" i="3"/>
  <c r="AA180" i="3" s="1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AA179" i="3" s="1"/>
  <c r="E179" i="3"/>
  <c r="AB179" i="3" s="1"/>
  <c r="D179" i="3"/>
  <c r="AC179" i="3" s="1"/>
  <c r="C179" i="3"/>
  <c r="B179" i="3"/>
  <c r="A179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AB178" i="3" s="1"/>
  <c r="B178" i="3"/>
  <c r="A178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AC177" i="3" s="1"/>
  <c r="E177" i="3"/>
  <c r="D177" i="3"/>
  <c r="C177" i="3"/>
  <c r="AB177" i="3" s="1"/>
  <c r="B177" i="3"/>
  <c r="A177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AC176" i="3" s="1"/>
  <c r="C176" i="3"/>
  <c r="AB176" i="3" s="1"/>
  <c r="B176" i="3"/>
  <c r="A176" i="3"/>
  <c r="AC175" i="3"/>
  <c r="Z175" i="3"/>
  <c r="Y175" i="3"/>
  <c r="X175" i="3"/>
  <c r="W175" i="3"/>
  <c r="AA175" i="3" s="1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AB175" i="3" s="1"/>
  <c r="D175" i="3"/>
  <c r="C175" i="3"/>
  <c r="B175" i="3"/>
  <c r="A175" i="3"/>
  <c r="Z174" i="3"/>
  <c r="Y174" i="3"/>
  <c r="X174" i="3"/>
  <c r="W174" i="3"/>
  <c r="AA174" i="3" s="1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AC174" i="3" s="1"/>
  <c r="E174" i="3"/>
  <c r="D174" i="3"/>
  <c r="C174" i="3"/>
  <c r="B174" i="3"/>
  <c r="A174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AC173" i="3" s="1"/>
  <c r="E173" i="3"/>
  <c r="D173" i="3"/>
  <c r="C173" i="3"/>
  <c r="AB173" i="3" s="1"/>
  <c r="B173" i="3"/>
  <c r="A173" i="3"/>
  <c r="AB172" i="3"/>
  <c r="Z172" i="3"/>
  <c r="Y172" i="3"/>
  <c r="X172" i="3"/>
  <c r="W172" i="3"/>
  <c r="AA172" i="3" s="1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AC172" i="3" s="1"/>
  <c r="C172" i="3"/>
  <c r="B172" i="3"/>
  <c r="A172" i="3"/>
  <c r="AB171" i="3"/>
  <c r="Z171" i="3"/>
  <c r="Y171" i="3"/>
  <c r="X171" i="3"/>
  <c r="W171" i="3"/>
  <c r="AA171" i="3" s="1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AC171" i="3" s="1"/>
  <c r="C171" i="3"/>
  <c r="B171" i="3"/>
  <c r="A171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AB170" i="3" s="1"/>
  <c r="B170" i="3"/>
  <c r="A170" i="3"/>
  <c r="Z169" i="3"/>
  <c r="Y169" i="3"/>
  <c r="X169" i="3"/>
  <c r="W169" i="3"/>
  <c r="AA169" i="3" s="1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AC169" i="3" s="1"/>
  <c r="E169" i="3"/>
  <c r="D169" i="3"/>
  <c r="C169" i="3"/>
  <c r="AB169" i="3" s="1"/>
  <c r="B169" i="3"/>
  <c r="A169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AC168" i="3" s="1"/>
  <c r="C168" i="3"/>
  <c r="AB168" i="3" s="1"/>
  <c r="B168" i="3"/>
  <c r="A168" i="3"/>
  <c r="AC167" i="3"/>
  <c r="Z167" i="3"/>
  <c r="Y167" i="3"/>
  <c r="X167" i="3"/>
  <c r="W167" i="3"/>
  <c r="AA167" i="3" s="1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AB167" i="3" s="1"/>
  <c r="D167" i="3"/>
  <c r="C167" i="3"/>
  <c r="B167" i="3"/>
  <c r="A167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AC166" i="3" s="1"/>
  <c r="E166" i="3"/>
  <c r="D166" i="3"/>
  <c r="C166" i="3"/>
  <c r="AB166" i="3" s="1"/>
  <c r="B166" i="3"/>
  <c r="A166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AC165" i="3" s="1"/>
  <c r="E165" i="3"/>
  <c r="D165" i="3"/>
  <c r="C165" i="3"/>
  <c r="AB165" i="3" s="1"/>
  <c r="B165" i="3"/>
  <c r="A165" i="3"/>
  <c r="AB164" i="3"/>
  <c r="Z164" i="3"/>
  <c r="Y164" i="3"/>
  <c r="X164" i="3"/>
  <c r="W164" i="3"/>
  <c r="AA164" i="3" s="1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AC164" i="3" s="1"/>
  <c r="C164" i="3"/>
  <c r="B164" i="3"/>
  <c r="A164" i="3"/>
  <c r="AB163" i="3"/>
  <c r="Z163" i="3"/>
  <c r="Y163" i="3"/>
  <c r="X163" i="3"/>
  <c r="W163" i="3"/>
  <c r="AA163" i="3" s="1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AC163" i="3" s="1"/>
  <c r="C163" i="3"/>
  <c r="B163" i="3"/>
  <c r="A163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AB162" i="3" s="1"/>
  <c r="B162" i="3"/>
  <c r="A162" i="3"/>
  <c r="Z161" i="3"/>
  <c r="Y161" i="3"/>
  <c r="X161" i="3"/>
  <c r="W161" i="3"/>
  <c r="AA161" i="3" s="1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AC161" i="3" s="1"/>
  <c r="E161" i="3"/>
  <c r="D161" i="3"/>
  <c r="C161" i="3"/>
  <c r="AB161" i="3" s="1"/>
  <c r="B161" i="3"/>
  <c r="A161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AC160" i="3" s="1"/>
  <c r="C160" i="3"/>
  <c r="AB160" i="3" s="1"/>
  <c r="B160" i="3"/>
  <c r="A160" i="3"/>
  <c r="AC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AA159" i="3" s="1"/>
  <c r="E159" i="3"/>
  <c r="AB159" i="3" s="1"/>
  <c r="D159" i="3"/>
  <c r="C159" i="3"/>
  <c r="B159" i="3"/>
  <c r="A159" i="3"/>
  <c r="AC158" i="3"/>
  <c r="Z158" i="3"/>
  <c r="Y158" i="3"/>
  <c r="X158" i="3"/>
  <c r="W158" i="3"/>
  <c r="AA158" i="3" s="1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AB158" i="3" s="1"/>
  <c r="B158" i="3"/>
  <c r="A158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AC157" i="3" s="1"/>
  <c r="E157" i="3"/>
  <c r="D157" i="3"/>
  <c r="C157" i="3"/>
  <c r="AB157" i="3" s="1"/>
  <c r="B157" i="3"/>
  <c r="A157" i="3"/>
  <c r="AB156" i="3"/>
  <c r="Z156" i="3"/>
  <c r="Y156" i="3"/>
  <c r="X156" i="3"/>
  <c r="W156" i="3"/>
  <c r="AA156" i="3" s="1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AC156" i="3" s="1"/>
  <c r="C156" i="3"/>
  <c r="B156" i="3"/>
  <c r="A156" i="3"/>
  <c r="AB155" i="3"/>
  <c r="Z155" i="3"/>
  <c r="Y155" i="3"/>
  <c r="X155" i="3"/>
  <c r="W155" i="3"/>
  <c r="AA155" i="3" s="1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AC155" i="3" s="1"/>
  <c r="C155" i="3"/>
  <c r="B155" i="3"/>
  <c r="A155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AB154" i="3" s="1"/>
  <c r="B154" i="3"/>
  <c r="A154" i="3"/>
  <c r="Z153" i="3"/>
  <c r="Y153" i="3"/>
  <c r="X153" i="3"/>
  <c r="W153" i="3"/>
  <c r="AA153" i="3" s="1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AC153" i="3" s="1"/>
  <c r="E153" i="3"/>
  <c r="D153" i="3"/>
  <c r="C153" i="3"/>
  <c r="AB153" i="3" s="1"/>
  <c r="B153" i="3"/>
  <c r="A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AC152" i="3" s="1"/>
  <c r="C152" i="3"/>
  <c r="B152" i="3"/>
  <c r="A152" i="3"/>
  <c r="AC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AA151" i="3" s="1"/>
  <c r="E151" i="3"/>
  <c r="AB151" i="3" s="1"/>
  <c r="D151" i="3"/>
  <c r="C151" i="3"/>
  <c r="B151" i="3"/>
  <c r="A151" i="3"/>
  <c r="AC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AB150" i="3" s="1"/>
  <c r="B150" i="3"/>
  <c r="A150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AC149" i="3" s="1"/>
  <c r="E149" i="3"/>
  <c r="D149" i="3"/>
  <c r="C149" i="3"/>
  <c r="AB149" i="3" s="1"/>
  <c r="B149" i="3"/>
  <c r="A149" i="3"/>
  <c r="AB148" i="3"/>
  <c r="Z148" i="3"/>
  <c r="Y148" i="3"/>
  <c r="X148" i="3"/>
  <c r="W148" i="3"/>
  <c r="AA148" i="3" s="1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AC148" i="3" s="1"/>
  <c r="C148" i="3"/>
  <c r="B148" i="3"/>
  <c r="A148" i="3"/>
  <c r="Z147" i="3"/>
  <c r="Y147" i="3"/>
  <c r="X147" i="3"/>
  <c r="W147" i="3"/>
  <c r="AA147" i="3" s="1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AB147" i="3" s="1"/>
  <c r="D147" i="3"/>
  <c r="AC147" i="3" s="1"/>
  <c r="C147" i="3"/>
  <c r="B147" i="3"/>
  <c r="A147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AB146" i="3" s="1"/>
  <c r="B146" i="3"/>
  <c r="A146" i="3"/>
  <c r="Z145" i="3"/>
  <c r="Y145" i="3"/>
  <c r="X145" i="3"/>
  <c r="W145" i="3"/>
  <c r="AA145" i="3" s="1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AC145" i="3" s="1"/>
  <c r="E145" i="3"/>
  <c r="D145" i="3"/>
  <c r="C145" i="3"/>
  <c r="AB145" i="3" s="1"/>
  <c r="B145" i="3"/>
  <c r="A145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AC144" i="3" s="1"/>
  <c r="C144" i="3"/>
  <c r="AB144" i="3" s="1"/>
  <c r="B144" i="3"/>
  <c r="A144" i="3"/>
  <c r="AC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AA143" i="3" s="1"/>
  <c r="E143" i="3"/>
  <c r="AB143" i="3" s="1"/>
  <c r="D143" i="3"/>
  <c r="C143" i="3"/>
  <c r="B143" i="3"/>
  <c r="A143" i="3"/>
  <c r="AC142" i="3"/>
  <c r="Z142" i="3"/>
  <c r="Y142" i="3"/>
  <c r="X142" i="3"/>
  <c r="W142" i="3"/>
  <c r="AA142" i="3" s="1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AB142" i="3" s="1"/>
  <c r="B142" i="3"/>
  <c r="A142" i="3"/>
  <c r="Z141" i="3"/>
  <c r="Y141" i="3"/>
  <c r="X141" i="3"/>
  <c r="W141" i="3"/>
  <c r="AA141" i="3" s="1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AC141" i="3" s="1"/>
  <c r="E141" i="3"/>
  <c r="D141" i="3"/>
  <c r="C141" i="3"/>
  <c r="AB141" i="3" s="1"/>
  <c r="B141" i="3"/>
  <c r="A141" i="3"/>
  <c r="AB140" i="3"/>
  <c r="Z140" i="3"/>
  <c r="Y140" i="3"/>
  <c r="X140" i="3"/>
  <c r="W140" i="3"/>
  <c r="AA140" i="3" s="1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AC140" i="3" s="1"/>
  <c r="C140" i="3"/>
  <c r="B140" i="3"/>
  <c r="A140" i="3"/>
  <c r="AB139" i="3"/>
  <c r="Z139" i="3"/>
  <c r="Y139" i="3"/>
  <c r="X139" i="3"/>
  <c r="W139" i="3"/>
  <c r="AA139" i="3" s="1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AC139" i="3" s="1"/>
  <c r="C139" i="3"/>
  <c r="B139" i="3"/>
  <c r="A139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AB138" i="3" s="1"/>
  <c r="B138" i="3"/>
  <c r="A138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AC137" i="3" s="1"/>
  <c r="E137" i="3"/>
  <c r="D137" i="3"/>
  <c r="C137" i="3"/>
  <c r="AB137" i="3" s="1"/>
  <c r="B137" i="3"/>
  <c r="A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AC136" i="3" s="1"/>
  <c r="C136" i="3"/>
  <c r="B136" i="3"/>
  <c r="A136" i="3"/>
  <c r="AC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AA135" i="3" s="1"/>
  <c r="E135" i="3"/>
  <c r="AB135" i="3" s="1"/>
  <c r="D135" i="3"/>
  <c r="C135" i="3"/>
  <c r="B135" i="3"/>
  <c r="A135" i="3"/>
  <c r="AC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Z133" i="3"/>
  <c r="Y133" i="3"/>
  <c r="X133" i="3"/>
  <c r="W133" i="3"/>
  <c r="AA133" i="3" s="1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AC133" i="3" s="1"/>
  <c r="E133" i="3"/>
  <c r="D133" i="3"/>
  <c r="C133" i="3"/>
  <c r="AB133" i="3" s="1"/>
  <c r="B133" i="3"/>
  <c r="A133" i="3"/>
  <c r="AB132" i="3"/>
  <c r="Z132" i="3"/>
  <c r="Y132" i="3"/>
  <c r="X132" i="3"/>
  <c r="W132" i="3"/>
  <c r="AA132" i="3" s="1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AC132" i="3" s="1"/>
  <c r="C132" i="3"/>
  <c r="B132" i="3"/>
  <c r="A132" i="3"/>
  <c r="Z131" i="3"/>
  <c r="Y131" i="3"/>
  <c r="X131" i="3"/>
  <c r="W131" i="3"/>
  <c r="AA131" i="3" s="1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AB131" i="3" s="1"/>
  <c r="D131" i="3"/>
  <c r="AC131" i="3" s="1"/>
  <c r="C131" i="3"/>
  <c r="B131" i="3"/>
  <c r="A131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AB130" i="3" s="1"/>
  <c r="B130" i="3"/>
  <c r="A130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AC129" i="3" s="1"/>
  <c r="E129" i="3"/>
  <c r="D129" i="3"/>
  <c r="C129" i="3"/>
  <c r="AB129" i="3" s="1"/>
  <c r="B129" i="3"/>
  <c r="A129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AC128" i="3" s="1"/>
  <c r="C128" i="3"/>
  <c r="AB128" i="3" s="1"/>
  <c r="B128" i="3"/>
  <c r="A128" i="3"/>
  <c r="AC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AA127" i="3" s="1"/>
  <c r="E127" i="3"/>
  <c r="AB127" i="3" s="1"/>
  <c r="D127" i="3"/>
  <c r="C127" i="3"/>
  <c r="B127" i="3"/>
  <c r="A127" i="3"/>
  <c r="AC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AB126" i="3" s="1"/>
  <c r="B126" i="3"/>
  <c r="A126" i="3"/>
  <c r="Z125" i="3"/>
  <c r="Y125" i="3"/>
  <c r="X125" i="3"/>
  <c r="W125" i="3"/>
  <c r="AA125" i="3" s="1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AC125" i="3" s="1"/>
  <c r="E125" i="3"/>
  <c r="D125" i="3"/>
  <c r="C125" i="3"/>
  <c r="AB125" i="3" s="1"/>
  <c r="B125" i="3"/>
  <c r="A125" i="3"/>
  <c r="AB124" i="3"/>
  <c r="Z124" i="3"/>
  <c r="Y124" i="3"/>
  <c r="X124" i="3"/>
  <c r="W124" i="3"/>
  <c r="AA124" i="3" s="1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AC124" i="3" s="1"/>
  <c r="C124" i="3"/>
  <c r="B124" i="3"/>
  <c r="A124" i="3"/>
  <c r="Z123" i="3"/>
  <c r="Y123" i="3"/>
  <c r="X123" i="3"/>
  <c r="W123" i="3"/>
  <c r="AA123" i="3" s="1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AB123" i="3" s="1"/>
  <c r="D123" i="3"/>
  <c r="AC123" i="3" s="1"/>
  <c r="C123" i="3"/>
  <c r="B123" i="3"/>
  <c r="A123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AB122" i="3" s="1"/>
  <c r="B122" i="3"/>
  <c r="A122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AC121" i="3" s="1"/>
  <c r="E121" i="3"/>
  <c r="D121" i="3"/>
  <c r="C121" i="3"/>
  <c r="AB121" i="3" s="1"/>
  <c r="B121" i="3"/>
  <c r="A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AC120" i="3" s="1"/>
  <c r="C120" i="3"/>
  <c r="B120" i="3"/>
  <c r="A120" i="3"/>
  <c r="AC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AA119" i="3" s="1"/>
  <c r="E119" i="3"/>
  <c r="AB119" i="3" s="1"/>
  <c r="D119" i="3"/>
  <c r="C119" i="3"/>
  <c r="B119" i="3"/>
  <c r="A119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AC118" i="3" s="1"/>
  <c r="E118" i="3"/>
  <c r="D118" i="3"/>
  <c r="C118" i="3"/>
  <c r="B118" i="3"/>
  <c r="A118" i="3"/>
  <c r="Z117" i="3"/>
  <c r="Y117" i="3"/>
  <c r="X117" i="3"/>
  <c r="W117" i="3"/>
  <c r="AA117" i="3" s="1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AC117" i="3" s="1"/>
  <c r="E117" i="3"/>
  <c r="D117" i="3"/>
  <c r="C117" i="3"/>
  <c r="AB117" i="3" s="1"/>
  <c r="B117" i="3"/>
  <c r="A117" i="3"/>
  <c r="AB116" i="3"/>
  <c r="Z116" i="3"/>
  <c r="Y116" i="3"/>
  <c r="X116" i="3"/>
  <c r="W116" i="3"/>
  <c r="AA116" i="3" s="1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AC116" i="3" s="1"/>
  <c r="C116" i="3"/>
  <c r="B116" i="3"/>
  <c r="A116" i="3"/>
  <c r="Z115" i="3"/>
  <c r="Y115" i="3"/>
  <c r="X115" i="3"/>
  <c r="W115" i="3"/>
  <c r="AA115" i="3" s="1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AB115" i="3" s="1"/>
  <c r="D115" i="3"/>
  <c r="AC115" i="3" s="1"/>
  <c r="C115" i="3"/>
  <c r="B115" i="3"/>
  <c r="A115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AB114" i="3" s="1"/>
  <c r="B114" i="3"/>
  <c r="A114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AC113" i="3" s="1"/>
  <c r="E113" i="3"/>
  <c r="D113" i="3"/>
  <c r="C113" i="3"/>
  <c r="AB113" i="3" s="1"/>
  <c r="B113" i="3"/>
  <c r="A113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AC112" i="3" s="1"/>
  <c r="C112" i="3"/>
  <c r="AB112" i="3" s="1"/>
  <c r="B112" i="3"/>
  <c r="A112" i="3"/>
  <c r="AC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AA111" i="3" s="1"/>
  <c r="E111" i="3"/>
  <c r="AB111" i="3" s="1"/>
  <c r="D111" i="3"/>
  <c r="C111" i="3"/>
  <c r="B111" i="3"/>
  <c r="A111" i="3"/>
  <c r="Z110" i="3"/>
  <c r="Y110" i="3"/>
  <c r="X110" i="3"/>
  <c r="W110" i="3"/>
  <c r="AA110" i="3" s="1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AC110" i="3" s="1"/>
  <c r="E110" i="3"/>
  <c r="D110" i="3"/>
  <c r="C110" i="3"/>
  <c r="B110" i="3"/>
  <c r="A110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AC109" i="3" s="1"/>
  <c r="E109" i="3"/>
  <c r="D109" i="3"/>
  <c r="C109" i="3"/>
  <c r="AB109" i="3" s="1"/>
  <c r="B109" i="3"/>
  <c r="A109" i="3"/>
  <c r="AB108" i="3"/>
  <c r="Z108" i="3"/>
  <c r="Y108" i="3"/>
  <c r="X108" i="3"/>
  <c r="W108" i="3"/>
  <c r="AA108" i="3" s="1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AC108" i="3" s="1"/>
  <c r="C108" i="3"/>
  <c r="B108" i="3"/>
  <c r="A108" i="3"/>
  <c r="AB107" i="3"/>
  <c r="Z107" i="3"/>
  <c r="Y107" i="3"/>
  <c r="X107" i="3"/>
  <c r="W107" i="3"/>
  <c r="AA107" i="3" s="1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AC107" i="3" s="1"/>
  <c r="C107" i="3"/>
  <c r="B107" i="3"/>
  <c r="A107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AB106" i="3" s="1"/>
  <c r="B106" i="3"/>
  <c r="A106" i="3"/>
  <c r="Z105" i="3"/>
  <c r="Y105" i="3"/>
  <c r="X105" i="3"/>
  <c r="W105" i="3"/>
  <c r="AA105" i="3" s="1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AC105" i="3" s="1"/>
  <c r="E105" i="3"/>
  <c r="D105" i="3"/>
  <c r="C105" i="3"/>
  <c r="AB105" i="3" s="1"/>
  <c r="B105" i="3"/>
  <c r="A105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AC104" i="3" s="1"/>
  <c r="C104" i="3"/>
  <c r="AB104" i="3" s="1"/>
  <c r="B104" i="3"/>
  <c r="A104" i="3"/>
  <c r="AC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AA103" i="3" s="1"/>
  <c r="E103" i="3"/>
  <c r="AB103" i="3" s="1"/>
  <c r="D103" i="3"/>
  <c r="C103" i="3"/>
  <c r="B103" i="3"/>
  <c r="A103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AC102" i="3" s="1"/>
  <c r="E102" i="3"/>
  <c r="D102" i="3"/>
  <c r="C102" i="3"/>
  <c r="AB102" i="3" s="1"/>
  <c r="B102" i="3"/>
  <c r="A102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AC101" i="3" s="1"/>
  <c r="E101" i="3"/>
  <c r="D101" i="3"/>
  <c r="C101" i="3"/>
  <c r="AB101" i="3" s="1"/>
  <c r="B101" i="3"/>
  <c r="A101" i="3"/>
  <c r="AB100" i="3"/>
  <c r="Z100" i="3"/>
  <c r="Y100" i="3"/>
  <c r="X100" i="3"/>
  <c r="W100" i="3"/>
  <c r="AA100" i="3" s="1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AC100" i="3" s="1"/>
  <c r="C100" i="3"/>
  <c r="B100" i="3"/>
  <c r="A100" i="3"/>
  <c r="AC99" i="3"/>
  <c r="AB99" i="3"/>
  <c r="Z99" i="3"/>
  <c r="Y99" i="3"/>
  <c r="X99" i="3"/>
  <c r="W99" i="3"/>
  <c r="AA99" i="3" s="1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AB98" i="3" s="1"/>
  <c r="B98" i="3"/>
  <c r="A98" i="3"/>
  <c r="Z97" i="3"/>
  <c r="Y97" i="3"/>
  <c r="X97" i="3"/>
  <c r="W97" i="3"/>
  <c r="AA97" i="3" s="1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AC97" i="3" s="1"/>
  <c r="E97" i="3"/>
  <c r="D97" i="3"/>
  <c r="C97" i="3"/>
  <c r="AB97" i="3" s="1"/>
  <c r="B97" i="3"/>
  <c r="A97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AB96" i="3" s="1"/>
  <c r="B96" i="3"/>
  <c r="A96" i="3"/>
  <c r="AC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AB95" i="3" s="1"/>
  <c r="D95" i="3"/>
  <c r="C95" i="3"/>
  <c r="B95" i="3"/>
  <c r="A95" i="3"/>
  <c r="AC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B94" i="3" s="1"/>
  <c r="B94" i="3"/>
  <c r="A94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AC93" i="3" s="1"/>
  <c r="E93" i="3"/>
  <c r="D93" i="3"/>
  <c r="C93" i="3"/>
  <c r="AB93" i="3" s="1"/>
  <c r="B93" i="3"/>
  <c r="A93" i="3"/>
  <c r="AB92" i="3"/>
  <c r="Z92" i="3"/>
  <c r="Y92" i="3"/>
  <c r="X92" i="3"/>
  <c r="W92" i="3"/>
  <c r="AA92" i="3" s="1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AC92" i="3" s="1"/>
  <c r="C92" i="3"/>
  <c r="B92" i="3"/>
  <c r="A92" i="3"/>
  <c r="Z91" i="3"/>
  <c r="Y91" i="3"/>
  <c r="X91" i="3"/>
  <c r="W91" i="3"/>
  <c r="AA91" i="3" s="1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AB91" i="3" s="1"/>
  <c r="D91" i="3"/>
  <c r="AC91" i="3" s="1"/>
  <c r="C91" i="3"/>
  <c r="B91" i="3"/>
  <c r="A91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AB90" i="3" s="1"/>
  <c r="D90" i="3"/>
  <c r="C90" i="3"/>
  <c r="B90" i="3"/>
  <c r="A90" i="3"/>
  <c r="Z89" i="3"/>
  <c r="Y89" i="3"/>
  <c r="X89" i="3"/>
  <c r="W89" i="3"/>
  <c r="AA89" i="3" s="1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AC89" i="3" s="1"/>
  <c r="E89" i="3"/>
  <c r="D89" i="3"/>
  <c r="C89" i="3"/>
  <c r="AB89" i="3" s="1"/>
  <c r="B89" i="3"/>
  <c r="A89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AC88" i="3" s="1"/>
  <c r="E88" i="3"/>
  <c r="D88" i="3"/>
  <c r="C88" i="3"/>
  <c r="AB88" i="3" s="1"/>
  <c r="B88" i="3"/>
  <c r="A88" i="3"/>
  <c r="AC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AB87" i="3" s="1"/>
  <c r="D87" i="3"/>
  <c r="C87" i="3"/>
  <c r="B87" i="3"/>
  <c r="A87" i="3"/>
  <c r="AC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Z85" i="3"/>
  <c r="Y85" i="3"/>
  <c r="X85" i="3"/>
  <c r="W85" i="3"/>
  <c r="AA85" i="3" s="1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AC85" i="3" s="1"/>
  <c r="E85" i="3"/>
  <c r="D85" i="3"/>
  <c r="C85" i="3"/>
  <c r="AB85" i="3" s="1"/>
  <c r="B85" i="3"/>
  <c r="A85" i="3"/>
  <c r="AB84" i="3"/>
  <c r="Z84" i="3"/>
  <c r="Y84" i="3"/>
  <c r="X84" i="3"/>
  <c r="W84" i="3"/>
  <c r="AA84" i="3" s="1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AC84" i="3" s="1"/>
  <c r="C84" i="3"/>
  <c r="B84" i="3"/>
  <c r="A84" i="3"/>
  <c r="AC83" i="3"/>
  <c r="Z83" i="3"/>
  <c r="Y83" i="3"/>
  <c r="X83" i="3"/>
  <c r="W83" i="3"/>
  <c r="AA83" i="3" s="1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AB83" i="3" s="1"/>
  <c r="D83" i="3"/>
  <c r="C83" i="3"/>
  <c r="B83" i="3"/>
  <c r="A83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AB82" i="3" s="1"/>
  <c r="D82" i="3"/>
  <c r="C82" i="3"/>
  <c r="B82" i="3"/>
  <c r="A82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AC81" i="3" s="1"/>
  <c r="E81" i="3"/>
  <c r="D81" i="3"/>
  <c r="C81" i="3"/>
  <c r="AB81" i="3" s="1"/>
  <c r="B81" i="3"/>
  <c r="A81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AC80" i="3" s="1"/>
  <c r="E80" i="3"/>
  <c r="D80" i="3"/>
  <c r="C80" i="3"/>
  <c r="AB80" i="3" s="1"/>
  <c r="B80" i="3"/>
  <c r="A80" i="3"/>
  <c r="AC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AB79" i="3" s="1"/>
  <c r="D79" i="3"/>
  <c r="C79" i="3"/>
  <c r="B79" i="3"/>
  <c r="A79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AC78" i="3" s="1"/>
  <c r="E78" i="3"/>
  <c r="D78" i="3"/>
  <c r="C78" i="3"/>
  <c r="B78" i="3"/>
  <c r="A78" i="3"/>
  <c r="Z77" i="3"/>
  <c r="Y77" i="3"/>
  <c r="X77" i="3"/>
  <c r="W77" i="3"/>
  <c r="AA77" i="3" s="1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AC77" i="3" s="1"/>
  <c r="E77" i="3"/>
  <c r="D77" i="3"/>
  <c r="C77" i="3"/>
  <c r="AB77" i="3" s="1"/>
  <c r="B77" i="3"/>
  <c r="A77" i="3"/>
  <c r="AB76" i="3"/>
  <c r="Z76" i="3"/>
  <c r="Y76" i="3"/>
  <c r="X76" i="3"/>
  <c r="W76" i="3"/>
  <c r="AA76" i="3" s="1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AC76" i="3" s="1"/>
  <c r="C76" i="3"/>
  <c r="B76" i="3"/>
  <c r="A76" i="3"/>
  <c r="Z75" i="3"/>
  <c r="Y75" i="3"/>
  <c r="X75" i="3"/>
  <c r="W75" i="3"/>
  <c r="AA75" i="3" s="1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AB75" i="3" s="1"/>
  <c r="D75" i="3"/>
  <c r="AC75" i="3" s="1"/>
  <c r="C75" i="3"/>
  <c r="B75" i="3"/>
  <c r="A75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AB74" i="3" s="1"/>
  <c r="D74" i="3"/>
  <c r="C74" i="3"/>
  <c r="B74" i="3"/>
  <c r="A74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AC73" i="3" s="1"/>
  <c r="E73" i="3"/>
  <c r="D73" i="3"/>
  <c r="C73" i="3"/>
  <c r="AB73" i="3" s="1"/>
  <c r="B73" i="3"/>
  <c r="A73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AB72" i="3" s="1"/>
  <c r="B72" i="3"/>
  <c r="A72" i="3"/>
  <c r="AC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AB71" i="3" s="1"/>
  <c r="D71" i="3"/>
  <c r="C71" i="3"/>
  <c r="B71" i="3"/>
  <c r="A71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AC70" i="3" s="1"/>
  <c r="E70" i="3"/>
  <c r="D70" i="3"/>
  <c r="C70" i="3"/>
  <c r="AB70" i="3" s="1"/>
  <c r="B70" i="3"/>
  <c r="A70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AC69" i="3" s="1"/>
  <c r="E69" i="3"/>
  <c r="D69" i="3"/>
  <c r="C69" i="3"/>
  <c r="AB69" i="3" s="1"/>
  <c r="B69" i="3"/>
  <c r="A69" i="3"/>
  <c r="AB68" i="3"/>
  <c r="Z68" i="3"/>
  <c r="Y68" i="3"/>
  <c r="X68" i="3"/>
  <c r="W68" i="3"/>
  <c r="AA68" i="3" s="1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AC68" i="3" s="1"/>
  <c r="C68" i="3"/>
  <c r="B68" i="3"/>
  <c r="A68" i="3"/>
  <c r="AB67" i="3"/>
  <c r="Z67" i="3"/>
  <c r="Y67" i="3"/>
  <c r="X67" i="3"/>
  <c r="W67" i="3"/>
  <c r="AA67" i="3" s="1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AC67" i="3" s="1"/>
  <c r="C67" i="3"/>
  <c r="B67" i="3"/>
  <c r="A67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AB66" i="3" s="1"/>
  <c r="D66" i="3"/>
  <c r="C66" i="3"/>
  <c r="B66" i="3"/>
  <c r="A66" i="3"/>
  <c r="Z65" i="3"/>
  <c r="Y65" i="3"/>
  <c r="X65" i="3"/>
  <c r="W65" i="3"/>
  <c r="AA65" i="3" s="1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AC65" i="3" s="1"/>
  <c r="E65" i="3"/>
  <c r="D65" i="3"/>
  <c r="C65" i="3"/>
  <c r="AB65" i="3" s="1"/>
  <c r="B65" i="3"/>
  <c r="A65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AB64" i="3" s="1"/>
  <c r="B64" i="3"/>
  <c r="A64" i="3"/>
  <c r="AC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AB63" i="3" s="1"/>
  <c r="D63" i="3"/>
  <c r="C63" i="3"/>
  <c r="B63" i="3"/>
  <c r="A63" i="3"/>
  <c r="AC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B62" i="3" s="1"/>
  <c r="B62" i="3"/>
  <c r="A62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AC61" i="3" s="1"/>
  <c r="E61" i="3"/>
  <c r="D61" i="3"/>
  <c r="C61" i="3"/>
  <c r="AB61" i="3" s="1"/>
  <c r="B61" i="3"/>
  <c r="AB60" i="3"/>
  <c r="Z60" i="3"/>
  <c r="Y60" i="3"/>
  <c r="X60" i="3"/>
  <c r="W60" i="3"/>
  <c r="AA60" i="3" s="1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AC60" i="3" s="1"/>
  <c r="C60" i="3"/>
  <c r="B60" i="3"/>
  <c r="A60" i="3"/>
  <c r="Z59" i="3"/>
  <c r="Y59" i="3"/>
  <c r="X59" i="3"/>
  <c r="W59" i="3"/>
  <c r="AA59" i="3" s="1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AB59" i="3" s="1"/>
  <c r="D59" i="3"/>
  <c r="AC59" i="3" s="1"/>
  <c r="C59" i="3"/>
  <c r="B59" i="3"/>
  <c r="A59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AC58" i="3" s="1"/>
  <c r="E58" i="3"/>
  <c r="D58" i="3"/>
  <c r="C58" i="3"/>
  <c r="AB58" i="3" s="1"/>
  <c r="B58" i="3"/>
  <c r="A58" i="3"/>
  <c r="Z57" i="3"/>
  <c r="Y57" i="3"/>
  <c r="X57" i="3"/>
  <c r="W57" i="3"/>
  <c r="AA57" i="3" s="1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AC57" i="3" s="1"/>
  <c r="E57" i="3"/>
  <c r="D57" i="3"/>
  <c r="C57" i="3"/>
  <c r="AB57" i="3" s="1"/>
  <c r="B57" i="3"/>
  <c r="A57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AC56" i="3" s="1"/>
  <c r="E56" i="3"/>
  <c r="D56" i="3"/>
  <c r="C56" i="3"/>
  <c r="AB56" i="3" s="1"/>
  <c r="B56" i="3"/>
  <c r="A56" i="3"/>
  <c r="AC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AA55" i="3" s="1"/>
  <c r="E55" i="3"/>
  <c r="AB55" i="3" s="1"/>
  <c r="D55" i="3"/>
  <c r="C55" i="3"/>
  <c r="B55" i="3"/>
  <c r="A55" i="3"/>
  <c r="AC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AA54" i="3" s="1"/>
  <c r="E54" i="3"/>
  <c r="D54" i="3"/>
  <c r="C54" i="3"/>
  <c r="AB54" i="3" s="1"/>
  <c r="B54" i="3"/>
  <c r="A54" i="3"/>
  <c r="Z53" i="3"/>
  <c r="Y53" i="3"/>
  <c r="X53" i="3"/>
  <c r="W53" i="3"/>
  <c r="AA53" i="3" s="1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AC53" i="3" s="1"/>
  <c r="E53" i="3"/>
  <c r="D53" i="3"/>
  <c r="C53" i="3"/>
  <c r="AB53" i="3" s="1"/>
  <c r="B53" i="3"/>
  <c r="A53" i="3"/>
  <c r="AB52" i="3"/>
  <c r="Z52" i="3"/>
  <c r="Y52" i="3"/>
  <c r="X52" i="3"/>
  <c r="W52" i="3"/>
  <c r="AA52" i="3" s="1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C52" i="3" s="1"/>
  <c r="C52" i="3"/>
  <c r="B52" i="3"/>
  <c r="A52" i="3"/>
  <c r="AB51" i="3"/>
  <c r="Z51" i="3"/>
  <c r="Y51" i="3"/>
  <c r="X51" i="3"/>
  <c r="W51" i="3"/>
  <c r="AA51" i="3" s="1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AC51" i="3" s="1"/>
  <c r="C51" i="3"/>
  <c r="B51" i="3"/>
  <c r="A51" i="3"/>
  <c r="Z50" i="3"/>
  <c r="Y50" i="3"/>
  <c r="X50" i="3"/>
  <c r="W50" i="3"/>
  <c r="AA50" i="3" s="1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AC50" i="3" s="1"/>
  <c r="E50" i="3"/>
  <c r="D50" i="3"/>
  <c r="C50" i="3"/>
  <c r="AB50" i="3" s="1"/>
  <c r="B50" i="3"/>
  <c r="A50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AC49" i="3" s="1"/>
  <c r="E49" i="3"/>
  <c r="D49" i="3"/>
  <c r="C49" i="3"/>
  <c r="AB49" i="3" s="1"/>
  <c r="B49" i="3"/>
  <c r="A49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AC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AA47" i="3" s="1"/>
  <c r="E47" i="3"/>
  <c r="AB47" i="3" s="1"/>
  <c r="D47" i="3"/>
  <c r="C47" i="3"/>
  <c r="B47" i="3"/>
  <c r="A47" i="3"/>
  <c r="AC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AA46" i="3" s="1"/>
  <c r="E46" i="3"/>
  <c r="D46" i="3"/>
  <c r="C46" i="3"/>
  <c r="B46" i="3"/>
  <c r="A46" i="3"/>
  <c r="Z45" i="3"/>
  <c r="Y45" i="3"/>
  <c r="X45" i="3"/>
  <c r="W45" i="3"/>
  <c r="AA45" i="3" s="1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AC45" i="3" s="1"/>
  <c r="E45" i="3"/>
  <c r="D45" i="3"/>
  <c r="C45" i="3"/>
  <c r="AB45" i="3" s="1"/>
  <c r="B45" i="3"/>
  <c r="A45" i="3"/>
  <c r="AB44" i="3"/>
  <c r="Z44" i="3"/>
  <c r="Y44" i="3"/>
  <c r="X44" i="3"/>
  <c r="W44" i="3"/>
  <c r="AA44" i="3" s="1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AC44" i="3" s="1"/>
  <c r="C44" i="3"/>
  <c r="B44" i="3"/>
  <c r="A44" i="3"/>
  <c r="AC43" i="3"/>
  <c r="Z43" i="3"/>
  <c r="Y43" i="3"/>
  <c r="X43" i="3"/>
  <c r="W43" i="3"/>
  <c r="AA43" i="3" s="1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AB43" i="3" s="1"/>
  <c r="D43" i="3"/>
  <c r="C43" i="3"/>
  <c r="B43" i="3"/>
  <c r="A43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AC42" i="3" s="1"/>
  <c r="E42" i="3"/>
  <c r="D42" i="3"/>
  <c r="C42" i="3"/>
  <c r="AB42" i="3" s="1"/>
  <c r="B42" i="3"/>
  <c r="A42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AC41" i="3" s="1"/>
  <c r="E41" i="3"/>
  <c r="D41" i="3"/>
  <c r="C41" i="3"/>
  <c r="AB41" i="3" s="1"/>
  <c r="B41" i="3"/>
  <c r="A41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C40" i="3" s="1"/>
  <c r="E40" i="3"/>
  <c r="D40" i="3"/>
  <c r="C40" i="3"/>
  <c r="AB40" i="3" s="1"/>
  <c r="B40" i="3"/>
  <c r="A40" i="3"/>
  <c r="AC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B39" i="3" s="1"/>
  <c r="B39" i="3"/>
  <c r="A39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AA38" i="3" s="1"/>
  <c r="E38" i="3"/>
  <c r="D38" i="3"/>
  <c r="C38" i="3"/>
  <c r="B38" i="3"/>
  <c r="A38" i="3"/>
  <c r="AC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B37" i="3" s="1"/>
  <c r="B37" i="3"/>
  <c r="A37" i="3"/>
  <c r="AB36" i="3"/>
  <c r="Z36" i="3"/>
  <c r="Y36" i="3"/>
  <c r="X36" i="3"/>
  <c r="W36" i="3"/>
  <c r="AA36" i="3" s="1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AC36" i="3" s="1"/>
  <c r="C36" i="3"/>
  <c r="B36" i="3"/>
  <c r="A36" i="3"/>
  <c r="AC35" i="3"/>
  <c r="AB35" i="3"/>
  <c r="Z35" i="3"/>
  <c r="Y35" i="3"/>
  <c r="X35" i="3"/>
  <c r="W35" i="3"/>
  <c r="AA35" i="3" s="1"/>
  <c r="V35" i="3"/>
  <c r="T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5" i="3" s="1"/>
  <c r="C35" i="3"/>
  <c r="B35" i="3"/>
  <c r="S35" i="3" s="1"/>
  <c r="A35" i="3"/>
  <c r="AB34" i="3"/>
  <c r="Z34" i="3"/>
  <c r="Y34" i="3"/>
  <c r="X34" i="3"/>
  <c r="W34" i="3"/>
  <c r="V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C34" i="3" s="1"/>
  <c r="C34" i="3"/>
  <c r="B34" i="3"/>
  <c r="A34" i="3"/>
  <c r="Z33" i="3"/>
  <c r="Y33" i="3"/>
  <c r="X33" i="3"/>
  <c r="W33" i="3"/>
  <c r="AA33" i="3" s="1"/>
  <c r="V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AC33" i="3" s="1"/>
  <c r="E33" i="3"/>
  <c r="D33" i="3"/>
  <c r="C33" i="3"/>
  <c r="AB33" i="3" s="1"/>
  <c r="B33" i="3"/>
  <c r="Z32" i="3"/>
  <c r="Y32" i="3"/>
  <c r="X32" i="3"/>
  <c r="W32" i="3"/>
  <c r="V32" i="3"/>
  <c r="T32" i="3"/>
  <c r="R32" i="3"/>
  <c r="Q32" i="3"/>
  <c r="P32" i="3"/>
  <c r="O32" i="3"/>
  <c r="N32" i="3"/>
  <c r="N3" i="3" s="1"/>
  <c r="M32" i="3"/>
  <c r="L32" i="3"/>
  <c r="K32" i="3"/>
  <c r="J32" i="3"/>
  <c r="I32" i="3"/>
  <c r="H32" i="3"/>
  <c r="G32" i="3"/>
  <c r="F32" i="3"/>
  <c r="AC32" i="3" s="1"/>
  <c r="E32" i="3"/>
  <c r="D32" i="3"/>
  <c r="C32" i="3"/>
  <c r="B32" i="3"/>
  <c r="A32" i="3"/>
  <c r="AC31" i="3"/>
  <c r="AA31" i="3"/>
  <c r="Z31" i="3"/>
  <c r="Y31" i="3"/>
  <c r="X31" i="3"/>
  <c r="W31" i="3"/>
  <c r="V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Z30" i="3"/>
  <c r="Y30" i="3"/>
  <c r="X30" i="3"/>
  <c r="W30" i="3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B30" i="3" s="1"/>
  <c r="B30" i="3"/>
  <c r="T30" i="3" s="1"/>
  <c r="A30" i="3"/>
  <c r="AC29" i="3"/>
  <c r="AA29" i="3"/>
  <c r="Z29" i="3"/>
  <c r="Y29" i="3"/>
  <c r="X29" i="3"/>
  <c r="W29" i="3"/>
  <c r="V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B29" i="3" s="1"/>
  <c r="B29" i="3"/>
  <c r="A29" i="3"/>
  <c r="AB28" i="3"/>
  <c r="Z28" i="3"/>
  <c r="Y28" i="3"/>
  <c r="X28" i="3"/>
  <c r="W28" i="3"/>
  <c r="AA28" i="3" s="1"/>
  <c r="V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C28" i="3" s="1"/>
  <c r="C28" i="3"/>
  <c r="B28" i="3"/>
  <c r="U28" i="3" s="1"/>
  <c r="A28" i="3"/>
  <c r="AC27" i="3"/>
  <c r="AB27" i="3"/>
  <c r="Z27" i="3"/>
  <c r="Y27" i="3"/>
  <c r="X27" i="3"/>
  <c r="W27" i="3"/>
  <c r="AA27" i="3" s="1"/>
  <c r="V27" i="3"/>
  <c r="U27" i="3"/>
  <c r="T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Z26" i="3"/>
  <c r="Y26" i="3"/>
  <c r="X26" i="3"/>
  <c r="W26" i="3"/>
  <c r="V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AB26" i="3" s="1"/>
  <c r="D26" i="3"/>
  <c r="U26" i="3" s="1"/>
  <c r="C26" i="3"/>
  <c r="B26" i="3"/>
  <c r="A26" i="3"/>
  <c r="AA25" i="3"/>
  <c r="Z25" i="3"/>
  <c r="Y25" i="3"/>
  <c r="X25" i="3"/>
  <c r="W25" i="3"/>
  <c r="V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B25" i="3" s="1"/>
  <c r="B25" i="3"/>
  <c r="U25" i="3" s="1"/>
  <c r="A25" i="3"/>
  <c r="AA24" i="3"/>
  <c r="Z24" i="3"/>
  <c r="Y24" i="3"/>
  <c r="X24" i="3"/>
  <c r="W24" i="3"/>
  <c r="V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T24" i="3" s="1"/>
  <c r="C24" i="3"/>
  <c r="B24" i="3"/>
  <c r="A24" i="3"/>
  <c r="AC23" i="3"/>
  <c r="AA23" i="3"/>
  <c r="Z23" i="3"/>
  <c r="Y23" i="3"/>
  <c r="X23" i="3"/>
  <c r="W23" i="3"/>
  <c r="V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U23" i="3" s="1"/>
  <c r="B23" i="3"/>
  <c r="A23" i="3"/>
  <c r="AC22" i="3"/>
  <c r="AA22" i="3"/>
  <c r="Z22" i="3"/>
  <c r="Y22" i="3"/>
  <c r="X22" i="3"/>
  <c r="W22" i="3"/>
  <c r="V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Z21" i="3"/>
  <c r="Y21" i="3"/>
  <c r="X21" i="3"/>
  <c r="W21" i="3"/>
  <c r="AA21" i="3" s="1"/>
  <c r="V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AC21" i="3" s="1"/>
  <c r="E21" i="3"/>
  <c r="D21" i="3"/>
  <c r="C21" i="3"/>
  <c r="B21" i="3"/>
  <c r="A21" i="3"/>
  <c r="AB20" i="3"/>
  <c r="AA20" i="3"/>
  <c r="Z20" i="3"/>
  <c r="Y20" i="3"/>
  <c r="X20" i="3"/>
  <c r="W20" i="3"/>
  <c r="V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AC20" i="3" s="1"/>
  <c r="C20" i="3"/>
  <c r="B20" i="3"/>
  <c r="A20" i="3"/>
  <c r="AC19" i="3"/>
  <c r="Z19" i="3"/>
  <c r="Y19" i="3"/>
  <c r="X19" i="3"/>
  <c r="W19" i="3"/>
  <c r="AA19" i="3" s="1"/>
  <c r="V19" i="3"/>
  <c r="T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AB19" i="3" s="1"/>
  <c r="D19" i="3"/>
  <c r="C19" i="3"/>
  <c r="B19" i="3"/>
  <c r="S19" i="3" s="1"/>
  <c r="A19" i="3"/>
  <c r="AC18" i="3"/>
  <c r="AB18" i="3"/>
  <c r="Z18" i="3"/>
  <c r="Y18" i="3"/>
  <c r="X18" i="3"/>
  <c r="W18" i="3"/>
  <c r="V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S18" i="3" s="1"/>
  <c r="A18" i="3"/>
  <c r="Z17" i="3"/>
  <c r="Y17" i="3"/>
  <c r="X17" i="3"/>
  <c r="W17" i="3"/>
  <c r="AA17" i="3" s="1"/>
  <c r="V17" i="3"/>
  <c r="R17" i="3"/>
  <c r="Q17" i="3"/>
  <c r="P17" i="3"/>
  <c r="O17" i="3"/>
  <c r="N17" i="3"/>
  <c r="M17" i="3"/>
  <c r="L17" i="3"/>
  <c r="K17" i="3"/>
  <c r="K4" i="3" s="1"/>
  <c r="K5" i="3" s="1"/>
  <c r="J17" i="3"/>
  <c r="I17" i="3"/>
  <c r="H17" i="3"/>
  <c r="G17" i="3"/>
  <c r="F17" i="3"/>
  <c r="AC17" i="3" s="1"/>
  <c r="E17" i="3"/>
  <c r="D17" i="3"/>
  <c r="C17" i="3"/>
  <c r="T17" i="3" s="1"/>
  <c r="B17" i="3"/>
  <c r="A17" i="3"/>
  <c r="AA16" i="3"/>
  <c r="Z16" i="3"/>
  <c r="Y16" i="3"/>
  <c r="X16" i="3"/>
  <c r="W16" i="3"/>
  <c r="V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AC16" i="3" s="1"/>
  <c r="E16" i="3"/>
  <c r="D16" i="3"/>
  <c r="C16" i="3"/>
  <c r="T16" i="3" s="1"/>
  <c r="B16" i="3"/>
  <c r="A16" i="3"/>
  <c r="AC15" i="3"/>
  <c r="Z15" i="3"/>
  <c r="Y15" i="3"/>
  <c r="X15" i="3"/>
  <c r="W15" i="3"/>
  <c r="V15" i="3"/>
  <c r="U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AA15" i="3" s="1"/>
  <c r="E15" i="3"/>
  <c r="D15" i="3"/>
  <c r="C15" i="3"/>
  <c r="B15" i="3"/>
  <c r="T15" i="3" s="1"/>
  <c r="A15" i="3"/>
  <c r="AC14" i="3"/>
  <c r="AA14" i="3"/>
  <c r="Z14" i="3"/>
  <c r="Y14" i="3"/>
  <c r="X14" i="3"/>
  <c r="W14" i="3"/>
  <c r="V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B14" i="3" s="1"/>
  <c r="B14" i="3"/>
  <c r="T14" i="3" s="1"/>
  <c r="A14" i="3"/>
  <c r="AC13" i="3"/>
  <c r="Z13" i="3"/>
  <c r="Y13" i="3"/>
  <c r="X13" i="3"/>
  <c r="W13" i="3"/>
  <c r="AA13" i="3" s="1"/>
  <c r="V13" i="3"/>
  <c r="U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T13" i="3" s="1"/>
  <c r="A13" i="3"/>
  <c r="AB12" i="3"/>
  <c r="AA12" i="3"/>
  <c r="Z12" i="3"/>
  <c r="Y12" i="3"/>
  <c r="X12" i="3"/>
  <c r="W12" i="3"/>
  <c r="V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C12" i="3" s="1"/>
  <c r="C12" i="3"/>
  <c r="B12" i="3"/>
  <c r="A12" i="3"/>
  <c r="Z11" i="3"/>
  <c r="Y11" i="3"/>
  <c r="X11" i="3"/>
  <c r="X3" i="3" s="1"/>
  <c r="W11" i="3"/>
  <c r="V11" i="3"/>
  <c r="R11" i="3"/>
  <c r="Q11" i="3"/>
  <c r="P11" i="3"/>
  <c r="P3" i="3" s="1"/>
  <c r="O11" i="3"/>
  <c r="N11" i="3"/>
  <c r="M11" i="3"/>
  <c r="M4" i="3" s="1"/>
  <c r="M5" i="3" s="1"/>
  <c r="L11" i="3"/>
  <c r="K11" i="3"/>
  <c r="J11" i="3"/>
  <c r="I11" i="3"/>
  <c r="H11" i="3"/>
  <c r="G11" i="3"/>
  <c r="F11" i="3"/>
  <c r="AC11" i="3" s="1"/>
  <c r="E11" i="3"/>
  <c r="E4" i="3" s="1"/>
  <c r="E5" i="3" s="1"/>
  <c r="D11" i="3"/>
  <c r="C11" i="3"/>
  <c r="T11" i="3" s="1"/>
  <c r="B11" i="3"/>
  <c r="A11" i="3"/>
  <c r="AB10" i="3"/>
  <c r="AA10" i="3"/>
  <c r="Z10" i="3"/>
  <c r="Y10" i="3"/>
  <c r="X10" i="3"/>
  <c r="W10" i="3"/>
  <c r="V10" i="3"/>
  <c r="R10" i="3"/>
  <c r="R3" i="3" s="1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AC10" i="3" s="1"/>
  <c r="C10" i="3"/>
  <c r="B10" i="3"/>
  <c r="A10" i="3"/>
  <c r="AC9" i="3"/>
  <c r="Z9" i="3"/>
  <c r="Y9" i="3"/>
  <c r="X9" i="3"/>
  <c r="W9" i="3"/>
  <c r="V9" i="3"/>
  <c r="R9" i="3"/>
  <c r="Q9" i="3"/>
  <c r="P9" i="3"/>
  <c r="P4" i="3" s="1"/>
  <c r="O9" i="3"/>
  <c r="N9" i="3"/>
  <c r="M9" i="3"/>
  <c r="L9" i="3"/>
  <c r="K9" i="3"/>
  <c r="J9" i="3"/>
  <c r="I9" i="3"/>
  <c r="H9" i="3"/>
  <c r="G9" i="3"/>
  <c r="F9" i="3"/>
  <c r="E9" i="3"/>
  <c r="D9" i="3"/>
  <c r="C9" i="3"/>
  <c r="AB9" i="3" s="1"/>
  <c r="B9" i="3"/>
  <c r="U9" i="3" s="1"/>
  <c r="A9" i="3"/>
  <c r="AB8" i="3"/>
  <c r="Z8" i="3"/>
  <c r="Y8" i="3"/>
  <c r="X8" i="3"/>
  <c r="W8" i="3"/>
  <c r="AA8" i="3" s="1"/>
  <c r="V8" i="3"/>
  <c r="U8" i="3"/>
  <c r="T8" i="3"/>
  <c r="R8" i="3"/>
  <c r="Q8" i="3"/>
  <c r="P8" i="3"/>
  <c r="O8" i="3"/>
  <c r="N8" i="3"/>
  <c r="M8" i="3"/>
  <c r="L8" i="3"/>
  <c r="K8" i="3"/>
  <c r="J8" i="3"/>
  <c r="I8" i="3"/>
  <c r="H8" i="3"/>
  <c r="H4" i="3" s="1"/>
  <c r="H5" i="3" s="1"/>
  <c r="G8" i="3"/>
  <c r="F8" i="3"/>
  <c r="E8" i="3"/>
  <c r="D8" i="3"/>
  <c r="C8" i="3"/>
  <c r="B8" i="3"/>
  <c r="S8" i="3" s="1"/>
  <c r="A8" i="3"/>
  <c r="AA7" i="3"/>
  <c r="Z7" i="3"/>
  <c r="Y7" i="3"/>
  <c r="X7" i="3"/>
  <c r="W7" i="3"/>
  <c r="V7" i="3"/>
  <c r="R7" i="3"/>
  <c r="R4" i="3" s="1"/>
  <c r="Q7" i="3"/>
  <c r="P7" i="3"/>
  <c r="O7" i="3"/>
  <c r="N7" i="3"/>
  <c r="M7" i="3"/>
  <c r="L7" i="3"/>
  <c r="K7" i="3"/>
  <c r="J7" i="3"/>
  <c r="J4" i="3" s="1"/>
  <c r="I7" i="3"/>
  <c r="H7" i="3"/>
  <c r="G7" i="3"/>
  <c r="F7" i="3"/>
  <c r="E7" i="3"/>
  <c r="D7" i="3"/>
  <c r="C7" i="3"/>
  <c r="B7" i="3"/>
  <c r="B4" i="3" s="1"/>
  <c r="B5" i="3" s="1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H3" i="3"/>
  <c r="AC2" i="3"/>
  <c r="AB2" i="3"/>
  <c r="AA2" i="3"/>
  <c r="Z2" i="3"/>
  <c r="W2" i="3"/>
  <c r="V2" i="3"/>
  <c r="U2" i="3"/>
  <c r="T2" i="3"/>
  <c r="S2" i="3"/>
  <c r="M2" i="3"/>
  <c r="L2" i="3"/>
  <c r="K2" i="3"/>
  <c r="H2" i="3"/>
  <c r="G2" i="3"/>
  <c r="F2" i="3"/>
  <c r="E2" i="3"/>
  <c r="D2" i="3"/>
  <c r="C2" i="3"/>
  <c r="B2" i="3"/>
  <c r="F3" i="3" l="1"/>
  <c r="I4" i="3"/>
  <c r="I5" i="3" s="1"/>
  <c r="I3" i="3"/>
  <c r="Q4" i="3"/>
  <c r="Z3" i="3"/>
  <c r="AB15" i="3"/>
  <c r="AB17" i="3"/>
  <c r="AA30" i="3"/>
  <c r="AC30" i="3"/>
  <c r="AA32" i="3"/>
  <c r="S17" i="3"/>
  <c r="U12" i="3"/>
  <c r="T12" i="3"/>
  <c r="S12" i="3"/>
  <c r="AC26" i="3"/>
  <c r="AC82" i="3"/>
  <c r="AA82" i="3"/>
  <c r="Q3" i="3"/>
  <c r="M3" i="3"/>
  <c r="Y2" i="3"/>
  <c r="L3" i="3"/>
  <c r="T10" i="3"/>
  <c r="U10" i="3"/>
  <c r="S10" i="3"/>
  <c r="V3" i="3"/>
  <c r="U20" i="3"/>
  <c r="T20" i="3"/>
  <c r="S20" i="3"/>
  <c r="T22" i="3"/>
  <c r="U22" i="3"/>
  <c r="S22" i="3"/>
  <c r="U31" i="3"/>
  <c r="AB31" i="3"/>
  <c r="T31" i="3"/>
  <c r="S31" i="3"/>
  <c r="C4" i="3"/>
  <c r="C5" i="3" s="1"/>
  <c r="Y3" i="3"/>
  <c r="Y4" i="3"/>
  <c r="Y5" i="3" s="1"/>
  <c r="F4" i="3"/>
  <c r="F5" i="3" s="1"/>
  <c r="N4" i="3"/>
  <c r="AA9" i="3"/>
  <c r="AA3" i="3" s="1"/>
  <c r="W4" i="3"/>
  <c r="W5" i="3" s="1"/>
  <c r="V4" i="3"/>
  <c r="V5" i="3" s="1"/>
  <c r="AB13" i="3"/>
  <c r="S34" i="3"/>
  <c r="U34" i="3"/>
  <c r="T34" i="3"/>
  <c r="I2" i="3"/>
  <c r="K3" i="3"/>
  <c r="D3" i="3"/>
  <c r="W3" i="3"/>
  <c r="E3" i="3"/>
  <c r="N2" i="3"/>
  <c r="R2" i="3" s="1"/>
  <c r="R5" i="3" s="1"/>
  <c r="Z4" i="3"/>
  <c r="Z5" i="3" s="1"/>
  <c r="G4" i="3"/>
  <c r="G5" i="3" s="1"/>
  <c r="X4" i="3"/>
  <c r="S33" i="3"/>
  <c r="AC130" i="3"/>
  <c r="AA130" i="3"/>
  <c r="AA529" i="3"/>
  <c r="AC529" i="3"/>
  <c r="J2" i="3"/>
  <c r="J5" i="3" s="1"/>
  <c r="G3" i="3"/>
  <c r="D4" i="3"/>
  <c r="D5" i="3" s="1"/>
  <c r="L4" i="3"/>
  <c r="L5" i="3" s="1"/>
  <c r="AC8" i="3"/>
  <c r="AA11" i="3"/>
  <c r="AB22" i="3"/>
  <c r="U24" i="3"/>
  <c r="AB24" i="3"/>
  <c r="S27" i="3"/>
  <c r="T29" i="3"/>
  <c r="AA42" i="3"/>
  <c r="AB46" i="3"/>
  <c r="AA70" i="3"/>
  <c r="AB86" i="3"/>
  <c r="AA102" i="3"/>
  <c r="AB134" i="3"/>
  <c r="AC138" i="3"/>
  <c r="AA138" i="3"/>
  <c r="AA166" i="3"/>
  <c r="AA226" i="3"/>
  <c r="AC226" i="3"/>
  <c r="AA290" i="3"/>
  <c r="AC290" i="3"/>
  <c r="AA511" i="3"/>
  <c r="S7" i="3"/>
  <c r="AA126" i="3"/>
  <c r="AC162" i="3"/>
  <c r="AA162" i="3"/>
  <c r="AC48" i="3"/>
  <c r="AC90" i="3"/>
  <c r="AA90" i="3"/>
  <c r="AC146" i="3"/>
  <c r="AA146" i="3"/>
  <c r="T7" i="3"/>
  <c r="T18" i="3"/>
  <c r="AA78" i="3"/>
  <c r="AA118" i="3"/>
  <c r="AC154" i="3"/>
  <c r="AA154" i="3"/>
  <c r="J3" i="3"/>
  <c r="U7" i="3"/>
  <c r="U14" i="3"/>
  <c r="AB16" i="3"/>
  <c r="S23" i="3"/>
  <c r="S25" i="3"/>
  <c r="AC66" i="3"/>
  <c r="AA66" i="3"/>
  <c r="AC98" i="3"/>
  <c r="AA98" i="3"/>
  <c r="C3" i="3"/>
  <c r="T9" i="3"/>
  <c r="S11" i="3"/>
  <c r="AB11" i="3"/>
  <c r="U16" i="3"/>
  <c r="T21" i="3"/>
  <c r="T23" i="3"/>
  <c r="AB23" i="3"/>
  <c r="T25" i="3"/>
  <c r="S28" i="3"/>
  <c r="S30" i="3"/>
  <c r="U32" i="3"/>
  <c r="S32" i="3"/>
  <c r="AB32" i="3"/>
  <c r="AC64" i="3"/>
  <c r="AA86" i="3"/>
  <c r="AC96" i="3"/>
  <c r="AC106" i="3"/>
  <c r="AA106" i="3"/>
  <c r="AA134" i="3"/>
  <c r="AC170" i="3"/>
  <c r="AA170" i="3"/>
  <c r="AB7" i="3"/>
  <c r="S14" i="3"/>
  <c r="AA58" i="3"/>
  <c r="AA210" i="3"/>
  <c r="AC210" i="3"/>
  <c r="AA399" i="3"/>
  <c r="AC7" i="3"/>
  <c r="AA34" i="3"/>
  <c r="S15" i="3"/>
  <c r="S26" i="3"/>
  <c r="AA40" i="3"/>
  <c r="AC74" i="3"/>
  <c r="AA74" i="3"/>
  <c r="AB110" i="3"/>
  <c r="AC114" i="3"/>
  <c r="AA114" i="3"/>
  <c r="AB174" i="3"/>
  <c r="AC178" i="3"/>
  <c r="AA178" i="3"/>
  <c r="AA194" i="3"/>
  <c r="AC194" i="3"/>
  <c r="AA258" i="3"/>
  <c r="AC258" i="3"/>
  <c r="AA26" i="3"/>
  <c r="U29" i="3"/>
  <c r="B3" i="3"/>
  <c r="S9" i="3"/>
  <c r="U18" i="3"/>
  <c r="AC24" i="3"/>
  <c r="X2" i="3"/>
  <c r="AA18" i="3"/>
  <c r="AB21" i="3"/>
  <c r="S21" i="3"/>
  <c r="T28" i="3"/>
  <c r="U30" i="3"/>
  <c r="U11" i="3"/>
  <c r="U17" i="3"/>
  <c r="U19" i="3"/>
  <c r="U21" i="3"/>
  <c r="AC25" i="3"/>
  <c r="T26" i="3"/>
  <c r="U33" i="3"/>
  <c r="T33" i="3"/>
  <c r="AB38" i="3"/>
  <c r="AC38" i="3"/>
  <c r="AA62" i="3"/>
  <c r="AC72" i="3"/>
  <c r="AB78" i="3"/>
  <c r="AA94" i="3"/>
  <c r="AB118" i="3"/>
  <c r="AC122" i="3"/>
  <c r="AA122" i="3"/>
  <c r="AA150" i="3"/>
  <c r="AA186" i="3"/>
  <c r="AC186" i="3"/>
  <c r="AA201" i="3"/>
  <c r="AA242" i="3"/>
  <c r="AC242" i="3"/>
  <c r="AA265" i="3"/>
  <c r="AA298" i="3"/>
  <c r="AC298" i="3"/>
  <c r="AB198" i="3"/>
  <c r="AC219" i="3"/>
  <c r="AA221" i="3"/>
  <c r="AB230" i="3"/>
  <c r="AC251" i="3"/>
  <c r="AA253" i="3"/>
  <c r="AB262" i="3"/>
  <c r="AC274" i="3"/>
  <c r="AC283" i="3"/>
  <c r="AA285" i="3"/>
  <c r="AA289" i="3"/>
  <c r="AA452" i="3"/>
  <c r="AB462" i="3"/>
  <c r="AA193" i="3"/>
  <c r="AC212" i="3"/>
  <c r="AA225" i="3"/>
  <c r="AC291" i="3"/>
  <c r="AA433" i="3"/>
  <c r="AC307" i="3"/>
  <c r="AA309" i="3"/>
  <c r="AA348" i="3"/>
  <c r="AB430" i="3"/>
  <c r="AC203" i="3"/>
  <c r="AA205" i="3"/>
  <c r="AB214" i="3"/>
  <c r="AC235" i="3"/>
  <c r="AA237" i="3"/>
  <c r="AB246" i="3"/>
  <c r="AC267" i="3"/>
  <c r="AA269" i="3"/>
  <c r="AB278" i="3"/>
  <c r="AC292" i="3"/>
  <c r="AB298" i="3"/>
  <c r="AB358" i="3"/>
  <c r="AA497" i="3"/>
  <c r="AC497" i="3"/>
  <c r="AC180" i="3"/>
  <c r="AA185" i="3"/>
  <c r="AC196" i="3"/>
  <c r="AA209" i="3"/>
  <c r="AC228" i="3"/>
  <c r="AA241" i="3"/>
  <c r="AB306" i="3"/>
  <c r="AB366" i="3"/>
  <c r="AA465" i="3"/>
  <c r="AC465" i="3"/>
  <c r="AC315" i="3"/>
  <c r="AA319" i="3"/>
  <c r="AA343" i="3"/>
  <c r="AC363" i="3"/>
  <c r="AA372" i="3"/>
  <c r="AA377" i="3"/>
  <c r="AB388" i="3"/>
  <c r="AC395" i="3"/>
  <c r="AA407" i="3"/>
  <c r="AA412" i="3"/>
  <c r="AB444" i="3"/>
  <c r="AA457" i="3"/>
  <c r="AC467" i="3"/>
  <c r="AA471" i="3"/>
  <c r="AA476" i="3"/>
  <c r="AB518" i="3"/>
  <c r="AA519" i="3"/>
  <c r="AA307" i="3"/>
  <c r="AC339" i="3"/>
  <c r="AA367" i="3"/>
  <c r="AB396" i="3"/>
  <c r="AC403" i="3"/>
  <c r="AC427" i="3"/>
  <c r="AA431" i="3"/>
  <c r="AA436" i="3"/>
  <c r="AC491" i="3"/>
  <c r="AA495" i="3"/>
  <c r="AA500" i="3"/>
  <c r="AC515" i="3"/>
  <c r="AC321" i="3"/>
  <c r="AA361" i="3"/>
  <c r="AC371" i="3"/>
  <c r="AA375" i="3"/>
  <c r="AA393" i="3"/>
  <c r="AC411" i="3"/>
  <c r="AA415" i="3"/>
  <c r="AA420" i="3"/>
  <c r="AB452" i="3"/>
  <c r="AC475" i="3"/>
  <c r="AA479" i="3"/>
  <c r="AA484" i="3"/>
  <c r="AC531" i="3"/>
  <c r="AC314" i="3"/>
  <c r="AC323" i="3"/>
  <c r="AC355" i="3"/>
  <c r="AB372" i="3"/>
  <c r="AA388" i="3"/>
  <c r="AB412" i="3"/>
  <c r="AA425" i="3"/>
  <c r="AC435" i="3"/>
  <c r="AA439" i="3"/>
  <c r="AA444" i="3"/>
  <c r="AC499" i="3"/>
  <c r="AA513" i="3"/>
  <c r="AC513" i="3"/>
  <c r="AB311" i="3"/>
  <c r="AA316" i="3"/>
  <c r="AB356" i="3"/>
  <c r="AA359" i="3"/>
  <c r="AA364" i="3"/>
  <c r="AC379" i="3"/>
  <c r="AA383" i="3"/>
  <c r="AA396" i="3"/>
  <c r="AB436" i="3"/>
  <c r="AA449" i="3"/>
  <c r="AA463" i="3"/>
  <c r="AA468" i="3"/>
  <c r="AA521" i="3"/>
  <c r="AC521" i="3"/>
  <c r="AA4" i="3" l="1"/>
  <c r="AA5" i="3" s="1"/>
  <c r="N5" i="3"/>
  <c r="C7" i="2" s="1"/>
  <c r="B7" i="2" s="1"/>
  <c r="Q5" i="3"/>
  <c r="AB3" i="3"/>
  <c r="AB4" i="3"/>
  <c r="AB5" i="3" s="1"/>
  <c r="Q2" i="3"/>
  <c r="P2" i="3" s="1"/>
  <c r="P5" i="3" s="1"/>
  <c r="AC3" i="3"/>
  <c r="AC4" i="3"/>
  <c r="AC5" i="3" s="1"/>
  <c r="T3" i="3"/>
  <c r="T4" i="3"/>
  <c r="T5" i="3" s="1"/>
  <c r="X5" i="3"/>
  <c r="U3" i="3"/>
  <c r="U4" i="3"/>
  <c r="U5" i="3" s="1"/>
  <c r="S4" i="3"/>
  <c r="S5" i="3" s="1"/>
  <c r="S3" i="3"/>
  <c r="C8" i="2" l="1"/>
  <c r="B8" i="2" s="1"/>
  <c r="C5" i="2"/>
  <c r="B5" i="2" s="1"/>
  <c r="C4" i="2"/>
  <c r="B4" i="2" s="1"/>
  <c r="C6" i="2"/>
  <c r="B6" i="2" s="1"/>
</calcChain>
</file>

<file path=xl/sharedStrings.xml><?xml version="1.0" encoding="utf-8"?>
<sst xmlns="http://schemas.openxmlformats.org/spreadsheetml/2006/main" count="112" uniqueCount="58">
  <si>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</si>
  <si>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</si>
  <si>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</si>
  <si>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</si>
  <si>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</si>
  <si>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</si>
  <si>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</si>
  <si>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</si>
  <si>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</si>
  <si>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</si>
  <si>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</si>
  <si>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</si>
  <si>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</si>
  <si>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</si>
  <si>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</si>
  <si>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Nantes</t>
  </si>
  <si>
    <t>Lille</t>
  </si>
  <si>
    <t>Monaco</t>
  </si>
  <si>
    <t>Rennes</t>
  </si>
  <si>
    <t>Paris St-G</t>
  </si>
  <si>
    <t>Montpellier</t>
  </si>
  <si>
    <t>AC Ajaccio</t>
  </si>
  <si>
    <t>Lens</t>
  </si>
  <si>
    <t>Auxerre</t>
  </si>
  <si>
    <t>Angers</t>
  </si>
  <si>
    <t>ESTAC Troyes</t>
  </si>
  <si>
    <t>Toulouse</t>
  </si>
  <si>
    <t>Reims</t>
  </si>
  <si>
    <t>Clermont</t>
  </si>
  <si>
    <t>Nice</t>
  </si>
  <si>
    <t>Strasbourg</t>
  </si>
  <si>
    <t>Brest</t>
  </si>
  <si>
    <t>Marseille</t>
  </si>
  <si>
    <t>Lyon</t>
  </si>
  <si>
    <t>Lorient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</si>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</sst>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opLeftCell="L1" zoomScale="70" zoomScaleNormal="70" workbookViewId="0">
      <selection activeCell="T28" sqref="T28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3.1</v>
      </c>
      <c r="D2" s="1">
        <v>3.3</v>
      </c>
      <c r="E2" s="1">
        <v>2.25</v>
      </c>
      <c r="F2">
        <v>1.89</v>
      </c>
      <c r="G2">
        <v>1.84</v>
      </c>
      <c r="H2">
        <v>1.73</v>
      </c>
      <c r="I2">
        <v>2.1</v>
      </c>
      <c r="J2">
        <v>2.2400000000000002</v>
      </c>
      <c r="K2">
        <v>1.6</v>
      </c>
      <c r="L2">
        <v>1.6</v>
      </c>
      <c r="M2">
        <v>1.32</v>
      </c>
      <c r="N2">
        <v>1.3</v>
      </c>
      <c r="O2">
        <v>1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2.1</v>
      </c>
      <c r="D3" s="1">
        <v>3.5</v>
      </c>
      <c r="E3" s="1">
        <v>3.1</v>
      </c>
      <c r="F3">
        <v>1.71</v>
      </c>
      <c r="G3">
        <v>2.06</v>
      </c>
      <c r="H3">
        <v>1.6</v>
      </c>
      <c r="I3">
        <v>2.3199999999999998</v>
      </c>
      <c r="J3">
        <v>1.55</v>
      </c>
      <c r="K3">
        <v>2.35</v>
      </c>
      <c r="L3">
        <v>1.31</v>
      </c>
      <c r="M3">
        <v>1.67</v>
      </c>
      <c r="N3">
        <v>1.25</v>
      </c>
      <c r="O3">
        <v>1</v>
      </c>
      <c r="P3">
        <v>1</v>
      </c>
      <c r="Q3" s="2">
        <v>1</v>
      </c>
    </row>
    <row r="4" spans="1:17" x14ac:dyDescent="0.3">
      <c r="A4" t="s">
        <v>19</v>
      </c>
      <c r="B4" t="s">
        <v>20</v>
      </c>
      <c r="C4" s="1">
        <v>1.07</v>
      </c>
      <c r="D4" s="1">
        <v>11</v>
      </c>
      <c r="E4" s="1">
        <v>26</v>
      </c>
      <c r="F4">
        <v>1.17</v>
      </c>
      <c r="G4">
        <v>4.5999999999999996</v>
      </c>
      <c r="H4">
        <v>1.91</v>
      </c>
      <c r="I4">
        <v>1.88</v>
      </c>
      <c r="J4">
        <v>1.01</v>
      </c>
      <c r="K4">
        <v>14</v>
      </c>
      <c r="L4">
        <v>1.01</v>
      </c>
      <c r="M4">
        <v>8.1</v>
      </c>
      <c r="N4">
        <v>1.04</v>
      </c>
      <c r="O4">
        <v>5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3.1</v>
      </c>
      <c r="D5" s="1">
        <v>3.2</v>
      </c>
      <c r="E5" s="1">
        <v>2.2999999999999998</v>
      </c>
      <c r="F5">
        <v>2.19</v>
      </c>
      <c r="G5">
        <v>1.63</v>
      </c>
      <c r="H5">
        <v>1.89</v>
      </c>
      <c r="I5">
        <v>1.9</v>
      </c>
      <c r="J5">
        <v>2.21</v>
      </c>
      <c r="K5">
        <v>1.61</v>
      </c>
      <c r="L5">
        <v>1.58</v>
      </c>
      <c r="M5">
        <v>1.33</v>
      </c>
      <c r="N5">
        <v>1.31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2.2000000000000002</v>
      </c>
      <c r="D6" s="1">
        <v>3.1</v>
      </c>
      <c r="E6" s="1">
        <v>3.4</v>
      </c>
      <c r="F6">
        <v>2.08</v>
      </c>
      <c r="G6">
        <v>1.69</v>
      </c>
      <c r="H6">
        <v>1.84</v>
      </c>
      <c r="I6">
        <v>1.95</v>
      </c>
      <c r="J6">
        <v>1.53</v>
      </c>
      <c r="K6">
        <v>2.4</v>
      </c>
      <c r="L6">
        <v>1.28</v>
      </c>
      <c r="M6">
        <v>1.63</v>
      </c>
      <c r="N6">
        <v>1.32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2.62</v>
      </c>
      <c r="D7" s="1">
        <v>3.2</v>
      </c>
      <c r="E7" s="1">
        <v>2.62</v>
      </c>
      <c r="F7">
        <v>2.0699999999999998</v>
      </c>
      <c r="G7">
        <v>1.7</v>
      </c>
      <c r="H7">
        <v>1.8</v>
      </c>
      <c r="I7">
        <v>2</v>
      </c>
      <c r="J7">
        <v>1.87</v>
      </c>
      <c r="K7">
        <v>1.87</v>
      </c>
      <c r="L7">
        <v>1.44</v>
      </c>
      <c r="M7">
        <v>1.44</v>
      </c>
      <c r="N7">
        <v>1.31</v>
      </c>
      <c r="O7">
        <v>0</v>
      </c>
      <c r="P7">
        <v>3</v>
      </c>
      <c r="Q7" s="2">
        <v>1</v>
      </c>
    </row>
    <row r="8" spans="1:17" x14ac:dyDescent="0.3">
      <c r="A8" t="s">
        <v>27</v>
      </c>
      <c r="B8" t="s">
        <v>28</v>
      </c>
      <c r="C8" s="1">
        <v>2.0499999999999998</v>
      </c>
      <c r="D8" s="1">
        <v>3.2</v>
      </c>
      <c r="E8" s="1">
        <v>3.7</v>
      </c>
      <c r="F8">
        <v>2.13</v>
      </c>
      <c r="G8">
        <v>1.66</v>
      </c>
      <c r="H8">
        <v>1.89</v>
      </c>
      <c r="I8">
        <v>1.9</v>
      </c>
      <c r="J8">
        <v>1.45</v>
      </c>
      <c r="K8">
        <v>2.63</v>
      </c>
      <c r="L8">
        <v>1.24</v>
      </c>
      <c r="M8">
        <v>1.71</v>
      </c>
      <c r="N8">
        <v>1.32</v>
      </c>
      <c r="O8">
        <v>2</v>
      </c>
      <c r="P8">
        <v>4</v>
      </c>
      <c r="Q8" s="2">
        <v>1</v>
      </c>
    </row>
    <row r="9" spans="1:17" x14ac:dyDescent="0.3">
      <c r="A9" t="s">
        <v>29</v>
      </c>
      <c r="B9" t="s">
        <v>30</v>
      </c>
      <c r="C9" s="1">
        <v>2.15</v>
      </c>
      <c r="D9" s="1">
        <v>3.25</v>
      </c>
      <c r="E9" s="1">
        <v>3.4</v>
      </c>
      <c r="F9">
        <v>2.04</v>
      </c>
      <c r="G9">
        <v>1.72</v>
      </c>
      <c r="H9">
        <v>1.84</v>
      </c>
      <c r="I9">
        <v>1.96</v>
      </c>
      <c r="J9">
        <v>1.52</v>
      </c>
      <c r="K9">
        <v>2.42</v>
      </c>
      <c r="L9">
        <v>1.28</v>
      </c>
      <c r="M9">
        <v>1.66</v>
      </c>
      <c r="N9">
        <v>1.3</v>
      </c>
      <c r="O9">
        <v>1</v>
      </c>
      <c r="P9">
        <v>1</v>
      </c>
      <c r="Q9" s="2">
        <v>1</v>
      </c>
    </row>
    <row r="10" spans="1:17" x14ac:dyDescent="0.3">
      <c r="A10" t="s">
        <v>31</v>
      </c>
      <c r="B10" t="s">
        <v>32</v>
      </c>
      <c r="C10" s="1">
        <v>4</v>
      </c>
      <c r="D10" s="1">
        <v>3.7</v>
      </c>
      <c r="E10" s="1">
        <v>1.8</v>
      </c>
      <c r="F10">
        <v>1.71</v>
      </c>
      <c r="G10">
        <v>2.0499999999999998</v>
      </c>
      <c r="H10">
        <v>1.65</v>
      </c>
      <c r="I10">
        <v>2.2200000000000002</v>
      </c>
      <c r="J10">
        <v>3.08</v>
      </c>
      <c r="K10">
        <v>1.34</v>
      </c>
      <c r="L10">
        <v>1.93</v>
      </c>
      <c r="M10">
        <v>1.2</v>
      </c>
      <c r="N10">
        <v>1.24</v>
      </c>
      <c r="O10">
        <v>3</v>
      </c>
      <c r="P10">
        <v>1</v>
      </c>
      <c r="Q10" s="2">
        <v>1</v>
      </c>
    </row>
    <row r="11" spans="1:17" x14ac:dyDescent="0.3">
      <c r="A11" t="s">
        <v>33</v>
      </c>
      <c r="B11" t="s">
        <v>25</v>
      </c>
      <c r="C11" s="1">
        <v>1.25</v>
      </c>
      <c r="D11" s="1">
        <v>5.5</v>
      </c>
      <c r="E11" s="1">
        <v>9</v>
      </c>
      <c r="F11">
        <v>1.44</v>
      </c>
      <c r="G11">
        <v>2.65</v>
      </c>
      <c r="H11">
        <v>1.76</v>
      </c>
      <c r="I11">
        <v>2.0499999999999998</v>
      </c>
      <c r="J11">
        <v>1.08</v>
      </c>
      <c r="K11">
        <v>6.5</v>
      </c>
      <c r="L11">
        <v>1.05</v>
      </c>
      <c r="M11">
        <v>3.54</v>
      </c>
      <c r="N11">
        <v>1.1100000000000001</v>
      </c>
      <c r="O11">
        <v>4</v>
      </c>
      <c r="P11">
        <v>1</v>
      </c>
      <c r="Q11">
        <v>2</v>
      </c>
    </row>
    <row r="12" spans="1:17" x14ac:dyDescent="0.3">
      <c r="A12" t="s">
        <v>17</v>
      </c>
      <c r="B12" t="s">
        <v>22</v>
      </c>
      <c r="C12" s="1">
        <v>1.7</v>
      </c>
      <c r="D12" s="1">
        <v>3.9</v>
      </c>
      <c r="E12" s="1">
        <v>4.33</v>
      </c>
      <c r="F12">
        <v>1.64</v>
      </c>
      <c r="G12">
        <v>2.17</v>
      </c>
      <c r="H12">
        <v>1.62</v>
      </c>
      <c r="I12">
        <v>2.29</v>
      </c>
      <c r="J12">
        <v>1.3</v>
      </c>
      <c r="K12">
        <v>3.32</v>
      </c>
      <c r="L12">
        <v>1.17</v>
      </c>
      <c r="M12">
        <v>2.06</v>
      </c>
      <c r="N12">
        <v>1.2</v>
      </c>
      <c r="O12">
        <v>1</v>
      </c>
      <c r="P12">
        <v>4</v>
      </c>
      <c r="Q12">
        <v>2</v>
      </c>
    </row>
    <row r="13" spans="1:17" x14ac:dyDescent="0.3">
      <c r="A13" t="s">
        <v>32</v>
      </c>
      <c r="B13" t="s">
        <v>15</v>
      </c>
      <c r="C13" s="1">
        <v>1.55</v>
      </c>
      <c r="D13" s="1">
        <v>4</v>
      </c>
      <c r="E13" s="1">
        <v>5.5</v>
      </c>
      <c r="F13">
        <v>1.78</v>
      </c>
      <c r="G13">
        <v>1.96</v>
      </c>
      <c r="H13">
        <v>1.83</v>
      </c>
      <c r="I13">
        <v>1.97</v>
      </c>
      <c r="J13">
        <v>1.2</v>
      </c>
      <c r="K13">
        <v>4.25</v>
      </c>
      <c r="L13">
        <v>1.1100000000000001</v>
      </c>
      <c r="M13">
        <v>2.36</v>
      </c>
      <c r="N13">
        <v>1.2</v>
      </c>
      <c r="O13">
        <v>2</v>
      </c>
      <c r="P13">
        <v>1</v>
      </c>
      <c r="Q13">
        <v>2</v>
      </c>
    </row>
    <row r="14" spans="1:17" x14ac:dyDescent="0.3">
      <c r="A14" t="s">
        <v>30</v>
      </c>
      <c r="B14" t="s">
        <v>27</v>
      </c>
      <c r="C14" s="1">
        <v>1.75</v>
      </c>
      <c r="D14" s="1">
        <v>3.5</v>
      </c>
      <c r="E14" s="1">
        <v>4.5999999999999996</v>
      </c>
      <c r="F14">
        <v>2.12</v>
      </c>
      <c r="G14">
        <v>1.67</v>
      </c>
      <c r="H14">
        <v>2.0099999999999998</v>
      </c>
      <c r="I14">
        <v>1.79</v>
      </c>
      <c r="J14">
        <v>1.28</v>
      </c>
      <c r="K14">
        <v>3.45</v>
      </c>
      <c r="L14">
        <v>1.1499999999999999</v>
      </c>
      <c r="M14">
        <v>2.0099999999999998</v>
      </c>
      <c r="N14">
        <v>1.27</v>
      </c>
      <c r="O14">
        <v>1</v>
      </c>
      <c r="P14">
        <v>1</v>
      </c>
      <c r="Q14">
        <v>2</v>
      </c>
    </row>
    <row r="15" spans="1:17" x14ac:dyDescent="0.3">
      <c r="A15" t="s">
        <v>28</v>
      </c>
      <c r="B15" t="s">
        <v>29</v>
      </c>
      <c r="C15">
        <v>3.6</v>
      </c>
      <c r="D15">
        <v>3.4</v>
      </c>
      <c r="E15">
        <v>2</v>
      </c>
      <c r="F15">
        <v>1.97</v>
      </c>
      <c r="G15">
        <v>1.77</v>
      </c>
      <c r="H15">
        <v>1.8</v>
      </c>
      <c r="I15">
        <v>2.0099999999999998</v>
      </c>
      <c r="J15">
        <v>2.64</v>
      </c>
      <c r="K15">
        <v>1.45</v>
      </c>
      <c r="L15">
        <v>1.74</v>
      </c>
      <c r="M15">
        <v>1.25</v>
      </c>
      <c r="N15">
        <v>1.28</v>
      </c>
      <c r="O15">
        <v>1</v>
      </c>
      <c r="P15">
        <v>0</v>
      </c>
      <c r="Q15">
        <v>2</v>
      </c>
    </row>
    <row r="16" spans="1:17" x14ac:dyDescent="0.3">
      <c r="A16" t="s">
        <v>24</v>
      </c>
      <c r="B16" t="s">
        <v>31</v>
      </c>
      <c r="C16">
        <v>2.2000000000000002</v>
      </c>
      <c r="D16">
        <v>3.3</v>
      </c>
      <c r="E16">
        <v>3.2</v>
      </c>
      <c r="F16">
        <v>1.94</v>
      </c>
      <c r="G16">
        <v>1.8</v>
      </c>
      <c r="H16">
        <v>1.75</v>
      </c>
      <c r="I16">
        <v>2.06</v>
      </c>
      <c r="J16">
        <v>1.58</v>
      </c>
      <c r="K16">
        <v>2.2799999999999998</v>
      </c>
      <c r="L16">
        <v>1.31</v>
      </c>
      <c r="M16">
        <v>1.61</v>
      </c>
      <c r="N16">
        <v>1.3</v>
      </c>
      <c r="O16">
        <v>1</v>
      </c>
      <c r="P16">
        <v>3</v>
      </c>
      <c r="Q16">
        <v>2</v>
      </c>
    </row>
    <row r="17" spans="1:17" x14ac:dyDescent="0.3">
      <c r="A17" t="s">
        <v>26</v>
      </c>
      <c r="B17" t="s">
        <v>34</v>
      </c>
      <c r="C17">
        <v>1.95</v>
      </c>
      <c r="D17">
        <v>3.5</v>
      </c>
      <c r="E17">
        <v>3.6</v>
      </c>
      <c r="F17">
        <v>1.98</v>
      </c>
      <c r="G17">
        <v>1.76</v>
      </c>
      <c r="H17">
        <v>1.82</v>
      </c>
      <c r="I17">
        <v>1.98</v>
      </c>
      <c r="J17">
        <v>1.44</v>
      </c>
      <c r="K17">
        <v>2.67</v>
      </c>
      <c r="L17">
        <v>1.25</v>
      </c>
      <c r="M17">
        <v>1.79</v>
      </c>
      <c r="N17">
        <v>1.26</v>
      </c>
      <c r="O17">
        <v>2</v>
      </c>
      <c r="P17">
        <v>2</v>
      </c>
      <c r="Q17">
        <v>2</v>
      </c>
    </row>
    <row r="18" spans="1:17" x14ac:dyDescent="0.3">
      <c r="A18" t="s">
        <v>20</v>
      </c>
      <c r="B18" t="s">
        <v>23</v>
      </c>
      <c r="C18">
        <v>2.1</v>
      </c>
      <c r="D18">
        <v>3.4</v>
      </c>
      <c r="E18">
        <v>3.4</v>
      </c>
      <c r="F18">
        <v>1.94</v>
      </c>
      <c r="G18">
        <v>1.8</v>
      </c>
      <c r="H18">
        <v>1.78</v>
      </c>
      <c r="I18">
        <v>2.0299999999999998</v>
      </c>
      <c r="J18">
        <v>1.5</v>
      </c>
      <c r="K18">
        <v>2.4700000000000002</v>
      </c>
      <c r="L18">
        <v>1.28</v>
      </c>
      <c r="M18">
        <v>1.69</v>
      </c>
      <c r="N18">
        <v>1.28</v>
      </c>
      <c r="O18">
        <v>1</v>
      </c>
      <c r="P18">
        <v>2</v>
      </c>
      <c r="Q18">
        <v>2</v>
      </c>
    </row>
    <row r="19" spans="1:17" x14ac:dyDescent="0.3">
      <c r="A19" t="s">
        <v>18</v>
      </c>
      <c r="B19" t="s">
        <v>21</v>
      </c>
      <c r="C19">
        <v>1.36</v>
      </c>
      <c r="D19">
        <v>4.4000000000000004</v>
      </c>
      <c r="E19">
        <v>8</v>
      </c>
      <c r="F19">
        <v>1.86</v>
      </c>
      <c r="G19">
        <v>1.87</v>
      </c>
      <c r="H19">
        <v>2.1</v>
      </c>
      <c r="I19">
        <v>1.73</v>
      </c>
      <c r="J19">
        <v>1.1100000000000001</v>
      </c>
      <c r="K19">
        <v>6</v>
      </c>
      <c r="L19">
        <v>1.06</v>
      </c>
      <c r="M19">
        <v>2.88</v>
      </c>
      <c r="N19">
        <v>1.17</v>
      </c>
      <c r="O19">
        <v>2</v>
      </c>
      <c r="P19">
        <v>1</v>
      </c>
      <c r="Q19">
        <v>2</v>
      </c>
    </row>
    <row r="20" spans="1:17" x14ac:dyDescent="0.3">
      <c r="A20" t="s">
        <v>16</v>
      </c>
      <c r="B20" t="s">
        <v>19</v>
      </c>
      <c r="C20">
        <v>6</v>
      </c>
      <c r="D20">
        <v>4.5999999999999996</v>
      </c>
      <c r="E20">
        <v>1.44</v>
      </c>
      <c r="F20">
        <v>1.52</v>
      </c>
      <c r="G20">
        <v>2.41</v>
      </c>
      <c r="H20">
        <v>1.66</v>
      </c>
      <c r="I20">
        <v>2.2200000000000002</v>
      </c>
      <c r="J20">
        <v>5</v>
      </c>
      <c r="K20">
        <v>1.1499999999999999</v>
      </c>
      <c r="L20">
        <v>2.69</v>
      </c>
      <c r="M20">
        <v>1.0900000000000001</v>
      </c>
      <c r="N20">
        <v>1.1499999999999999</v>
      </c>
      <c r="O20">
        <v>1</v>
      </c>
      <c r="P20">
        <v>7</v>
      </c>
      <c r="Q20">
        <v>2</v>
      </c>
    </row>
    <row r="21" spans="1:17" x14ac:dyDescent="0.3">
      <c r="A21" t="s">
        <v>21</v>
      </c>
      <c r="B21" t="s">
        <v>16</v>
      </c>
      <c r="C21">
        <v>3.4</v>
      </c>
      <c r="D21">
        <v>3.1</v>
      </c>
      <c r="E21">
        <v>2.2000000000000002</v>
      </c>
      <c r="F21">
        <v>2.39</v>
      </c>
      <c r="G21">
        <v>1.53</v>
      </c>
      <c r="H21">
        <v>2.04</v>
      </c>
      <c r="I21">
        <v>1.77</v>
      </c>
      <c r="J21">
        <v>2.37</v>
      </c>
      <c r="K21">
        <v>1.54</v>
      </c>
      <c r="L21">
        <v>1.61</v>
      </c>
      <c r="M21">
        <v>1.28</v>
      </c>
      <c r="N21">
        <v>1.33</v>
      </c>
      <c r="Q21">
        <v>3</v>
      </c>
    </row>
    <row r="22" spans="1:17" x14ac:dyDescent="0.3">
      <c r="A22" t="s">
        <v>23</v>
      </c>
      <c r="B22" t="s">
        <v>30</v>
      </c>
      <c r="C22">
        <v>3.4</v>
      </c>
      <c r="D22">
        <v>3.4</v>
      </c>
      <c r="E22">
        <v>2.1</v>
      </c>
      <c r="F22">
        <v>1.89</v>
      </c>
      <c r="G22">
        <v>1.84</v>
      </c>
      <c r="H22">
        <v>1.74</v>
      </c>
      <c r="I22">
        <v>2.08</v>
      </c>
      <c r="J22">
        <v>2.4700000000000002</v>
      </c>
      <c r="K22">
        <v>1.5</v>
      </c>
      <c r="L22">
        <v>1.69</v>
      </c>
      <c r="M22">
        <v>1.28</v>
      </c>
      <c r="N22">
        <v>1.28</v>
      </c>
      <c r="Q22">
        <v>3</v>
      </c>
    </row>
    <row r="23" spans="1:17" x14ac:dyDescent="0.3">
      <c r="A23" t="s">
        <v>22</v>
      </c>
      <c r="B23" t="s">
        <v>18</v>
      </c>
      <c r="C23">
        <v>2.4500000000000002</v>
      </c>
      <c r="D23">
        <v>3.4</v>
      </c>
      <c r="E23">
        <v>2.62</v>
      </c>
      <c r="F23">
        <v>1.76</v>
      </c>
      <c r="G23">
        <v>1.99</v>
      </c>
      <c r="H23">
        <v>1.61</v>
      </c>
      <c r="I23">
        <v>2.31</v>
      </c>
      <c r="J23">
        <v>1.79</v>
      </c>
      <c r="K23">
        <v>1.95</v>
      </c>
      <c r="L23">
        <v>1.43</v>
      </c>
      <c r="M23">
        <v>1.5</v>
      </c>
      <c r="N23">
        <v>1.27</v>
      </c>
      <c r="Q23">
        <v>3</v>
      </c>
    </row>
    <row r="24" spans="1:17" x14ac:dyDescent="0.3">
      <c r="A24" t="s">
        <v>15</v>
      </c>
      <c r="B24" t="s">
        <v>26</v>
      </c>
      <c r="C24">
        <v>2.2999999999999998</v>
      </c>
      <c r="D24">
        <v>3.25</v>
      </c>
      <c r="E24">
        <v>3</v>
      </c>
      <c r="F24">
        <v>1.88</v>
      </c>
      <c r="G24">
        <v>1.85</v>
      </c>
      <c r="H24">
        <v>1.71</v>
      </c>
      <c r="I24">
        <v>2.13</v>
      </c>
      <c r="J24">
        <v>1.66</v>
      </c>
      <c r="K24">
        <v>2.13</v>
      </c>
      <c r="L24">
        <v>1.35</v>
      </c>
      <c r="M24">
        <v>1.55</v>
      </c>
      <c r="N24">
        <v>1.3</v>
      </c>
      <c r="Q24">
        <v>3</v>
      </c>
    </row>
    <row r="25" spans="1:17" x14ac:dyDescent="0.3">
      <c r="A25" t="s">
        <v>34</v>
      </c>
      <c r="B25" t="s">
        <v>28</v>
      </c>
      <c r="C25">
        <v>2</v>
      </c>
      <c r="D25">
        <v>3.3</v>
      </c>
      <c r="E25">
        <v>3.5</v>
      </c>
      <c r="F25">
        <v>2</v>
      </c>
      <c r="G25">
        <v>1.75</v>
      </c>
      <c r="H25">
        <v>1.82</v>
      </c>
      <c r="I25">
        <v>1.98</v>
      </c>
      <c r="J25">
        <v>1.46</v>
      </c>
      <c r="K25">
        <v>2.6</v>
      </c>
      <c r="L25">
        <v>1.25</v>
      </c>
      <c r="M25">
        <v>1.72</v>
      </c>
      <c r="N25">
        <v>1.28</v>
      </c>
      <c r="Q25">
        <v>3</v>
      </c>
    </row>
    <row r="26" spans="1:17" x14ac:dyDescent="0.3">
      <c r="A26" t="s">
        <v>31</v>
      </c>
      <c r="B26" t="s">
        <v>20</v>
      </c>
      <c r="C26">
        <v>1.86</v>
      </c>
      <c r="D26">
        <v>3.6</v>
      </c>
      <c r="E26">
        <v>3.9</v>
      </c>
      <c r="F26">
        <v>1.73</v>
      </c>
      <c r="G26">
        <v>2.0299999999999998</v>
      </c>
      <c r="H26">
        <v>1.65</v>
      </c>
      <c r="I26">
        <v>2.23</v>
      </c>
      <c r="J26">
        <v>1.37</v>
      </c>
      <c r="K26">
        <v>2.92</v>
      </c>
      <c r="L26">
        <v>1.22</v>
      </c>
      <c r="M26">
        <v>1.86</v>
      </c>
      <c r="N26">
        <v>1.25</v>
      </c>
      <c r="Q26">
        <v>3</v>
      </c>
    </row>
    <row r="27" spans="1:17" x14ac:dyDescent="0.3">
      <c r="A27" t="s">
        <v>29</v>
      </c>
      <c r="B27" t="s">
        <v>32</v>
      </c>
      <c r="C27">
        <v>2.8</v>
      </c>
      <c r="D27">
        <v>3.3</v>
      </c>
      <c r="E27">
        <v>2.4</v>
      </c>
      <c r="F27">
        <v>1.91</v>
      </c>
      <c r="G27">
        <v>1.82</v>
      </c>
      <c r="H27">
        <v>1.73</v>
      </c>
      <c r="I27">
        <v>2.1</v>
      </c>
      <c r="J27">
        <v>2</v>
      </c>
      <c r="K27">
        <v>1.74</v>
      </c>
      <c r="L27">
        <v>1.51</v>
      </c>
      <c r="M27">
        <v>1.39</v>
      </c>
      <c r="N27">
        <v>1.29</v>
      </c>
      <c r="Q27">
        <v>3</v>
      </c>
    </row>
    <row r="28" spans="1:17" x14ac:dyDescent="0.3">
      <c r="A28" t="s">
        <v>25</v>
      </c>
      <c r="B28" t="s">
        <v>24</v>
      </c>
      <c r="C28">
        <v>2.4500000000000002</v>
      </c>
      <c r="D28">
        <v>3.25</v>
      </c>
      <c r="E28">
        <v>2.8</v>
      </c>
      <c r="F28">
        <v>2</v>
      </c>
      <c r="G28">
        <v>1.75</v>
      </c>
      <c r="H28">
        <v>1.79</v>
      </c>
      <c r="I28">
        <v>2.0099999999999998</v>
      </c>
      <c r="J28">
        <v>1.73</v>
      </c>
      <c r="K28">
        <v>2.02</v>
      </c>
      <c r="L28">
        <v>1.39</v>
      </c>
      <c r="M28">
        <v>1.51</v>
      </c>
      <c r="N28">
        <v>1.3</v>
      </c>
      <c r="Q28">
        <v>3</v>
      </c>
    </row>
    <row r="29" spans="1:17" x14ac:dyDescent="0.3">
      <c r="A29" t="s">
        <v>27</v>
      </c>
      <c r="B29" t="s">
        <v>33</v>
      </c>
      <c r="C29">
        <v>4.2</v>
      </c>
      <c r="D29">
        <v>3.9</v>
      </c>
      <c r="E29">
        <v>1.72</v>
      </c>
      <c r="F29">
        <v>1.61</v>
      </c>
      <c r="G29">
        <v>2.23</v>
      </c>
      <c r="H29">
        <v>1.59</v>
      </c>
      <c r="I29">
        <v>2.34</v>
      </c>
      <c r="J29">
        <v>3.27</v>
      </c>
      <c r="K29">
        <v>1.31</v>
      </c>
      <c r="L29">
        <v>2.02</v>
      </c>
      <c r="M29">
        <v>1.18</v>
      </c>
      <c r="N29">
        <v>1.2</v>
      </c>
      <c r="Q29">
        <v>3</v>
      </c>
    </row>
    <row r="30" spans="1:17" x14ac:dyDescent="0.3">
      <c r="A30" t="s">
        <v>19</v>
      </c>
      <c r="B30" t="s">
        <v>17</v>
      </c>
      <c r="C30">
        <v>1.1499999999999999</v>
      </c>
      <c r="D30">
        <v>7.5</v>
      </c>
      <c r="E30">
        <v>13</v>
      </c>
      <c r="F30">
        <v>1.22</v>
      </c>
      <c r="G30">
        <v>4</v>
      </c>
      <c r="H30">
        <v>1.59</v>
      </c>
      <c r="I30">
        <v>2.36</v>
      </c>
      <c r="J30">
        <v>1.04</v>
      </c>
      <c r="K30">
        <v>9.5</v>
      </c>
      <c r="L30">
        <v>1.03</v>
      </c>
      <c r="M30">
        <v>4.8499999999999996</v>
      </c>
      <c r="N30">
        <v>1.07</v>
      </c>
      <c r="Q30">
        <v>3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e">
        <f>_xlfn.XLOOKUP(C4, Analysis!$5:$5, Analysis!$1:$1)</f>
        <v>#DIV/0!</v>
      </c>
      <c r="C4" t="e">
        <f>LARGE(Analysis!$5:$5, 1)</f>
        <v>#DIV/0!</v>
      </c>
    </row>
    <row r="5" spans="2:3" x14ac:dyDescent="0.3">
      <c r="B5" t="e">
        <f>_xlfn.XLOOKUP(C5, Analysis!$5:$5, Analysis!$1:$1)</f>
        <v>#DIV/0!</v>
      </c>
      <c r="C5" t="e">
        <f>LARGE(Analysis!$5:$5, 2)</f>
        <v>#DIV/0!</v>
      </c>
    </row>
    <row r="6" spans="2:3" x14ac:dyDescent="0.3">
      <c r="B6" t="e">
        <f>_xlfn.XLOOKUP(C6, Analysis!$5:$5, Analysis!$1:$1)</f>
        <v>#DIV/0!</v>
      </c>
      <c r="C6" t="e">
        <f>LARGE(Analysis!$5:$5, 3)</f>
        <v>#DIV/0!</v>
      </c>
    </row>
    <row r="7" spans="2:3" x14ac:dyDescent="0.3">
      <c r="B7" t="e">
        <f>_xlfn.XLOOKUP(C7, Analysis!$5:$5, Analysis!$1:$1)</f>
        <v>#DIV/0!</v>
      </c>
      <c r="C7" t="e">
        <f>LARGE(Analysis!$5:$5, 4)</f>
        <v>#DIV/0!</v>
      </c>
    </row>
    <row r="8" spans="2:3" x14ac:dyDescent="0.3">
      <c r="B8" t="e">
        <f>_xlfn.XLOOKUP(C8, Analysis!$5:$5, Analysis!$1:$1)</f>
        <v>#DIV/0!</v>
      </c>
      <c r="C8" t="e">
        <f>LARGE(Analysis!$5:$5, 5)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tabSelected="1" zoomScale="70" zoomScaleNormal="70" workbookViewId="0">
      <selection activeCell="Q22" sqref="Q22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hidden="1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37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5" t="s">
        <v>51</v>
      </c>
      <c r="AB1" s="5" t="s">
        <v>52</v>
      </c>
      <c r="AC1" s="5" t="s">
        <v>53</v>
      </c>
    </row>
    <row r="2" spans="1:29" x14ac:dyDescent="0.3">
      <c r="A2" s="6" t="s">
        <v>54</v>
      </c>
      <c r="B2">
        <f>COUNT('Raw Data'!$O:$O)</f>
        <v>19</v>
      </c>
      <c r="C2">
        <f>COUNT('Raw Data'!$O:$O)</f>
        <v>19</v>
      </c>
      <c r="D2">
        <f>COUNT('Raw Data'!$O:$O)</f>
        <v>19</v>
      </c>
      <c r="E2">
        <f>COUNT('Raw Data'!$O:$O)</f>
        <v>19</v>
      </c>
      <c r="F2">
        <f>COUNT('Raw Data'!$O:$O)</f>
        <v>19</v>
      </c>
      <c r="G2">
        <f>COUNT('Raw Data'!$O:$O)</f>
        <v>19</v>
      </c>
      <c r="H2">
        <f>COUNT('Raw Data'!$O:$O)</f>
        <v>19</v>
      </c>
      <c r="I2">
        <f>COUNT('Raw Data'!$O:$O)-COUNTIF($C7:$C1048576, "&gt;0")</f>
        <v>12</v>
      </c>
      <c r="J2">
        <f>COUNT('Raw Data'!$O:$O)-COUNTIF($C7:$C1048576, "&gt;0")</f>
        <v>12</v>
      </c>
      <c r="K2">
        <f>COUNT('Raw Data'!$O:$O)</f>
        <v>19</v>
      </c>
      <c r="L2">
        <f>COUNT('Raw Data'!$O:$O)</f>
        <v>19</v>
      </c>
      <c r="M2">
        <f>COUNT('Raw Data'!$O:$O)</f>
        <v>19</v>
      </c>
      <c r="N2">
        <f>COUNTIF(O:O, TRUE())</f>
        <v>19</v>
      </c>
      <c r="P2">
        <f>Q2</f>
        <v>0</v>
      </c>
      <c r="Q2">
        <f>B2-N2</f>
        <v>0</v>
      </c>
      <c r="R2">
        <f>N2</f>
        <v>19</v>
      </c>
      <c r="S2">
        <f>COUNT('Raw Data'!$O:$O)</f>
        <v>19</v>
      </c>
      <c r="T2">
        <f>COUNT('Raw Data'!$O:$O)</f>
        <v>19</v>
      </c>
      <c r="U2">
        <f>COUNT('Raw Data'!$O:$O)</f>
        <v>19</v>
      </c>
      <c r="V2">
        <f>COUNT('Raw Data'!$O:$O)</f>
        <v>19</v>
      </c>
      <c r="W2">
        <f>COUNT('Raw Data'!$O:$O)</f>
        <v>19</v>
      </c>
      <c r="X2">
        <f>COUNT('Raw Data'!$O:$O)-COUNTIF(C7:C1048576, "&gt;4")</f>
        <v>19</v>
      </c>
      <c r="Y2">
        <f>COUNT('Raw Data'!$O:$O)-COUNTIF(C7:C1048576, "&gt;4")</f>
        <v>19</v>
      </c>
      <c r="Z2">
        <f>COUNTIF('Raw Data'!D:D, "&lt;4")</f>
        <v>23</v>
      </c>
      <c r="AA2">
        <f>COUNT('Raw Data'!$O:$O)-1</f>
        <v>18</v>
      </c>
      <c r="AB2">
        <f>COUNT('Raw Data'!$O:$O)-1</f>
        <v>18</v>
      </c>
      <c r="AC2">
        <f>COUNT('Raw Data'!$O:$O)-1</f>
        <v>18</v>
      </c>
    </row>
    <row r="3" spans="1:29" x14ac:dyDescent="0.3">
      <c r="A3" s="6" t="s">
        <v>55</v>
      </c>
      <c r="B3">
        <f t="shared" ref="B3:N3" si="0">COUNTIF(B7:B1048576, "&gt;0")</f>
        <v>6</v>
      </c>
      <c r="C3">
        <f t="shared" si="0"/>
        <v>7</v>
      </c>
      <c r="D3">
        <f t="shared" si="0"/>
        <v>6</v>
      </c>
      <c r="E3">
        <f t="shared" si="0"/>
        <v>13</v>
      </c>
      <c r="F3">
        <f t="shared" si="0"/>
        <v>6</v>
      </c>
      <c r="G3">
        <f t="shared" si="0"/>
        <v>16</v>
      </c>
      <c r="H3">
        <f t="shared" si="0"/>
        <v>3</v>
      </c>
      <c r="I3">
        <f t="shared" si="0"/>
        <v>6</v>
      </c>
      <c r="J3">
        <f t="shared" si="0"/>
        <v>6</v>
      </c>
      <c r="K3">
        <f t="shared" si="0"/>
        <v>13</v>
      </c>
      <c r="L3">
        <f t="shared" si="0"/>
        <v>13</v>
      </c>
      <c r="M3">
        <f t="shared" si="0"/>
        <v>12</v>
      </c>
      <c r="N3">
        <f t="shared" si="0"/>
        <v>4</v>
      </c>
      <c r="P3">
        <f t="shared" ref="P3:AC3" si="1">COUNTIF(P7:P1048576, "&gt;0")</f>
        <v>2</v>
      </c>
      <c r="Q3">
        <f t="shared" si="1"/>
        <v>1</v>
      </c>
      <c r="R3">
        <f t="shared" si="1"/>
        <v>4</v>
      </c>
      <c r="S3">
        <f t="shared" si="1"/>
        <v>6</v>
      </c>
      <c r="T3">
        <f t="shared" si="1"/>
        <v>7</v>
      </c>
      <c r="U3">
        <f t="shared" si="1"/>
        <v>8</v>
      </c>
      <c r="V3">
        <f t="shared" si="1"/>
        <v>5</v>
      </c>
      <c r="W3">
        <f t="shared" si="1"/>
        <v>6</v>
      </c>
      <c r="X3">
        <f t="shared" si="1"/>
        <v>10</v>
      </c>
      <c r="Y3">
        <f t="shared" si="1"/>
        <v>17</v>
      </c>
      <c r="Z3">
        <f t="shared" si="1"/>
        <v>16</v>
      </c>
      <c r="AA3">
        <f t="shared" si="1"/>
        <v>1</v>
      </c>
      <c r="AB3">
        <f t="shared" si="1"/>
        <v>2</v>
      </c>
      <c r="AC3">
        <f t="shared" si="1"/>
        <v>0</v>
      </c>
    </row>
    <row r="4" spans="1:29" x14ac:dyDescent="0.3">
      <c r="A4" s="6" t="s">
        <v>56</v>
      </c>
      <c r="B4">
        <f t="shared" ref="B4:N4" si="2">SUM(B7:B1048576)</f>
        <v>12.83</v>
      </c>
      <c r="C4">
        <f t="shared" si="2"/>
        <v>23.35</v>
      </c>
      <c r="D4">
        <f t="shared" si="2"/>
        <v>18.690000000000001</v>
      </c>
      <c r="E4">
        <f t="shared" si="2"/>
        <v>23.259999999999998</v>
      </c>
      <c r="F4">
        <f t="shared" si="2"/>
        <v>11.92</v>
      </c>
      <c r="G4">
        <f t="shared" si="2"/>
        <v>28.790000000000003</v>
      </c>
      <c r="H4">
        <f t="shared" si="2"/>
        <v>5.91</v>
      </c>
      <c r="I4">
        <f t="shared" si="2"/>
        <v>10.119999999999999</v>
      </c>
      <c r="J4">
        <f t="shared" si="2"/>
        <v>13.72</v>
      </c>
      <c r="K4">
        <f t="shared" si="2"/>
        <v>17.349999999999998</v>
      </c>
      <c r="L4">
        <f t="shared" si="2"/>
        <v>21.01</v>
      </c>
      <c r="M4">
        <f t="shared" si="2"/>
        <v>14.6</v>
      </c>
      <c r="N4">
        <f t="shared" si="2"/>
        <v>5.23</v>
      </c>
      <c r="P4">
        <f t="shared" ref="P4:AC4" si="3">SUM(P7:P1048576)</f>
        <v>7.6</v>
      </c>
      <c r="Q4">
        <f t="shared" si="3"/>
        <v>1.44</v>
      </c>
      <c r="R4">
        <f t="shared" si="3"/>
        <v>14.63</v>
      </c>
      <c r="S4">
        <f t="shared" si="3"/>
        <v>9.2900000000000009</v>
      </c>
      <c r="T4">
        <f t="shared" si="3"/>
        <v>22.57</v>
      </c>
      <c r="U4">
        <f t="shared" si="3"/>
        <v>29.03</v>
      </c>
      <c r="V4">
        <f t="shared" si="3"/>
        <v>6.67</v>
      </c>
      <c r="W4">
        <f t="shared" si="3"/>
        <v>22.23</v>
      </c>
      <c r="X4">
        <f t="shared" si="3"/>
        <v>26.549999999999997</v>
      </c>
      <c r="Y4">
        <f t="shared" si="3"/>
        <v>54.999999999999993</v>
      </c>
      <c r="Z4">
        <f t="shared" si="3"/>
        <v>53.849999999999994</v>
      </c>
      <c r="AA4">
        <f t="shared" si="3"/>
        <v>7.0919999999999996</v>
      </c>
      <c r="AB4">
        <f t="shared" si="3"/>
        <v>13.378</v>
      </c>
      <c r="AC4">
        <f t="shared" si="3"/>
        <v>0</v>
      </c>
    </row>
    <row r="5" spans="1:29" x14ac:dyDescent="0.3">
      <c r="A5" s="6" t="s">
        <v>36</v>
      </c>
      <c r="B5">
        <f t="shared" ref="B5:N5" si="4">B4/B2</f>
        <v>0.6752631578947369</v>
      </c>
      <c r="C5">
        <f t="shared" si="4"/>
        <v>1.2289473684210528</v>
      </c>
      <c r="D5">
        <f t="shared" si="4"/>
        <v>0.98368421052631583</v>
      </c>
      <c r="E5">
        <f t="shared" si="4"/>
        <v>1.2242105263157894</v>
      </c>
      <c r="F5">
        <f t="shared" si="4"/>
        <v>0.62736842105263158</v>
      </c>
      <c r="G5">
        <f t="shared" si="4"/>
        <v>1.5152631578947371</v>
      </c>
      <c r="H5">
        <f t="shared" si="4"/>
        <v>0.31105263157894736</v>
      </c>
      <c r="I5">
        <f t="shared" si="4"/>
        <v>0.84333333333333327</v>
      </c>
      <c r="J5">
        <f t="shared" si="4"/>
        <v>1.1433333333333333</v>
      </c>
      <c r="K5">
        <f t="shared" si="4"/>
        <v>0.91315789473684195</v>
      </c>
      <c r="L5">
        <f t="shared" si="4"/>
        <v>1.1057894736842107</v>
      </c>
      <c r="M5">
        <f t="shared" si="4"/>
        <v>0.76842105263157889</v>
      </c>
      <c r="N5">
        <f t="shared" si="4"/>
        <v>0.27526315789473688</v>
      </c>
      <c r="P5" t="e">
        <f t="shared" ref="P5:AC5" si="5">P4/P2</f>
        <v>#DIV/0!</v>
      </c>
      <c r="Q5" t="e">
        <f t="shared" si="5"/>
        <v>#DIV/0!</v>
      </c>
      <c r="R5">
        <f t="shared" si="5"/>
        <v>0.77</v>
      </c>
      <c r="S5">
        <f t="shared" si="5"/>
        <v>0.48894736842105269</v>
      </c>
      <c r="T5">
        <f t="shared" si="5"/>
        <v>1.1878947368421053</v>
      </c>
      <c r="U5">
        <f t="shared" si="5"/>
        <v>1.5278947368421054</v>
      </c>
      <c r="V5">
        <f t="shared" si="5"/>
        <v>0.35105263157894734</v>
      </c>
      <c r="W5">
        <f t="shared" si="5"/>
        <v>1.17</v>
      </c>
      <c r="X5">
        <f t="shared" si="5"/>
        <v>1.3973684210526314</v>
      </c>
      <c r="Y5">
        <f t="shared" si="5"/>
        <v>2.8947368421052628</v>
      </c>
      <c r="Z5">
        <f t="shared" si="5"/>
        <v>2.3413043478260867</v>
      </c>
      <c r="AA5">
        <f t="shared" si="5"/>
        <v>0.39399999999999996</v>
      </c>
      <c r="AB5">
        <f t="shared" si="5"/>
        <v>0.74322222222222223</v>
      </c>
      <c r="AC5">
        <f t="shared" si="5"/>
        <v>0</v>
      </c>
    </row>
    <row r="6" spans="1:29" x14ac:dyDescent="0.3">
      <c r="A6" s="6" t="s">
        <v>57</v>
      </c>
      <c r="B6" s="6" t="str">
        <f t="shared" ref="B6:N6" si="6">B1</f>
        <v>Home Win</v>
      </c>
      <c r="C6" s="6" t="str">
        <f t="shared" si="6"/>
        <v>Draw</v>
      </c>
      <c r="D6" s="6" t="str">
        <f t="shared" si="6"/>
        <v>Away Team</v>
      </c>
      <c r="E6" s="6" t="str">
        <f t="shared" si="6"/>
        <v>Over 2.5</v>
      </c>
      <c r="F6" s="6" t="str">
        <f t="shared" si="6"/>
        <v>Under 2.5</v>
      </c>
      <c r="G6" s="6" t="str">
        <f t="shared" si="6"/>
        <v>Both Teams to Score - Yes</v>
      </c>
      <c r="H6" s="6" t="str">
        <f t="shared" si="6"/>
        <v>Both Teams to Score - No</v>
      </c>
      <c r="I6" s="6" t="str">
        <f t="shared" si="6"/>
        <v>Draw No Bet - Home</v>
      </c>
      <c r="J6" s="6" t="str">
        <f t="shared" si="6"/>
        <v>Draw No Bet - Away</v>
      </c>
      <c r="K6" s="6" t="str">
        <f t="shared" si="6"/>
        <v>Double Chance - Home and Draw</v>
      </c>
      <c r="L6" s="6" t="str">
        <f t="shared" si="6"/>
        <v>Double Chance - Away and Draw</v>
      </c>
      <c r="M6" s="6" t="str">
        <f t="shared" si="6"/>
        <v>Double Chance - Home and Away</v>
      </c>
      <c r="N6" s="6" t="str">
        <f t="shared" si="6"/>
        <v>Home Favourite</v>
      </c>
      <c r="O6" s="6"/>
      <c r="P6" s="6" t="str">
        <f t="shared" ref="P6:AC6" si="7">P1</f>
        <v>Home Underdog</v>
      </c>
      <c r="Q6" s="6" t="str">
        <f t="shared" si="7"/>
        <v>Away Favourite</v>
      </c>
      <c r="R6" s="6" t="str">
        <f t="shared" si="7"/>
        <v>Away Underdog</v>
      </c>
      <c r="S6" s="6" t="str">
        <f t="shared" si="7"/>
        <v>First Outcome</v>
      </c>
      <c r="T6" s="6" t="str">
        <f t="shared" si="7"/>
        <v>Second Outcome</v>
      </c>
      <c r="U6" s="6" t="str">
        <f t="shared" si="7"/>
        <v>Third Outcome</v>
      </c>
      <c r="V6" s="6" t="str">
        <f t="shared" si="7"/>
        <v>Favourite</v>
      </c>
      <c r="W6" s="6" t="str">
        <f t="shared" si="7"/>
        <v>Underdog</v>
      </c>
      <c r="X6" s="6" t="str">
        <f t="shared" si="7"/>
        <v>Draw &gt;4 Draw No Bet Else Draw - Home</v>
      </c>
      <c r="Y6" s="6" t="str">
        <f t="shared" si="7"/>
        <v>Draw &gt;4 Draw No Bet Else Draw - Away</v>
      </c>
      <c r="Z6" s="6" t="str">
        <f t="shared" si="7"/>
        <v>Draw If &lt;4</v>
      </c>
      <c r="AA6" s="6" t="str">
        <f t="shared" si="7"/>
        <v>Underdog and Under 2.5</v>
      </c>
      <c r="AB6" s="6" t="str">
        <f t="shared" si="7"/>
        <v>Draw and Over 2.5</v>
      </c>
      <c r="AC6" s="6" t="str">
        <f t="shared" si="7"/>
        <v>Away and Under 2.5</v>
      </c>
    </row>
    <row r="7" spans="1:29" x14ac:dyDescent="0.3">
      <c r="A7" s="2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3.3</v>
      </c>
      <c r="D7">
        <f>IF('Raw Data'!O2&lt;'Raw Data'!P2, 'Raw Data'!E2, 0)</f>
        <v>0</v>
      </c>
      <c r="E7">
        <f>IF(SUM('Raw Data'!O2:P2)&gt;2, 'Raw Data'!F2, 0)</f>
        <v>0</v>
      </c>
      <c r="F7">
        <f>IF(AND(ISNUMBER('Raw Data'!O2),SUM('Raw Data'!O2:P2)&lt;3),'Raw Data'!F2,)</f>
        <v>1.89</v>
      </c>
      <c r="G7">
        <f>IF(AND('Raw Data'!O2&gt;0, 'Raw Data'!P2&gt;0), 'Raw Data'!H2, 0)</f>
        <v>1.73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1.6</v>
      </c>
      <c r="L7">
        <f>IF(AND(ISNUMBER('Raw Data'!O2), OR('Raw Data'!O2&lt;'Raw Data'!P2, 'Raw Data'!O2='Raw Data'!P2)), 'Raw Data'!M2, 0)</f>
        <v>1.32</v>
      </c>
      <c r="M7">
        <f>IF(AND(ISNUMBER('Raw Data'!O2), OR('Raw Data'!O2&gt;'Raw Data'!P2, 'Raw Data'!O2&lt;'Raw Data'!P2)), 'Raw Data'!N2, 0)</f>
        <v>0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0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0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3.3</v>
      </c>
      <c r="V7">
        <f>IF(AND('Raw Data'!C2&lt;'Raw Data'!E2,'Raw Data'!O2&gt;'Raw Data'!P2),'Raw Data'!C2,IF(AND('Raw Data'!E2&lt;'Raw Data'!C2,'Raw Data'!P2&gt;'Raw Data'!O2),'Raw Data'!E2,0))</f>
        <v>0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3.3</v>
      </c>
      <c r="Y7">
        <f>IF(AND('Raw Data'!D2&gt;4,'Raw Data'!O2&lt;'Raw Data'!P2),'Raw Data'!K2,IF(AND('Raw Data'!D2&gt;4,'Raw Data'!O2='Raw Data'!P2),0,IF('Raw Data'!O2='Raw Data'!P2,'Raw Data'!D2,0)))</f>
        <v>3.3</v>
      </c>
      <c r="Z7">
        <f>IF(AND('Raw Data'!D2&lt;4, 'Raw Data'!O2='Raw Data'!P2), 'Raw Data'!D2, 0)</f>
        <v>3.3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29" x14ac:dyDescent="0.3">
      <c r="A8" s="2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3.5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1.71</v>
      </c>
      <c r="G8">
        <f>IF(AND('Raw Data'!O3&gt;0, 'Raw Data'!P3&gt;0), 'Raw Data'!H3, 0)</f>
        <v>1.6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1.31</v>
      </c>
      <c r="L8">
        <f>IF(AND(ISNUMBER('Raw Data'!O3), OR('Raw Data'!O3&lt;'Raw Data'!P3, 'Raw Data'!O3='Raw Data'!P3)), 'Raw Data'!M3, 0)</f>
        <v>1.67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1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3.5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3.5</v>
      </c>
      <c r="Y8">
        <f>IF(AND('Raw Data'!D3&gt;4,'Raw Data'!O3&lt;'Raw Data'!P3),'Raw Data'!K3,IF(AND('Raw Data'!D3&gt;4,'Raw Data'!O3='Raw Data'!P3),0,IF('Raw Data'!O3='Raw Data'!P3,'Raw Data'!D3,0)))</f>
        <v>3.5</v>
      </c>
      <c r="Z8">
        <f>IF(AND('Raw Data'!D3&lt;4, 'Raw Data'!O3='Raw Data'!P3), 'Raw Data'!D3, 0)</f>
        <v>3.5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29" x14ac:dyDescent="0.3">
      <c r="A9" s="2">
        <f>'Raw Data'!Q4</f>
        <v>1</v>
      </c>
      <c r="B9">
        <f>IF('Raw Data'!O4&gt;'Raw Data'!P4, 'Raw Data'!C4, 0)</f>
        <v>1.07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1.17</v>
      </c>
      <c r="F9">
        <f>IF(AND(ISNUMBER('Raw Data'!O4),SUM('Raw Data'!O4:P4)&lt;3),'Raw Data'!F4,)</f>
        <v>0</v>
      </c>
      <c r="G9">
        <f>IF(AND('Raw Data'!O4&gt;0, 'Raw Data'!P4&gt;0), 'Raw Data'!H4, 0)</f>
        <v>1.91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1.01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1.01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1.04</v>
      </c>
      <c r="N9">
        <f>IF(AND('Raw Data'!C4&lt;'Raw Data'!E4, 'Raw Data'!O4&gt;'Raw Data'!P4), 'Raw Data'!C4, 0)</f>
        <v>1.07</v>
      </c>
      <c r="O9" t="b">
        <f>'Raw Data'!C4&lt;'Raw Data'!E4</f>
        <v>1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0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1.07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1.07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1.01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29" x14ac:dyDescent="0.3">
      <c r="A10" s="2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3.2</v>
      </c>
      <c r="D10">
        <f>IF('Raw Data'!O5&lt;'Raw Data'!P5, 'Raw Data'!E5, 0)</f>
        <v>0</v>
      </c>
      <c r="E10">
        <f>IF(SUM('Raw Data'!O5:P5)&gt;2, 'Raw Data'!F5, 0)</f>
        <v>0</v>
      </c>
      <c r="F10">
        <f>IF(AND(ISNUMBER('Raw Data'!O5),SUM('Raw Data'!O5:P5)&lt;3),'Raw Data'!F5,)</f>
        <v>2.19</v>
      </c>
      <c r="G10">
        <f>IF(AND('Raw Data'!O5&gt;0, 'Raw Data'!P5&gt;0), 'Raw Data'!H5, 0)</f>
        <v>0</v>
      </c>
      <c r="H10">
        <f>IF(AND(ISNUMBER('Raw Data'!O5), OR('Raw Data'!O5=0, 'Raw Data'!P5=0)), 'Raw Data'!I5, 0)</f>
        <v>1.9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1.58</v>
      </c>
      <c r="L10">
        <f>IF(AND(ISNUMBER('Raw Data'!O5), OR('Raw Data'!O5&lt;'Raw Data'!P5, 'Raw Data'!O5='Raw Data'!P5)), 'Raw Data'!M5, 0)</f>
        <v>1.33</v>
      </c>
      <c r="M10">
        <f>IF(AND(ISNUMBER('Raw Data'!O5), OR('Raw Data'!O5&gt;'Raw Data'!P5, 'Raw Data'!O5&lt;'Raw Data'!P5)), 'Raw Data'!N5, 0)</f>
        <v>0</v>
      </c>
      <c r="N10">
        <f>IF(AND('Raw Data'!C5&lt;'Raw Data'!E5, 'Raw Data'!O5&gt;'Raw Data'!P5), 'Raw Data'!C5, 0)</f>
        <v>0</v>
      </c>
      <c r="O10" t="b">
        <f>'Raw Data'!C5&lt;'Raw Data'!E5</f>
        <v>0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0</v>
      </c>
      <c r="U10">
        <f>IF(ISNUMBER('Raw Data'!C5), IF(_xlfn.XLOOKUP(SMALL('Raw Data'!C5:E5, 3), B10:D10, B10:D10, 0)&gt;0, SMALL('Raw Data'!C5:E5, 3), 0), 0)</f>
        <v>3.2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3.2</v>
      </c>
      <c r="Y10">
        <f>IF(AND('Raw Data'!D5&gt;4,'Raw Data'!O5&lt;'Raw Data'!P5),'Raw Data'!K5,IF(AND('Raw Data'!D5&gt;4,'Raw Data'!O5='Raw Data'!P5),0,IF('Raw Data'!O5='Raw Data'!P5,'Raw Data'!D5,0)))</f>
        <v>3.2</v>
      </c>
      <c r="Z10">
        <f>IF(AND('Raw Data'!D5&lt;4, 'Raw Data'!O5='Raw Data'!P5), 'Raw Data'!D5, 0)</f>
        <v>3.2</v>
      </c>
      <c r="AA10">
        <f t="shared" si="8"/>
        <v>0</v>
      </c>
      <c r="AB10">
        <f t="shared" si="9"/>
        <v>0</v>
      </c>
      <c r="AC10">
        <f t="shared" si="10"/>
        <v>0</v>
      </c>
    </row>
    <row r="11" spans="1:29" x14ac:dyDescent="0.3">
      <c r="A11" s="2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3.1</v>
      </c>
      <c r="D11">
        <f>IF('Raw Data'!O6&lt;'Raw Data'!P6, 'Raw Data'!E6, 0)</f>
        <v>0</v>
      </c>
      <c r="E11">
        <f>IF(SUM('Raw Data'!O6:P6)&gt;2, 'Raw Data'!F6, 0)</f>
        <v>2.08</v>
      </c>
      <c r="F11">
        <f>IF(AND(ISNUMBER('Raw Data'!O6),SUM('Raw Data'!O6:P6)&lt;3),'Raw Data'!F6,)</f>
        <v>0</v>
      </c>
      <c r="G11">
        <f>IF(AND('Raw Data'!O6&gt;0, 'Raw Data'!P6&gt;0), 'Raw Data'!H6, 0)</f>
        <v>1.84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1.28</v>
      </c>
      <c r="L11">
        <f>IF(AND(ISNUMBER('Raw Data'!O6), OR('Raw Data'!O6&lt;'Raw Data'!P6, 'Raw Data'!O6='Raw Data'!P6)), 'Raw Data'!M6, 0)</f>
        <v>1.63</v>
      </c>
      <c r="M11">
        <f>IF(AND(ISNUMBER('Raw Data'!O6), OR('Raw Data'!O6&gt;'Raw Data'!P6, 'Raw Data'!O6&lt;'Raw Data'!P6)), 'Raw Data'!N6, 0)</f>
        <v>0</v>
      </c>
      <c r="N11">
        <f>IF(AND('Raw Data'!C6&lt;'Raw Data'!E6, 'Raw Data'!O6&gt;'Raw Data'!P6), 'Raw Data'!C6, 0)</f>
        <v>0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0</v>
      </c>
      <c r="S11">
        <f>IF(ISNUMBER('Raw Data'!C6), IF(_xlfn.XLOOKUP(SMALL('Raw Data'!C6:E6, 1), B11:D11, B11:D11, 0)&gt;0, SMALL('Raw Data'!C6:E6, 1), 0), 0)</f>
        <v>0</v>
      </c>
      <c r="T11">
        <f>IF(ISNUMBER('Raw Data'!C6), IF(_xlfn.XLOOKUP(SMALL('Raw Data'!C6:E6, 2), B11:D11, B11:D11, 0)&gt;0, SMALL('Raw Data'!C6:E6, 2), 0), 0)</f>
        <v>3.1</v>
      </c>
      <c r="U11">
        <f>IF(ISNUMBER('Raw Data'!C6), IF(_xlfn.XLOOKUP(SMALL('Raw Data'!C6:E6, 3), B11:D11, B11:D11, 0)&gt;0, SMALL('Raw Data'!C6:E6, 3), 0), 0)</f>
        <v>0</v>
      </c>
      <c r="V11">
        <f>IF(AND('Raw Data'!C6&lt;'Raw Data'!E6,'Raw Data'!O6&gt;'Raw Data'!P6),'Raw Data'!C6,IF(AND('Raw Data'!E6&lt;'Raw Data'!C6,'Raw Data'!P6&gt;'Raw Data'!O6),'Raw Data'!E6,0))</f>
        <v>0</v>
      </c>
      <c r="W11">
        <f>IF(AND('Raw Data'!C6&gt;'Raw Data'!E6,'Raw Data'!O6&gt;'Raw Data'!P6),'Raw Data'!C6,IF(AND('Raw Data'!E6&gt;'Raw Data'!C6,'Raw Data'!P6&gt;'Raw Data'!O6),'Raw Data'!E6,0))</f>
        <v>0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3.1</v>
      </c>
      <c r="Y11">
        <f>IF(AND('Raw Data'!D6&gt;4,'Raw Data'!O6&lt;'Raw Data'!P6),'Raw Data'!K6,IF(AND('Raw Data'!D6&gt;4,'Raw Data'!O6='Raw Data'!P6),0,IF('Raw Data'!O6='Raw Data'!P6,'Raw Data'!D6,0)))</f>
        <v>3.1</v>
      </c>
      <c r="Z11">
        <f>IF(AND('Raw Data'!D6&lt;4, 'Raw Data'!O6='Raw Data'!P6), 'Raw Data'!D6, 0)</f>
        <v>3.1</v>
      </c>
      <c r="AA11">
        <f t="shared" si="8"/>
        <v>0</v>
      </c>
      <c r="AB11">
        <f t="shared" si="9"/>
        <v>6.4480000000000004</v>
      </c>
      <c r="AC11">
        <f t="shared" si="10"/>
        <v>0</v>
      </c>
    </row>
    <row r="12" spans="1:29" x14ac:dyDescent="0.3">
      <c r="A12" s="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0</v>
      </c>
      <c r="D12">
        <f>IF('Raw Data'!O7&lt;'Raw Data'!P7, 'Raw Data'!E7, 0)</f>
        <v>2.62</v>
      </c>
      <c r="E12">
        <f>IF(SUM('Raw Data'!O7:P7)&gt;2, 'Raw Data'!F7, 0)</f>
        <v>2.0699999999999998</v>
      </c>
      <c r="F12">
        <f>IF(AND(ISNUMBER('Raw Data'!O7),SUM('Raw Data'!O7:P7)&lt;3),'Raw Data'!F7,)</f>
        <v>0</v>
      </c>
      <c r="G12">
        <f>IF(AND('Raw Data'!O7&gt;0, 'Raw Data'!P7&gt;0), 'Raw Data'!H7, 0)</f>
        <v>0</v>
      </c>
      <c r="H12">
        <f>IF(AND(ISNUMBER('Raw Data'!O7), OR('Raw Data'!O7=0, 'Raw Data'!P7=0)), 'Raw Data'!I7, 0)</f>
        <v>2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1.87</v>
      </c>
      <c r="K12">
        <f>IF(AND(ISNUMBER('Raw Data'!O7), OR('Raw Data'!O7&gt;'Raw Data'!P7, 'Raw Data'!O7='Raw Data'!P7)), 'Raw Data'!L7, 0)</f>
        <v>0</v>
      </c>
      <c r="L12">
        <f>IF(AND(ISNUMBER('Raw Data'!O7), OR('Raw Data'!O7&lt;'Raw Data'!P7, 'Raw Data'!O7='Raw Data'!P7)), 'Raw Data'!M7, 0)</f>
        <v>1.44</v>
      </c>
      <c r="M12">
        <f>IF(AND(ISNUMBER('Raw Data'!O7), OR('Raw Data'!O7&gt;'Raw Data'!P7, 'Raw Data'!O7&lt;'Raw Data'!P7)), 'Raw Data'!N7, 0)</f>
        <v>1.31</v>
      </c>
      <c r="N12">
        <f>IF(AND('Raw Data'!C7&lt;'Raw Data'!E7, 'Raw Data'!O7&gt;'Raw Data'!P7), 'Raw Data'!C7, 0)</f>
        <v>0</v>
      </c>
      <c r="O12" t="b">
        <f>'Raw Data'!C7&lt;'Raw Data'!E7</f>
        <v>0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2.62</v>
      </c>
      <c r="T12">
        <f>IF(ISNUMBER('Raw Data'!C7), IF(_xlfn.XLOOKUP(SMALL('Raw Data'!C7:E7, 2), B12:D12, B12:D12, 0)&gt;0, SMALL('Raw Data'!C7:E7, 2), 0), 0)</f>
        <v>2.62</v>
      </c>
      <c r="U12">
        <f>IF(ISNUMBER('Raw Data'!C7), IF(_xlfn.XLOOKUP(SMALL('Raw Data'!C7:E7, 3), B12:D12, B12:D12, 0)&gt;0, SMALL('Raw Data'!C7:E7, 3), 0), 0)</f>
        <v>0</v>
      </c>
      <c r="V12">
        <f>IF(AND('Raw Data'!C7&lt;'Raw Data'!E7,'Raw Data'!O7&gt;'Raw Data'!P7),'Raw Data'!C7,IF(AND('Raw Data'!E7&lt;'Raw Data'!C7,'Raw Data'!P7&gt;'Raw Data'!O7),'Raw Data'!E7,0))</f>
        <v>0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Y12">
        <f>IF(AND('Raw Data'!D7&gt;4,'Raw Data'!O7&lt;'Raw Data'!P7),'Raw Data'!K7,IF(AND('Raw Data'!D7&gt;4,'Raw Data'!O7='Raw Data'!P7),0,IF('Raw Data'!O7='Raw Data'!P7,'Raw Data'!D7,0)))</f>
        <v>0</v>
      </c>
      <c r="Z12">
        <f>IF(AND('Raw Data'!D7&lt;4, 'Raw Data'!O7='Raw Data'!P7), 'Raw Data'!D7, 0)</f>
        <v>0</v>
      </c>
      <c r="AA12">
        <f t="shared" si="8"/>
        <v>0</v>
      </c>
      <c r="AB12">
        <f t="shared" si="9"/>
        <v>0</v>
      </c>
      <c r="AC12">
        <f t="shared" si="10"/>
        <v>0</v>
      </c>
    </row>
    <row r="13" spans="1:29" x14ac:dyDescent="0.3">
      <c r="A13" s="2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Data'!E8, 0)</f>
        <v>3.7</v>
      </c>
      <c r="E13">
        <f>IF(SUM('Raw Data'!O8:P8)&gt;2, 'Raw Data'!F8, 0)</f>
        <v>2.13</v>
      </c>
      <c r="F13">
        <f>IF(AND(ISNUMBER('Raw Data'!O8),SUM('Raw Data'!O8:P8)&lt;3),'Raw Data'!F8,)</f>
        <v>0</v>
      </c>
      <c r="G13">
        <f>IF(AND('Raw Data'!O8&gt;0, 'Raw Data'!P8&gt;0), 'Raw Data'!H8, 0)</f>
        <v>1.89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2.63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1.71</v>
      </c>
      <c r="M13">
        <f>IF(AND(ISNUMBER('Raw Data'!O8), OR('Raw Data'!O8&gt;'Raw Data'!P8, 'Raw Data'!O8&lt;'Raw Data'!P8)), 'Raw Data'!N8, 0)</f>
        <v>1.32</v>
      </c>
      <c r="N13">
        <f>IF(AND('Raw Data'!C8&lt;'Raw Data'!E8, 'Raw Data'!O8&gt;'Raw Data'!P8), 'Raw Data'!C8, 0)</f>
        <v>0</v>
      </c>
      <c r="O13" t="b">
        <f>'Raw Data'!C8&lt;'Raw Data'!E8</f>
        <v>1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0</v>
      </c>
      <c r="R13">
        <f>IF(AND('Raw Data'!C8&lt;'Raw Data'!E8, 'Raw Data'!O8&lt;'Raw Data'!P8), 'Raw Data'!E8, 0)</f>
        <v>3.7</v>
      </c>
      <c r="S13">
        <f>IF(ISNUMBER('Raw Data'!C8), IF(_xlfn.XLOOKUP(SMALL('Raw Data'!C8:E8, 1), B13:D13, B13:D13, 0)&gt;0, SMALL('Raw Data'!C8:E8, 1), 0), 0)</f>
        <v>0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3.7</v>
      </c>
      <c r="V13">
        <f>IF(AND('Raw Data'!C8&lt;'Raw Data'!E8,'Raw Data'!O8&gt;'Raw Data'!P8),'Raw Data'!C8,IF(AND('Raw Data'!E8&lt;'Raw Data'!C8,'Raw Data'!P8&gt;'Raw Data'!O8),'Raw Data'!E8,0))</f>
        <v>0</v>
      </c>
      <c r="W13">
        <f>IF(AND('Raw Data'!C8&gt;'Raw Data'!E8,'Raw Data'!O8&gt;'Raw Data'!P8),'Raw Data'!C8,IF(AND('Raw Data'!E8&gt;'Raw Data'!C8,'Raw Data'!P8&gt;'Raw Data'!O8),'Raw Data'!E8,0))</f>
        <v>3.7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Y13">
        <f>IF(AND('Raw Data'!D8&gt;4,'Raw Data'!O8&lt;'Raw Data'!P8),'Raw Data'!K8,IF(AND('Raw Data'!D8&gt;4,'Raw Data'!O8='Raw Data'!P8),0,IF('Raw Data'!O8='Raw Data'!P8,'Raw Data'!D8,0)))</f>
        <v>0</v>
      </c>
      <c r="Z13">
        <f>IF(AND('Raw Data'!D8&lt;4, 'Raw Data'!O8='Raw Data'!P8), 'Raw Data'!D8, 0)</f>
        <v>0</v>
      </c>
      <c r="AA13">
        <f t="shared" si="8"/>
        <v>0</v>
      </c>
      <c r="AB13">
        <f t="shared" si="9"/>
        <v>0</v>
      </c>
      <c r="AC13">
        <f t="shared" si="10"/>
        <v>0</v>
      </c>
    </row>
    <row r="14" spans="1:29" x14ac:dyDescent="0.3">
      <c r="A14" s="2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3.25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2.04</v>
      </c>
      <c r="G14">
        <f>IF(AND('Raw Data'!O9&gt;0, 'Raw Data'!P9&gt;0), 'Raw Data'!H9, 0)</f>
        <v>1.84</v>
      </c>
      <c r="H14">
        <f>IF(AND(ISNUMBER('Raw Data'!O9), OR('Raw Data'!O9=0, 'Raw Data'!P9=0)), 'Raw Data'!I9, 0)</f>
        <v>0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1.28</v>
      </c>
      <c r="L14">
        <f>IF(AND(ISNUMBER('Raw Data'!O9), OR('Raw Data'!O9&lt;'Raw Data'!P9, 'Raw Data'!O9='Raw Data'!P9)), 'Raw Data'!M9, 0)</f>
        <v>1.66</v>
      </c>
      <c r="M14">
        <f>IF(AND(ISNUMBER('Raw Data'!O9), OR('Raw Data'!O9&gt;'Raw Data'!P9, 'Raw Data'!O9&lt;'Raw Data'!P9)), 'Raw Data'!N9, 0)</f>
        <v>0</v>
      </c>
      <c r="N14">
        <f>IF(AND('Raw Data'!C9&lt;'Raw Data'!E9, 'Raw Data'!O9&gt;'Raw Data'!P9), 'Raw Data'!C9, 0)</f>
        <v>0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3.25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3.25</v>
      </c>
      <c r="Y14">
        <f>IF(AND('Raw Data'!D9&gt;4,'Raw Data'!O9&lt;'Raw Data'!P9),'Raw Data'!K9,IF(AND('Raw Data'!D9&gt;4,'Raw Data'!O9='Raw Data'!P9),0,IF('Raw Data'!O9='Raw Data'!P9,'Raw Data'!D9,0)))</f>
        <v>3.25</v>
      </c>
      <c r="Z14">
        <f>IF(AND('Raw Data'!D9&lt;4, 'Raw Data'!O9='Raw Data'!P9), 'Raw Data'!D9, 0)</f>
        <v>3.25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29" x14ac:dyDescent="0.3">
      <c r="A15" s="2">
        <f>'Raw Data'!Q10</f>
        <v>1</v>
      </c>
      <c r="B15">
        <f>IF('Raw Data'!O10&gt;'Raw Data'!P10, 'Raw Data'!C10, 0)</f>
        <v>4</v>
      </c>
      <c r="C15">
        <f>IF(AND(ISNUMBER('Raw Data'!O10), 'Raw Data'!O10='Raw Data'!P10), 'Raw Data'!D10, 0)</f>
        <v>0</v>
      </c>
      <c r="D15">
        <f>IF('Raw Data'!O10&lt;'Raw Data'!P10, 'Raw Data'!E10, 0)</f>
        <v>0</v>
      </c>
      <c r="E15">
        <f>IF(SUM('Raw Data'!O10:P10)&gt;2, 'Raw Data'!F10, 0)</f>
        <v>1.71</v>
      </c>
      <c r="F15">
        <f>IF(AND(ISNUMBER('Raw Data'!O10),SUM('Raw Data'!O10:P10)&lt;3),'Raw Data'!F10,)</f>
        <v>0</v>
      </c>
      <c r="G15">
        <f>IF(AND('Raw Data'!O10&gt;0, 'Raw Data'!P10&gt;0), 'Raw Data'!H10, 0)</f>
        <v>1.65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3.08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1.93</v>
      </c>
      <c r="L15">
        <f>IF(AND(ISNUMBER('Raw Data'!O10), OR('Raw Data'!O10&lt;'Raw Data'!P10, 'Raw Data'!O10='Raw Data'!P10)), 'Raw Data'!M10, 0)</f>
        <v>0</v>
      </c>
      <c r="M15">
        <f>IF(AND(ISNUMBER('Raw Data'!O10), OR('Raw Data'!O10&gt;'Raw Data'!P10, 'Raw Data'!O10&lt;'Raw Data'!P10)), 'Raw Data'!N10, 0)</f>
        <v>1.24</v>
      </c>
      <c r="N15">
        <f>IF(AND('Raw Data'!C10&lt;'Raw Data'!E10, 'Raw Data'!O10&gt;'Raw Data'!P10), 'Raw Data'!C10, 0)</f>
        <v>0</v>
      </c>
      <c r="O15" t="b">
        <f>'Raw Data'!C10&lt;'Raw Data'!E10</f>
        <v>0</v>
      </c>
      <c r="P15">
        <f>IF(AND('Raw Data'!C10&gt;'Raw Data'!E10, 'Raw Data'!O10&gt;'Raw Data'!P10), 'Raw Data'!C10, 0)</f>
        <v>4</v>
      </c>
      <c r="Q15">
        <f>IF(AND('Raw Data'!C10&gt;'Raw Data'!E10, 'Raw Data'!O10&lt;'Raw Data'!P10), 'Raw Data'!E10, 0)</f>
        <v>0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0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4</v>
      </c>
      <c r="V15">
        <f>IF(AND('Raw Data'!C10&lt;'Raw Data'!E10,'Raw Data'!O10&gt;'Raw Data'!P10),'Raw Data'!C10,IF(AND('Raw Data'!E10&lt;'Raw Data'!C10,'Raw Data'!P10&gt;'Raw Data'!O10),'Raw Data'!E10,0))</f>
        <v>0</v>
      </c>
      <c r="W15">
        <f>IF(AND('Raw Data'!C10&gt;'Raw Data'!E10,'Raw Data'!O10&gt;'Raw Data'!P10),'Raw Data'!C10,IF(AND('Raw Data'!E10&gt;'Raw Data'!C10,'Raw Data'!P10&gt;'Raw Data'!O10),'Raw Data'!E10,0))</f>
        <v>4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29" x14ac:dyDescent="0.3">
      <c r="A16">
        <f>'Raw Data'!Q11</f>
        <v>2</v>
      </c>
      <c r="B16">
        <f>IF('Raw Data'!O11&gt;'Raw Data'!P11, 'Raw Data'!C11, 0)</f>
        <v>1.25</v>
      </c>
      <c r="C16">
        <f>IF(AND(ISNUMBER('Raw Data'!O11), 'Raw Data'!O11='Raw Data'!P11), 'Raw Data'!D11, 0)</f>
        <v>0</v>
      </c>
      <c r="D16">
        <f>IF('Raw Data'!O11&lt;'Raw Data'!P11, 'Raw Data'!E11, 0)</f>
        <v>0</v>
      </c>
      <c r="E16">
        <f>IF(SUM('Raw Data'!O11:P11)&gt;2, 'Raw Data'!F11, 0)</f>
        <v>1.44</v>
      </c>
      <c r="F16">
        <f>IF(AND(ISNUMBER('Raw Data'!O11),SUM('Raw Data'!O11:P11)&lt;3),'Raw Data'!F11,)</f>
        <v>0</v>
      </c>
      <c r="G16">
        <f>IF(AND('Raw Data'!O11&gt;0, 'Raw Data'!P11&gt;0), 'Raw Data'!H11, 0)</f>
        <v>1.76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1.08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1.05</v>
      </c>
      <c r="L16">
        <f>IF(AND(ISNUMBER('Raw Data'!O11), OR('Raw Data'!O11&lt;'Raw Data'!P11, 'Raw Data'!O11='Raw Data'!P11)), 'Raw Data'!M11, 0)</f>
        <v>0</v>
      </c>
      <c r="M16">
        <f>IF(AND(ISNUMBER('Raw Data'!O11), OR('Raw Data'!O11&gt;'Raw Data'!P11, 'Raw Data'!O11&lt;'Raw Data'!P11)), 'Raw Data'!N11, 0)</f>
        <v>1.1100000000000001</v>
      </c>
      <c r="N16">
        <f>IF(AND('Raw Data'!C11&lt;'Raw Data'!E11, 'Raw Data'!O11&gt;'Raw Data'!P11), 'Raw Data'!C11, 0)</f>
        <v>1.25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0</v>
      </c>
      <c r="S16">
        <f>IF(ISNUMBER('Raw Data'!C11), IF(_xlfn.XLOOKUP(SMALL('Raw Data'!C11:E11, 1), B16:D16, B16:D16, 0)&gt;0, SMALL('Raw Data'!C11:E11, 1), 0), 0)</f>
        <v>1.25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0</v>
      </c>
      <c r="V16">
        <f>IF(AND('Raw Data'!C11&lt;'Raw Data'!E11,'Raw Data'!O11&gt;'Raw Data'!P11),'Raw Data'!C11,IF(AND('Raw Data'!E11&lt;'Raw Data'!C11,'Raw Data'!P11&gt;'Raw Data'!O11),'Raw Data'!E11,0))</f>
        <v>1.25</v>
      </c>
      <c r="W16">
        <f>IF(AND('Raw Data'!C11&gt;'Raw Data'!E11,'Raw Data'!O11&gt;'Raw Data'!P11),'Raw Data'!C11,IF(AND('Raw Data'!E11&gt;'Raw Data'!C11,'Raw Data'!P11&gt;'Raw Data'!O11),'Raw Data'!E11,0))</f>
        <v>0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1.08</v>
      </c>
      <c r="Y16">
        <f>IF(AND('Raw Data'!D11&gt;4,'Raw Data'!O11&lt;'Raw Data'!P11),'Raw Data'!K11,IF(AND('Raw Data'!D11&gt;4,'Raw Data'!O11='Raw Data'!P11),0,IF('Raw Data'!O11='Raw Data'!P11,'Raw Data'!D11,0)))</f>
        <v>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0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4.33</v>
      </c>
      <c r="E17">
        <f>IF(SUM('Raw Data'!O12:P12)&gt;2, 'Raw Data'!F12, 0)</f>
        <v>1.64</v>
      </c>
      <c r="F17">
        <f>IF(AND(ISNUMBER('Raw Data'!O12),SUM('Raw Data'!O12:P12)&lt;3),'Raw Data'!F12,)</f>
        <v>0</v>
      </c>
      <c r="G17">
        <f>IF(AND('Raw Data'!O12&gt;0, 'Raw Data'!P12&gt;0), 'Raw Data'!H12, 0)</f>
        <v>1.62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3.32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2.06</v>
      </c>
      <c r="M17">
        <f>IF(AND(ISNUMBER('Raw Data'!O12), OR('Raw Data'!O12&gt;'Raw Data'!P12, 'Raw Data'!O12&lt;'Raw Data'!P12)), 'Raw Data'!N12, 0)</f>
        <v>1.2</v>
      </c>
      <c r="N17">
        <f>IF(AND('Raw Data'!C12&lt;'Raw Data'!E12, 'Raw Data'!O12&gt;'Raw Data'!P12), 'Raw Data'!C12, 0)</f>
        <v>0</v>
      </c>
      <c r="O17" t="b">
        <f>'Raw Data'!C12&lt;'Raw Data'!E12</f>
        <v>1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0</v>
      </c>
      <c r="R17">
        <f>IF(AND('Raw Data'!C12&lt;'Raw Data'!E12, 'Raw Data'!O12&lt;'Raw Data'!P12), 'Raw Data'!E12, 0)</f>
        <v>4.33</v>
      </c>
      <c r="S17">
        <f>IF(ISNUMBER('Raw Data'!C12), IF(_xlfn.XLOOKUP(SMALL('Raw Data'!C12:E12, 1), B17:D17, B17:D17, 0)&gt;0, SMALL('Raw Data'!C12:E12, 1), 0), 0)</f>
        <v>0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4.33</v>
      </c>
      <c r="V17">
        <f>IF(AND('Raw Data'!C12&lt;'Raw Data'!E12,'Raw Data'!O12&gt;'Raw Data'!P12),'Raw Data'!C12,IF(AND('Raw Data'!E12&lt;'Raw Data'!C12,'Raw Data'!P12&gt;'Raw Data'!O12),'Raw Data'!E12,0))</f>
        <v>0</v>
      </c>
      <c r="W17">
        <f>IF(AND('Raw Data'!C12&gt;'Raw Data'!E12,'Raw Data'!O12&gt;'Raw Data'!P12),'Raw Data'!C12,IF(AND('Raw Data'!E12&gt;'Raw Data'!C12,'Raw Data'!P12&gt;'Raw Data'!O12),'Raw Data'!E12,0))</f>
        <v>4.33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Data'!Q13</f>
        <v>2</v>
      </c>
      <c r="B18">
        <f>IF('Raw Data'!O13&gt;'Raw Data'!P13, 'Raw Data'!C13, 0)</f>
        <v>1.55</v>
      </c>
      <c r="C18">
        <f>IF(AND(ISNUMBER('Raw Data'!O13), 'Raw Data'!O13='Raw Data'!P13), 'Raw Data'!D13, 0)</f>
        <v>0</v>
      </c>
      <c r="D18">
        <f>IF('Raw Data'!O13&lt;'Raw Data'!P13, 'Raw Data'!E13, 0)</f>
        <v>0</v>
      </c>
      <c r="E18">
        <f>IF(SUM('Raw Data'!O13:P13)&gt;2, 'Raw Data'!F13, 0)</f>
        <v>1.78</v>
      </c>
      <c r="F18">
        <f>IF(AND(ISNUMBER('Raw Data'!O13),SUM('Raw Data'!O13:P13)&lt;3),'Raw Data'!F13,)</f>
        <v>0</v>
      </c>
      <c r="G18">
        <f>IF(AND('Raw Data'!O13&gt;0, 'Raw Data'!P13&gt;0), 'Raw Data'!H13, 0)</f>
        <v>1.83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1.2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1.1100000000000001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1.2</v>
      </c>
      <c r="N18">
        <f>IF(AND('Raw Data'!C13&lt;'Raw Data'!E13, 'Raw Data'!O13&gt;'Raw Data'!P13), 'Raw Data'!C13, 0)</f>
        <v>1.55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1.55</v>
      </c>
      <c r="T18">
        <f>IF(ISNUMBER('Raw Data'!C13), IF(_xlfn.XLOOKUP(SMALL('Raw Data'!C13:E13, 2), B18:D18, B18:D18, 0)&gt;0, SMALL('Raw Data'!C13:E13, 2), 0), 0)</f>
        <v>0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1.55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Y18">
        <f>IF(AND('Raw Data'!D13&gt;4,'Raw Data'!O13&lt;'Raw Data'!P13),'Raw Data'!K13,IF(AND('Raw Data'!D13&gt;4,'Raw Data'!O13='Raw Data'!P13),0,IF('Raw Data'!O13='Raw Data'!P13,'Raw Data'!D13,0)))</f>
        <v>0</v>
      </c>
      <c r="Z18">
        <f>IF(AND('Raw Data'!D13&lt;4, 'Raw Data'!O13='Raw Data'!P13), 'Raw Data'!D13, 0)</f>
        <v>0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0</v>
      </c>
      <c r="C19">
        <f>IF(AND(ISNUMBER('Raw Data'!O14), 'Raw Data'!O14='Raw Data'!P14), 'Raw Data'!D14, 0)</f>
        <v>3.5</v>
      </c>
      <c r="D19">
        <f>IF('Raw Data'!O14&lt;'Raw Data'!P14, 'Raw Data'!E14, 0)</f>
        <v>0</v>
      </c>
      <c r="E19">
        <f>IF(SUM('Raw Data'!O14:P14)&gt;2, 'Raw Data'!F14, 0)</f>
        <v>0</v>
      </c>
      <c r="F19">
        <f>IF(AND(ISNUMBER('Raw Data'!O14),SUM('Raw Data'!O14:P14)&lt;3),'Raw Data'!F14,)</f>
        <v>2.12</v>
      </c>
      <c r="G19">
        <f>IF(AND('Raw Data'!O14&gt;0, 'Raw Data'!P14&gt;0), 'Raw Data'!H14, 0)</f>
        <v>2.0099999999999998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1.1499999999999999</v>
      </c>
      <c r="L19">
        <f>IF(AND(ISNUMBER('Raw Data'!O14), OR('Raw Data'!O14&lt;'Raw Data'!P14, 'Raw Data'!O14='Raw Data'!P14)), 'Raw Data'!M14, 0)</f>
        <v>2.0099999999999998</v>
      </c>
      <c r="M19">
        <f>IF(AND(ISNUMBER('Raw Data'!O14), OR('Raw Data'!O14&gt;'Raw Data'!P14, 'Raw Data'!O14&lt;'Raw Data'!P14)), 'Raw Data'!N14, 0)</f>
        <v>0</v>
      </c>
      <c r="N19">
        <f>IF(AND('Raw Data'!C14&lt;'Raw Data'!E14, 'Raw Data'!O14&gt;'Raw Data'!P14), 'Raw Data'!C14, 0)</f>
        <v>0</v>
      </c>
      <c r="O19" t="b">
        <f>'Raw Data'!C14&lt;'Raw Data'!E14</f>
        <v>1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0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0</v>
      </c>
      <c r="T19">
        <f>IF(ISNUMBER('Raw Data'!C14), IF(_xlfn.XLOOKUP(SMALL('Raw Data'!C14:E14, 2), B19:D19, B19:D19, 0)&gt;0, SMALL('Raw Data'!C14:E14, 2), 0), 0)</f>
        <v>3.5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0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3.5</v>
      </c>
      <c r="Y19">
        <f>IF(AND('Raw Data'!D14&gt;4,'Raw Data'!O14&lt;'Raw Data'!P14),'Raw Data'!K14,IF(AND('Raw Data'!D14&gt;4,'Raw Data'!O14='Raw Data'!P14),0,IF('Raw Data'!O14='Raw Data'!P14,'Raw Data'!D14,0)))</f>
        <v>3.5</v>
      </c>
      <c r="Z19">
        <f>IF(AND('Raw Data'!D14&lt;4, 'Raw Data'!O14='Raw Data'!P14), 'Raw Data'!D14, 0)</f>
        <v>3.5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3">
      <c r="A20">
        <f>'Raw Data'!Q15</f>
        <v>2</v>
      </c>
      <c r="B20">
        <f>IF('Raw Data'!O15&gt;'Raw Data'!P15, 'Raw Data'!C15, 0)</f>
        <v>3.6</v>
      </c>
      <c r="C20">
        <f>IF(AND(ISNUMBER('Raw Data'!O15), 'Raw Data'!O15='Raw Data'!P15), 'Raw Data'!D15, 0)</f>
        <v>0</v>
      </c>
      <c r="D20">
        <f>IF('Raw Data'!O15&lt;'Raw Data'!P15, 'Raw Data'!E15, 0)</f>
        <v>0</v>
      </c>
      <c r="E20">
        <f>IF(SUM('Raw Data'!O15:P15)&gt;2, 'Raw Data'!F15, 0)</f>
        <v>0</v>
      </c>
      <c r="F20">
        <f>IF(AND(ISNUMBER('Raw Data'!O15),SUM('Raw Data'!O15:P15)&lt;3),'Raw Data'!F15,)</f>
        <v>1.97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2.0099999999999998</v>
      </c>
      <c r="I20">
        <f>IF('Raw Data'!O15='Raw Data'!P15, 0, IF('Raw Data'!O15&gt;'Raw Data'!P15, 'Raw Data'!J15, 0))</f>
        <v>2.64</v>
      </c>
      <c r="J20">
        <f>IF('Raw Data'!O15='Raw Data'!P15, 0, IF('Raw Data'!O15&lt;'Raw Data'!P15, 'Raw Data'!K15, 0))</f>
        <v>0</v>
      </c>
      <c r="K20">
        <f>IF(AND(ISNUMBER('Raw Data'!O15), OR('Raw Data'!O15&gt;'Raw Data'!P15, 'Raw Data'!O15='Raw Data'!P15)), 'Raw Data'!L15, 0)</f>
        <v>1.74</v>
      </c>
      <c r="L20">
        <f>IF(AND(ISNUMBER('Raw Data'!O15), OR('Raw Data'!O15&lt;'Raw Data'!P15, 'Raw Data'!O15='Raw Data'!P15)), 'Raw Data'!M15, 0)</f>
        <v>0</v>
      </c>
      <c r="M20">
        <f>IF(AND(ISNUMBER('Raw Data'!O15), OR('Raw Data'!O15&gt;'Raw Data'!P15, 'Raw Data'!O15&lt;'Raw Data'!P15)), 'Raw Data'!N15, 0)</f>
        <v>1.28</v>
      </c>
      <c r="N20">
        <f>IF(AND('Raw Data'!C15&lt;'Raw Data'!E15, 'Raw Data'!O15&gt;'Raw Data'!P15), 'Raw Data'!C15, 0)</f>
        <v>0</v>
      </c>
      <c r="O20" t="b">
        <f>'Raw Data'!C15&lt;'Raw Data'!E15</f>
        <v>0</v>
      </c>
      <c r="P20">
        <f>IF(AND('Raw Data'!C15&gt;'Raw Data'!E15, 'Raw Data'!O15&gt;'Raw Data'!P15), 'Raw Data'!C15, 0)</f>
        <v>3.6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0</v>
      </c>
      <c r="S20">
        <f>IF(ISNUMBER('Raw Data'!C15), IF(_xlfn.XLOOKUP(SMALL('Raw Data'!C15:E15, 1), B20:D20, B20:D20, 0)&gt;0, SMALL('Raw Data'!C15:E15, 1), 0), 0)</f>
        <v>0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3.6</v>
      </c>
      <c r="V20">
        <f>IF(AND('Raw Data'!C15&lt;'Raw Data'!E15,'Raw Data'!O15&gt;'Raw Data'!P15),'Raw Data'!C15,IF(AND('Raw Data'!E15&lt;'Raw Data'!C15,'Raw Data'!P15&gt;'Raw Data'!O15),'Raw Data'!E15,0))</f>
        <v>0</v>
      </c>
      <c r="W20">
        <f>IF(AND('Raw Data'!C15&gt;'Raw Data'!E15,'Raw Data'!O15&gt;'Raw Data'!P15),'Raw Data'!C15,IF(AND('Raw Data'!E15&gt;'Raw Data'!C15,'Raw Data'!P15&gt;'Raw Data'!O15),'Raw Data'!E15,0))</f>
        <v>3.6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0</v>
      </c>
      <c r="Z20">
        <f>IF(AND('Raw Data'!D15&lt;4, 'Raw Data'!O15='Raw Data'!P15), 'Raw Data'!D15, 0)</f>
        <v>0</v>
      </c>
      <c r="AA20">
        <f t="shared" si="8"/>
        <v>7.0919999999999996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3.2</v>
      </c>
      <c r="E21">
        <f>IF(SUM('Raw Data'!O16:P16)&gt;2, 'Raw Data'!F16, 0)</f>
        <v>1.94</v>
      </c>
      <c r="F21">
        <f>IF(AND(ISNUMBER('Raw Data'!O16),SUM('Raw Data'!O16:P16)&lt;3),'Raw Data'!F16,)</f>
        <v>0</v>
      </c>
      <c r="G21">
        <f>IF(AND('Raw Data'!O16&gt;0, 'Raw Data'!P16&gt;0), 'Raw Data'!H16, 0)</f>
        <v>1.75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2.2799999999999998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1.61</v>
      </c>
      <c r="M21">
        <f>IF(AND(ISNUMBER('Raw Data'!O16), OR('Raw Data'!O16&gt;'Raw Data'!P16, 'Raw Data'!O16&lt;'Raw Data'!P16)), 'Raw Data'!N16, 0)</f>
        <v>1.3</v>
      </c>
      <c r="N21">
        <f>IF(AND('Raw Data'!C16&lt;'Raw Data'!E16, 'Raw Data'!O16&gt;'Raw Data'!P16), 'Raw Data'!C16, 0)</f>
        <v>0</v>
      </c>
      <c r="O21" t="b">
        <f>'Raw Data'!C16&lt;'Raw Data'!E16</f>
        <v>1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3.2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3.2</v>
      </c>
      <c r="U21">
        <f>IF(ISNUMBER('Raw Data'!C16), IF(_xlfn.XLOOKUP(SMALL('Raw Data'!C16:E16, 3), B21:D21, B21:D21, 0)&gt;0, SMALL('Raw Data'!C16:E16, 3), 0), 0)</f>
        <v>0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3.2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Y21">
        <f>IF(AND('Raw Data'!D16&gt;4,'Raw Data'!O16&lt;'Raw Data'!P16),'Raw Data'!K16,IF(AND('Raw Data'!D16&gt;4,'Raw Data'!O16='Raw Data'!P16),0,IF('Raw Data'!O16='Raw Data'!P16,'Raw Data'!D16,0)))</f>
        <v>0</v>
      </c>
      <c r="Z21">
        <f>IF(AND('Raw Data'!D16&lt;4, 'Raw Data'!O16='Raw Data'!P16), 'Raw Data'!D16, 0)</f>
        <v>0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0</v>
      </c>
      <c r="C22">
        <f>IF(AND(ISNUMBER('Raw Data'!O17), 'Raw Data'!O17='Raw Data'!P17), 'Raw Data'!D17, 0)</f>
        <v>3.5</v>
      </c>
      <c r="D22">
        <f>IF('Raw Data'!O17&lt;'Raw Data'!P17, 'Raw Data'!E17, 0)</f>
        <v>0</v>
      </c>
      <c r="E22">
        <f>IF(SUM('Raw Data'!O17:P17)&gt;2, 'Raw Data'!F17, 0)</f>
        <v>1.98</v>
      </c>
      <c r="F22">
        <f>IF(AND(ISNUMBER('Raw Data'!O17),SUM('Raw Data'!O17:P17)&lt;3),'Raw Data'!F17,)</f>
        <v>0</v>
      </c>
      <c r="G22">
        <f>IF(AND('Raw Data'!O17&gt;0, 'Raw Data'!P17&gt;0), 'Raw Data'!H17, 0)</f>
        <v>1.82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1.25</v>
      </c>
      <c r="L22">
        <f>IF(AND(ISNUMBER('Raw Data'!O17), OR('Raw Data'!O17&lt;'Raw Data'!P17, 'Raw Data'!O17='Raw Data'!P17)), 'Raw Data'!M17, 0)</f>
        <v>1.79</v>
      </c>
      <c r="M22">
        <f>IF(AND(ISNUMBER('Raw Data'!O17), OR('Raw Data'!O17&gt;'Raw Data'!P17, 'Raw Data'!O17&lt;'Raw Data'!P17)), 'Raw Data'!N17, 0)</f>
        <v>0</v>
      </c>
      <c r="N22">
        <f>IF(AND('Raw Data'!C17&lt;'Raw Data'!E17, 'Raw Data'!O17&gt;'Raw Data'!P17), 'Raw Data'!C17, 0)</f>
        <v>0</v>
      </c>
      <c r="O22" t="b">
        <f>'Raw Data'!C17&lt;'Raw Data'!E17</f>
        <v>1</v>
      </c>
      <c r="P22">
        <f>IF(AND('Raw Data'!C17&gt;'Raw Data'!E17, 'Raw Data'!O17&gt;'Raw Data'!P17), 'Raw Data'!C17, 0)</f>
        <v>0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0</v>
      </c>
      <c r="T22">
        <f>IF(ISNUMBER('Raw Data'!C17), IF(_xlfn.XLOOKUP(SMALL('Raw Data'!C17:E17, 2), B22:D22, B22:D22, 0)&gt;0, SMALL('Raw Data'!C17:E17, 2), 0), 0)</f>
        <v>3.5</v>
      </c>
      <c r="U22">
        <f>IF(ISNUMBER('Raw Data'!C17), IF(_xlfn.XLOOKUP(SMALL('Raw Data'!C17:E17, 3), B22:D22, B22:D22, 0)&gt;0, SMALL('Raw Data'!C17:E17, 3), 0), 0)</f>
        <v>0</v>
      </c>
      <c r="V22">
        <f>IF(AND('Raw Data'!C17&lt;'Raw Data'!E17,'Raw Data'!O17&gt;'Raw Data'!P17),'Raw Data'!C17,IF(AND('Raw Data'!E17&lt;'Raw Data'!C17,'Raw Data'!P17&gt;'Raw Data'!O17),'Raw Data'!E17,0))</f>
        <v>0</v>
      </c>
      <c r="W22">
        <f>IF(AND('Raw Data'!C17&gt;'Raw Data'!E17,'Raw Data'!O17&gt;'Raw Data'!P17),'Raw Data'!C17,IF(AND('Raw Data'!E17&gt;'Raw Data'!C17,'Raw Data'!P17&gt;'Raw Data'!O17),'Raw Data'!E17,0))</f>
        <v>0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3.5</v>
      </c>
      <c r="Y22">
        <f>IF(AND('Raw Data'!D17&gt;4,'Raw Data'!O17&lt;'Raw Data'!P17),'Raw Data'!K17,IF(AND('Raw Data'!D17&gt;4,'Raw Data'!O17='Raw Data'!P17),0,IF('Raw Data'!O17='Raw Data'!P17,'Raw Data'!D17,0)))</f>
        <v>3.5</v>
      </c>
      <c r="Z22">
        <f>IF(AND('Raw Data'!D17&lt;4, 'Raw Data'!O17='Raw Data'!P17), 'Raw Data'!D17, 0)</f>
        <v>3.5</v>
      </c>
      <c r="AA22">
        <f t="shared" si="8"/>
        <v>0</v>
      </c>
      <c r="AB22">
        <f t="shared" si="9"/>
        <v>6.93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Data'!E18, 0)</f>
        <v>3.4</v>
      </c>
      <c r="E23">
        <f>IF(SUM('Raw Data'!O18:P18)&gt;2, 'Raw Data'!F18, 0)</f>
        <v>1.94</v>
      </c>
      <c r="F23">
        <f>IF(AND(ISNUMBER('Raw Data'!O18),SUM('Raw Data'!O18:P18)&lt;3),'Raw Data'!F18,)</f>
        <v>0</v>
      </c>
      <c r="G23">
        <f>IF(AND('Raw Data'!O18&gt;0, 'Raw Data'!P18&gt;0), 'Raw Data'!H18, 0)</f>
        <v>1.78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2.4700000000000002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1.69</v>
      </c>
      <c r="M23">
        <f>IF(AND(ISNUMBER('Raw Data'!O18), OR('Raw Data'!O18&gt;'Raw Data'!P18, 'Raw Data'!O18&lt;'Raw Data'!P18)), 'Raw Data'!N18, 0)</f>
        <v>1.28</v>
      </c>
      <c r="N23">
        <f>IF(AND('Raw Data'!C18&lt;'Raw Data'!E18, 'Raw Data'!O18&gt;'Raw Data'!P18), 'Raw Data'!C18, 0)</f>
        <v>0</v>
      </c>
      <c r="O23" t="b">
        <f>'Raw Data'!C18&lt;'Raw Data'!E18</f>
        <v>1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3.4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3.4</v>
      </c>
      <c r="U23">
        <f>IF(ISNUMBER('Raw Data'!C18), IF(_xlfn.XLOOKUP(SMALL('Raw Data'!C18:E18, 3), B23:D23, B23:D23, 0)&gt;0, SMALL('Raw Data'!C18:E18, 3), 0), 0)</f>
        <v>3.4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3.4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Y23">
        <f>IF(AND('Raw Data'!D18&gt;4,'Raw Data'!O18&lt;'Raw Data'!P18),'Raw Data'!K18,IF(AND('Raw Data'!D18&gt;4,'Raw Data'!O18='Raw Data'!P18),0,IF('Raw Data'!O18='Raw Data'!P18,'Raw Data'!D18,0)))</f>
        <v>0</v>
      </c>
      <c r="Z23">
        <f>IF(AND('Raw Data'!D18&lt;4, 'Raw Data'!O18='Raw Data'!P18), 'Raw Data'!D18, 0)</f>
        <v>0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>
        <f>'Raw Data'!Q19</f>
        <v>2</v>
      </c>
      <c r="B24">
        <f>IF('Raw Data'!O19&gt;'Raw Data'!P19, 'Raw Data'!C19, 0)</f>
        <v>1.36</v>
      </c>
      <c r="C24">
        <f>IF(AND(ISNUMBER('Raw Data'!O19), 'Raw Data'!O19='Raw Data'!P19), 'Raw Data'!D19, 0)</f>
        <v>0</v>
      </c>
      <c r="D24">
        <f>IF('Raw Data'!O19&lt;'Raw Data'!P19, 'Raw Data'!E19, 0)</f>
        <v>0</v>
      </c>
      <c r="E24">
        <f>IF(SUM('Raw Data'!O19:P19)&gt;2, 'Raw Data'!F19, 0)</f>
        <v>1.86</v>
      </c>
      <c r="F24">
        <f>IF(AND(ISNUMBER('Raw Data'!O19),SUM('Raw Data'!O19:P19)&lt;3),'Raw Data'!F19,)</f>
        <v>0</v>
      </c>
      <c r="G24">
        <f>IF(AND('Raw Data'!O19&gt;0, 'Raw Data'!P19&gt;0), 'Raw Data'!H19, 0)</f>
        <v>2.1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1.1100000000000001</v>
      </c>
      <c r="J24">
        <f>IF('Raw Data'!O19='Raw Data'!P19, 0, IF('Raw Data'!O19&lt;'Raw Data'!P19, 'Raw Data'!K19, 0))</f>
        <v>0</v>
      </c>
      <c r="K24">
        <f>IF(AND(ISNUMBER('Raw Data'!O19), OR('Raw Data'!O19&gt;'Raw Data'!P19, 'Raw Data'!O19='Raw Data'!P19)), 'Raw Data'!L19, 0)</f>
        <v>1.06</v>
      </c>
      <c r="L24">
        <f>IF(AND(ISNUMBER('Raw Data'!O19), OR('Raw Data'!O19&lt;'Raw Data'!P19, 'Raw Data'!O19='Raw Data'!P19)), 'Raw Data'!M19, 0)</f>
        <v>0</v>
      </c>
      <c r="M24">
        <f>IF(AND(ISNUMBER('Raw Data'!O19), OR('Raw Data'!O19&gt;'Raw Data'!P19, 'Raw Data'!O19&lt;'Raw Data'!P19)), 'Raw Data'!N19, 0)</f>
        <v>1.17</v>
      </c>
      <c r="N24">
        <f>IF(AND('Raw Data'!C19&lt;'Raw Data'!E19, 'Raw Data'!O19&gt;'Raw Data'!P19), 'Raw Data'!C19, 0)</f>
        <v>1.36</v>
      </c>
      <c r="O24" t="b">
        <f>'Raw Data'!C19&lt;'Raw Data'!E19</f>
        <v>1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0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1.36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1.36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1.1100000000000001</v>
      </c>
      <c r="Y24">
        <f>IF(AND('Raw Data'!D19&gt;4,'Raw Data'!O19&lt;'Raw Data'!P19),'Raw Data'!K19,IF(AND('Raw Data'!D19&gt;4,'Raw Data'!O19='Raw Data'!P19),0,IF('Raw Data'!O19='Raw Data'!P19,'Raw Data'!D19,0)))</f>
        <v>0</v>
      </c>
      <c r="Z24">
        <f>IF(AND('Raw Data'!D19&lt;4, 'Raw Data'!O19='Raw Data'!P19), 'Raw Data'!D19, 0)</f>
        <v>0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>
        <f>'Raw Data'!Q20</f>
        <v>2</v>
      </c>
      <c r="B25">
        <f>IF('Raw Data'!O20&gt;'Raw Data'!P20, 'Raw Data'!C20, 0)</f>
        <v>0</v>
      </c>
      <c r="C25">
        <f>IF(AND(ISNUMBER('Raw Data'!O20), 'Raw Data'!O20='Raw Data'!P20), 'Raw Data'!D20, 0)</f>
        <v>0</v>
      </c>
      <c r="D25">
        <f>IF('Raw Data'!O20&lt;'Raw Data'!P20, 'Raw Data'!E20, 0)</f>
        <v>1.44</v>
      </c>
      <c r="E25">
        <f>IF(SUM('Raw Data'!O20:P20)&gt;2, 'Raw Data'!F20, 0)</f>
        <v>1.52</v>
      </c>
      <c r="F25">
        <f>IF(AND(ISNUMBER('Raw Data'!O20),SUM('Raw Data'!O20:P20)&lt;3),'Raw Data'!F20,)</f>
        <v>0</v>
      </c>
      <c r="G25">
        <f>IF(AND('Raw Data'!O20&gt;0, 'Raw Data'!P20&gt;0), 'Raw Data'!H20, 0)</f>
        <v>1.66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1.1499999999999999</v>
      </c>
      <c r="K25">
        <f>IF(AND(ISNUMBER('Raw Data'!O20), OR('Raw Data'!O20&gt;'Raw Data'!P20, 'Raw Data'!O20='Raw Data'!P20)), 'Raw Data'!L20, 0)</f>
        <v>0</v>
      </c>
      <c r="L25">
        <f>IF(AND(ISNUMBER('Raw Data'!O20), OR('Raw Data'!O20&lt;'Raw Data'!P20, 'Raw Data'!O20='Raw Data'!P20)), 'Raw Data'!M20, 0)</f>
        <v>1.0900000000000001</v>
      </c>
      <c r="M25">
        <f>IF(AND(ISNUMBER('Raw Data'!O20), OR('Raw Data'!O20&gt;'Raw Data'!P20, 'Raw Data'!O20&lt;'Raw Data'!P20)), 'Raw Data'!N20, 0)</f>
        <v>1.1499999999999999</v>
      </c>
      <c r="N25">
        <f>IF(AND('Raw Data'!C20&lt;'Raw Data'!E20, 'Raw Data'!O20&gt;'Raw Data'!P20), 'Raw Data'!C20, 0)</f>
        <v>0</v>
      </c>
      <c r="O25" t="b">
        <f>'Raw Data'!C20&lt;'Raw Data'!E20</f>
        <v>0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1.44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1.44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1.44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Y25">
        <f>IF(AND('Raw Data'!D20&gt;4,'Raw Data'!O20&lt;'Raw Data'!P20),'Raw Data'!K20,IF(AND('Raw Data'!D20&gt;4,'Raw Data'!O20='Raw Data'!P20),0,IF('Raw Data'!O20='Raw Data'!P20,'Raw Data'!D20,0)))</f>
        <v>1.1499999999999999</v>
      </c>
      <c r="Z25">
        <f>IF(AND('Raw Data'!D20&lt;4, 'Raw Data'!O20='Raw Data'!P20), 'Raw Data'!D20, 0)</f>
        <v>0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Data'!Q21</f>
        <v>3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0</v>
      </c>
      <c r="E26">
        <f>IF(SUM('Raw Data'!O21:P21)&gt;2, 'Raw Data'!F21, 0)</f>
        <v>0</v>
      </c>
      <c r="F26">
        <f>IF(AND(ISNUMBER('Raw Data'!O21),SUM('Raw Data'!O21:P21)&lt;3),'Raw Data'!F21,)</f>
        <v>0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0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0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0</v>
      </c>
      <c r="T26">
        <f>IF(ISNUMBER('Raw Data'!C21), IF(_xlfn.XLOOKUP(SMALL('Raw Data'!C21:E21, 2), B26:D26, B26:D26, 0)&gt;0, SMALL('Raw Data'!C21:E21, 2), 0), 0)</f>
        <v>0</v>
      </c>
      <c r="U26">
        <f>IF(ISNUMBER('Raw Data'!C21), IF(_xlfn.XLOOKUP(SMALL('Raw Data'!C21:E21, 3), B26:D26, B26:D26, 0)&gt;0, SMALL('Raw Data'!C21:E21, 3), 0), 0)</f>
        <v>0</v>
      </c>
      <c r="V26">
        <f>IF(AND('Raw Data'!C21&lt;'Raw Data'!E21,'Raw Data'!O21&gt;'Raw Data'!P21),'Raw Data'!C21,IF(AND('Raw Data'!E21&lt;'Raw Data'!C21,'Raw Data'!P21&gt;'Raw Data'!O21),'Raw Data'!E21,0))</f>
        <v>0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Y26">
        <f>IF(AND('Raw Data'!D21&gt;4,'Raw Data'!O21&lt;'Raw Data'!P21),'Raw Data'!K21,IF(AND('Raw Data'!D21&gt;4,'Raw Data'!O21='Raw Data'!P21),0,IF('Raw Data'!O21='Raw Data'!P21,'Raw Data'!D21,0)))</f>
        <v>3.1</v>
      </c>
      <c r="Z26">
        <f>IF(AND('Raw Data'!D21&lt;4, 'Raw Data'!O21='Raw Data'!P21), 'Raw Data'!D21, 0)</f>
        <v>3.1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3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0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0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0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0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0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3.4</v>
      </c>
      <c r="Z27">
        <f>IF(AND('Raw Data'!D22&lt;4, 'Raw Data'!O22='Raw Data'!P22), 'Raw Data'!D22, 0)</f>
        <v>3.4</v>
      </c>
      <c r="AA27">
        <f t="shared" si="8"/>
        <v>0</v>
      </c>
      <c r="AB27">
        <f t="shared" si="9"/>
        <v>0</v>
      </c>
      <c r="AC27">
        <f t="shared" si="10"/>
        <v>0</v>
      </c>
    </row>
    <row r="28" spans="1:29" x14ac:dyDescent="0.3">
      <c r="A28">
        <f>'Raw Data'!Q23</f>
        <v>3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0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0</v>
      </c>
      <c r="N28">
        <f>IF(AND('Raw Data'!C23&lt;'Raw Data'!E23, 'Raw Data'!O23&gt;'Raw Data'!P23), 'Raw Data'!C23, 0)</f>
        <v>0</v>
      </c>
      <c r="O28" t="b">
        <f>'Raw Data'!C23&lt;'Raw Data'!E23</f>
        <v>1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0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0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3.4</v>
      </c>
      <c r="Z28">
        <f>IF(AND('Raw Data'!D23&lt;4, 'Raw Data'!O23='Raw Data'!P23), 'Raw Data'!D23, 0)</f>
        <v>3.4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3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0</v>
      </c>
      <c r="N29">
        <f>IF(AND('Raw Data'!C24&lt;'Raw Data'!E24, 'Raw Data'!O24&gt;'Raw Data'!P24), 'Raw Data'!C24, 0)</f>
        <v>0</v>
      </c>
      <c r="O29" t="b">
        <f>'Raw Data'!C24&lt;'Raw Data'!E24</f>
        <v>1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0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0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Y29">
        <f>IF(AND('Raw Data'!D24&gt;4,'Raw Data'!O24&lt;'Raw Data'!P24),'Raw Data'!K24,IF(AND('Raw Data'!D24&gt;4,'Raw Data'!O24='Raw Data'!P24),0,IF('Raw Data'!O24='Raw Data'!P24,'Raw Data'!D24,0)))</f>
        <v>3.25</v>
      </c>
      <c r="Z29">
        <f>IF(AND('Raw Data'!D24&lt;4, 'Raw Data'!O24='Raw Data'!P24), 'Raw Data'!D24, 0)</f>
        <v>3.25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3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0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0</v>
      </c>
      <c r="N30">
        <f>IF(AND('Raw Data'!C25&lt;'Raw Data'!E25, 'Raw Data'!O25&gt;'Raw Data'!P25), 'Raw Data'!C25, 0)</f>
        <v>0</v>
      </c>
      <c r="O30" t="b">
        <f>'Raw Data'!C25&lt;'Raw Data'!E25</f>
        <v>1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0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0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0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3.3</v>
      </c>
      <c r="Z30">
        <f>IF(AND('Raw Data'!D25&lt;4, 'Raw Data'!O25='Raw Data'!P25), 'Raw Data'!D25, 0)</f>
        <v>3.3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3">
      <c r="A31">
        <f>'Raw Data'!Q26</f>
        <v>3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0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0</v>
      </c>
      <c r="N31">
        <f>IF(AND('Raw Data'!C26&lt;'Raw Data'!E26, 'Raw Data'!O26&gt;'Raw Data'!P26), 'Raw Data'!C26, 0)</f>
        <v>0</v>
      </c>
      <c r="O31" t="b">
        <f>'Raw Data'!C26&lt;'Raw Data'!E26</f>
        <v>1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0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0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Y31">
        <f>IF(AND('Raw Data'!D26&gt;4,'Raw Data'!O26&lt;'Raw Data'!P26),'Raw Data'!K26,IF(AND('Raw Data'!D26&gt;4,'Raw Data'!O26='Raw Data'!P26),0,IF('Raw Data'!O26='Raw Data'!P26,'Raw Data'!D26,0)))</f>
        <v>3.6</v>
      </c>
      <c r="Z31">
        <f>IF(AND('Raw Data'!D26&lt;4, 'Raw Data'!O26='Raw Data'!P26), 'Raw Data'!D26, 0)</f>
        <v>3.6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3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0</v>
      </c>
      <c r="N32">
        <f>IF(AND('Raw Data'!C27&lt;'Raw Data'!E27, 'Raw Data'!O27&gt;'Raw Data'!P27), 'Raw Data'!C27, 0)</f>
        <v>0</v>
      </c>
      <c r="O32" t="b">
        <f>'Raw Data'!C27&lt;'Raw Data'!E27</f>
        <v>0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0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0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0</v>
      </c>
      <c r="Y32">
        <f>IF(AND('Raw Data'!D27&gt;4,'Raw Data'!O27&lt;'Raw Data'!P27),'Raw Data'!K27,IF(AND('Raw Data'!D27&gt;4,'Raw Data'!O27='Raw Data'!P27),0,IF('Raw Data'!O27='Raw Data'!P27,'Raw Data'!D27,0)))</f>
        <v>3.3</v>
      </c>
      <c r="Z32">
        <f>IF(AND('Raw Data'!D27&lt;4, 'Raw Data'!O27='Raw Data'!P27), 'Raw Data'!D27, 0)</f>
        <v>3.3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 t="s">
        <v>0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0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0</v>
      </c>
      <c r="N33">
        <f>IF(AND('Raw Data'!C28&lt;'Raw Data'!E28, 'Raw Data'!O28&gt;'Raw Data'!P28), 'Raw Data'!C28, 0)</f>
        <v>0</v>
      </c>
      <c r="O33" t="b">
        <f>'Raw Data'!C28&lt;'Raw Data'!E28</f>
        <v>1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0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0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Y33">
        <f>IF(AND('Raw Data'!D28&gt;4,'Raw Data'!O28&lt;'Raw Data'!P28),'Raw Data'!K28,IF(AND('Raw Data'!D28&gt;4,'Raw Data'!O28='Raw Data'!P28),0,IF('Raw Data'!O28='Raw Data'!P28,'Raw Data'!D28,0)))</f>
        <v>3.25</v>
      </c>
      <c r="Z33">
        <f>IF(AND('Raw Data'!D28&lt;4, 'Raw Data'!O28='Raw Data'!P28), 'Raw Data'!D28, 0)</f>
        <v>3.25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3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0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0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Y34">
        <f>IF(AND('Raw Data'!D29&gt;4,'Raw Data'!O29&lt;'Raw Data'!P29),'Raw Data'!K29,IF(AND('Raw Data'!D29&gt;4,'Raw Data'!O29='Raw Data'!P29),0,IF('Raw Data'!O29='Raw Data'!P29,'Raw Data'!D29,0)))</f>
        <v>3.9</v>
      </c>
      <c r="Z34">
        <f>IF(AND('Raw Data'!D29&lt;4, 'Raw Data'!O29='Raw Data'!P29), 'Raw Data'!D29, 0)</f>
        <v>3.9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3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  <c r="N35">
        <f>IF(AND('Raw Data'!C30&lt;'Raw Data'!E30, 'Raw Data'!O30&gt;'Raw Data'!P30), 'Raw Data'!C30, 0)</f>
        <v>0</v>
      </c>
      <c r="O35" t="b">
        <f>'Raw Data'!C30&lt;'Raw Data'!E30</f>
        <v>1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0</v>
      </c>
      <c r="T35">
        <f>IF(ISNUMBER('Raw Data'!C30), IF(_xlfn.XLOOKUP(SMALL('Raw Data'!C30:E30, 2), B35:D35, B35:D35, 0)&gt;0, SMALL('Raw Data'!C30:E30, 2), 0), 0)</f>
        <v>0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0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  <c r="N36">
        <f>IF(AND('Raw Data'!C31&lt;'Raw Data'!E31, 'Raw Data'!O31&gt;'Raw Data'!P31), 'Raw Data'!C31, 0)</f>
        <v>0</v>
      </c>
      <c r="O36" t="b">
        <f>'Raw Data'!C31&lt;'Raw Data'!E31</f>
        <v>0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0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0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0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0</v>
      </c>
      <c r="Z36">
        <f>IF(AND('Raw Data'!D31&lt;4, 'Raw Data'!O31='Raw Data'!P31), 'Raw Data'!D31, 0)</f>
        <v>0</v>
      </c>
      <c r="AA36">
        <f t="shared" si="8"/>
        <v>0</v>
      </c>
      <c r="AB36">
        <f t="shared" si="9"/>
        <v>0</v>
      </c>
      <c r="AC36">
        <f t="shared" si="10"/>
        <v>0</v>
      </c>
    </row>
    <row r="37" spans="1:29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0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0</v>
      </c>
      <c r="Z37">
        <f>IF(AND('Raw Data'!D32&lt;4, 'Raw Data'!O32='Raw Data'!P32), 'Raw Data'!D32, 0)</f>
        <v>0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 'Raw Data'!O33&gt;'Raw Data'!P33), 'Raw Data'!C33, 0)</f>
        <v>0</v>
      </c>
      <c r="O38" t="b">
        <f>'Raw Data'!C33&lt;'Raw Data'!E33</f>
        <v>0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0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Y38">
        <f>IF(AND('Raw Data'!D33&gt;4,'Raw Data'!O33&lt;'Raw Data'!P33),'Raw Data'!K33,IF(AND('Raw Data'!D33&gt;4,'Raw Data'!O33='Raw Data'!P33),0,IF('Raw Data'!O33='Raw Data'!P33,'Raw Data'!D33,0)))</f>
        <v>0</v>
      </c>
      <c r="Z38">
        <f>IF(AND('Raw Data'!D33&lt;4, 'Raw Data'!O33='Raw Data'!P33), 'Raw Data'!D33, 0)</f>
        <v>0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 'Raw Data'!O34&gt;'Raw Data'!P34), 'Raw Data'!C34, 0)</f>
        <v>0</v>
      </c>
      <c r="O39" t="b">
        <f>'Raw Data'!C34&lt;'Raw Data'!E34</f>
        <v>0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0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0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0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Y40">
        <f>IF(AND('Raw Data'!D35&gt;4,'Raw Data'!O35&lt;'Raw Data'!P35),'Raw Data'!K35,IF(AND('Raw Data'!D35&gt;4,'Raw Data'!O35='Raw Data'!P35),0,IF('Raw Data'!O35='Raw Data'!P35,'Raw Data'!D35,0)))</f>
        <v>0</v>
      </c>
      <c r="Z40">
        <f>IF(AND('Raw Data'!D35&lt;4, 'Raw Data'!O35='Raw Data'!P35), 'Raw Data'!D35, 0)</f>
        <v>0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 'Raw Data'!O36&gt;'Raw Data'!P36), 'Raw Data'!C36, 0)</f>
        <v>0</v>
      </c>
      <c r="O41" t="b">
        <f>'Raw Data'!C36&lt;'Raw Data'!E36</f>
        <v>0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0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0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Y42">
        <f>IF(AND('Raw Data'!D37&gt;4,'Raw Data'!O37&lt;'Raw Data'!P37),'Raw Data'!K37,IF(AND('Raw Data'!D37&gt;4,'Raw Data'!O37='Raw Data'!P37),0,IF('Raw Data'!O37='Raw Data'!P37,'Raw Data'!D37,0)))</f>
        <v>0</v>
      </c>
      <c r="Z42">
        <f>IF(AND('Raw Data'!D37&lt;4, 'Raw Data'!O37='Raw Data'!P37), 'Raw Data'!D37, 0)</f>
        <v>0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 'Raw Data'!O38&gt;'Raw Data'!P38), 'Raw Data'!C38, 0)</f>
        <v>0</v>
      </c>
      <c r="O43" t="b">
        <f>'Raw Data'!C38&lt;'Raw Data'!E38</f>
        <v>0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0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0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0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 'Raw Data'!O40&gt;'Raw Data'!P40), 'Raw Data'!C40, 0)</f>
        <v>0</v>
      </c>
      <c r="O45" t="b">
        <f>'Raw Data'!C40&lt;'Raw Data'!E40</f>
        <v>0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0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0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0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0</v>
      </c>
      <c r="Z50">
        <f>IF(AND('Raw Data'!D45&lt;4, 'Raw Data'!O45='Raw Data'!P45), 'Raw Data'!D45, 0)</f>
        <v>0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 t="s"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2022-10-21T03:15:38Z</dcterms:modified>
</cp:coreProperties>
</file>